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45" windowWidth="15960" windowHeight="11760" activeTab="3"/>
  </bookViews>
  <sheets>
    <sheet name="Rappel régl. - dates conseils" sheetId="6" r:id="rId1"/>
    <sheet name="MCC_2018-2019 Histoire" sheetId="2" r:id="rId2"/>
    <sheet name="Coût après MCC orléans" sheetId="8" state="hidden" r:id="rId3"/>
    <sheet name="MCC_2018-2019 MCC Histoire Chtx" sheetId="4" r:id="rId4"/>
    <sheet name="Coût après MCC Chtx" sheetId="9" state="hidden" r:id="rId5"/>
    <sheet name="Liste de valeurs" sheetId="10" state="hidden" r:id="rId6"/>
  </sheets>
  <externalReferences>
    <externalReference r:id="rId7"/>
    <externalReference r:id="rId8"/>
    <externalReference r:id="rId9"/>
  </externalReferences>
  <definedNames>
    <definedName name="_xlnm.Print_Titles" localSheetId="1">'MCC_2018-2019 Histoire'!$B:$C,'MCC_2018-2019 Histoire'!$1:$3</definedName>
    <definedName name="_xlnm.Print_Titles" localSheetId="3">'MCC_2018-2019 MCC Histoire Chtx'!$B:$C,'MCC_2018-2019 MCC Histoire Chtx'!$1:$3</definedName>
    <definedName name="mod">'Liste de valeurs'!$A$2:$A$4</definedName>
    <definedName name="moda">'[1]Listes de valeurs'!$A$2:$A$4</definedName>
    <definedName name="nat">'Liste de valeurs'!$B$2:$B$7</definedName>
    <definedName name="natu">'[1]Listes de valeurs'!$B$2:$B$7</definedName>
    <definedName name="Nature2">'[2]Liste de valeurs'!$B$2:$B$7</definedName>
    <definedName name="Type_UE_licence_2_3">'[3]valeurs listes déroulantes'!$M$1:$M$2</definedName>
    <definedName name="_xlnm.Print_Area" localSheetId="1">'MCC_2018-2019 Histoire'!$A$1:$Z$253</definedName>
    <definedName name="_xlnm.Print_Area" localSheetId="3">'MCC_2018-2019 MCC Histoire Chtx'!$A$1:$AA$137</definedName>
  </definedNames>
  <calcPr calcId="124519"/>
</workbook>
</file>

<file path=xl/calcChain.xml><?xml version="1.0" encoding="utf-8"?>
<calcChain xmlns="http://schemas.openxmlformats.org/spreadsheetml/2006/main">
  <c r="P161" i="2"/>
  <c r="Q161"/>
  <c r="R161"/>
  <c r="S66" i="4" l="1"/>
  <c r="R135"/>
  <c r="S135"/>
  <c r="R126"/>
  <c r="S126"/>
  <c r="R127"/>
  <c r="S127"/>
  <c r="R122"/>
  <c r="S122"/>
  <c r="R123"/>
  <c r="S123"/>
  <c r="R116"/>
  <c r="S116"/>
  <c r="R117"/>
  <c r="S117"/>
  <c r="R119"/>
  <c r="S119"/>
  <c r="R113"/>
  <c r="S113"/>
  <c r="R114"/>
  <c r="S114"/>
  <c r="R90"/>
  <c r="S90"/>
  <c r="R91"/>
  <c r="S91"/>
  <c r="R92"/>
  <c r="S92"/>
  <c r="R93"/>
  <c r="S93"/>
  <c r="R86"/>
  <c r="S86"/>
  <c r="R87"/>
  <c r="S87"/>
  <c r="R81"/>
  <c r="S81"/>
  <c r="R82"/>
  <c r="S82"/>
  <c r="R78"/>
  <c r="S78"/>
  <c r="R79"/>
  <c r="S79"/>
  <c r="R68"/>
  <c r="S68"/>
  <c r="R69"/>
  <c r="S69"/>
  <c r="R70"/>
  <c r="S70"/>
  <c r="R65"/>
  <c r="S65"/>
  <c r="R66"/>
  <c r="R61"/>
  <c r="S61"/>
  <c r="R55"/>
  <c r="S55"/>
  <c r="R56"/>
  <c r="S56"/>
  <c r="R57"/>
  <c r="S57"/>
  <c r="R58"/>
  <c r="S58"/>
  <c r="R49"/>
  <c r="S49"/>
  <c r="R50"/>
  <c r="S50"/>
  <c r="R43"/>
  <c r="S43"/>
  <c r="R41"/>
  <c r="S41"/>
  <c r="R38"/>
  <c r="S38"/>
  <c r="R39"/>
  <c r="S39"/>
  <c r="R40"/>
  <c r="S40"/>
  <c r="R46"/>
  <c r="S46"/>
  <c r="J7"/>
  <c r="J8"/>
  <c r="J9"/>
  <c r="J6"/>
  <c r="J10"/>
  <c r="J5"/>
  <c r="I10"/>
  <c r="I5"/>
  <c r="P135"/>
  <c r="Q135"/>
  <c r="T135"/>
  <c r="U135"/>
  <c r="V135"/>
  <c r="W135"/>
  <c r="X135"/>
  <c r="Y135"/>
  <c r="Z135"/>
  <c r="AA135"/>
  <c r="AB135"/>
  <c r="AC135"/>
  <c r="AD135"/>
  <c r="AE135"/>
  <c r="AF135"/>
  <c r="AG135"/>
  <c r="AH135"/>
  <c r="AI135"/>
  <c r="AJ135"/>
  <c r="O135"/>
  <c r="L135"/>
  <c r="C135"/>
  <c r="P131"/>
  <c r="Q131"/>
  <c r="T131"/>
  <c r="U131"/>
  <c r="V131"/>
  <c r="W131"/>
  <c r="X131"/>
  <c r="Y131"/>
  <c r="Z131"/>
  <c r="AA131"/>
  <c r="AB131"/>
  <c r="AC131"/>
  <c r="AD131"/>
  <c r="AE131"/>
  <c r="AF131"/>
  <c r="AG131"/>
  <c r="AH131"/>
  <c r="AI131"/>
  <c r="AJ131"/>
  <c r="O131"/>
  <c r="L131"/>
  <c r="K131"/>
  <c r="C131"/>
  <c r="Q126"/>
  <c r="P97" i="9" s="1"/>
  <c r="T126" i="4"/>
  <c r="U126"/>
  <c r="V126"/>
  <c r="W126"/>
  <c r="X126"/>
  <c r="Y126"/>
  <c r="Z126"/>
  <c r="AA126"/>
  <c r="AB126"/>
  <c r="AC126"/>
  <c r="AD126"/>
  <c r="AE126"/>
  <c r="AF126"/>
  <c r="AG126"/>
  <c r="AH126"/>
  <c r="AI126"/>
  <c r="AJ126"/>
  <c r="Q127"/>
  <c r="P107" i="9" s="1"/>
  <c r="T127" i="4"/>
  <c r="T132" s="1"/>
  <c r="U127"/>
  <c r="V127"/>
  <c r="W127"/>
  <c r="W132" s="1"/>
  <c r="X127"/>
  <c r="X132" s="1"/>
  <c r="Y127"/>
  <c r="Z127"/>
  <c r="AA127"/>
  <c r="AA132" s="1"/>
  <c r="AB127"/>
  <c r="AB132" s="1"/>
  <c r="AC127"/>
  <c r="AD127"/>
  <c r="AE127"/>
  <c r="AE132" s="1"/>
  <c r="AF127"/>
  <c r="AF132" s="1"/>
  <c r="AG127"/>
  <c r="AH127"/>
  <c r="AI127"/>
  <c r="AI132" s="1"/>
  <c r="AJ127"/>
  <c r="AJ132" s="1"/>
  <c r="P128"/>
  <c r="P137" s="1"/>
  <c r="Q128"/>
  <c r="P108" i="9" s="1"/>
  <c r="T128" i="4"/>
  <c r="U128"/>
  <c r="V128"/>
  <c r="W128"/>
  <c r="W137" s="1"/>
  <c r="X128"/>
  <c r="Y128"/>
  <c r="Z128"/>
  <c r="AA128"/>
  <c r="AA137" s="1"/>
  <c r="AB128"/>
  <c r="AC128"/>
  <c r="AD128"/>
  <c r="AD137" s="1"/>
  <c r="AE128"/>
  <c r="AF128"/>
  <c r="AG128"/>
  <c r="AG137" s="1"/>
  <c r="AH128"/>
  <c r="AH137" s="1"/>
  <c r="AI128"/>
  <c r="AI137"/>
  <c r="AJ128"/>
  <c r="O128"/>
  <c r="O127"/>
  <c r="O126"/>
  <c r="L128"/>
  <c r="L137" s="1"/>
  <c r="K128"/>
  <c r="L127"/>
  <c r="L132"/>
  <c r="K127"/>
  <c r="L126"/>
  <c r="K126"/>
  <c r="C128"/>
  <c r="C137" s="1"/>
  <c r="P121"/>
  <c r="Q121"/>
  <c r="T121"/>
  <c r="U121"/>
  <c r="V121"/>
  <c r="W121"/>
  <c r="X121"/>
  <c r="Y121"/>
  <c r="Z121"/>
  <c r="AA121"/>
  <c r="AB121"/>
  <c r="AC121"/>
  <c r="AD121"/>
  <c r="AE121"/>
  <c r="AF121"/>
  <c r="AG121"/>
  <c r="AH121"/>
  <c r="AI121"/>
  <c r="AJ121"/>
  <c r="P122"/>
  <c r="O100" i="9" s="1"/>
  <c r="Q122" i="4"/>
  <c r="T122"/>
  <c r="U122"/>
  <c r="V122"/>
  <c r="W122"/>
  <c r="X122"/>
  <c r="Y122"/>
  <c r="Z122"/>
  <c r="AA122"/>
  <c r="AB122"/>
  <c r="AC122"/>
  <c r="AD122"/>
  <c r="AE122"/>
  <c r="AF122"/>
  <c r="AG122"/>
  <c r="AH122"/>
  <c r="AI122"/>
  <c r="AJ122"/>
  <c r="P123"/>
  <c r="O101" i="9" s="1"/>
  <c r="Q123" i="4"/>
  <c r="P101" i="9" s="1"/>
  <c r="T123" i="4"/>
  <c r="U123"/>
  <c r="V123"/>
  <c r="W123"/>
  <c r="X123"/>
  <c r="Y123"/>
  <c r="Z123"/>
  <c r="AA123"/>
  <c r="AB123"/>
  <c r="AC123"/>
  <c r="AD123"/>
  <c r="AE123"/>
  <c r="AF123"/>
  <c r="AG123"/>
  <c r="AH123"/>
  <c r="AI123"/>
  <c r="AJ123"/>
  <c r="O122"/>
  <c r="N100" i="9" s="1"/>
  <c r="O123" i="4"/>
  <c r="O121"/>
  <c r="N99" i="9"/>
  <c r="L123" i="4"/>
  <c r="K123"/>
  <c r="L122"/>
  <c r="K122"/>
  <c r="L121"/>
  <c r="K121"/>
  <c r="C122"/>
  <c r="C123"/>
  <c r="B101" i="9" s="1"/>
  <c r="C121" i="4"/>
  <c r="B99" i="9" s="1"/>
  <c r="P116" i="4"/>
  <c r="Q116"/>
  <c r="P104" i="9" s="1"/>
  <c r="T116" i="4"/>
  <c r="U116"/>
  <c r="V116"/>
  <c r="W116"/>
  <c r="X116"/>
  <c r="Y116"/>
  <c r="Z116"/>
  <c r="AA116"/>
  <c r="AB116"/>
  <c r="AC116"/>
  <c r="AD116"/>
  <c r="AE116"/>
  <c r="AF116"/>
  <c r="AG116"/>
  <c r="AH116"/>
  <c r="AI116"/>
  <c r="AJ116"/>
  <c r="P117"/>
  <c r="O105" i="9" s="1"/>
  <c r="Q117" i="4"/>
  <c r="P105" i="9" s="1"/>
  <c r="T117" i="4"/>
  <c r="U117"/>
  <c r="V117"/>
  <c r="W117"/>
  <c r="X117"/>
  <c r="Y117"/>
  <c r="Z117"/>
  <c r="AA117"/>
  <c r="AB117"/>
  <c r="AC117"/>
  <c r="AD117"/>
  <c r="AE117"/>
  <c r="AF117"/>
  <c r="AG117"/>
  <c r="AH117"/>
  <c r="AI117"/>
  <c r="AJ117"/>
  <c r="P119"/>
  <c r="Q119"/>
  <c r="P102" i="9"/>
  <c r="T119" i="4"/>
  <c r="U119"/>
  <c r="V119"/>
  <c r="W119"/>
  <c r="X119"/>
  <c r="Y119"/>
  <c r="Z119"/>
  <c r="AA119"/>
  <c r="AB119"/>
  <c r="AC119"/>
  <c r="AD119"/>
  <c r="AE119"/>
  <c r="AF119"/>
  <c r="AG119"/>
  <c r="AH119"/>
  <c r="AI119"/>
  <c r="AJ119"/>
  <c r="O119"/>
  <c r="O117"/>
  <c r="N105" i="9"/>
  <c r="O116" i="4"/>
  <c r="N104" i="9" s="1"/>
  <c r="L119" i="4"/>
  <c r="K119"/>
  <c r="L117"/>
  <c r="K117"/>
  <c r="L116"/>
  <c r="K116"/>
  <c r="C119"/>
  <c r="B102" i="9" s="1"/>
  <c r="C117" i="4"/>
  <c r="C116"/>
  <c r="P113"/>
  <c r="Q113"/>
  <c r="T113"/>
  <c r="U113"/>
  <c r="V113"/>
  <c r="W113"/>
  <c r="X113"/>
  <c r="Y113"/>
  <c r="Z113"/>
  <c r="AA113"/>
  <c r="AB113"/>
  <c r="AC113"/>
  <c r="AD113"/>
  <c r="AE113"/>
  <c r="AF113"/>
  <c r="AG113"/>
  <c r="AH113"/>
  <c r="AI113"/>
  <c r="AJ113"/>
  <c r="P114"/>
  <c r="Q114"/>
  <c r="P96" i="9" s="1"/>
  <c r="T114" i="4"/>
  <c r="U114"/>
  <c r="V114"/>
  <c r="W114"/>
  <c r="X114"/>
  <c r="Y114"/>
  <c r="Z114"/>
  <c r="AA114"/>
  <c r="AB114"/>
  <c r="AC114"/>
  <c r="AD114"/>
  <c r="AE114"/>
  <c r="AF114"/>
  <c r="AG114"/>
  <c r="AH114"/>
  <c r="AI114"/>
  <c r="AJ114"/>
  <c r="O114"/>
  <c r="O113"/>
  <c r="N95" i="9" s="1"/>
  <c r="L114" i="4"/>
  <c r="K114"/>
  <c r="L113"/>
  <c r="K113"/>
  <c r="C114"/>
  <c r="B96" i="9" s="1"/>
  <c r="C113" i="4"/>
  <c r="B95" i="9" s="1"/>
  <c r="P107" i="4"/>
  <c r="Q107"/>
  <c r="T107"/>
  <c r="U107"/>
  <c r="V107"/>
  <c r="W107"/>
  <c r="X107"/>
  <c r="Y107"/>
  <c r="Z107"/>
  <c r="AA107"/>
  <c r="AB107"/>
  <c r="AC107"/>
  <c r="AD107"/>
  <c r="AE107"/>
  <c r="AF107"/>
  <c r="AG107"/>
  <c r="AH107"/>
  <c r="AI107"/>
  <c r="AJ107"/>
  <c r="O107"/>
  <c r="L107"/>
  <c r="K107"/>
  <c r="C107"/>
  <c r="P92"/>
  <c r="P106"/>
  <c r="Q92"/>
  <c r="Q106" s="1"/>
  <c r="T92"/>
  <c r="T106"/>
  <c r="U92"/>
  <c r="U106" s="1"/>
  <c r="V92"/>
  <c r="V106"/>
  <c r="W92"/>
  <c r="W106" s="1"/>
  <c r="X92"/>
  <c r="X106"/>
  <c r="Y92"/>
  <c r="Y106" s="1"/>
  <c r="Z92"/>
  <c r="Z106"/>
  <c r="AA92"/>
  <c r="AA106" s="1"/>
  <c r="AB92"/>
  <c r="AB106"/>
  <c r="AC92"/>
  <c r="AC106" s="1"/>
  <c r="AD92"/>
  <c r="AD106"/>
  <c r="AE92"/>
  <c r="AE106" s="1"/>
  <c r="AF92"/>
  <c r="AF106"/>
  <c r="AG92"/>
  <c r="AG106" s="1"/>
  <c r="AH92"/>
  <c r="AH106"/>
  <c r="AI92"/>
  <c r="AI106" s="1"/>
  <c r="AJ92"/>
  <c r="AJ106"/>
  <c r="O92"/>
  <c r="O106" s="1"/>
  <c r="L92"/>
  <c r="L106"/>
  <c r="K92"/>
  <c r="K106" s="1"/>
  <c r="G106"/>
  <c r="B106"/>
  <c r="C92"/>
  <c r="C106" s="1"/>
  <c r="D106"/>
  <c r="E106"/>
  <c r="A106"/>
  <c r="P102"/>
  <c r="Q102"/>
  <c r="T102"/>
  <c r="U102"/>
  <c r="V102"/>
  <c r="W102"/>
  <c r="X102"/>
  <c r="Y102"/>
  <c r="Z102"/>
  <c r="AA102"/>
  <c r="AB102"/>
  <c r="AC102"/>
  <c r="AD102"/>
  <c r="AE102"/>
  <c r="AF102"/>
  <c r="AG102"/>
  <c r="AH102"/>
  <c r="AI102"/>
  <c r="AJ102"/>
  <c r="O102"/>
  <c r="L102"/>
  <c r="K102"/>
  <c r="C102"/>
  <c r="P97"/>
  <c r="Q97"/>
  <c r="T97"/>
  <c r="U97"/>
  <c r="V97"/>
  <c r="W97"/>
  <c r="X97"/>
  <c r="Y97"/>
  <c r="Z97"/>
  <c r="AA97"/>
  <c r="AB97"/>
  <c r="AC97"/>
  <c r="AD97"/>
  <c r="AE97"/>
  <c r="AF97"/>
  <c r="AG97"/>
  <c r="AH97"/>
  <c r="AI97"/>
  <c r="AJ97"/>
  <c r="O97"/>
  <c r="L97"/>
  <c r="K97"/>
  <c r="C97"/>
  <c r="Q90"/>
  <c r="P83" i="9" s="1"/>
  <c r="T90" i="4"/>
  <c r="T104" s="1"/>
  <c r="U90"/>
  <c r="V90"/>
  <c r="V96"/>
  <c r="W90"/>
  <c r="W96" s="1"/>
  <c r="X90"/>
  <c r="Y90"/>
  <c r="Z90"/>
  <c r="Z96" s="1"/>
  <c r="AA90"/>
  <c r="AB90"/>
  <c r="AC90"/>
  <c r="AC104" s="1"/>
  <c r="AD90"/>
  <c r="AD96" s="1"/>
  <c r="AE90"/>
  <c r="AF90"/>
  <c r="AF104" s="1"/>
  <c r="AG90"/>
  <c r="AG104" s="1"/>
  <c r="AH90"/>
  <c r="AH96"/>
  <c r="AI90"/>
  <c r="AI96" s="1"/>
  <c r="AJ90"/>
  <c r="AJ104" s="1"/>
  <c r="Q91"/>
  <c r="T91"/>
  <c r="U91"/>
  <c r="U105" s="1"/>
  <c r="V91"/>
  <c r="W91"/>
  <c r="X91"/>
  <c r="X105" s="1"/>
  <c r="Y91"/>
  <c r="Y105" s="1"/>
  <c r="Z91"/>
  <c r="AA91"/>
  <c r="AA105" s="1"/>
  <c r="AB91"/>
  <c r="AC91"/>
  <c r="AC105"/>
  <c r="AD91"/>
  <c r="AD105" s="1"/>
  <c r="AE91"/>
  <c r="AE105" s="1"/>
  <c r="AF91"/>
  <c r="AG91"/>
  <c r="AG105"/>
  <c r="AH91"/>
  <c r="AI91"/>
  <c r="AJ91"/>
  <c r="Q93"/>
  <c r="Q101" s="1"/>
  <c r="P90" i="9" s="1"/>
  <c r="T93" i="4"/>
  <c r="U93"/>
  <c r="V93"/>
  <c r="W93"/>
  <c r="X93"/>
  <c r="Y93"/>
  <c r="Z93"/>
  <c r="AA93"/>
  <c r="AB93"/>
  <c r="AC93"/>
  <c r="AD93"/>
  <c r="AE93"/>
  <c r="AF93"/>
  <c r="AG93"/>
  <c r="AH93"/>
  <c r="AI93"/>
  <c r="AJ93"/>
  <c r="P90"/>
  <c r="P91"/>
  <c r="P93"/>
  <c r="P101" s="1"/>
  <c r="M6" i="9"/>
  <c r="V6"/>
  <c r="Z6"/>
  <c r="AA6"/>
  <c r="Q6"/>
  <c r="M7"/>
  <c r="V7"/>
  <c r="Q7"/>
  <c r="Z8"/>
  <c r="M8"/>
  <c r="AA8"/>
  <c r="Q8"/>
  <c r="M9"/>
  <c r="V9"/>
  <c r="Q9"/>
  <c r="M10"/>
  <c r="V10"/>
  <c r="Q10"/>
  <c r="M11"/>
  <c r="V11"/>
  <c r="Q11"/>
  <c r="Z12"/>
  <c r="M12"/>
  <c r="AA12"/>
  <c r="Q12"/>
  <c r="Z13"/>
  <c r="M13"/>
  <c r="AA13"/>
  <c r="Q13"/>
  <c r="Z15"/>
  <c r="M15"/>
  <c r="AA15"/>
  <c r="Q15"/>
  <c r="Z16"/>
  <c r="M16"/>
  <c r="AA16"/>
  <c r="Q16"/>
  <c r="Z17"/>
  <c r="M17"/>
  <c r="AA17"/>
  <c r="Q17"/>
  <c r="Q19"/>
  <c r="M24"/>
  <c r="V24"/>
  <c r="Z24"/>
  <c r="AA24"/>
  <c r="Q24"/>
  <c r="M25"/>
  <c r="V25"/>
  <c r="Z25"/>
  <c r="AA25"/>
  <c r="Q25"/>
  <c r="M27"/>
  <c r="V27"/>
  <c r="Z27"/>
  <c r="AA27"/>
  <c r="Q27"/>
  <c r="M28"/>
  <c r="V28"/>
  <c r="Q28"/>
  <c r="Z29"/>
  <c r="M29"/>
  <c r="AA29"/>
  <c r="Q29"/>
  <c r="M30"/>
  <c r="V30"/>
  <c r="Q30"/>
  <c r="Z32"/>
  <c r="M32"/>
  <c r="AA32"/>
  <c r="Q32"/>
  <c r="Z33"/>
  <c r="M33"/>
  <c r="AA33"/>
  <c r="Q33"/>
  <c r="Z34"/>
  <c r="M34"/>
  <c r="AA34"/>
  <c r="Q34"/>
  <c r="Q36"/>
  <c r="H114"/>
  <c r="M58"/>
  <c r="V58"/>
  <c r="Z58"/>
  <c r="AA58"/>
  <c r="Q58"/>
  <c r="M59"/>
  <c r="Z59"/>
  <c r="AA59"/>
  <c r="Q59"/>
  <c r="M60"/>
  <c r="V60"/>
  <c r="Q60"/>
  <c r="M61"/>
  <c r="V61"/>
  <c r="Q61"/>
  <c r="Z62"/>
  <c r="AA62"/>
  <c r="Q62"/>
  <c r="Z63"/>
  <c r="AA63"/>
  <c r="Q63"/>
  <c r="M65"/>
  <c r="Z65"/>
  <c r="AA65"/>
  <c r="Q65"/>
  <c r="M66"/>
  <c r="Z66"/>
  <c r="AA66"/>
  <c r="Q66"/>
  <c r="M67"/>
  <c r="Z67"/>
  <c r="AA67"/>
  <c r="Q67"/>
  <c r="M68"/>
  <c r="V68"/>
  <c r="Z68"/>
  <c r="AA68"/>
  <c r="Q68"/>
  <c r="M70"/>
  <c r="V70"/>
  <c r="Q70"/>
  <c r="M71"/>
  <c r="V71"/>
  <c r="Z71"/>
  <c r="AA71"/>
  <c r="Q71"/>
  <c r="M72"/>
  <c r="Z72"/>
  <c r="AA72"/>
  <c r="Q72"/>
  <c r="Q74"/>
  <c r="M39"/>
  <c r="V39"/>
  <c r="Z39"/>
  <c r="AA39"/>
  <c r="Q39"/>
  <c r="M40"/>
  <c r="V40"/>
  <c r="Z40"/>
  <c r="AA40"/>
  <c r="Q40"/>
  <c r="M42"/>
  <c r="Z42"/>
  <c r="AA42"/>
  <c r="Q42"/>
  <c r="M43"/>
  <c r="Z43"/>
  <c r="AA43"/>
  <c r="Q43"/>
  <c r="M44"/>
  <c r="Z44"/>
  <c r="AA44"/>
  <c r="Q44"/>
  <c r="M45"/>
  <c r="Z45"/>
  <c r="AA45"/>
  <c r="Q45"/>
  <c r="M46"/>
  <c r="Z46"/>
  <c r="AA46"/>
  <c r="Q46"/>
  <c r="Z47"/>
  <c r="AA47"/>
  <c r="Q47"/>
  <c r="M49"/>
  <c r="V49"/>
  <c r="Z49"/>
  <c r="AA49"/>
  <c r="Q49"/>
  <c r="M51"/>
  <c r="Z51"/>
  <c r="AA51"/>
  <c r="Q51"/>
  <c r="M52"/>
  <c r="V52"/>
  <c r="Q52"/>
  <c r="M53"/>
  <c r="Z53"/>
  <c r="AA53"/>
  <c r="Q53"/>
  <c r="Q55"/>
  <c r="H115"/>
  <c r="M95"/>
  <c r="V95"/>
  <c r="Z95"/>
  <c r="AA95"/>
  <c r="Q95"/>
  <c r="M96"/>
  <c r="V96"/>
  <c r="Z96"/>
  <c r="AA96"/>
  <c r="Q96"/>
  <c r="M97"/>
  <c r="V97"/>
  <c r="Z97"/>
  <c r="AA97"/>
  <c r="Q97"/>
  <c r="M99"/>
  <c r="Z99"/>
  <c r="AA99"/>
  <c r="Q99"/>
  <c r="M100"/>
  <c r="Z100"/>
  <c r="AA100"/>
  <c r="Q100"/>
  <c r="M101"/>
  <c r="Z101"/>
  <c r="AA101"/>
  <c r="Q101"/>
  <c r="M102"/>
  <c r="V102"/>
  <c r="Z102"/>
  <c r="AA102"/>
  <c r="Q102"/>
  <c r="M104"/>
  <c r="Z104"/>
  <c r="AA104"/>
  <c r="Q104"/>
  <c r="M105"/>
  <c r="Z105"/>
  <c r="AA105"/>
  <c r="Q105"/>
  <c r="M107"/>
  <c r="V107"/>
  <c r="Z107"/>
  <c r="AA107"/>
  <c r="Q107"/>
  <c r="M108"/>
  <c r="Z108"/>
  <c r="AA108"/>
  <c r="Q108"/>
  <c r="Q109"/>
  <c r="M77"/>
  <c r="V77"/>
  <c r="Q77"/>
  <c r="M78"/>
  <c r="V78"/>
  <c r="Q78"/>
  <c r="Z80"/>
  <c r="AA80"/>
  <c r="Q80"/>
  <c r="M81"/>
  <c r="Z81"/>
  <c r="AA81"/>
  <c r="Q81"/>
  <c r="M82"/>
  <c r="Z82"/>
  <c r="AA82"/>
  <c r="Q82"/>
  <c r="M83"/>
  <c r="V83"/>
  <c r="Z83"/>
  <c r="AA83"/>
  <c r="Q83"/>
  <c r="M85"/>
  <c r="Z85"/>
  <c r="AA85"/>
  <c r="Q85"/>
  <c r="M86"/>
  <c r="Z86"/>
  <c r="AA86"/>
  <c r="Q86"/>
  <c r="M88"/>
  <c r="V88"/>
  <c r="Q88"/>
  <c r="M89"/>
  <c r="V89"/>
  <c r="Q89"/>
  <c r="M90"/>
  <c r="V90"/>
  <c r="Z90"/>
  <c r="AA90"/>
  <c r="Q90"/>
  <c r="Q92"/>
  <c r="H116"/>
  <c r="H117"/>
  <c r="N110"/>
  <c r="N111"/>
  <c r="B109"/>
  <c r="O108"/>
  <c r="N108"/>
  <c r="C108"/>
  <c r="O107"/>
  <c r="N107"/>
  <c r="C107"/>
  <c r="B107"/>
  <c r="C106"/>
  <c r="B106"/>
  <c r="C105"/>
  <c r="B105"/>
  <c r="O104"/>
  <c r="C104"/>
  <c r="B104"/>
  <c r="C103"/>
  <c r="B103"/>
  <c r="O102"/>
  <c r="N102"/>
  <c r="C102"/>
  <c r="N101"/>
  <c r="C101"/>
  <c r="P100"/>
  <c r="C100"/>
  <c r="B100"/>
  <c r="P99"/>
  <c r="O99"/>
  <c r="C99"/>
  <c r="C98"/>
  <c r="B98"/>
  <c r="O97"/>
  <c r="N97"/>
  <c r="C97"/>
  <c r="B97"/>
  <c r="O96"/>
  <c r="N96"/>
  <c r="C96"/>
  <c r="P95"/>
  <c r="O95"/>
  <c r="C95"/>
  <c r="C94"/>
  <c r="B94"/>
  <c r="P82" i="4"/>
  <c r="O86" i="9"/>
  <c r="P81" i="4"/>
  <c r="O85" i="9" s="1"/>
  <c r="O83"/>
  <c r="P87" i="4"/>
  <c r="O82" i="9" s="1"/>
  <c r="P79" i="4"/>
  <c r="O78" i="9"/>
  <c r="P78" i="4"/>
  <c r="O77" i="9" s="1"/>
  <c r="O78" i="4"/>
  <c r="N77" i="9"/>
  <c r="O79" i="4"/>
  <c r="O85"/>
  <c r="N80" i="9"/>
  <c r="O86" i="4"/>
  <c r="N81" i="9" s="1"/>
  <c r="O87" i="4"/>
  <c r="N82" i="9"/>
  <c r="O90" i="4"/>
  <c r="N83" i="9" s="1"/>
  <c r="O81" i="4"/>
  <c r="N85" i="9"/>
  <c r="O82" i="4"/>
  <c r="N86" i="9" s="1"/>
  <c r="O91" i="4"/>
  <c r="N88" i="9"/>
  <c r="N89"/>
  <c r="O93" i="4"/>
  <c r="O101"/>
  <c r="N90" i="9"/>
  <c r="D101" i="4"/>
  <c r="C90" i="9"/>
  <c r="C93" i="4"/>
  <c r="C101" s="1"/>
  <c r="B90" i="9" s="1"/>
  <c r="P89"/>
  <c r="O89"/>
  <c r="C89"/>
  <c r="B89"/>
  <c r="P88"/>
  <c r="O88"/>
  <c r="C88"/>
  <c r="C91" i="4"/>
  <c r="B88" i="9" s="1"/>
  <c r="C87"/>
  <c r="B87"/>
  <c r="Q82" i="4"/>
  <c r="P86" i="9" s="1"/>
  <c r="C86"/>
  <c r="C82" i="4"/>
  <c r="B86" i="9"/>
  <c r="Q81" i="4"/>
  <c r="P85" i="9" s="1"/>
  <c r="C85"/>
  <c r="C81" i="4"/>
  <c r="B85" i="9" s="1"/>
  <c r="C84"/>
  <c r="C80" i="4"/>
  <c r="B84" i="9"/>
  <c r="C83"/>
  <c r="C90" i="4"/>
  <c r="B83" i="9"/>
  <c r="Q87" i="4"/>
  <c r="P82" i="9" s="1"/>
  <c r="C82"/>
  <c r="C87" i="4"/>
  <c r="B82" i="9" s="1"/>
  <c r="Q86" i="4"/>
  <c r="P81" i="9"/>
  <c r="P86" i="4"/>
  <c r="O81" i="9" s="1"/>
  <c r="C81"/>
  <c r="C86" i="4"/>
  <c r="B81" i="9"/>
  <c r="Q85" i="4"/>
  <c r="P80" i="9" s="1"/>
  <c r="P85" i="4"/>
  <c r="O80" i="9"/>
  <c r="C80"/>
  <c r="C85" i="4"/>
  <c r="B80" i="9"/>
  <c r="C79"/>
  <c r="C84" i="4"/>
  <c r="B79" i="9" s="1"/>
  <c r="Q79" i="4"/>
  <c r="P78" i="9"/>
  <c r="C78"/>
  <c r="C79" i="4"/>
  <c r="B78" i="9"/>
  <c r="Q78" i="4"/>
  <c r="P77" i="9" s="1"/>
  <c r="C77"/>
  <c r="C78" i="4"/>
  <c r="B77" i="9"/>
  <c r="C76"/>
  <c r="B76"/>
  <c r="P66" i="4"/>
  <c r="O67" i="9"/>
  <c r="P68" i="4"/>
  <c r="O68" i="9" s="1"/>
  <c r="P69" i="4"/>
  <c r="O70" i="9"/>
  <c r="P70" i="4"/>
  <c r="O71" i="9" s="1"/>
  <c r="P71" i="4"/>
  <c r="O72" i="9"/>
  <c r="P55" i="4"/>
  <c r="O58" i="9" s="1"/>
  <c r="P56" i="4"/>
  <c r="O59" i="9"/>
  <c r="P57" i="4"/>
  <c r="O60" i="9" s="1"/>
  <c r="P58" i="4"/>
  <c r="O61" i="9"/>
  <c r="O62"/>
  <c r="O55" i="4"/>
  <c r="N58" i="9"/>
  <c r="O56" i="4"/>
  <c r="N59" i="9" s="1"/>
  <c r="O57" i="4"/>
  <c r="N60" i="9"/>
  <c r="O58" i="4"/>
  <c r="N61" i="9" s="1"/>
  <c r="N62"/>
  <c r="O61" i="4"/>
  <c r="O72" s="1"/>
  <c r="O64"/>
  <c r="N65" i="9"/>
  <c r="O65" i="4"/>
  <c r="N66" i="9" s="1"/>
  <c r="O66" i="4"/>
  <c r="N67" i="9"/>
  <c r="O68" i="4"/>
  <c r="N68" i="9" s="1"/>
  <c r="O69" i="4"/>
  <c r="N70" i="9"/>
  <c r="O70" i="4"/>
  <c r="N71" i="9" s="1"/>
  <c r="O71" i="4"/>
  <c r="N72" i="9"/>
  <c r="Q71" i="4"/>
  <c r="P72" i="9" s="1"/>
  <c r="C72"/>
  <c r="B72"/>
  <c r="Q70" i="4"/>
  <c r="P71" i="9" s="1"/>
  <c r="C71"/>
  <c r="C70" i="4"/>
  <c r="B71" i="9" s="1"/>
  <c r="Q69" i="4"/>
  <c r="P70" i="9"/>
  <c r="C70"/>
  <c r="C69" i="4"/>
  <c r="B70" i="9" s="1"/>
  <c r="C69"/>
  <c r="B69"/>
  <c r="Q68" i="4"/>
  <c r="P68" i="9" s="1"/>
  <c r="C68"/>
  <c r="C68" i="4"/>
  <c r="B68" i="9" s="1"/>
  <c r="Q66" i="4"/>
  <c r="P67" i="9"/>
  <c r="C67"/>
  <c r="C66" i="4"/>
  <c r="B67" i="9" s="1"/>
  <c r="Q65" i="4"/>
  <c r="P66" i="9"/>
  <c r="P65" i="4"/>
  <c r="O66" i="9" s="1"/>
  <c r="C66"/>
  <c r="C65" i="4"/>
  <c r="B66" i="9" s="1"/>
  <c r="Q64" i="4"/>
  <c r="P65" i="9"/>
  <c r="P64" i="4"/>
  <c r="O65" i="9" s="1"/>
  <c r="C65"/>
  <c r="C64" i="4"/>
  <c r="B65" i="9"/>
  <c r="C64"/>
  <c r="C63" i="4"/>
  <c r="B64" i="9"/>
  <c r="Q61" i="4"/>
  <c r="P63" i="9" s="1"/>
  <c r="P61" i="4"/>
  <c r="O63" i="9"/>
  <c r="C63"/>
  <c r="B63"/>
  <c r="P62"/>
  <c r="C62"/>
  <c r="B62"/>
  <c r="Q58" i="4"/>
  <c r="P61" i="9" s="1"/>
  <c r="C61"/>
  <c r="C58" i="4"/>
  <c r="B61" i="9" s="1"/>
  <c r="Q57" i="4"/>
  <c r="P60" i="9"/>
  <c r="C60"/>
  <c r="C57" i="4"/>
  <c r="B60" i="9" s="1"/>
  <c r="Q56" i="4"/>
  <c r="P59" i="9"/>
  <c r="C59"/>
  <c r="C56" i="4"/>
  <c r="B59" i="9" s="1"/>
  <c r="Q55" i="4"/>
  <c r="P58" i="9" s="1"/>
  <c r="C58"/>
  <c r="C55" i="4"/>
  <c r="B58" i="9"/>
  <c r="C57"/>
  <c r="B57"/>
  <c r="P47" i="4"/>
  <c r="O44" i="9"/>
  <c r="P40" i="4"/>
  <c r="O45" i="9" s="1"/>
  <c r="P43" i="4"/>
  <c r="O46" i="9"/>
  <c r="O47"/>
  <c r="P41" i="4"/>
  <c r="O49" i="9"/>
  <c r="O51"/>
  <c r="P49" i="4"/>
  <c r="O52" i="9" s="1"/>
  <c r="P50" i="4"/>
  <c r="O53" i="9"/>
  <c r="Q38" i="4"/>
  <c r="O39" i="9" s="1"/>
  <c r="Q39" i="4"/>
  <c r="O40" i="9"/>
  <c r="O38" i="4"/>
  <c r="N39" i="9"/>
  <c r="O39" i="4"/>
  <c r="O51" s="1"/>
  <c r="O45"/>
  <c r="N42" i="9"/>
  <c r="O46" i="4"/>
  <c r="N43" i="9" s="1"/>
  <c r="O47" i="4"/>
  <c r="N44" i="9" s="1"/>
  <c r="O40" i="4"/>
  <c r="N45" i="9" s="1"/>
  <c r="O43" i="4"/>
  <c r="N46" i="9" s="1"/>
  <c r="N47"/>
  <c r="O41" i="4"/>
  <c r="N49" i="9" s="1"/>
  <c r="N51"/>
  <c r="O49" i="4"/>
  <c r="N52" i="9" s="1"/>
  <c r="O50" i="4"/>
  <c r="N53" i="9" s="1"/>
  <c r="Q50" i="4"/>
  <c r="P53" i="9" s="1"/>
  <c r="C53"/>
  <c r="C50" i="4"/>
  <c r="B53" i="9" s="1"/>
  <c r="Q49" i="4"/>
  <c r="P52" i="9" s="1"/>
  <c r="C52"/>
  <c r="C49" i="4"/>
  <c r="B52" i="9" s="1"/>
  <c r="P51"/>
  <c r="C51"/>
  <c r="B51"/>
  <c r="C50"/>
  <c r="B50"/>
  <c r="Q41" i="4"/>
  <c r="P49" i="9" s="1"/>
  <c r="C49"/>
  <c r="C41" i="4"/>
  <c r="B49" i="9"/>
  <c r="C48"/>
  <c r="B48"/>
  <c r="P47"/>
  <c r="C47"/>
  <c r="B47"/>
  <c r="Q43" i="4"/>
  <c r="P46" i="9"/>
  <c r="C46"/>
  <c r="C43" i="4"/>
  <c r="B46" i="9" s="1"/>
  <c r="Q40" i="4"/>
  <c r="P45" i="9"/>
  <c r="C45"/>
  <c r="C40" i="4"/>
  <c r="B45" i="9" s="1"/>
  <c r="Q47" i="4"/>
  <c r="P44" i="9" s="1"/>
  <c r="C44"/>
  <c r="C47" i="4"/>
  <c r="B44" i="9"/>
  <c r="Q46" i="4"/>
  <c r="P43" i="9" s="1"/>
  <c r="P46" i="4"/>
  <c r="O43" i="9"/>
  <c r="C43"/>
  <c r="C46" i="4"/>
  <c r="B43" i="9" s="1"/>
  <c r="Q45" i="4"/>
  <c r="P42" i="9" s="1"/>
  <c r="P45" i="4"/>
  <c r="O42" i="9" s="1"/>
  <c r="C42"/>
  <c r="C45" i="4"/>
  <c r="B42" i="9" s="1"/>
  <c r="C41"/>
  <c r="B41"/>
  <c r="T39" i="4"/>
  <c r="P40" i="9" s="1"/>
  <c r="C40"/>
  <c r="C39" i="4"/>
  <c r="B40" i="9" s="1"/>
  <c r="T38" i="4"/>
  <c r="P39" i="9" s="1"/>
  <c r="C39"/>
  <c r="C38" i="4"/>
  <c r="B39" i="9" s="1"/>
  <c r="C38"/>
  <c r="B38"/>
  <c r="O34"/>
  <c r="O35" s="1"/>
  <c r="O24"/>
  <c r="O25"/>
  <c r="O27"/>
  <c r="O28"/>
  <c r="O29"/>
  <c r="N24"/>
  <c r="N35" s="1"/>
  <c r="N25"/>
  <c r="N27"/>
  <c r="N28"/>
  <c r="N29"/>
  <c r="N30"/>
  <c r="N32"/>
  <c r="N33"/>
  <c r="N34"/>
  <c r="P34"/>
  <c r="C34"/>
  <c r="B34"/>
  <c r="P33"/>
  <c r="O33"/>
  <c r="C33"/>
  <c r="B33"/>
  <c r="P32"/>
  <c r="O32"/>
  <c r="C32"/>
  <c r="B32"/>
  <c r="C31"/>
  <c r="B31"/>
  <c r="P30"/>
  <c r="O30"/>
  <c r="C30"/>
  <c r="B30"/>
  <c r="P29"/>
  <c r="C29"/>
  <c r="B29"/>
  <c r="P28"/>
  <c r="C28"/>
  <c r="B28"/>
  <c r="P27"/>
  <c r="C27"/>
  <c r="B27"/>
  <c r="C26"/>
  <c r="B26"/>
  <c r="P25"/>
  <c r="C25"/>
  <c r="B25"/>
  <c r="P24"/>
  <c r="C24"/>
  <c r="B24"/>
  <c r="C23"/>
  <c r="B23"/>
  <c r="C22"/>
  <c r="B22"/>
  <c r="C21"/>
  <c r="B21"/>
  <c r="O6"/>
  <c r="O7"/>
  <c r="O8"/>
  <c r="O18" s="1"/>
  <c r="O9"/>
  <c r="O10"/>
  <c r="O11"/>
  <c r="O12"/>
  <c r="O13"/>
  <c r="O15"/>
  <c r="O16"/>
  <c r="O17"/>
  <c r="N6"/>
  <c r="N7"/>
  <c r="N8"/>
  <c r="N18" s="1"/>
  <c r="N9"/>
  <c r="N10"/>
  <c r="N11"/>
  <c r="N12"/>
  <c r="N13"/>
  <c r="N15"/>
  <c r="N16"/>
  <c r="N17"/>
  <c r="P17"/>
  <c r="C17"/>
  <c r="B17"/>
  <c r="P16"/>
  <c r="C16"/>
  <c r="B16"/>
  <c r="P15"/>
  <c r="C15"/>
  <c r="B15"/>
  <c r="C14"/>
  <c r="B14"/>
  <c r="P13"/>
  <c r="C13"/>
  <c r="B13"/>
  <c r="P12"/>
  <c r="C12"/>
  <c r="B12"/>
  <c r="P11"/>
  <c r="C11"/>
  <c r="B11"/>
  <c r="P10"/>
  <c r="C10"/>
  <c r="B10"/>
  <c r="P9"/>
  <c r="C9"/>
  <c r="B9"/>
  <c r="P8"/>
  <c r="C8"/>
  <c r="B8"/>
  <c r="P7"/>
  <c r="C7"/>
  <c r="B7"/>
  <c r="P6"/>
  <c r="C6"/>
  <c r="B6"/>
  <c r="C5"/>
  <c r="B5"/>
  <c r="C4"/>
  <c r="B4"/>
  <c r="AJ137" i="4"/>
  <c r="AF137"/>
  <c r="AE137"/>
  <c r="AC137"/>
  <c r="AB137"/>
  <c r="Z137"/>
  <c r="Y137"/>
  <c r="X137"/>
  <c r="V137"/>
  <c r="U137"/>
  <c r="T137"/>
  <c r="O137"/>
  <c r="N128"/>
  <c r="N137" s="1"/>
  <c r="M137"/>
  <c r="K137"/>
  <c r="J137"/>
  <c r="J134" s="1"/>
  <c r="I137"/>
  <c r="H137"/>
  <c r="G137"/>
  <c r="F137"/>
  <c r="E137"/>
  <c r="D137"/>
  <c r="B137"/>
  <c r="A137"/>
  <c r="AJ136"/>
  <c r="AI136"/>
  <c r="AH136"/>
  <c r="AG136"/>
  <c r="AF136"/>
  <c r="AE136"/>
  <c r="AD136"/>
  <c r="AC136"/>
  <c r="AB136"/>
  <c r="AA136"/>
  <c r="Z136"/>
  <c r="Y136"/>
  <c r="X136"/>
  <c r="W136"/>
  <c r="V136"/>
  <c r="U136"/>
  <c r="T136"/>
  <c r="Q136"/>
  <c r="P136"/>
  <c r="O136"/>
  <c r="N136"/>
  <c r="M136"/>
  <c r="L136"/>
  <c r="K136"/>
  <c r="J136"/>
  <c r="I136"/>
  <c r="H136"/>
  <c r="G136"/>
  <c r="F136"/>
  <c r="E136"/>
  <c r="D136"/>
  <c r="C136"/>
  <c r="B136"/>
  <c r="A136"/>
  <c r="J115"/>
  <c r="J112"/>
  <c r="I115"/>
  <c r="I112"/>
  <c r="I134"/>
  <c r="AH132"/>
  <c r="AG132"/>
  <c r="AD132"/>
  <c r="AC132"/>
  <c r="Z132"/>
  <c r="Y132"/>
  <c r="V132"/>
  <c r="U132"/>
  <c r="P132"/>
  <c r="O132"/>
  <c r="N127"/>
  <c r="N132" s="1"/>
  <c r="M132"/>
  <c r="K132"/>
  <c r="J132"/>
  <c r="I132"/>
  <c r="H132"/>
  <c r="G132"/>
  <c r="F132"/>
  <c r="E132"/>
  <c r="D132"/>
  <c r="C132"/>
  <c r="B132"/>
  <c r="A132"/>
  <c r="J130"/>
  <c r="I130"/>
  <c r="I129" s="1"/>
  <c r="J80"/>
  <c r="J77"/>
  <c r="J129"/>
  <c r="N126"/>
  <c r="J125"/>
  <c r="I125"/>
  <c r="N123"/>
  <c r="N122"/>
  <c r="N121"/>
  <c r="N119"/>
  <c r="N117"/>
  <c r="N116"/>
  <c r="N114"/>
  <c r="N113"/>
  <c r="N107"/>
  <c r="N106"/>
  <c r="AJ105"/>
  <c r="AI105"/>
  <c r="AH105"/>
  <c r="AF105"/>
  <c r="AB105"/>
  <c r="Z105"/>
  <c r="W105"/>
  <c r="V105"/>
  <c r="T105"/>
  <c r="Q105"/>
  <c r="P105"/>
  <c r="O105"/>
  <c r="N91"/>
  <c r="N105" s="1"/>
  <c r="M105"/>
  <c r="L91"/>
  <c r="L105" s="1"/>
  <c r="K91"/>
  <c r="K105"/>
  <c r="J105"/>
  <c r="I105"/>
  <c r="H105"/>
  <c r="G105"/>
  <c r="F105"/>
  <c r="E105"/>
  <c r="D105"/>
  <c r="C105"/>
  <c r="B105"/>
  <c r="A105"/>
  <c r="AI104"/>
  <c r="AH104"/>
  <c r="AE104"/>
  <c r="AD104"/>
  <c r="AB104"/>
  <c r="AA104"/>
  <c r="Y104"/>
  <c r="X104"/>
  <c r="W104"/>
  <c r="V104"/>
  <c r="U104"/>
  <c r="Q104"/>
  <c r="P104"/>
  <c r="N90"/>
  <c r="N104"/>
  <c r="M104"/>
  <c r="L90"/>
  <c r="L104" s="1"/>
  <c r="K90"/>
  <c r="K96" s="1"/>
  <c r="J104"/>
  <c r="I104"/>
  <c r="H104"/>
  <c r="G104"/>
  <c r="F104"/>
  <c r="E104"/>
  <c r="D104"/>
  <c r="C104"/>
  <c r="B104"/>
  <c r="A104"/>
  <c r="J103"/>
  <c r="I80"/>
  <c r="I77"/>
  <c r="I103"/>
  <c r="AJ101"/>
  <c r="AI101"/>
  <c r="AH101"/>
  <c r="AG101"/>
  <c r="AF101"/>
  <c r="AE101"/>
  <c r="AD101"/>
  <c r="AC101"/>
  <c r="AB101"/>
  <c r="AA101"/>
  <c r="Z101"/>
  <c r="Y101"/>
  <c r="X101"/>
  <c r="W101"/>
  <c r="V101"/>
  <c r="U101"/>
  <c r="T101"/>
  <c r="N93"/>
  <c r="N101" s="1"/>
  <c r="M101"/>
  <c r="L93"/>
  <c r="L101" s="1"/>
  <c r="K93"/>
  <c r="K101"/>
  <c r="G101"/>
  <c r="F101"/>
  <c r="E101"/>
  <c r="B101"/>
  <c r="A101"/>
  <c r="J99"/>
  <c r="I99"/>
  <c r="N97"/>
  <c r="AJ96"/>
  <c r="AE96"/>
  <c r="AB96"/>
  <c r="AA96"/>
  <c r="Y96"/>
  <c r="X96"/>
  <c r="U96"/>
  <c r="T96"/>
  <c r="P96"/>
  <c r="N96"/>
  <c r="M96"/>
  <c r="L96"/>
  <c r="H96"/>
  <c r="G96"/>
  <c r="F96"/>
  <c r="D96"/>
  <c r="C96"/>
  <c r="B96"/>
  <c r="A96"/>
  <c r="J94"/>
  <c r="I94"/>
  <c r="N92"/>
  <c r="J89"/>
  <c r="I89"/>
  <c r="AJ87"/>
  <c r="AI87"/>
  <c r="AH87"/>
  <c r="AG87"/>
  <c r="AF87"/>
  <c r="AE87"/>
  <c r="AD87"/>
  <c r="AC87"/>
  <c r="AB87"/>
  <c r="AA87"/>
  <c r="Z87"/>
  <c r="Y87"/>
  <c r="X87"/>
  <c r="W87"/>
  <c r="V87"/>
  <c r="U87"/>
  <c r="T87"/>
  <c r="N87"/>
  <c r="L87"/>
  <c r="K87"/>
  <c r="G87"/>
  <c r="AJ86"/>
  <c r="AI86"/>
  <c r="AH86"/>
  <c r="AG86"/>
  <c r="AF86"/>
  <c r="AE86"/>
  <c r="AD86"/>
  <c r="AC86"/>
  <c r="AB86"/>
  <c r="AA86"/>
  <c r="Z86"/>
  <c r="Y86"/>
  <c r="X86"/>
  <c r="W86"/>
  <c r="V86"/>
  <c r="U86"/>
  <c r="T86"/>
  <c r="N86"/>
  <c r="L86"/>
  <c r="K86"/>
  <c r="G86"/>
  <c r="AJ85"/>
  <c r="AI85"/>
  <c r="AH85"/>
  <c r="AG85"/>
  <c r="AF85"/>
  <c r="AE85"/>
  <c r="AD85"/>
  <c r="AC85"/>
  <c r="AB85"/>
  <c r="AA85"/>
  <c r="Z85"/>
  <c r="Y85"/>
  <c r="X85"/>
  <c r="W85"/>
  <c r="V85"/>
  <c r="U85"/>
  <c r="T85"/>
  <c r="L85"/>
  <c r="K85"/>
  <c r="G85"/>
  <c r="AJ82"/>
  <c r="AI82"/>
  <c r="AH82"/>
  <c r="AG82"/>
  <c r="AF82"/>
  <c r="AE82"/>
  <c r="AD82"/>
  <c r="AC82"/>
  <c r="AB82"/>
  <c r="AA82"/>
  <c r="Z82"/>
  <c r="Y82"/>
  <c r="X82"/>
  <c r="W82"/>
  <c r="V82"/>
  <c r="U82"/>
  <c r="T82"/>
  <c r="N82"/>
  <c r="L82"/>
  <c r="K82"/>
  <c r="AJ81"/>
  <c r="AI81"/>
  <c r="AH81"/>
  <c r="AG81"/>
  <c r="AF81"/>
  <c r="AE81"/>
  <c r="AD81"/>
  <c r="AC81"/>
  <c r="AB81"/>
  <c r="AA81"/>
  <c r="Z81"/>
  <c r="Y81"/>
  <c r="X81"/>
  <c r="W81"/>
  <c r="V81"/>
  <c r="U81"/>
  <c r="T81"/>
  <c r="N81"/>
  <c r="L81"/>
  <c r="K81"/>
  <c r="AJ79"/>
  <c r="AI79"/>
  <c r="AH79"/>
  <c r="AG79"/>
  <c r="AF79"/>
  <c r="AE79"/>
  <c r="AD79"/>
  <c r="AC79"/>
  <c r="AB79"/>
  <c r="AA79"/>
  <c r="Z79"/>
  <c r="Y79"/>
  <c r="X79"/>
  <c r="W79"/>
  <c r="V79"/>
  <c r="U79"/>
  <c r="T79"/>
  <c r="N79"/>
  <c r="L79"/>
  <c r="AJ78"/>
  <c r="AI78"/>
  <c r="AH78"/>
  <c r="AG78"/>
  <c r="AF78"/>
  <c r="AE78"/>
  <c r="AD78"/>
  <c r="AC78"/>
  <c r="AB78"/>
  <c r="AA78"/>
  <c r="Z78"/>
  <c r="Y78"/>
  <c r="X78"/>
  <c r="W78"/>
  <c r="V78"/>
  <c r="U78"/>
  <c r="T78"/>
  <c r="N78"/>
  <c r="L78"/>
  <c r="K78"/>
  <c r="P72"/>
  <c r="AJ71"/>
  <c r="AI71"/>
  <c r="AH71"/>
  <c r="AG71"/>
  <c r="AF71"/>
  <c r="AE71"/>
  <c r="AD71"/>
  <c r="AC71"/>
  <c r="AB71"/>
  <c r="AA71"/>
  <c r="Z71"/>
  <c r="Y71"/>
  <c r="X71"/>
  <c r="W71"/>
  <c r="V71"/>
  <c r="U71"/>
  <c r="T71"/>
  <c r="N71"/>
  <c r="L71"/>
  <c r="K71"/>
  <c r="AJ70"/>
  <c r="AI70"/>
  <c r="AH70"/>
  <c r="AG70"/>
  <c r="AF70"/>
  <c r="AE70"/>
  <c r="AD70"/>
  <c r="AC70"/>
  <c r="AB70"/>
  <c r="AA70"/>
  <c r="Z70"/>
  <c r="Y70"/>
  <c r="X70"/>
  <c r="W70"/>
  <c r="V70"/>
  <c r="U70"/>
  <c r="T70"/>
  <c r="N70"/>
  <c r="L70"/>
  <c r="K70"/>
  <c r="AJ69"/>
  <c r="AI69"/>
  <c r="AH69"/>
  <c r="AG69"/>
  <c r="AF69"/>
  <c r="AE69"/>
  <c r="AD69"/>
  <c r="AC69"/>
  <c r="AB69"/>
  <c r="AA69"/>
  <c r="Z69"/>
  <c r="Y69"/>
  <c r="X69"/>
  <c r="W69"/>
  <c r="V69"/>
  <c r="U69"/>
  <c r="T69"/>
  <c r="N69"/>
  <c r="L69"/>
  <c r="K69"/>
  <c r="AJ68"/>
  <c r="AI68"/>
  <c r="AH68"/>
  <c r="AG68"/>
  <c r="AF68"/>
  <c r="AE68"/>
  <c r="AD68"/>
  <c r="AC68"/>
  <c r="AB68"/>
  <c r="AA68"/>
  <c r="Z68"/>
  <c r="Y68"/>
  <c r="X68"/>
  <c r="W68"/>
  <c r="V68"/>
  <c r="U68"/>
  <c r="T68"/>
  <c r="N68"/>
  <c r="L68"/>
  <c r="K68"/>
  <c r="AJ66"/>
  <c r="AI66"/>
  <c r="AH66"/>
  <c r="AG66"/>
  <c r="AF66"/>
  <c r="AE66"/>
  <c r="AD66"/>
  <c r="AC66"/>
  <c r="AB66"/>
  <c r="AA66"/>
  <c r="Z66"/>
  <c r="Y66"/>
  <c r="X66"/>
  <c r="W66"/>
  <c r="V66"/>
  <c r="U66"/>
  <c r="T66"/>
  <c r="N66"/>
  <c r="L66"/>
  <c r="K66"/>
  <c r="G66"/>
  <c r="AJ65"/>
  <c r="AI65"/>
  <c r="AH65"/>
  <c r="AG65"/>
  <c r="AF65"/>
  <c r="AE65"/>
  <c r="AD65"/>
  <c r="AC65"/>
  <c r="AB65"/>
  <c r="AA65"/>
  <c r="Z65"/>
  <c r="Y65"/>
  <c r="X65"/>
  <c r="W65"/>
  <c r="V65"/>
  <c r="U65"/>
  <c r="T65"/>
  <c r="N65"/>
  <c r="L65"/>
  <c r="K65"/>
  <c r="G65"/>
  <c r="AJ64"/>
  <c r="AI64"/>
  <c r="AH64"/>
  <c r="AG64"/>
  <c r="AF64"/>
  <c r="AE64"/>
  <c r="AD64"/>
  <c r="AC64"/>
  <c r="AB64"/>
  <c r="AA64"/>
  <c r="Z64"/>
  <c r="Y64"/>
  <c r="X64"/>
  <c r="W64"/>
  <c r="V64"/>
  <c r="U64"/>
  <c r="T64"/>
  <c r="N64"/>
  <c r="L64"/>
  <c r="K64"/>
  <c r="G64"/>
  <c r="AJ61"/>
  <c r="AI61"/>
  <c r="AH61"/>
  <c r="AG61"/>
  <c r="AF61"/>
  <c r="AE61"/>
  <c r="AD61"/>
  <c r="AC61"/>
  <c r="AB61"/>
  <c r="AA61"/>
  <c r="Z61"/>
  <c r="Y61"/>
  <c r="X61"/>
  <c r="W61"/>
  <c r="V61"/>
  <c r="U61"/>
  <c r="T61"/>
  <c r="L61"/>
  <c r="K61"/>
  <c r="AJ58"/>
  <c r="AI58"/>
  <c r="AH58"/>
  <c r="AG58"/>
  <c r="AF58"/>
  <c r="AE58"/>
  <c r="AD58"/>
  <c r="AC58"/>
  <c r="AB58"/>
  <c r="AA58"/>
  <c r="Z58"/>
  <c r="Y58"/>
  <c r="X58"/>
  <c r="W58"/>
  <c r="V58"/>
  <c r="U58"/>
  <c r="T58"/>
  <c r="N58"/>
  <c r="L58"/>
  <c r="K58"/>
  <c r="AJ57"/>
  <c r="AI57"/>
  <c r="AH57"/>
  <c r="AG57"/>
  <c r="AF57"/>
  <c r="AE57"/>
  <c r="AD57"/>
  <c r="AC57"/>
  <c r="AB57"/>
  <c r="AA57"/>
  <c r="Z57"/>
  <c r="Y57"/>
  <c r="X57"/>
  <c r="W57"/>
  <c r="V57"/>
  <c r="U57"/>
  <c r="T57"/>
  <c r="N57"/>
  <c r="L57"/>
  <c r="K57"/>
  <c r="AJ56"/>
  <c r="AI56"/>
  <c r="AH56"/>
  <c r="AG56"/>
  <c r="AF56"/>
  <c r="AE56"/>
  <c r="AD56"/>
  <c r="AC56"/>
  <c r="AB56"/>
  <c r="AA56"/>
  <c r="Z56"/>
  <c r="Y56"/>
  <c r="X56"/>
  <c r="W56"/>
  <c r="V56"/>
  <c r="U56"/>
  <c r="T56"/>
  <c r="N56"/>
  <c r="L56"/>
  <c r="K56"/>
  <c r="AJ55"/>
  <c r="AI55"/>
  <c r="AH55"/>
  <c r="AG55"/>
  <c r="AF55"/>
  <c r="AE55"/>
  <c r="AD55"/>
  <c r="AC55"/>
  <c r="AB55"/>
  <c r="AA55"/>
  <c r="Z55"/>
  <c r="Y55"/>
  <c r="X55"/>
  <c r="W55"/>
  <c r="V55"/>
  <c r="U55"/>
  <c r="T55"/>
  <c r="N55"/>
  <c r="L55"/>
  <c r="K55"/>
  <c r="J54"/>
  <c r="I54"/>
  <c r="AJ50"/>
  <c r="AI50"/>
  <c r="AH50"/>
  <c r="AG50"/>
  <c r="AF50"/>
  <c r="AE50"/>
  <c r="AD50"/>
  <c r="AC50"/>
  <c r="AB50"/>
  <c r="AA50"/>
  <c r="Z50"/>
  <c r="Y50"/>
  <c r="X50"/>
  <c r="W50"/>
  <c r="V50"/>
  <c r="U50"/>
  <c r="T50"/>
  <c r="N50"/>
  <c r="L50"/>
  <c r="K50"/>
  <c r="J50"/>
  <c r="J37" s="1"/>
  <c r="I50"/>
  <c r="I37" s="1"/>
  <c r="H50"/>
  <c r="G50"/>
  <c r="AJ49"/>
  <c r="AI49"/>
  <c r="AH49"/>
  <c r="AG49"/>
  <c r="AF49"/>
  <c r="AE49"/>
  <c r="AD49"/>
  <c r="AC49"/>
  <c r="AB49"/>
  <c r="AA49"/>
  <c r="Z49"/>
  <c r="Y49"/>
  <c r="X49"/>
  <c r="W49"/>
  <c r="V49"/>
  <c r="U49"/>
  <c r="T49"/>
  <c r="N49"/>
  <c r="L49"/>
  <c r="K49"/>
  <c r="G49"/>
  <c r="AJ47"/>
  <c r="AI47"/>
  <c r="AH47"/>
  <c r="AG47"/>
  <c r="AF47"/>
  <c r="AE47"/>
  <c r="AD47"/>
  <c r="AC47"/>
  <c r="AB47"/>
  <c r="AA47"/>
  <c r="Z47"/>
  <c r="Y47"/>
  <c r="X47"/>
  <c r="W47"/>
  <c r="V47"/>
  <c r="U47"/>
  <c r="T47"/>
  <c r="N47"/>
  <c r="L47"/>
  <c r="K47"/>
  <c r="G47"/>
  <c r="AJ46"/>
  <c r="AI46"/>
  <c r="AH46"/>
  <c r="AG46"/>
  <c r="AF46"/>
  <c r="AE46"/>
  <c r="AD46"/>
  <c r="AC46"/>
  <c r="AB46"/>
  <c r="AA46"/>
  <c r="Z46"/>
  <c r="Y46"/>
  <c r="X46"/>
  <c r="W46"/>
  <c r="V46"/>
  <c r="U46"/>
  <c r="T46"/>
  <c r="N46"/>
  <c r="L46"/>
  <c r="K46"/>
  <c r="G46"/>
  <c r="AJ45"/>
  <c r="AI45"/>
  <c r="AH45"/>
  <c r="AG45"/>
  <c r="AF45"/>
  <c r="AE45"/>
  <c r="AD45"/>
  <c r="AC45"/>
  <c r="AB45"/>
  <c r="AA45"/>
  <c r="Z45"/>
  <c r="Y45"/>
  <c r="X45"/>
  <c r="W45"/>
  <c r="V45"/>
  <c r="U45"/>
  <c r="T45"/>
  <c r="N45"/>
  <c r="L45"/>
  <c r="K45"/>
  <c r="G45"/>
  <c r="AJ43"/>
  <c r="AI43"/>
  <c r="AH43"/>
  <c r="AG43"/>
  <c r="AF43"/>
  <c r="AE43"/>
  <c r="AD43"/>
  <c r="AC43"/>
  <c r="AB43"/>
  <c r="AA43"/>
  <c r="Z43"/>
  <c r="Y43"/>
  <c r="X43"/>
  <c r="W43"/>
  <c r="V43"/>
  <c r="U43"/>
  <c r="T43"/>
  <c r="N43"/>
  <c r="L43"/>
  <c r="K43"/>
  <c r="J43"/>
  <c r="I43"/>
  <c r="G43"/>
  <c r="E43"/>
  <c r="N42"/>
  <c r="AJ41"/>
  <c r="AI41"/>
  <c r="AH41"/>
  <c r="AG41"/>
  <c r="AF41"/>
  <c r="AE41"/>
  <c r="AD41"/>
  <c r="AC41"/>
  <c r="AB41"/>
  <c r="AA41"/>
  <c r="Z41"/>
  <c r="Y41"/>
  <c r="X41"/>
  <c r="W41"/>
  <c r="V41"/>
  <c r="U41"/>
  <c r="T41"/>
  <c r="N41"/>
  <c r="L41"/>
  <c r="K41"/>
  <c r="AJ40"/>
  <c r="AI40"/>
  <c r="AH40"/>
  <c r="AG40"/>
  <c r="AF40"/>
  <c r="AE40"/>
  <c r="AD40"/>
  <c r="AC40"/>
  <c r="AB40"/>
  <c r="AA40"/>
  <c r="Z40"/>
  <c r="Y40"/>
  <c r="X40"/>
  <c r="W40"/>
  <c r="V40"/>
  <c r="U40"/>
  <c r="T40"/>
  <c r="N40"/>
  <c r="L40"/>
  <c r="K40"/>
  <c r="G40"/>
  <c r="E40"/>
  <c r="AK39"/>
  <c r="AJ39"/>
  <c r="AI39"/>
  <c r="AH39"/>
  <c r="AG39"/>
  <c r="AF39"/>
  <c r="AE39"/>
  <c r="AD39"/>
  <c r="AC39"/>
  <c r="AB39"/>
  <c r="AA39"/>
  <c r="Z39"/>
  <c r="Y39"/>
  <c r="X39"/>
  <c r="W39"/>
  <c r="V39"/>
  <c r="U39"/>
  <c r="P39"/>
  <c r="N39"/>
  <c r="L39"/>
  <c r="K39"/>
  <c r="G39"/>
  <c r="E39"/>
  <c r="AK38"/>
  <c r="AJ38"/>
  <c r="AI38"/>
  <c r="AH38"/>
  <c r="AG38"/>
  <c r="AF38"/>
  <c r="AE38"/>
  <c r="AD38"/>
  <c r="AC38"/>
  <c r="AB38"/>
  <c r="AA38"/>
  <c r="Z38"/>
  <c r="Y38"/>
  <c r="X38"/>
  <c r="W38"/>
  <c r="V38"/>
  <c r="U38"/>
  <c r="P38"/>
  <c r="N38"/>
  <c r="L38"/>
  <c r="K38"/>
  <c r="G38"/>
  <c r="E38"/>
  <c r="P33"/>
  <c r="O33"/>
  <c r="N32"/>
  <c r="N31"/>
  <c r="N30"/>
  <c r="N28"/>
  <c r="N27"/>
  <c r="N26"/>
  <c r="N25"/>
  <c r="N24"/>
  <c r="N23"/>
  <c r="J22"/>
  <c r="I22"/>
  <c r="P19"/>
  <c r="O19"/>
  <c r="N18"/>
  <c r="N17"/>
  <c r="N16"/>
  <c r="N14"/>
  <c r="N13"/>
  <c r="N12"/>
  <c r="N11"/>
  <c r="N9"/>
  <c r="N8"/>
  <c r="N7"/>
  <c r="N6"/>
  <c r="M225" i="8"/>
  <c r="V225"/>
  <c r="Z225"/>
  <c r="AA225"/>
  <c r="Q225"/>
  <c r="M227"/>
  <c r="Z227"/>
  <c r="AA227"/>
  <c r="Q227"/>
  <c r="M228"/>
  <c r="Z228"/>
  <c r="AA228"/>
  <c r="Q228"/>
  <c r="M229"/>
  <c r="Z229"/>
  <c r="AA229"/>
  <c r="Q229"/>
  <c r="M231"/>
  <c r="V231"/>
  <c r="Z231"/>
  <c r="AA231"/>
  <c r="Q231"/>
  <c r="M232"/>
  <c r="V232"/>
  <c r="Z232"/>
  <c r="AA232"/>
  <c r="Q232"/>
  <c r="M234"/>
  <c r="Z234"/>
  <c r="AA234"/>
  <c r="Q234"/>
  <c r="M235"/>
  <c r="Z235"/>
  <c r="AA235"/>
  <c r="Q235"/>
  <c r="M236"/>
  <c r="Z236"/>
  <c r="AA236"/>
  <c r="Q236"/>
  <c r="M238"/>
  <c r="V238"/>
  <c r="Z238"/>
  <c r="AA238"/>
  <c r="Q238"/>
  <c r="M239"/>
  <c r="Z239"/>
  <c r="AA239"/>
  <c r="Q239"/>
  <c r="M241"/>
  <c r="Z241"/>
  <c r="AA241"/>
  <c r="Q241"/>
  <c r="M242"/>
  <c r="V242"/>
  <c r="Z242"/>
  <c r="AA242"/>
  <c r="Q242"/>
  <c r="M244"/>
  <c r="V244"/>
  <c r="Z244"/>
  <c r="AA244"/>
  <c r="Q244"/>
  <c r="M245"/>
  <c r="V245"/>
  <c r="Q245"/>
  <c r="M246"/>
  <c r="Z246"/>
  <c r="AA246"/>
  <c r="Q246"/>
  <c r="M247"/>
  <c r="Z247"/>
  <c r="AA247"/>
  <c r="Q247"/>
  <c r="M248"/>
  <c r="Z248"/>
  <c r="AA248"/>
  <c r="Q248"/>
  <c r="M249"/>
  <c r="V249"/>
  <c r="Q249"/>
  <c r="M250"/>
  <c r="V250"/>
  <c r="Q250"/>
  <c r="M251"/>
  <c r="V251"/>
  <c r="Q251"/>
  <c r="M253"/>
  <c r="V253"/>
  <c r="Q253"/>
  <c r="M254"/>
  <c r="V254"/>
  <c r="Q254"/>
  <c r="M255"/>
  <c r="V255"/>
  <c r="Q255"/>
  <c r="M256"/>
  <c r="V256"/>
  <c r="Q256"/>
  <c r="Z258"/>
  <c r="AA258"/>
  <c r="Q258"/>
  <c r="Z259"/>
  <c r="AA259"/>
  <c r="Q259"/>
  <c r="Z260"/>
  <c r="AA260"/>
  <c r="Q260"/>
  <c r="Z261"/>
  <c r="AA261"/>
  <c r="Q261"/>
  <c r="Q265"/>
  <c r="M177"/>
  <c r="V177"/>
  <c r="Q177"/>
  <c r="M178"/>
  <c r="V178"/>
  <c r="Q178"/>
  <c r="M179"/>
  <c r="Z179"/>
  <c r="AA179"/>
  <c r="Q179"/>
  <c r="M181"/>
  <c r="Z181"/>
  <c r="AA181"/>
  <c r="Q181"/>
  <c r="M182"/>
  <c r="Z182"/>
  <c r="AA182"/>
  <c r="Q182"/>
  <c r="M183"/>
  <c r="Z183"/>
  <c r="AA183"/>
  <c r="Q183"/>
  <c r="M185"/>
  <c r="V185"/>
  <c r="Z185"/>
  <c r="AA185"/>
  <c r="Q185"/>
  <c r="M186"/>
  <c r="V186"/>
  <c r="Z186"/>
  <c r="AA186"/>
  <c r="Q186"/>
  <c r="M188"/>
  <c r="Z188"/>
  <c r="AA188"/>
  <c r="Q188"/>
  <c r="M189"/>
  <c r="Z189"/>
  <c r="AA189"/>
  <c r="Q189"/>
  <c r="M190"/>
  <c r="V190"/>
  <c r="Q190"/>
  <c r="M191"/>
  <c r="Z191"/>
  <c r="AA191"/>
  <c r="Q191"/>
  <c r="M193"/>
  <c r="V193"/>
  <c r="Q193"/>
  <c r="M194"/>
  <c r="V194"/>
  <c r="Q194"/>
  <c r="M195"/>
  <c r="Z195"/>
  <c r="AA195"/>
  <c r="Q195"/>
  <c r="M197"/>
  <c r="Z197"/>
  <c r="AA197"/>
  <c r="Q197"/>
  <c r="M198"/>
  <c r="V198"/>
  <c r="Z198"/>
  <c r="AA198"/>
  <c r="Q198"/>
  <c r="M199"/>
  <c r="Z199"/>
  <c r="AA199"/>
  <c r="Q199"/>
  <c r="M201"/>
  <c r="V201"/>
  <c r="Z201"/>
  <c r="AA201"/>
  <c r="Q201"/>
  <c r="M202"/>
  <c r="V202"/>
  <c r="Q202"/>
  <c r="M203"/>
  <c r="Z203"/>
  <c r="AA203"/>
  <c r="Q203"/>
  <c r="M204"/>
  <c r="V204"/>
  <c r="Z204"/>
  <c r="AA204"/>
  <c r="Q204"/>
  <c r="M205"/>
  <c r="Z205"/>
  <c r="AA205"/>
  <c r="Q205"/>
  <c r="M208"/>
  <c r="V208"/>
  <c r="Z208"/>
  <c r="AA208"/>
  <c r="Q208"/>
  <c r="M209"/>
  <c r="V209"/>
  <c r="Z209"/>
  <c r="AA209"/>
  <c r="Q209"/>
  <c r="M210"/>
  <c r="V210"/>
  <c r="Z210"/>
  <c r="AA210"/>
  <c r="Q210"/>
  <c r="M211"/>
  <c r="V211"/>
  <c r="Z211"/>
  <c r="AA211"/>
  <c r="Q211"/>
  <c r="M212"/>
  <c r="V212"/>
  <c r="Z212"/>
  <c r="AA212"/>
  <c r="Q212"/>
  <c r="M214"/>
  <c r="V214"/>
  <c r="Q214"/>
  <c r="M215"/>
  <c r="V215"/>
  <c r="Q215"/>
  <c r="Q219"/>
  <c r="H275"/>
  <c r="M138"/>
  <c r="V138"/>
  <c r="Q138"/>
  <c r="M139"/>
  <c r="Z139"/>
  <c r="AA139"/>
  <c r="Q139"/>
  <c r="M140"/>
  <c r="Z140"/>
  <c r="AA140"/>
  <c r="Q140"/>
  <c r="M141"/>
  <c r="V141"/>
  <c r="Q141"/>
  <c r="M142"/>
  <c r="V142"/>
  <c r="Q142"/>
  <c r="Z143"/>
  <c r="AA143"/>
  <c r="Q143"/>
  <c r="M146"/>
  <c r="Z146"/>
  <c r="AA146"/>
  <c r="Q146"/>
  <c r="M147"/>
  <c r="Z147"/>
  <c r="AA147"/>
  <c r="Q147"/>
  <c r="M148"/>
  <c r="Z148"/>
  <c r="AA148"/>
  <c r="Q148"/>
  <c r="M150"/>
  <c r="V150"/>
  <c r="Z150"/>
  <c r="AA150"/>
  <c r="Q150"/>
  <c r="M151"/>
  <c r="V151"/>
  <c r="Z151"/>
  <c r="AA151"/>
  <c r="Q151"/>
  <c r="M153"/>
  <c r="V153"/>
  <c r="Q153"/>
  <c r="M154"/>
  <c r="V154"/>
  <c r="Q154"/>
  <c r="M155"/>
  <c r="Z155"/>
  <c r="AA155"/>
  <c r="Q155"/>
  <c r="M157"/>
  <c r="V157"/>
  <c r="Z157"/>
  <c r="AA157"/>
  <c r="Q157"/>
  <c r="M158"/>
  <c r="V158"/>
  <c r="Q158"/>
  <c r="M159"/>
  <c r="Z159"/>
  <c r="AA159"/>
  <c r="Q159"/>
  <c r="M161"/>
  <c r="V161"/>
  <c r="Q161"/>
  <c r="M162"/>
  <c r="V162"/>
  <c r="Q162"/>
  <c r="M163"/>
  <c r="Z163"/>
  <c r="AA163"/>
  <c r="Q163"/>
  <c r="M164"/>
  <c r="V164"/>
  <c r="Q164"/>
  <c r="Z165"/>
  <c r="AA165"/>
  <c r="Q165"/>
  <c r="M167"/>
  <c r="V167"/>
  <c r="Q167"/>
  <c r="M168"/>
  <c r="V168"/>
  <c r="Z168"/>
  <c r="AA168"/>
  <c r="Q168"/>
  <c r="M169"/>
  <c r="V169"/>
  <c r="Z169"/>
  <c r="AA169"/>
  <c r="Q169"/>
  <c r="M170"/>
  <c r="V170"/>
  <c r="Q170"/>
  <c r="Q174"/>
  <c r="M95"/>
  <c r="V95"/>
  <c r="Q95"/>
  <c r="M96"/>
  <c r="Z96"/>
  <c r="AA96"/>
  <c r="Q96"/>
  <c r="M97"/>
  <c r="V97"/>
  <c r="Z97"/>
  <c r="AA97"/>
  <c r="Q97"/>
  <c r="M99"/>
  <c r="Z99"/>
  <c r="AA99"/>
  <c r="Q99"/>
  <c r="M100"/>
  <c r="Z100"/>
  <c r="AA100"/>
  <c r="Q100"/>
  <c r="M101"/>
  <c r="Z101"/>
  <c r="AA101"/>
  <c r="Q101"/>
  <c r="M102"/>
  <c r="Z102"/>
  <c r="AA102"/>
  <c r="Q102"/>
  <c r="M103"/>
  <c r="Z103"/>
  <c r="AA103"/>
  <c r="Q103"/>
  <c r="Z104"/>
  <c r="AA104"/>
  <c r="Q104"/>
  <c r="M107"/>
  <c r="V107"/>
  <c r="Z107"/>
  <c r="AA107"/>
  <c r="Q107"/>
  <c r="M108"/>
  <c r="V108"/>
  <c r="Z108"/>
  <c r="AA108"/>
  <c r="Q108"/>
  <c r="M110"/>
  <c r="V110"/>
  <c r="Q110"/>
  <c r="M111"/>
  <c r="V111"/>
  <c r="Q111"/>
  <c r="M112"/>
  <c r="V112"/>
  <c r="Z112"/>
  <c r="AA112"/>
  <c r="Q112"/>
  <c r="M114"/>
  <c r="Z114"/>
  <c r="AA114"/>
  <c r="Q114"/>
  <c r="M115"/>
  <c r="Z115"/>
  <c r="AA115"/>
  <c r="Q115"/>
  <c r="M116"/>
  <c r="Z116"/>
  <c r="AA116"/>
  <c r="Q116"/>
  <c r="M118"/>
  <c r="V118"/>
  <c r="Q118"/>
  <c r="M119"/>
  <c r="Z119"/>
  <c r="AA119"/>
  <c r="Q119"/>
  <c r="M120"/>
  <c r="V120"/>
  <c r="Q120"/>
  <c r="M121"/>
  <c r="Z121"/>
  <c r="AA121"/>
  <c r="Q121"/>
  <c r="M123"/>
  <c r="V123"/>
  <c r="Z123"/>
  <c r="AA123"/>
  <c r="Q123"/>
  <c r="M124"/>
  <c r="V124"/>
  <c r="Z124"/>
  <c r="AA124"/>
  <c r="Q124"/>
  <c r="M125"/>
  <c r="Z125"/>
  <c r="AA125"/>
  <c r="Q125"/>
  <c r="M127"/>
  <c r="V127"/>
  <c r="Z127"/>
  <c r="AA127"/>
  <c r="Q127"/>
  <c r="M128"/>
  <c r="V128"/>
  <c r="Z128"/>
  <c r="AA128"/>
  <c r="Q128"/>
  <c r="M130"/>
  <c r="V130"/>
  <c r="Q130"/>
  <c r="M131"/>
  <c r="V131"/>
  <c r="Q131"/>
  <c r="Q135"/>
  <c r="H274"/>
  <c r="N269"/>
  <c r="O268"/>
  <c r="N268"/>
  <c r="O267"/>
  <c r="N267"/>
  <c r="O266"/>
  <c r="N266"/>
  <c r="P261"/>
  <c r="O261"/>
  <c r="N261"/>
  <c r="M261"/>
  <c r="C261"/>
  <c r="B261"/>
  <c r="P260"/>
  <c r="O260"/>
  <c r="N260"/>
  <c r="M260"/>
  <c r="C260"/>
  <c r="B260"/>
  <c r="P259"/>
  <c r="O259"/>
  <c r="N259"/>
  <c r="M259"/>
  <c r="C259"/>
  <c r="B259"/>
  <c r="P258"/>
  <c r="O258"/>
  <c r="N258"/>
  <c r="M258"/>
  <c r="C258"/>
  <c r="B258"/>
  <c r="C257"/>
  <c r="B257"/>
  <c r="P256"/>
  <c r="O256"/>
  <c r="N256"/>
  <c r="C256"/>
  <c r="B256"/>
  <c r="P255"/>
  <c r="O255"/>
  <c r="N255"/>
  <c r="C255"/>
  <c r="B255"/>
  <c r="P254"/>
  <c r="O254"/>
  <c r="N254"/>
  <c r="C254"/>
  <c r="B254"/>
  <c r="P253"/>
  <c r="O253"/>
  <c r="N253"/>
  <c r="C253"/>
  <c r="B253"/>
  <c r="C252"/>
  <c r="B252"/>
  <c r="P251"/>
  <c r="O251"/>
  <c r="N251"/>
  <c r="C251"/>
  <c r="B251"/>
  <c r="P250"/>
  <c r="O250"/>
  <c r="N250"/>
  <c r="C250"/>
  <c r="B250"/>
  <c r="P249"/>
  <c r="O249"/>
  <c r="N249"/>
  <c r="C249"/>
  <c r="B249"/>
  <c r="C248"/>
  <c r="B248"/>
  <c r="P247"/>
  <c r="O247"/>
  <c r="N247"/>
  <c r="C247"/>
  <c r="B247"/>
  <c r="P246"/>
  <c r="O246"/>
  <c r="N246"/>
  <c r="C246"/>
  <c r="B246"/>
  <c r="P245"/>
  <c r="O245"/>
  <c r="N245"/>
  <c r="C245"/>
  <c r="B245"/>
  <c r="P244"/>
  <c r="O244"/>
  <c r="N244"/>
  <c r="C244"/>
  <c r="B244"/>
  <c r="C243"/>
  <c r="B243"/>
  <c r="P242"/>
  <c r="O242"/>
  <c r="N242"/>
  <c r="C242"/>
  <c r="B242"/>
  <c r="P241"/>
  <c r="O241"/>
  <c r="N241"/>
  <c r="C241"/>
  <c r="B241"/>
  <c r="C240"/>
  <c r="B240"/>
  <c r="P239"/>
  <c r="O239"/>
  <c r="N239"/>
  <c r="C239"/>
  <c r="B239"/>
  <c r="P238"/>
  <c r="O238"/>
  <c r="N238"/>
  <c r="C238"/>
  <c r="B238"/>
  <c r="C237"/>
  <c r="B237"/>
  <c r="P236"/>
  <c r="O236"/>
  <c r="N236"/>
  <c r="C236"/>
  <c r="B236"/>
  <c r="P235"/>
  <c r="O235"/>
  <c r="N235"/>
  <c r="C235"/>
  <c r="B235"/>
  <c r="P234"/>
  <c r="O234"/>
  <c r="N234"/>
  <c r="C234"/>
  <c r="B234"/>
  <c r="C233"/>
  <c r="B233"/>
  <c r="P232"/>
  <c r="O232"/>
  <c r="N232"/>
  <c r="C232"/>
  <c r="B232"/>
  <c r="P231"/>
  <c r="O231"/>
  <c r="N231"/>
  <c r="C231"/>
  <c r="B231"/>
  <c r="C230"/>
  <c r="B230"/>
  <c r="P229"/>
  <c r="O229"/>
  <c r="N229"/>
  <c r="C229"/>
  <c r="B229"/>
  <c r="P228"/>
  <c r="O228"/>
  <c r="N228"/>
  <c r="C228"/>
  <c r="B228"/>
  <c r="P227"/>
  <c r="O227"/>
  <c r="N227"/>
  <c r="C227"/>
  <c r="B227"/>
  <c r="C226"/>
  <c r="B226"/>
  <c r="P225"/>
  <c r="O225"/>
  <c r="N225"/>
  <c r="C225"/>
  <c r="B225"/>
  <c r="M224"/>
  <c r="Z224"/>
  <c r="AA224"/>
  <c r="Q224"/>
  <c r="P224"/>
  <c r="O224"/>
  <c r="N224"/>
  <c r="C224"/>
  <c r="B224"/>
  <c r="M223"/>
  <c r="V223"/>
  <c r="Q223"/>
  <c r="P223"/>
  <c r="O223"/>
  <c r="N223"/>
  <c r="C223"/>
  <c r="B223"/>
  <c r="M222"/>
  <c r="Z222"/>
  <c r="AA222"/>
  <c r="V222"/>
  <c r="Q222"/>
  <c r="P222"/>
  <c r="O222"/>
  <c r="N222"/>
  <c r="C222"/>
  <c r="B222"/>
  <c r="C221"/>
  <c r="B221"/>
  <c r="P215"/>
  <c r="O215"/>
  <c r="N215"/>
  <c r="C215"/>
  <c r="B215"/>
  <c r="P214"/>
  <c r="O214"/>
  <c r="N214"/>
  <c r="C214"/>
  <c r="B214"/>
  <c r="C213"/>
  <c r="B213"/>
  <c r="P212"/>
  <c r="O212"/>
  <c r="N212"/>
  <c r="C212"/>
  <c r="B212"/>
  <c r="P211"/>
  <c r="O211"/>
  <c r="N211"/>
  <c r="C211"/>
  <c r="B211"/>
  <c r="P210"/>
  <c r="O210"/>
  <c r="N210"/>
  <c r="C210"/>
  <c r="B210"/>
  <c r="P209"/>
  <c r="O209"/>
  <c r="N209"/>
  <c r="C209"/>
  <c r="B209"/>
  <c r="P208"/>
  <c r="O208"/>
  <c r="N208"/>
  <c r="C208"/>
  <c r="B208"/>
  <c r="C207"/>
  <c r="B207"/>
  <c r="C206"/>
  <c r="B206"/>
  <c r="P205"/>
  <c r="O205"/>
  <c r="N205"/>
  <c r="C205"/>
  <c r="B205"/>
  <c r="P202" i="2"/>
  <c r="P204" i="8"/>
  <c r="O202" i="2"/>
  <c r="O204" i="8"/>
  <c r="N202" i="2"/>
  <c r="N204" i="8"/>
  <c r="D202" i="2"/>
  <c r="C204" i="8"/>
  <c r="C202" i="2"/>
  <c r="B204" i="8"/>
  <c r="P203"/>
  <c r="O203"/>
  <c r="N203"/>
  <c r="C203"/>
  <c r="B203"/>
  <c r="P202"/>
  <c r="O202"/>
  <c r="N202"/>
  <c r="C202"/>
  <c r="B202"/>
  <c r="P201"/>
  <c r="O201"/>
  <c r="N201"/>
  <c r="C201"/>
  <c r="B201"/>
  <c r="C200"/>
  <c r="B200"/>
  <c r="P199"/>
  <c r="O199"/>
  <c r="N199"/>
  <c r="C199"/>
  <c r="B199"/>
  <c r="P198"/>
  <c r="O198"/>
  <c r="N198"/>
  <c r="C198"/>
  <c r="B198"/>
  <c r="P197"/>
  <c r="O197"/>
  <c r="N197"/>
  <c r="C197"/>
  <c r="B197"/>
  <c r="C196"/>
  <c r="B196"/>
  <c r="P195"/>
  <c r="O195"/>
  <c r="N195"/>
  <c r="C195"/>
  <c r="B195"/>
  <c r="P194"/>
  <c r="O194"/>
  <c r="N194"/>
  <c r="C194"/>
  <c r="B194"/>
  <c r="P193"/>
  <c r="O193"/>
  <c r="N193"/>
  <c r="C193"/>
  <c r="B193"/>
  <c r="C192"/>
  <c r="B192"/>
  <c r="P191"/>
  <c r="O191"/>
  <c r="N191"/>
  <c r="C191"/>
  <c r="B191"/>
  <c r="P190"/>
  <c r="O190"/>
  <c r="N190"/>
  <c r="C190"/>
  <c r="B190"/>
  <c r="P189"/>
  <c r="O189"/>
  <c r="N189"/>
  <c r="C189"/>
  <c r="B189"/>
  <c r="P188"/>
  <c r="O188"/>
  <c r="N188"/>
  <c r="C188"/>
  <c r="B188"/>
  <c r="C187"/>
  <c r="B187"/>
  <c r="C186"/>
  <c r="B186"/>
  <c r="C185"/>
  <c r="B185"/>
  <c r="C184"/>
  <c r="B184"/>
  <c r="P183"/>
  <c r="O183"/>
  <c r="N183"/>
  <c r="C183"/>
  <c r="B183"/>
  <c r="P182"/>
  <c r="O182"/>
  <c r="N182"/>
  <c r="C182"/>
  <c r="B182"/>
  <c r="P181"/>
  <c r="O181"/>
  <c r="N181"/>
  <c r="C181"/>
  <c r="B181"/>
  <c r="C180"/>
  <c r="B180"/>
  <c r="P179"/>
  <c r="O179"/>
  <c r="N179"/>
  <c r="C179"/>
  <c r="B179"/>
  <c r="P178"/>
  <c r="O178"/>
  <c r="N178"/>
  <c r="C178"/>
  <c r="B178"/>
  <c r="P177"/>
  <c r="O177"/>
  <c r="N177"/>
  <c r="C177"/>
  <c r="B177"/>
  <c r="C176"/>
  <c r="B176"/>
  <c r="P170"/>
  <c r="O170"/>
  <c r="N170"/>
  <c r="C170"/>
  <c r="B170"/>
  <c r="P169"/>
  <c r="O169"/>
  <c r="N169"/>
  <c r="C169"/>
  <c r="B169"/>
  <c r="P168"/>
  <c r="O168"/>
  <c r="N168"/>
  <c r="C168"/>
  <c r="B168"/>
  <c r="P167"/>
  <c r="O167"/>
  <c r="N167"/>
  <c r="C167"/>
  <c r="B167"/>
  <c r="C166"/>
  <c r="B166"/>
  <c r="P165"/>
  <c r="O165"/>
  <c r="N165"/>
  <c r="C165"/>
  <c r="B165"/>
  <c r="P164"/>
  <c r="O164"/>
  <c r="N164"/>
  <c r="C164"/>
  <c r="B164"/>
  <c r="P163"/>
  <c r="O163"/>
  <c r="N163"/>
  <c r="C163"/>
  <c r="B163"/>
  <c r="P162"/>
  <c r="O162"/>
  <c r="N162"/>
  <c r="C162"/>
  <c r="B162"/>
  <c r="P161"/>
  <c r="O161"/>
  <c r="N161"/>
  <c r="C161"/>
  <c r="B161"/>
  <c r="C160"/>
  <c r="B160"/>
  <c r="P159"/>
  <c r="O159"/>
  <c r="N159"/>
  <c r="C159"/>
  <c r="B159"/>
  <c r="P158"/>
  <c r="O158"/>
  <c r="N158"/>
  <c r="C158"/>
  <c r="B158"/>
  <c r="P157"/>
  <c r="O157"/>
  <c r="N157"/>
  <c r="C157"/>
  <c r="B157"/>
  <c r="C156"/>
  <c r="B156"/>
  <c r="P155"/>
  <c r="O155"/>
  <c r="N155"/>
  <c r="C155"/>
  <c r="B155"/>
  <c r="P154"/>
  <c r="O154"/>
  <c r="N154"/>
  <c r="C154"/>
  <c r="B154"/>
  <c r="P153"/>
  <c r="O153"/>
  <c r="N153"/>
  <c r="C153"/>
  <c r="B153"/>
  <c r="C152"/>
  <c r="B152"/>
  <c r="P151"/>
  <c r="O151"/>
  <c r="N151"/>
  <c r="C151"/>
  <c r="B151"/>
  <c r="P150"/>
  <c r="O150"/>
  <c r="N150"/>
  <c r="C150"/>
  <c r="B150"/>
  <c r="C149"/>
  <c r="B149"/>
  <c r="P148"/>
  <c r="O148"/>
  <c r="N148"/>
  <c r="C148"/>
  <c r="B148"/>
  <c r="P147"/>
  <c r="O147"/>
  <c r="N147"/>
  <c r="C147"/>
  <c r="B147"/>
  <c r="P146"/>
  <c r="O146"/>
  <c r="N146"/>
  <c r="C146"/>
  <c r="B146"/>
  <c r="C145"/>
  <c r="B145"/>
  <c r="M144"/>
  <c r="V144"/>
  <c r="P144"/>
  <c r="O144"/>
  <c r="N144"/>
  <c r="C144"/>
  <c r="B144"/>
  <c r="P143"/>
  <c r="O143"/>
  <c r="N143"/>
  <c r="C143"/>
  <c r="B143"/>
  <c r="P142"/>
  <c r="O142"/>
  <c r="N142"/>
  <c r="C142"/>
  <c r="B142"/>
  <c r="P141"/>
  <c r="O141"/>
  <c r="N141"/>
  <c r="C141"/>
  <c r="B141"/>
  <c r="P140"/>
  <c r="O140"/>
  <c r="N140"/>
  <c r="C140"/>
  <c r="B140"/>
  <c r="P139"/>
  <c r="O139"/>
  <c r="N139"/>
  <c r="C139"/>
  <c r="B139"/>
  <c r="P138"/>
  <c r="O138"/>
  <c r="N138"/>
  <c r="C138"/>
  <c r="B138"/>
  <c r="C137"/>
  <c r="B137"/>
  <c r="P131"/>
  <c r="O131"/>
  <c r="N131"/>
  <c r="C131"/>
  <c r="B131"/>
  <c r="P130"/>
  <c r="O130"/>
  <c r="N130"/>
  <c r="C130"/>
  <c r="B130"/>
  <c r="C129"/>
  <c r="B129"/>
  <c r="P128"/>
  <c r="O128"/>
  <c r="N128"/>
  <c r="C128"/>
  <c r="B128"/>
  <c r="P127"/>
  <c r="O127"/>
  <c r="N127"/>
  <c r="C127"/>
  <c r="B127"/>
  <c r="C126"/>
  <c r="B126"/>
  <c r="P125"/>
  <c r="O125"/>
  <c r="N125"/>
  <c r="C125"/>
  <c r="B125"/>
  <c r="P124"/>
  <c r="O124"/>
  <c r="N124"/>
  <c r="C124"/>
  <c r="B124"/>
  <c r="P123"/>
  <c r="O123"/>
  <c r="N123"/>
  <c r="C123"/>
  <c r="B123"/>
  <c r="C122"/>
  <c r="B122"/>
  <c r="P121"/>
  <c r="O121"/>
  <c r="N121"/>
  <c r="C121"/>
  <c r="B121"/>
  <c r="P120"/>
  <c r="O120"/>
  <c r="N124" i="2"/>
  <c r="N120" i="8"/>
  <c r="C120"/>
  <c r="C124" i="2"/>
  <c r="B120" i="8"/>
  <c r="P119"/>
  <c r="O119"/>
  <c r="N119"/>
  <c r="C119"/>
  <c r="B119"/>
  <c r="P118"/>
  <c r="O118"/>
  <c r="N118"/>
  <c r="C118"/>
  <c r="B118"/>
  <c r="C117"/>
  <c r="B117"/>
  <c r="P116"/>
  <c r="O116"/>
  <c r="N116"/>
  <c r="C116"/>
  <c r="B116"/>
  <c r="P115"/>
  <c r="O115"/>
  <c r="N115"/>
  <c r="C115"/>
  <c r="B115"/>
  <c r="P114"/>
  <c r="O114"/>
  <c r="N114"/>
  <c r="C114"/>
  <c r="B114"/>
  <c r="C113"/>
  <c r="B113"/>
  <c r="P112"/>
  <c r="O112"/>
  <c r="N112"/>
  <c r="C112"/>
  <c r="B112"/>
  <c r="P111"/>
  <c r="O111"/>
  <c r="N111"/>
  <c r="C111"/>
  <c r="B111"/>
  <c r="P110"/>
  <c r="O110"/>
  <c r="N110"/>
  <c r="C110"/>
  <c r="B110"/>
  <c r="C109"/>
  <c r="B109"/>
  <c r="P108"/>
  <c r="O108"/>
  <c r="N108"/>
  <c r="C108"/>
  <c r="B108"/>
  <c r="P107"/>
  <c r="O107"/>
  <c r="N107"/>
  <c r="C107"/>
  <c r="B107"/>
  <c r="C106"/>
  <c r="B106"/>
  <c r="M105"/>
  <c r="V105"/>
  <c r="P105"/>
  <c r="O105"/>
  <c r="N105"/>
  <c r="C105"/>
  <c r="B105"/>
  <c r="P104"/>
  <c r="O104"/>
  <c r="N104"/>
  <c r="C104"/>
  <c r="B104"/>
  <c r="P103"/>
  <c r="O103"/>
  <c r="N103"/>
  <c r="C103"/>
  <c r="B103"/>
  <c r="P102"/>
  <c r="O102"/>
  <c r="N102"/>
  <c r="C102"/>
  <c r="B102"/>
  <c r="P101"/>
  <c r="O101"/>
  <c r="N101"/>
  <c r="C101"/>
  <c r="B101"/>
  <c r="P100"/>
  <c r="O100"/>
  <c r="N100"/>
  <c r="C100"/>
  <c r="B100"/>
  <c r="P99"/>
  <c r="O99"/>
  <c r="N99"/>
  <c r="C99"/>
  <c r="B99"/>
  <c r="C98"/>
  <c r="B98"/>
  <c r="P97"/>
  <c r="O97"/>
  <c r="N97"/>
  <c r="C97"/>
  <c r="B97"/>
  <c r="P96"/>
  <c r="O96"/>
  <c r="N96"/>
  <c r="C96"/>
  <c r="B96"/>
  <c r="P95"/>
  <c r="O95"/>
  <c r="N95"/>
  <c r="C95"/>
  <c r="B95"/>
  <c r="C94"/>
  <c r="B94"/>
  <c r="M49"/>
  <c r="V49"/>
  <c r="Z49"/>
  <c r="AA49"/>
  <c r="Q49"/>
  <c r="M50"/>
  <c r="V50"/>
  <c r="Z50"/>
  <c r="AA50"/>
  <c r="Q50"/>
  <c r="M52"/>
  <c r="V52"/>
  <c r="Z52"/>
  <c r="AA52"/>
  <c r="Q52"/>
  <c r="M53"/>
  <c r="V53"/>
  <c r="Q53"/>
  <c r="Z54"/>
  <c r="M54"/>
  <c r="AA54"/>
  <c r="Q54"/>
  <c r="M55"/>
  <c r="V55"/>
  <c r="Q55"/>
  <c r="Z57"/>
  <c r="M57"/>
  <c r="AA57"/>
  <c r="Q57"/>
  <c r="Z58"/>
  <c r="M58"/>
  <c r="AA58"/>
  <c r="Q58"/>
  <c r="Z59"/>
  <c r="M59"/>
  <c r="AA59"/>
  <c r="Q59"/>
  <c r="M62"/>
  <c r="V62"/>
  <c r="Z62"/>
  <c r="AA62"/>
  <c r="Q62"/>
  <c r="M63"/>
  <c r="V63"/>
  <c r="Z63"/>
  <c r="AA63"/>
  <c r="Q63"/>
  <c r="Z64"/>
  <c r="M64"/>
  <c r="AA64"/>
  <c r="Q64"/>
  <c r="M66"/>
  <c r="V66"/>
  <c r="Z66"/>
  <c r="AA66"/>
  <c r="Q66"/>
  <c r="M67"/>
  <c r="V67"/>
  <c r="Q67"/>
  <c r="Z68"/>
  <c r="M68"/>
  <c r="AA68"/>
  <c r="Q68"/>
  <c r="Q69"/>
  <c r="Z71"/>
  <c r="M71"/>
  <c r="AA71"/>
  <c r="Q71"/>
  <c r="Z72"/>
  <c r="M72"/>
  <c r="AA72"/>
  <c r="Q72"/>
  <c r="Z73"/>
  <c r="M73"/>
  <c r="AA73"/>
  <c r="Q73"/>
  <c r="M75"/>
  <c r="V75"/>
  <c r="Q75"/>
  <c r="M76"/>
  <c r="V76"/>
  <c r="Q76"/>
  <c r="M77"/>
  <c r="V77"/>
  <c r="Q77"/>
  <c r="Q78"/>
  <c r="Z80"/>
  <c r="M80"/>
  <c r="AA80"/>
  <c r="Q80"/>
  <c r="Z81"/>
  <c r="M81"/>
  <c r="AA81"/>
  <c r="Q81"/>
  <c r="Z82"/>
  <c r="M82"/>
  <c r="AA82"/>
  <c r="Q82"/>
  <c r="M84"/>
  <c r="V84"/>
  <c r="Q84"/>
  <c r="M85"/>
  <c r="V85"/>
  <c r="Q85"/>
  <c r="M87"/>
  <c r="V87"/>
  <c r="Q87"/>
  <c r="M88"/>
  <c r="V88"/>
  <c r="Q88"/>
  <c r="Q92"/>
  <c r="M78"/>
  <c r="M69"/>
  <c r="M6"/>
  <c r="V6"/>
  <c r="Z6"/>
  <c r="AA6"/>
  <c r="Q6"/>
  <c r="M7"/>
  <c r="V7"/>
  <c r="Q7"/>
  <c r="Z8"/>
  <c r="M8"/>
  <c r="AA8"/>
  <c r="Q8"/>
  <c r="M9"/>
  <c r="V9"/>
  <c r="Q9"/>
  <c r="M10"/>
  <c r="V10"/>
  <c r="Q10"/>
  <c r="M11"/>
  <c r="V11"/>
  <c r="Q11"/>
  <c r="Z12"/>
  <c r="M12"/>
  <c r="AA12"/>
  <c r="Q12"/>
  <c r="Z13"/>
  <c r="M13"/>
  <c r="AA13"/>
  <c r="Q13"/>
  <c r="Z15"/>
  <c r="M15"/>
  <c r="AA15"/>
  <c r="Q15"/>
  <c r="Z16"/>
  <c r="M16"/>
  <c r="AA16"/>
  <c r="Q16"/>
  <c r="Z17"/>
  <c r="M17"/>
  <c r="AA17"/>
  <c r="Q17"/>
  <c r="M19"/>
  <c r="V19"/>
  <c r="Z19"/>
  <c r="AA19"/>
  <c r="Q19"/>
  <c r="M20"/>
  <c r="V20"/>
  <c r="Q20"/>
  <c r="M21"/>
  <c r="V21"/>
  <c r="Z21"/>
  <c r="AA21"/>
  <c r="Q21"/>
  <c r="M22"/>
  <c r="V22"/>
  <c r="Q22"/>
  <c r="Z23"/>
  <c r="M23"/>
  <c r="AA23"/>
  <c r="Q23"/>
  <c r="Z24"/>
  <c r="M24"/>
  <c r="AA24"/>
  <c r="Q24"/>
  <c r="Z26"/>
  <c r="M26"/>
  <c r="AA26"/>
  <c r="Q26"/>
  <c r="U28"/>
  <c r="M28"/>
  <c r="V28"/>
  <c r="Z28"/>
  <c r="AA28"/>
  <c r="Q28"/>
  <c r="U29"/>
  <c r="M29"/>
  <c r="V29"/>
  <c r="Z29"/>
  <c r="AA29"/>
  <c r="Q29"/>
  <c r="Z30"/>
  <c r="M30"/>
  <c r="AA30"/>
  <c r="Q30"/>
  <c r="U31"/>
  <c r="M31"/>
  <c r="V31"/>
  <c r="Z31"/>
  <c r="AA31"/>
  <c r="Q31"/>
  <c r="Z33"/>
  <c r="M33"/>
  <c r="AA33"/>
  <c r="Q33"/>
  <c r="Z34"/>
  <c r="M34"/>
  <c r="AA34"/>
  <c r="Q34"/>
  <c r="Z35"/>
  <c r="M35"/>
  <c r="AA35"/>
  <c r="Q35"/>
  <c r="M37"/>
  <c r="V37"/>
  <c r="Q37"/>
  <c r="M39"/>
  <c r="V39"/>
  <c r="Q39"/>
  <c r="M40"/>
  <c r="V40"/>
  <c r="Q40"/>
  <c r="Q44"/>
  <c r="J215" i="2"/>
  <c r="J240"/>
  <c r="I215"/>
  <c r="I240"/>
  <c r="J224"/>
  <c r="J236"/>
  <c r="I224"/>
  <c r="I236"/>
  <c r="J232"/>
  <c r="I232"/>
  <c r="AI202"/>
  <c r="AH202"/>
  <c r="AG202"/>
  <c r="AF202"/>
  <c r="AE202"/>
  <c r="AD202"/>
  <c r="AC202"/>
  <c r="AB202"/>
  <c r="AA202"/>
  <c r="Z202"/>
  <c r="Y202"/>
  <c r="X202"/>
  <c r="W202"/>
  <c r="V202"/>
  <c r="U202"/>
  <c r="T202"/>
  <c r="S202"/>
  <c r="M202"/>
  <c r="L202"/>
  <c r="K202"/>
  <c r="G202"/>
  <c r="F202"/>
  <c r="E202"/>
  <c r="B202"/>
  <c r="A202"/>
  <c r="J175"/>
  <c r="J201"/>
  <c r="I175"/>
  <c r="I201"/>
  <c r="J183"/>
  <c r="J196"/>
  <c r="I183"/>
  <c r="I196"/>
  <c r="J191"/>
  <c r="I191"/>
  <c r="J165"/>
  <c r="I165"/>
  <c r="AI162"/>
  <c r="AH162"/>
  <c r="AG162"/>
  <c r="AF162"/>
  <c r="AE162"/>
  <c r="AD162"/>
  <c r="AC162"/>
  <c r="AB162"/>
  <c r="AA162"/>
  <c r="Z162"/>
  <c r="Y162"/>
  <c r="X162"/>
  <c r="W162"/>
  <c r="V162"/>
  <c r="U162"/>
  <c r="T162"/>
  <c r="S162"/>
  <c r="P162"/>
  <c r="O162"/>
  <c r="N162"/>
  <c r="M162"/>
  <c r="L162"/>
  <c r="K162"/>
  <c r="G162"/>
  <c r="F162"/>
  <c r="E162"/>
  <c r="D162"/>
  <c r="C162"/>
  <c r="B162"/>
  <c r="A162"/>
  <c r="AI161"/>
  <c r="AH161"/>
  <c r="AG161"/>
  <c r="AF161"/>
  <c r="AE161"/>
  <c r="AD161"/>
  <c r="AC161"/>
  <c r="AB161"/>
  <c r="AA161"/>
  <c r="Z161"/>
  <c r="Y161"/>
  <c r="X161"/>
  <c r="W161"/>
  <c r="V161"/>
  <c r="U161"/>
  <c r="T161"/>
  <c r="S161"/>
  <c r="O161"/>
  <c r="N161"/>
  <c r="L161"/>
  <c r="K161"/>
  <c r="G161"/>
  <c r="F161"/>
  <c r="E161"/>
  <c r="D161"/>
  <c r="C161"/>
  <c r="B161"/>
  <c r="A161"/>
  <c r="J134"/>
  <c r="J160"/>
  <c r="I134"/>
  <c r="I160"/>
  <c r="J156"/>
  <c r="I156"/>
  <c r="J140"/>
  <c r="J155"/>
  <c r="I140"/>
  <c r="I155"/>
  <c r="J150"/>
  <c r="I150"/>
  <c r="J149"/>
  <c r="I149"/>
  <c r="J125"/>
  <c r="I125"/>
  <c r="AI124"/>
  <c r="AH124"/>
  <c r="AG124"/>
  <c r="AF124"/>
  <c r="AE124"/>
  <c r="AD124"/>
  <c r="AC124"/>
  <c r="AB124"/>
  <c r="AA124"/>
  <c r="Z124"/>
  <c r="Y124"/>
  <c r="X124"/>
  <c r="W124"/>
  <c r="V124"/>
  <c r="U124"/>
  <c r="T124"/>
  <c r="S124"/>
  <c r="L124"/>
  <c r="K124"/>
  <c r="G124"/>
  <c r="F124"/>
  <c r="E124"/>
  <c r="A124"/>
  <c r="J96"/>
  <c r="J123"/>
  <c r="I96"/>
  <c r="I123"/>
  <c r="L120"/>
  <c r="J119"/>
  <c r="I119"/>
  <c r="J108"/>
  <c r="J118"/>
  <c r="I108"/>
  <c r="I118"/>
  <c r="J114"/>
  <c r="I114"/>
  <c r="J113"/>
  <c r="I113"/>
  <c r="O54" i="9" l="1"/>
  <c r="N73"/>
  <c r="O73"/>
  <c r="O90"/>
  <c r="O91" s="1"/>
  <c r="P108" i="4"/>
  <c r="O108"/>
  <c r="Q96"/>
  <c r="AC96"/>
  <c r="K104"/>
  <c r="Z104"/>
  <c r="N63" i="9"/>
  <c r="P51" i="4"/>
  <c r="AG96"/>
  <c r="O104"/>
  <c r="O96"/>
  <c r="Q137"/>
  <c r="N78" i="9"/>
  <c r="N91" s="1"/>
  <c r="B108"/>
  <c r="N40"/>
  <c r="N54" s="1"/>
  <c r="AF96" i="4"/>
  <c r="Q132"/>
</calcChain>
</file>

<file path=xl/sharedStrings.xml><?xml version="1.0" encoding="utf-8"?>
<sst xmlns="http://schemas.openxmlformats.org/spreadsheetml/2006/main" count="5408" uniqueCount="1219">
  <si>
    <t>N°UE</t>
  </si>
  <si>
    <t>Intitulé de l'enseignement</t>
  </si>
  <si>
    <t>Code Apogée de l'ELP
contrat 2012</t>
  </si>
  <si>
    <t xml:space="preserve">Type de l'enseignement </t>
  </si>
  <si>
    <t>Si UE mutualisée à d'autres mentions ou années de formation, indiquer lesquelles</t>
  </si>
  <si>
    <t>Porteur 
(o/n)</t>
  </si>
  <si>
    <t>Si UE Choix
Précisez le nombre d'enseignement 
ou nombre d'ECTS 
à choisir</t>
  </si>
  <si>
    <t>COEF</t>
  </si>
  <si>
    <t>ECTS</t>
  </si>
  <si>
    <t>Section 
CNU
Enseignement</t>
  </si>
  <si>
    <t>Volume horaire</t>
  </si>
  <si>
    <t>CM</t>
  </si>
  <si>
    <t>TD</t>
  </si>
  <si>
    <t>TP</t>
  </si>
  <si>
    <t xml:space="preserve">Semestre 1 </t>
  </si>
  <si>
    <t xml:space="preserve"> </t>
  </si>
  <si>
    <t>Portail Histoire-Géographie</t>
  </si>
  <si>
    <t>UE1</t>
  </si>
  <si>
    <t>Approches de l’histoire moderne</t>
  </si>
  <si>
    <t>LOL1E21</t>
  </si>
  <si>
    <t xml:space="preserve">UE Portail HG </t>
  </si>
  <si>
    <t>Géo-DEG</t>
  </si>
  <si>
    <t>oui</t>
  </si>
  <si>
    <t>6</t>
  </si>
  <si>
    <t>22</t>
  </si>
  <si>
    <t>UE2</t>
  </si>
  <si>
    <t>Initiation à l’histoire ancienne</t>
  </si>
  <si>
    <t>création</t>
  </si>
  <si>
    <t>UE Portail HG</t>
  </si>
  <si>
    <t>Géographie</t>
  </si>
  <si>
    <t>3</t>
  </si>
  <si>
    <t>21</t>
  </si>
  <si>
    <t>UE3</t>
  </si>
  <si>
    <t>Notions et méthodes de l’histoire</t>
  </si>
  <si>
    <t>LOL1E30</t>
  </si>
  <si>
    <t>Géo-Lettres-DEG</t>
  </si>
  <si>
    <t>4</t>
  </si>
  <si>
    <t>UE4</t>
  </si>
  <si>
    <t>Introduction à la géographie humaine</t>
  </si>
  <si>
    <t>LOL1D10</t>
  </si>
  <si>
    <t>UE Portail Hist-Géo</t>
  </si>
  <si>
    <t>non</t>
  </si>
  <si>
    <t>23</t>
  </si>
  <si>
    <t>UE5</t>
  </si>
  <si>
    <t>Climat, océan, changement climatique</t>
  </si>
  <si>
    <t>LOL2D10</t>
  </si>
  <si>
    <t>UE6</t>
  </si>
  <si>
    <t>Géographie culturelle</t>
  </si>
  <si>
    <t>LOL1D50</t>
  </si>
  <si>
    <t>UE7</t>
  </si>
  <si>
    <t>Méthodes de la géographie</t>
  </si>
  <si>
    <t>LOL1D20</t>
  </si>
  <si>
    <t xml:space="preserve">UE8 </t>
  </si>
  <si>
    <t>Atelier d’écriture</t>
  </si>
  <si>
    <t>LOL1E60</t>
  </si>
  <si>
    <t>Géo-Lettres</t>
  </si>
  <si>
    <t>2</t>
  </si>
  <si>
    <t>21-22</t>
  </si>
  <si>
    <t>UE9</t>
  </si>
  <si>
    <t>Langue vivante étrangère</t>
  </si>
  <si>
    <t>LOL1E41</t>
  </si>
  <si>
    <t>UE9a</t>
  </si>
  <si>
    <t>Allemand</t>
  </si>
  <si>
    <t>LOL1E4D</t>
  </si>
  <si>
    <t>UFR Collegium LLSH</t>
  </si>
  <si>
    <t>UE9b</t>
  </si>
  <si>
    <t>Anglais</t>
  </si>
  <si>
    <t>LOL1E4E</t>
  </si>
  <si>
    <t>UE9c</t>
  </si>
  <si>
    <t>Espagnol</t>
  </si>
  <si>
    <t>LOL1E4F</t>
  </si>
  <si>
    <t>Portail Histoire-Lettres</t>
  </si>
  <si>
    <t>UE10</t>
  </si>
  <si>
    <t>Approches de l'histoire ancienne</t>
  </si>
  <si>
    <t>LOL1E11</t>
  </si>
  <si>
    <t xml:space="preserve">UE Portail HL </t>
  </si>
  <si>
    <t>Lettres-DH</t>
  </si>
  <si>
    <t>UE11</t>
  </si>
  <si>
    <t>Initiation à l'histoire moderne</t>
  </si>
  <si>
    <t>UE Portail Hist-Let.</t>
  </si>
  <si>
    <t>Lettres</t>
  </si>
  <si>
    <t>UE12</t>
  </si>
  <si>
    <t>Romantismes</t>
  </si>
  <si>
    <t>?</t>
  </si>
  <si>
    <t>5</t>
  </si>
  <si>
    <t>9</t>
  </si>
  <si>
    <t>UE13</t>
  </si>
  <si>
    <t>Littérature des Lumières</t>
  </si>
  <si>
    <t>UE14</t>
  </si>
  <si>
    <t>Mythes et Littérature</t>
  </si>
  <si>
    <t>LOL1G31</t>
  </si>
  <si>
    <t>UE15</t>
  </si>
  <si>
    <t>Méthodologie Lettres</t>
  </si>
  <si>
    <t>LOL1G51</t>
  </si>
  <si>
    <t>Hors portail</t>
  </si>
  <si>
    <t>UE16</t>
  </si>
  <si>
    <t xml:space="preserve">UE de spécialisation </t>
  </si>
  <si>
    <t>Portail Histoire-Droit</t>
  </si>
  <si>
    <t>UE17</t>
  </si>
  <si>
    <t xml:space="preserve">Introduction au Droit et méthodologie
</t>
  </si>
  <si>
    <t>DOL1DF10</t>
  </si>
  <si>
    <t>UE Portail HD</t>
  </si>
  <si>
    <t>DEG</t>
  </si>
  <si>
    <t>1</t>
  </si>
  <si>
    <t>UE18</t>
  </si>
  <si>
    <t>Droit constitutionnel et méthodologie</t>
  </si>
  <si>
    <t>DOL1DF11</t>
  </si>
  <si>
    <t>UE19</t>
  </si>
  <si>
    <t>DEG-Géo-Lettres</t>
  </si>
  <si>
    <t>UE20</t>
  </si>
  <si>
    <t>Approches de l'histoire moderne</t>
  </si>
  <si>
    <t>LOL1EF20</t>
  </si>
  <si>
    <t>DEG-Géo</t>
  </si>
  <si>
    <t>UE21</t>
  </si>
  <si>
    <t>UE21a</t>
  </si>
  <si>
    <t>UE21b</t>
  </si>
  <si>
    <t>UE21c</t>
  </si>
  <si>
    <t>Majeure histoire</t>
  </si>
  <si>
    <t>UE22</t>
  </si>
  <si>
    <t>LOL1EF11</t>
  </si>
  <si>
    <t>UE de spécialisation</t>
  </si>
  <si>
    <t>DEG-Lettres</t>
  </si>
  <si>
    <t>Enseignements au choix</t>
  </si>
  <si>
    <t>UE23</t>
  </si>
  <si>
    <t>Sciences Politiques</t>
  </si>
  <si>
    <t>DOL1DF14</t>
  </si>
  <si>
    <t>UE24</t>
  </si>
  <si>
    <t>Droit des personnes</t>
  </si>
  <si>
    <t>DOL1DF15</t>
  </si>
  <si>
    <t>Semestre 2</t>
  </si>
  <si>
    <t>UE de tronc commun</t>
  </si>
  <si>
    <t>Approche de l'histoire contemporaine</t>
  </si>
  <si>
    <t>LOL2E21</t>
  </si>
  <si>
    <t>UE Portail HG tronc commun</t>
  </si>
  <si>
    <t>Géographie régionale de la France</t>
  </si>
  <si>
    <t>LOL2D20</t>
  </si>
  <si>
    <t>UE Majeure Histoire</t>
  </si>
  <si>
    <t>Approches de l'histoire médiévale</t>
  </si>
  <si>
    <t>LOL2E10</t>
  </si>
  <si>
    <t>UE  de spécialisation</t>
  </si>
  <si>
    <t>Lettres-DEG</t>
  </si>
  <si>
    <t>Fondamentaux de l’Histoire des religions</t>
  </si>
  <si>
    <t>LOL2E31</t>
  </si>
  <si>
    <t xml:space="preserve">3 </t>
  </si>
  <si>
    <t>Atelier d’histoire ancienne</t>
  </si>
  <si>
    <t>Introduction aux Sciences Humaines et Sociales</t>
  </si>
  <si>
    <t>Langue Vivante Etrangère</t>
  </si>
  <si>
    <t>LOL2E40</t>
  </si>
  <si>
    <t>UE7a</t>
  </si>
  <si>
    <t>LOL2E4A</t>
  </si>
  <si>
    <t>UE7b</t>
  </si>
  <si>
    <t>LOL2E4B</t>
  </si>
  <si>
    <t>UE7c</t>
  </si>
  <si>
    <t>LOL2E4C</t>
  </si>
  <si>
    <t>UE8</t>
  </si>
  <si>
    <t>UE Portail HL tronc commun</t>
  </si>
  <si>
    <t>Littérature contemporaine</t>
  </si>
  <si>
    <t>Littérature et Histoire</t>
  </si>
  <si>
    <t>22+9</t>
  </si>
  <si>
    <t>Fondamentaux de l'histoire des religions</t>
  </si>
  <si>
    <t>Atelier d'histoire moderne</t>
  </si>
  <si>
    <t>UE15a</t>
  </si>
  <si>
    <t>UE15b</t>
  </si>
  <si>
    <t>UE15c</t>
  </si>
  <si>
    <t>Approches de l'Histoire médiévale</t>
  </si>
  <si>
    <t>Portail DH</t>
  </si>
  <si>
    <t>Droit constitutionnel</t>
  </si>
  <si>
    <t>LOL2DH19</t>
  </si>
  <si>
    <t>Droit de la famille</t>
  </si>
  <si>
    <t>LOL2DH22</t>
  </si>
  <si>
    <t>Histoire des relations internationales depuis 1815</t>
  </si>
  <si>
    <t>LOL2FF14</t>
  </si>
  <si>
    <t>UE de Portail</t>
  </si>
  <si>
    <t>UE22c</t>
  </si>
  <si>
    <t>Majeure Histoire</t>
  </si>
  <si>
    <t>Approches de l'histoire contemporaine</t>
  </si>
  <si>
    <t>UE25</t>
  </si>
  <si>
    <t>Histoire des institutions politiques</t>
  </si>
  <si>
    <t>LOL2DH26</t>
  </si>
  <si>
    <t>Licence Droit (DEG)</t>
  </si>
  <si>
    <t>UE26</t>
  </si>
  <si>
    <t>Institutions administratives</t>
  </si>
  <si>
    <t>LOL2DH30</t>
  </si>
  <si>
    <t>Histoire moderne : fondements institutionnels et politiques</t>
  </si>
  <si>
    <t>UE3a</t>
  </si>
  <si>
    <t>UE3b</t>
  </si>
  <si>
    <t>UE3c</t>
  </si>
  <si>
    <t>DEG (Lettres-SDL?)</t>
  </si>
  <si>
    <t>Parcours Patrimoine et Culture</t>
  </si>
  <si>
    <t>Archéologie et épigraphie anciennes</t>
  </si>
  <si>
    <t>Musée et étude d’oeuvres</t>
  </si>
  <si>
    <t>DEG(Lettres-SDL?)</t>
  </si>
  <si>
    <t>UE17a</t>
  </si>
  <si>
    <t>UE17b</t>
  </si>
  <si>
    <t>UFR collegium LLSH ?</t>
  </si>
  <si>
    <t>Droit de la responsabilité civile</t>
  </si>
  <si>
    <t>Institutions européennes</t>
  </si>
  <si>
    <t>Histoire contemporaine : fondements politiques et sociaux</t>
  </si>
  <si>
    <t>Histoire des religions niveau 2</t>
  </si>
  <si>
    <t>UFR collegium LLSH</t>
  </si>
  <si>
    <t>UE6a</t>
  </si>
  <si>
    <t>UE6b</t>
  </si>
  <si>
    <t>UE6c</t>
  </si>
  <si>
    <t>Initiation à l'histoire économique et sociale moderne</t>
  </si>
  <si>
    <t>Initiation à la numismatique ancienne</t>
  </si>
  <si>
    <t>Histoire de l’écrit</t>
  </si>
  <si>
    <t>L’image comme objet historique</t>
  </si>
  <si>
    <t>Initiation à la paléographie</t>
  </si>
  <si>
    <t>Tronc commun</t>
  </si>
  <si>
    <t>Langue Vivante étrangère</t>
  </si>
  <si>
    <t>Histoire des idées politiques</t>
  </si>
  <si>
    <t>Droit du contrat</t>
  </si>
  <si>
    <t>Géopolitique</t>
  </si>
  <si>
    <t>Histoire du monde méditerranéen antique</t>
  </si>
  <si>
    <t>Histoire sociale et culturelle de l’Europe moderne</t>
  </si>
  <si>
    <t>UE 3</t>
  </si>
  <si>
    <t>UE de tronc ommun</t>
  </si>
  <si>
    <t>UE4a</t>
  </si>
  <si>
    <t>UE4b</t>
  </si>
  <si>
    <t>UE5a</t>
  </si>
  <si>
    <t>Paléographie et diplomatique médiévale et moderne</t>
  </si>
  <si>
    <t>UE5b</t>
  </si>
  <si>
    <t>UE5c</t>
  </si>
  <si>
    <t>UE5d</t>
  </si>
  <si>
    <t>Comment on écrit l’histoire</t>
  </si>
  <si>
    <t>Histoire et patrimoine : le Val de Loire</t>
  </si>
  <si>
    <t>5+5</t>
  </si>
  <si>
    <t>Savoirs, pouvoirs et société dans l’Europe médiévale</t>
  </si>
  <si>
    <t>UE4c</t>
  </si>
  <si>
    <t>Familles et sociétés dans l’Antiquité</t>
  </si>
  <si>
    <t xml:space="preserve">Histoire urbaine de l’Europe moderne </t>
  </si>
  <si>
    <t>Les outils de l’historien 2</t>
  </si>
  <si>
    <t>Numismatique romaine</t>
  </si>
  <si>
    <t>La presse, des Lumières à l’âge contemporain</t>
  </si>
  <si>
    <t>Latin médiéval</t>
  </si>
  <si>
    <t>UE6d</t>
  </si>
  <si>
    <t>Initiation à la recherche en histoire</t>
  </si>
  <si>
    <t>UFR collegium-LLSH</t>
  </si>
  <si>
    <t>Révoltes et révolutions</t>
  </si>
  <si>
    <t>Portail</t>
  </si>
  <si>
    <t>Presse et politique 19è-21è</t>
  </si>
  <si>
    <t>Histoire politique et culturelle de l'idée européenne</t>
  </si>
  <si>
    <t>M1 Histoire et DAP MAP</t>
  </si>
  <si>
    <t>3+3</t>
  </si>
  <si>
    <t>Libertés publiques et droits fondamentaux</t>
  </si>
  <si>
    <t xml:space="preserve">Effectifs attendus parcours </t>
  </si>
  <si>
    <t>Effectifs global cours</t>
  </si>
  <si>
    <t>%</t>
  </si>
  <si>
    <t>Heures CM</t>
  </si>
  <si>
    <t>Coef eq TD</t>
  </si>
  <si>
    <t>Nbre de groupes</t>
  </si>
  <si>
    <t>Nbres d'heures</t>
  </si>
  <si>
    <t>Charges eq TD</t>
  </si>
  <si>
    <t>Charges eq TD propratisées</t>
  </si>
  <si>
    <t>Heures CTD</t>
  </si>
  <si>
    <t>Total Heq TD</t>
  </si>
  <si>
    <t>Heures TP</t>
  </si>
  <si>
    <t>Heures TD - norme 35/gr</t>
  </si>
  <si>
    <t>Semestre 1  Total Heures présentielles Etudiant - Portail Histoire/Géographie</t>
  </si>
  <si>
    <t>Semestre 1  Total Heures présentielles Etudiant - Portail Histoire/Lettres</t>
  </si>
  <si>
    <t>Semestre 1  Total Heures présentielles Etudiant - Portail Histoire/Droit</t>
  </si>
  <si>
    <t>TOTAL SEMESTRE 1 HeqTD</t>
  </si>
  <si>
    <t>Semestre 2  Total Heures présentielles Etudiant - Portail Histoire/Géographie</t>
  </si>
  <si>
    <t>Semestre 2  Total Heures présentielles Etudiant - Portail Histoire/Lettres</t>
  </si>
  <si>
    <t>Semestre 2  Total Heures présentielles Etudiant - Portail Histoire/Droit</t>
  </si>
  <si>
    <t>TOTAL SEMESTRE 2 HeqTD</t>
  </si>
  <si>
    <t>Semestre 3  Total Heures présentielles Etudiant - parcours métiers de l'enseignement</t>
  </si>
  <si>
    <t>Semestre 3  Total Heures présentielles Etudiant - parcours patrimoine et culture</t>
  </si>
  <si>
    <t>Semestre 3  Total Heures présentielles Etudiant - Parcours Histoire/Droit</t>
  </si>
  <si>
    <t>Semestre 3  Total HeqTD Etudiant</t>
  </si>
  <si>
    <t>Semestre 4  Total Heures présentielles Etudiant - parcours métiers de l'enseignement</t>
  </si>
  <si>
    <t>Semestre 4  Total Heures présentielles Etudiant - parcours patrimoine et culture</t>
  </si>
  <si>
    <t>Semestre 4  Total Heures présentielles Etudiant - Parcours Histoire/Droit</t>
  </si>
  <si>
    <t>Semestre 4  Total HeqTD Etudiant</t>
  </si>
  <si>
    <t>Semestre 5  Total Heures présentielles Etudiant - parcours métiers de l'enseignement</t>
  </si>
  <si>
    <t>Semestre 5  Total Heures présentielles Etudiant - parcours patrimoine et culture</t>
  </si>
  <si>
    <t>Semestre 5  Total Heures présentielles Etudiant - Parcours Histoire/Droit</t>
  </si>
  <si>
    <t>Semestre 5  Total HeqTD Etudiant</t>
  </si>
  <si>
    <t>Semestre 6  Total Heures présentielles Etudiant - parcours métiers de l'enseignement</t>
  </si>
  <si>
    <t>Semestre 6  Total Heures présentielles Etudiant - parcours patrimoine et culture</t>
  </si>
  <si>
    <t>Semestre 6  Total Heures présentielles Etudiant - Parcours Histoire/Droit</t>
  </si>
  <si>
    <t>Semestre 6  Total HeqTD Etudiant</t>
  </si>
  <si>
    <t>Total présentiel L2/L3 parcours métiers de l'enseignement</t>
  </si>
  <si>
    <t>Total présentiel L2/L3 parcours patrimoine et culture</t>
  </si>
  <si>
    <t>Total présentiel L2/L3 parcours Histoire/Droit</t>
  </si>
  <si>
    <t>COUT EqTD LICENCE HISTOIRE</t>
  </si>
  <si>
    <t xml:space="preserve">1ère année </t>
  </si>
  <si>
    <t>2ème année</t>
  </si>
  <si>
    <t>3ème année</t>
  </si>
  <si>
    <t>DEG CESU</t>
  </si>
  <si>
    <t>HISTOIRE 3</t>
  </si>
  <si>
    <t xml:space="preserve">Semestre 3  Total Heures présentielles Etudiant </t>
  </si>
  <si>
    <t xml:space="preserve">Semestre 4  Total Heures présentielles Etudiant </t>
  </si>
  <si>
    <t xml:space="preserve">Semestre 5  Total Heures présentielles Etudiant </t>
  </si>
  <si>
    <t xml:space="preserve">Semestre 2  Total Heures présentielles Etudiant </t>
  </si>
  <si>
    <t xml:space="preserve">Semestre 1  Total Heures présentielles Etudiant </t>
  </si>
  <si>
    <r>
      <t xml:space="preserve">Géographie
</t>
    </r>
    <r>
      <rPr>
        <b/>
        <sz val="10"/>
        <color rgb="FFFF0000"/>
        <rFont val="Arial"/>
        <family val="2"/>
      </rPr>
      <t>pas dans la maquette de GEO</t>
    </r>
  </si>
  <si>
    <t>Histoire et patrimoine 1 : approches pratiques</t>
  </si>
  <si>
    <t xml:space="preserve">Intitulé de la mention </t>
  </si>
  <si>
    <r>
      <t xml:space="preserve">Date de l'examen et avis du conseil de l'UFR 
</t>
    </r>
    <r>
      <rPr>
        <b/>
        <sz val="11"/>
        <color rgb="FFFF0000"/>
        <rFont val="Helvetica"/>
        <family val="2"/>
        <scheme val="minor"/>
      </rPr>
      <t>(la saisie de la date conditionne le passage à la CFVU)</t>
    </r>
  </si>
  <si>
    <t xml:space="preserve">Dates de l'examen et avis de la CFVU </t>
  </si>
  <si>
    <t xml:space="preserve">Responsable du parcours </t>
  </si>
  <si>
    <t xml:space="preserve">Statut </t>
  </si>
  <si>
    <r>
      <rPr>
        <b/>
        <u/>
        <sz val="11"/>
        <color theme="1"/>
        <rFont val="Helvetica"/>
        <family val="2"/>
        <scheme val="minor"/>
      </rPr>
      <t>quelques rappels réglementaires</t>
    </r>
    <r>
      <rPr>
        <b/>
        <sz val="11"/>
        <color theme="1"/>
        <rFont val="Helvetica"/>
        <family val="2"/>
        <scheme val="minor"/>
      </rPr>
      <t xml:space="preserve">  : </t>
    </r>
  </si>
  <si>
    <r>
      <t>·</t>
    </r>
    <r>
      <rPr>
        <sz val="7"/>
        <color rgb="FF000000"/>
        <rFont val="Times New Roman"/>
        <family val="1"/>
      </rPr>
      <t xml:space="preserve">         </t>
    </r>
    <r>
      <rPr>
        <sz val="10"/>
        <color rgb="FF000000"/>
        <rFont val="Trebuchet MS"/>
        <family val="2"/>
      </rPr>
      <t>Toute maquette d’enseignement doit dans ses MCC prévoir obligatoirement un Régime Spécial d’Etudes (RSE)</t>
    </r>
  </si>
  <si>
    <r>
      <t>·</t>
    </r>
    <r>
      <rPr>
        <sz val="7"/>
        <color rgb="FF00000A"/>
        <rFont val="Times New Roman"/>
        <family val="1"/>
      </rPr>
      <t xml:space="preserve">         </t>
    </r>
    <r>
      <rPr>
        <sz val="10"/>
        <color rgb="FF00000A"/>
        <rFont val="Trebuchet MS"/>
        <family val="2"/>
      </rPr>
      <t>Les mémoires, rapports de stage* et projet tuteuré se déroulent en session unique.
*Cela ne s'applique pas aux périodes d'observation telles que définies par la CFVU.</t>
    </r>
  </si>
  <si>
    <r>
      <t xml:space="preserve">Toute modification (intitulé d'UE par exemple) devra être signalée (écriture en rouge, case remplie en jaune). </t>
    </r>
    <r>
      <rPr>
        <b/>
        <u/>
        <sz val="10"/>
        <color rgb="FF000000"/>
        <rFont val="Trebuchet MS"/>
        <family val="2"/>
      </rPr>
      <t>Elle devra avoir été validée par le Conseil de la composante.</t>
    </r>
  </si>
  <si>
    <t xml:space="preserve">Licence d'Histoire </t>
  </si>
  <si>
    <t>modalité</t>
  </si>
  <si>
    <t>NATURE</t>
  </si>
  <si>
    <t>Quotité</t>
  </si>
  <si>
    <t>CC</t>
  </si>
  <si>
    <t>écrit</t>
  </si>
  <si>
    <t>(en %)</t>
  </si>
  <si>
    <t>CT</t>
  </si>
  <si>
    <t>oral</t>
  </si>
  <si>
    <t>mixte</t>
  </si>
  <si>
    <t>dossier</t>
  </si>
  <si>
    <t>mémoire</t>
  </si>
  <si>
    <t>rapport de visite</t>
  </si>
  <si>
    <t>écrit et oral</t>
  </si>
  <si>
    <t>Patrimoine et Culture *</t>
  </si>
  <si>
    <t>Métiers de l'enseignement et de la formation *</t>
  </si>
  <si>
    <t>Droit *</t>
  </si>
  <si>
    <t>Parcours</t>
  </si>
  <si>
    <r>
      <t xml:space="preserve">
·</t>
    </r>
    <r>
      <rPr>
        <sz val="7"/>
        <color rgb="FF000000"/>
        <rFont val="Times New Roman"/>
        <family val="1"/>
      </rPr>
      <t xml:space="preserve">         </t>
    </r>
    <r>
      <rPr>
        <sz val="10"/>
        <color rgb="FF000000"/>
        <rFont val="Trebuchet MS"/>
        <family val="2"/>
      </rPr>
      <t xml:space="preserve">Les types de contrôle et d’épreuves autorisés sont à titre d’exemple : 
'-  </t>
    </r>
    <r>
      <rPr>
        <sz val="10"/>
        <rFont val="Trebuchet MS"/>
        <family val="2"/>
      </rPr>
      <t>Contrôle Continu intégral  (CC)  2 minimum 
- contrôle mixte (ex : partiel , galop d'essai...</t>
    </r>
    <r>
      <rPr>
        <b/>
        <sz val="10"/>
        <rFont val="Trebuchet MS"/>
        <family val="2"/>
      </rPr>
      <t>.) + CT</t>
    </r>
    <r>
      <rPr>
        <sz val="10"/>
        <rFont val="Trebuchet MS"/>
        <family val="2"/>
      </rPr>
      <t xml:space="preserve">
- Examen Terminal (CT)
-  Ecrit (l'indication de la durée est obligatoire) 
-  Oral (durée à préciser)</t>
    </r>
    <r>
      <rPr>
        <sz val="10"/>
        <color rgb="FF000000"/>
        <rFont val="Trebuchet MS"/>
        <family val="2"/>
      </rPr>
      <t xml:space="preserve">
-  Ecrit </t>
    </r>
    <r>
      <rPr>
        <sz val="10"/>
        <rFont val="Trebuchet MS"/>
        <family val="2"/>
      </rPr>
      <t xml:space="preserve"> et Oral (durées à préciser)</t>
    </r>
    <r>
      <rPr>
        <sz val="10"/>
        <color rgb="FF000000"/>
        <rFont val="Trebuchet MS"/>
        <family val="2"/>
      </rPr>
      <t xml:space="preserve">
</t>
    </r>
    <r>
      <rPr>
        <b/>
        <sz val="10"/>
        <color rgb="FF000000"/>
        <rFont val="Trebuchet MS"/>
        <family val="2"/>
      </rPr>
      <t xml:space="preserve">
Il n'est pas possible de prévoir un CC </t>
    </r>
    <r>
      <rPr>
        <b/>
        <u/>
        <sz val="10"/>
        <color rgb="FF000000"/>
        <rFont val="Trebuchet MS"/>
        <family val="2"/>
      </rPr>
      <t>ou</t>
    </r>
    <r>
      <rPr>
        <b/>
        <sz val="10"/>
        <color rgb="FF000000"/>
        <rFont val="Trebuchet MS"/>
        <family val="2"/>
      </rPr>
      <t xml:space="preserve"> CT (le choix doit être opéré très clairement)
</t>
    </r>
    <r>
      <rPr>
        <b/>
        <sz val="12"/>
        <color rgb="FFFF0000"/>
        <rFont val="Trebuchet MS"/>
        <family val="2"/>
      </rPr>
      <t>Les modalités de contrôle des connaissances pour les enseignements du même diplôme dispensés sur plusieurs sites de formation sont strictement identiques.</t>
    </r>
    <r>
      <rPr>
        <b/>
        <sz val="10"/>
        <color rgb="FF000000"/>
        <rFont val="Trebuchet MS"/>
        <family val="2"/>
      </rPr>
      <t xml:space="preserve">
</t>
    </r>
    <r>
      <rPr>
        <sz val="10"/>
        <color rgb="FF000000"/>
        <rFont val="Trebuchet MS"/>
        <family val="2"/>
      </rPr>
      <t xml:space="preserve">
</t>
    </r>
  </si>
  <si>
    <t>Session 1</t>
  </si>
  <si>
    <t>Session de rattrapage</t>
  </si>
  <si>
    <t>RNE</t>
  </si>
  <si>
    <t>RSE</t>
  </si>
  <si>
    <t>quotité (en %)</t>
  </si>
  <si>
    <t>nature</t>
  </si>
  <si>
    <t>durée</t>
  </si>
  <si>
    <t>quotité (%)</t>
  </si>
  <si>
    <t>Code Apogée de l'ELP
contrat 2018</t>
  </si>
  <si>
    <t>LLA3LAN1</t>
  </si>
  <si>
    <t>LLA3ANG</t>
  </si>
  <si>
    <t>LLA3ESP</t>
  </si>
  <si>
    <t>LLA4LAN1</t>
  </si>
  <si>
    <t>LLA4ANG</t>
  </si>
  <si>
    <t>LLA4ESP</t>
  </si>
  <si>
    <t>LLA5LAN1</t>
  </si>
  <si>
    <t>LLA5ANG</t>
  </si>
  <si>
    <t>LLA5ESP</t>
  </si>
  <si>
    <t>LLA6LAN1</t>
  </si>
  <si>
    <t>LLA6ALL</t>
  </si>
  <si>
    <t>LLA6ANG</t>
  </si>
  <si>
    <t>LLA6ESP</t>
  </si>
  <si>
    <t>Mixte</t>
  </si>
  <si>
    <t>écrit + oral</t>
  </si>
  <si>
    <t>Ecrit</t>
  </si>
  <si>
    <t>4h00</t>
  </si>
  <si>
    <t>LLA4O01</t>
  </si>
  <si>
    <t>LLA3O01</t>
  </si>
  <si>
    <t>2h00</t>
  </si>
  <si>
    <t>3h00</t>
  </si>
  <si>
    <t>1h30</t>
  </si>
  <si>
    <t>LLA3D1A</t>
  </si>
  <si>
    <t>LLA3D4A</t>
  </si>
  <si>
    <t>Oral</t>
  </si>
  <si>
    <t>20 min</t>
  </si>
  <si>
    <t>LLA4D1A</t>
  </si>
  <si>
    <t>LLA3E20</t>
  </si>
  <si>
    <t>LLA3I10</t>
  </si>
  <si>
    <t>LLA3I1A</t>
  </si>
  <si>
    <t>LLA3I1B</t>
  </si>
  <si>
    <t>Informatique/bureautique (CM)</t>
  </si>
  <si>
    <t>LLA3E50</t>
  </si>
  <si>
    <t>LLA3E6A</t>
  </si>
  <si>
    <t>LLA3E6B</t>
  </si>
  <si>
    <t>LLA3E60</t>
  </si>
  <si>
    <t>30 min</t>
  </si>
  <si>
    <t>LLA5G5B</t>
  </si>
  <si>
    <t>écrit+oral</t>
  </si>
  <si>
    <t>CT : 2h00</t>
  </si>
  <si>
    <t>LLA3E2A</t>
  </si>
  <si>
    <t>voir modalités en DEG</t>
  </si>
  <si>
    <t>LLA3DH10</t>
  </si>
  <si>
    <t>LLA3DH1A</t>
  </si>
  <si>
    <t>LLA4E20</t>
  </si>
  <si>
    <t>LLA4E30</t>
  </si>
  <si>
    <t>LLA4E50</t>
  </si>
  <si>
    <t>oral+écrit</t>
  </si>
  <si>
    <t>CC : 2 min 1h00
CT : 3h00</t>
  </si>
  <si>
    <t>LLA2D3A</t>
  </si>
  <si>
    <t>LLA4E8A</t>
  </si>
  <si>
    <t>LLA4G30</t>
  </si>
  <si>
    <t>LLA4E8B</t>
  </si>
  <si>
    <t>LLA5E10</t>
  </si>
  <si>
    <t>LLA5E3A</t>
  </si>
  <si>
    <t>LLA5E3B</t>
  </si>
  <si>
    <t>LLA5E5A</t>
  </si>
  <si>
    <t>écrit CT 3h00</t>
  </si>
  <si>
    <t>LLA5D2A</t>
  </si>
  <si>
    <t>écrit/oral</t>
  </si>
  <si>
    <t xml:space="preserve">CT </t>
  </si>
  <si>
    <t>LLA5DH10</t>
  </si>
  <si>
    <t>LLA6E10</t>
  </si>
  <si>
    <t>LLA6E20</t>
  </si>
  <si>
    <t xml:space="preserve">Pouvoirs et sociétés en Occident à l’époque contemporaine </t>
  </si>
  <si>
    <t>oral + écrit</t>
  </si>
  <si>
    <t>LLA6E30</t>
  </si>
  <si>
    <t>LLA6E3A</t>
  </si>
  <si>
    <t>LLA6E3B</t>
  </si>
  <si>
    <t xml:space="preserve">écrit </t>
  </si>
  <si>
    <t>LLA6D40</t>
  </si>
  <si>
    <t>Stage d'observation en milieu scolaire</t>
  </si>
  <si>
    <t>Enseigner l'histoire-géographie (1er et 2nd degrés)</t>
  </si>
  <si>
    <t>LLA6E8A</t>
  </si>
  <si>
    <t>LLA6E8B</t>
  </si>
  <si>
    <t>écrit dossier</t>
  </si>
  <si>
    <t>LLA6DH10</t>
  </si>
  <si>
    <t>LLA6DH30</t>
  </si>
  <si>
    <t>CT Oral 30 min</t>
  </si>
  <si>
    <t>15 min.</t>
  </si>
  <si>
    <t>Ecrit (poste informatique)</t>
  </si>
  <si>
    <t>CC =1h00
CT = 3h00</t>
  </si>
  <si>
    <t>LLF3E10</t>
  </si>
  <si>
    <t>LLF3E20</t>
  </si>
  <si>
    <t>LLF3ALL</t>
  </si>
  <si>
    <t>LLF3ANG</t>
  </si>
  <si>
    <t>LLF3ESP</t>
  </si>
  <si>
    <t>LLF3I10</t>
  </si>
  <si>
    <t>LLF3D1A</t>
  </si>
  <si>
    <t>LLF4E10</t>
  </si>
  <si>
    <t>LLF4E20</t>
  </si>
  <si>
    <t>LLF4E30</t>
  </si>
  <si>
    <t>LLF4E6A</t>
  </si>
  <si>
    <t>LLF4ALL</t>
  </si>
  <si>
    <t>LLF4ANG</t>
  </si>
  <si>
    <t>LLF4ESP</t>
  </si>
  <si>
    <t>LLF2D3A</t>
  </si>
  <si>
    <t>LLF5E10</t>
  </si>
  <si>
    <t>LLF5E20</t>
  </si>
  <si>
    <t>LLF5ALL</t>
  </si>
  <si>
    <t>LLF5ANG</t>
  </si>
  <si>
    <t>LLF5ESP</t>
  </si>
  <si>
    <t>LLF5D2A</t>
  </si>
  <si>
    <t>LLF6E01</t>
  </si>
  <si>
    <t>LLF6E10</t>
  </si>
  <si>
    <t>LLF6E20</t>
  </si>
  <si>
    <t>CCI</t>
  </si>
  <si>
    <t>3 CC x 1/3</t>
  </si>
  <si>
    <t>CC = écrit 
CT = oral 30 min</t>
  </si>
  <si>
    <t>LLA4E10</t>
  </si>
  <si>
    <t xml:space="preserve">Histoire médiévale : fondements socio-culturels de l’Occident médiéval </t>
  </si>
  <si>
    <t>CC = oral-écrit 
CT = écrit 2h00</t>
  </si>
  <si>
    <t>épreuve pratique + QCM 
2h00</t>
  </si>
  <si>
    <t>CT écrit 3h00</t>
  </si>
  <si>
    <t>LLA3E10</t>
  </si>
  <si>
    <t>LLA5E20</t>
  </si>
  <si>
    <t>dernier CC= 4h00</t>
  </si>
  <si>
    <t>dernier CC= 3h00</t>
  </si>
  <si>
    <t>CT = écrit 2h00</t>
  </si>
  <si>
    <t>choix 2 UE - 4 ECTS</t>
  </si>
  <si>
    <t>LLA3E30</t>
  </si>
  <si>
    <t>LLA3E40</t>
  </si>
  <si>
    <t>LLA3E4A</t>
  </si>
  <si>
    <t>LLA3E4B</t>
  </si>
  <si>
    <t>LLA3MF1</t>
  </si>
  <si>
    <t>LLA3EP02</t>
  </si>
  <si>
    <t>LLA3EP01</t>
  </si>
  <si>
    <t>LLA3EP03</t>
  </si>
  <si>
    <t>Choix langue vivante S3</t>
  </si>
  <si>
    <t>LLA3E70</t>
  </si>
  <si>
    <t xml:space="preserve">UE spécialisation parcours MEEF - S3 HISTOIRE </t>
  </si>
  <si>
    <t>UE spécialisation parcours Patrimoine et Culture S3</t>
  </si>
  <si>
    <t>Choix UE spécialisation Histoire du droit S3</t>
  </si>
  <si>
    <t>1 UE 4 ECTS</t>
  </si>
  <si>
    <t>DLA3DG10</t>
  </si>
  <si>
    <t>DLA3DG11</t>
  </si>
  <si>
    <t>Choix langue vivante S5</t>
  </si>
  <si>
    <t>Atelier d'histoire contemporaine S5</t>
  </si>
  <si>
    <t>LLA5E3C</t>
  </si>
  <si>
    <t>LLA5E30</t>
  </si>
  <si>
    <t>LLA5E40</t>
  </si>
  <si>
    <t>LLA5MF1</t>
  </si>
  <si>
    <t>LLA5EP01</t>
  </si>
  <si>
    <t>LLA5E50</t>
  </si>
  <si>
    <t>LLA5EP02</t>
  </si>
  <si>
    <t>LLA5E60</t>
  </si>
  <si>
    <t>UE SpécialitationPatrimoine et Culture S5</t>
  </si>
  <si>
    <t>LLA5EP03</t>
  </si>
  <si>
    <t>Parcours Histoire-Droit</t>
  </si>
  <si>
    <t>LLA5E70</t>
  </si>
  <si>
    <t>LLA5E4A</t>
  </si>
  <si>
    <t>DLA5DG25</t>
  </si>
  <si>
    <t>DLA5DG20</t>
  </si>
  <si>
    <t>DLA5DG21</t>
  </si>
  <si>
    <t>DLA5DG23</t>
  </si>
  <si>
    <t>DLA5DG22</t>
  </si>
  <si>
    <t>2 UE 10 ECTS</t>
  </si>
  <si>
    <t>LLA5E6A</t>
  </si>
  <si>
    <t>LLA5E6B</t>
  </si>
  <si>
    <t>LLA5E6C</t>
  </si>
  <si>
    <t>LLF1E10</t>
  </si>
  <si>
    <t>LLF1E30</t>
  </si>
  <si>
    <t>LLF1E60</t>
  </si>
  <si>
    <t>LLF1D10</t>
  </si>
  <si>
    <t>LLF1D40</t>
  </si>
  <si>
    <t>LLF1E70</t>
  </si>
  <si>
    <t xml:space="preserve">Choix langue vivante S1 </t>
  </si>
  <si>
    <t>LLF1ALL</t>
  </si>
  <si>
    <t>LLF1ANG</t>
  </si>
  <si>
    <t>LLF1ESP</t>
  </si>
  <si>
    <t>LLF1D20</t>
  </si>
  <si>
    <t>LLF1D30</t>
  </si>
  <si>
    <t>LLF1EE</t>
  </si>
  <si>
    <t>LLF3E30</t>
  </si>
  <si>
    <t>LLF3O01</t>
  </si>
  <si>
    <t>LLF3E4A</t>
  </si>
  <si>
    <t>LLF3MF1</t>
  </si>
  <si>
    <t>LLF3EE</t>
  </si>
  <si>
    <t>LLF5EE</t>
  </si>
  <si>
    <t>LLF5E4A</t>
  </si>
  <si>
    <t>LLF5E30</t>
  </si>
  <si>
    <t>LLF5E3B</t>
  </si>
  <si>
    <t>LLF5E3C</t>
  </si>
  <si>
    <t>UEOI LLSH  S3: Unité d'Enseignement d'Ouverture Intégrée  LLSH Chateaurx S3</t>
  </si>
  <si>
    <t>LLF3E60</t>
  </si>
  <si>
    <t>Parcours Patrimoine et culture (2018-2019 uniquement)</t>
  </si>
  <si>
    <t>LLF5E5A</t>
  </si>
  <si>
    <t>LLF5E40</t>
  </si>
  <si>
    <t>Choix Atelier d'histoire S5  (1 UE parmi 2)</t>
  </si>
  <si>
    <t>Archives et bibliothèques, approche professionnelle</t>
  </si>
  <si>
    <t>LLF5E6B</t>
  </si>
  <si>
    <t>LLF5E6A</t>
  </si>
  <si>
    <t>Littérature et arts</t>
  </si>
  <si>
    <t>Atelier d'histoire médiévale S5</t>
  </si>
  <si>
    <t>LLF5E4B</t>
  </si>
  <si>
    <t>LLF5E60</t>
  </si>
  <si>
    <t>UE spécialisation parcours Patrimoine et Culture - S5</t>
  </si>
  <si>
    <t>LLF5E02</t>
  </si>
  <si>
    <t>LLF5E01</t>
  </si>
  <si>
    <t xml:space="preserve">Semestre 5 parcours unique </t>
  </si>
  <si>
    <t>LLA4ALL</t>
  </si>
  <si>
    <t>LLA5ALL</t>
  </si>
  <si>
    <t>LLA4EP01</t>
  </si>
  <si>
    <t>LLA4EP02</t>
  </si>
  <si>
    <t>LLA4EP03</t>
  </si>
  <si>
    <t>LLA6E3C</t>
  </si>
  <si>
    <t>LOL3E20</t>
  </si>
  <si>
    <t>LOL3EE</t>
  </si>
  <si>
    <t>LOL3E50</t>
  </si>
  <si>
    <t>Allemand S5</t>
  </si>
  <si>
    <t>Anglais S5</t>
  </si>
  <si>
    <t>Espagnol S5</t>
  </si>
  <si>
    <t>Latin S5</t>
  </si>
  <si>
    <t>Semestre 5 parcours MEEF</t>
  </si>
  <si>
    <t>Psychologie et sociologie pour l'enseignement</t>
  </si>
  <si>
    <t>LEA Chtx</t>
  </si>
  <si>
    <t>LLF5MF1</t>
  </si>
  <si>
    <t>PAV3UL01</t>
  </si>
  <si>
    <t>LOL3E7B</t>
  </si>
  <si>
    <t>LOL5E5A</t>
  </si>
  <si>
    <t>LOL3DH32</t>
  </si>
  <si>
    <t>Allemand S3</t>
  </si>
  <si>
    <t>Anglais S3</t>
  </si>
  <si>
    <t>Espagnol S3</t>
  </si>
  <si>
    <t>LOL3DH30</t>
  </si>
  <si>
    <t>LOL3DH10</t>
  </si>
  <si>
    <t>LOL3DH11</t>
  </si>
  <si>
    <t>LOL5E3B</t>
  </si>
  <si>
    <t>LOL5E5B</t>
  </si>
  <si>
    <t>LOL5E5C</t>
  </si>
  <si>
    <t>LOL5E6B</t>
  </si>
  <si>
    <t>LOL5E7C</t>
  </si>
  <si>
    <t>LOL5DH17</t>
  </si>
  <si>
    <t>LOL5DH24</t>
  </si>
  <si>
    <t>LLA3ALL</t>
  </si>
  <si>
    <t>LLA5E4B</t>
  </si>
  <si>
    <t>LOL3EP1A</t>
  </si>
  <si>
    <t>LOL3EP2A</t>
  </si>
  <si>
    <t>LOL3DHHH</t>
  </si>
  <si>
    <t>LOL5EP1A</t>
  </si>
  <si>
    <t>LOL5EP2A</t>
  </si>
  <si>
    <t>LOL5DHHH</t>
  </si>
  <si>
    <t>Madame LEGOY</t>
  </si>
  <si>
    <t>Maître de conférences</t>
  </si>
  <si>
    <t>Latin S3</t>
  </si>
  <si>
    <t>Informatique/bureautique (salle informatique)</t>
  </si>
  <si>
    <t>Atelier d’histoire contemporaine S3</t>
  </si>
  <si>
    <t>Atelier d’histoire médiévale  - S3</t>
  </si>
  <si>
    <t>Géographie urbaine (CM)</t>
  </si>
  <si>
    <t>Droit administratif 1</t>
  </si>
  <si>
    <t>Allemand S4</t>
  </si>
  <si>
    <t>Anglais S4</t>
  </si>
  <si>
    <t>Espagnol S4</t>
  </si>
  <si>
    <t>Populations : dynamiques et enjeux (CM)</t>
  </si>
  <si>
    <t>Géographie rurale (CM)</t>
  </si>
  <si>
    <t>Allemand S6</t>
  </si>
  <si>
    <t>Anglais S6</t>
  </si>
  <si>
    <t>Espagnol S6</t>
  </si>
  <si>
    <t>Climat, océans, changement climatique</t>
  </si>
  <si>
    <t>Allemand S1</t>
  </si>
  <si>
    <t>Anglais S1</t>
  </si>
  <si>
    <t>Espagnol S1</t>
  </si>
  <si>
    <t>Allemand S2</t>
  </si>
  <si>
    <t>Anglais S2</t>
  </si>
  <si>
    <t>Espagnol S2</t>
  </si>
  <si>
    <t>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t>
  </si>
  <si>
    <t>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t>
  </si>
  <si>
    <t>L'enseignement d'allemand pour spécialistes des autres disciplines travaille sur toutes les compétences écrites et orales et est organisé par groupes de niveau (A2/2 à B1+).</t>
  </si>
  <si>
    <t>Pratique orale et écrite de langue vivante non spécialiste.</t>
  </si>
  <si>
    <t>Initiation à la langue latine et à son système pour débutants.</t>
  </si>
  <si>
    <t>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t>
  </si>
  <si>
    <t>Il s'agira essentiellement d'introduire à l'histoire des arts du Moyen âge, à partir d'un panorama du patrimoine européen et d'un large éventail de documentation visuelle. On mettre l'accent sur l'acquisition du vocabulaire technique, sur les approches spécifiques de ces sources, sur les liens étroits entre la production artistique et l'histoire générale de la période (religieuse, politique, sociale et culturelle).</t>
  </si>
  <si>
    <t>Initiation à l'archéologie ainsi qu'à la lecture des inscriptions latines de l'Empire Romain, de la Grande-Bretagne à l'Arabie.</t>
  </si>
  <si>
    <t>Fondée sur des études de cas, des exemples précis et des visites, cette UE se propose de faire découvrir aux étudiants des œuvres majeures en architecture, peinture ou sculpture, et d'éclairer leurs usages historiques. Seront ainsi abordées leurs conditions de production, leurs significations selon les époques ou les moments, l'histoire de leur conservation et leur patrimonialisation éventuelle. Les cas étudiés pourront couvrir toutes les époques de l'histoire, selon la spécialité des intervenants. Cette UE permettra également d'initier les étudiants aux problèmatiques de l'histoire des musées.</t>
  </si>
  <si>
    <t>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t>
  </si>
  <si>
    <t>Les espaces et les systèmes de production agricoles ne cessent d'évoluer sous la contrainte de la mondialisation et de la croissance démographique. Dans les pays développés, la production agricole est protégée par des barrières douanières ou des marchés régionaux organisés qui lui permettent de supporter globalement la concurrence mondiale. Or, malgré les politiques visant à "libéraliser" les marchés agricoles, les agricultures familiales restent encore très dominantes et les productions vivrières locales nourrissent la majorité de la population mondiale, particulièrement en Afrique sub-saharienne et en Asie du sud-est et du sud (Inde). Entre mondialisation et ré-ancrages locaux, les agricultures familiales et vivrières, loin de disparaître, se réinventent, "s'urbanisent" et constituent un enjeu de sécurité et de souveraineté alimentaire locale, nationale et mondiale. A côté de stratégies de mondialisation intégrées à l'agrobusiness, d'autres formes d'agriculture valorisant les approvisionnements durables en proximité, résistent ou se développent, autant dans les pays développés que dans les pays émergents et/ou en développement. Toutefois, la volonté pour certains pays de sécuriser leurs approvisionnements alimentaires peut menacer ces stratégies localisées, notamment du fait des mouvements actuels de "land grabbing". La terre agricole devient une ressource recherchée, au même titre que les matières premières. Cette thématique est considérée à plusieurs échelles, avec de nombreux exemples régionaux. In fine, l'enjeu central est de produire assez pour nourrier 9 milliards d'hommes : cela interpelle le lien population/développement au prisme des disponibilités alimentaires, des mutations des systèmes de production mais également de l'évolution des régimes alimentaires.</t>
  </si>
  <si>
    <t>Ce cours propose une introduction aux grandes théories de la communication, notamment pour mettre en évidence les contraintes liées aux différentes situations d'interaction. La problèmatique liée à la supposée dichotomie oral/écrit sera abordée. Ceci servira de base à une série de questionnements sur les différents médias, la diffusion publique d'informations, la multiplication et l'évolution des moyens de transmission.
Il s'agit de comprendre comment s'élaborent les messages, compte tenu des différents contextes et des normes langagières qui organisent les échanges sociaux. Ainsi, on cherche à éclairer les stratégies discursives visant à soutenir et affirmer des points de vue.</t>
  </si>
  <si>
    <t>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t>
  </si>
  <si>
    <t>Il s'agit d’étudier l’évolution de la France sous la Troisième République, des années 1870 à 1940, sous tous ses aspects, dans le cadre d'une périodisation permettant d'établir des correspondances entre la conjoncture politique et le mouvement de la société et de l'économie.</t>
  </si>
  <si>
    <t>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t>
  </si>
  <si>
    <t>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t>
  </si>
  <si>
    <t>A partir de documents divers, cet enseignement aborde les grands thèmes de l'histoire économique et sociale de la France au XVIIIe siècle et permet de présenter la diversité de ses approches et de ses méthodes.</t>
  </si>
  <si>
    <t>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t>
  </si>
  <si>
    <t>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t>
  </si>
  <si>
    <t>Ce cours propose une initiation à la lecture des archives manuscrites des périodes médiévales et moderne. La lecture et la transcription de textes manuscrits familiariseront ainsi, et par exemple, les étudiants avec l'écriture française de l'époque moderne: formes particulières des lettres ; abréviations les plus courantes ; champs lexicaux et syntaxes propres à certaines sources.</t>
  </si>
  <si>
    <t>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t>
  </si>
  <si>
    <t>Cet  enseignement  questionne  le  contenu  et  la  diversité  de  la  notion  de  «  campagne  »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Cet enseignement a pour objectif l’acquisition et l’actualisation des connaissances sur les campagnes dans le monde et sur leurs évolutions ainsi que l’appropriation des problématiques  contemporaines  concernant  les  enjeux  spatiaux  et  territoriaux  liés  aux  espaces ruraux. Il se donne par ailleurs l’objectif d’initier les étudiants à la formulation des enjeux et des problématiques liés aux territoires ruraux.</t>
  </si>
  <si>
    <t>Ce cours abordera la question des relations qu'entretiennent la littérature et plus généralement l'écrit avec la peinture, essentiellement de la Renaissance jusqu'au XIXe siècle. On s'intéressera à des questions théoriques (la doctrine de l'ut pictura posesis notamment) mais aussi au traitement par les peintres d'épisodes bibliques ou mythologiques, et on s'efforcera de confronter toiles et textes (Diderot, Salons) pour comprendre concrètement les rapports qu'entretiennent ces deux modes de représentation que sont l'image et le texte.</t>
  </si>
  <si>
    <t>Cette UE aborde plusieurs thèmes : l'identité historique et culturelle de l'Europe, ses grandes caractéristiques géopolitiques, démographiques, socio-économiques, son organisation spatiale, dont l'espace urbain et rural, les politiques de l'UE en faveur du développement territorial, ses échanges, les migrations de populations, les relations avec ses voisins, la question des politiques en faveur de l'intégration communautaire et des voisins qui n'ont pas nécessairement "vocation" d'intégrer l'Union...</t>
  </si>
  <si>
    <t>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t>
  </si>
  <si>
    <t>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t>
  </si>
  <si>
    <t>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t>
  </si>
  <si>
    <t>Quelle connaissance les hommes de l'Europe du Moyen âge avaient-ils des autres continents ? Les Croisades ont-elles permis de mieux connaître l'Orient ? Que racontaient les récits de voyage, comme celui de Marco Polo ? Quelles informations contenaient les mappemondes et les cartes produites à cette époque ?</t>
  </si>
  <si>
    <t>Cet enseignement a un double propos : consolider les bases en paléographie médiévale en proposant des exercices de lecture de documents des Xe-XIIe siècles et initier à la diplomatique. De la même façon, il s'agit de consolider les bases de la paléographie moderne, par une initiation au travail de dépouillement et d'exploitation des sources dans un dépôt d'archives.</t>
  </si>
  <si>
    <t>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t>
  </si>
  <si>
    <t>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t>
  </si>
  <si>
    <t>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t>
  </si>
  <si>
    <t>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t>
  </si>
  <si>
    <t>Ce cours, dispensé par des professionnels des métiers des archives et des bibliothèques, vise à fournir aux étudiants les éléments fondamentaux de pratiques importantes de ces milieux professionnels comme le catalogage ou la numérisation par exemple. Outre l'apport pour les étudiants intéressés par les métiers du patrimoine et de la documentation, cet enseignement sert également à mieux comprendre les pratiques de conservation et de classement des documents mobilisés par les historiens.</t>
  </si>
  <si>
    <t>Découvrir quelques sous-domaines de la psychologie et de la sociologie, leurs démarches et leurs objets d'études.
Décrire et analyser des situations scolaires (issues du 1er et du 2nd degré) à partir de vidéos et de productions d'élèves.</t>
  </si>
  <si>
    <t>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t>
  </si>
  <si>
    <t>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t>
  </si>
  <si>
    <t>La démocratie aux Etats-Unis et en Europe d'une guerre à l'autre (1914-1946).
On étudiera l'évolution du modèle démocratique (institutions, forces politiques, contre-pouvoirs, opinion…) dans les grands pays d'Europe occidentale et aux Etats-Unis, des débuts de la Première guerre mondiale à la fin de la Seconde. On pourra ainsi mesurer l'impact de ses conflits et de la crise de l'entre-deux-guerres sur les différents modèles démocratiques, et leur capacité de résistance à la tentation de l'autoritarisme ou du totalitarisme.</t>
  </si>
  <si>
    <t>Approche de la culture visuelle de l'Occident médiéval et initiation aux méthodes d'analyse et à l'interprétation des images médiévales, à partir de l'étude de documents (enluminures, peintures, sculptures, ivoires…).</t>
  </si>
  <si>
    <t>Apprendre et comprendre l'évolution de la monnaie romaine entre la République et le Principat (naissance de la monnaie romaine, émergence d'un monnayage provincial, réforme augustéenne, monneyage impérial, choix et réception des images, questions politiques).</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</si>
  <si>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t>
  </si>
  <si>
    <t>Cet enseignement est réservé à de bons latinistes, maîtrisant l'ensemble de la morphologie latine et le bases de la syntaxe. Il présentera, à travers des exemples concrets les particularités linguistiques du latin du Moyen âge.
Il proposera la lecture et la critique historique de textes littéraies sources de l'histoire médiévale ainsi que de chartes et documents d'archives divers. Les étudiants n'ayant suivi que le semestre d'initiation en L2 ne pourront le suivre qu'au prix d'un travail personnel rigoureux et exigeant.</t>
  </si>
  <si>
    <t>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t>
  </si>
  <si>
    <t>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t>
  </si>
  <si>
    <t>Histoire moderne : Villes, sociétés et cultures urbaines en France au XVIIIe siècle.
Dans ce cours, on abordera les grands thèmes de l'histoire urbaine, en montrant en particulier de quelles façons les villes sont au XVIIIe siècle le "creuset du changement" (D. Roche). La morphologie et la démographie, les fonctions urbaines ; les sociétés et les sociabilités urbaines, la question des pauvres et des exclus ; les transformations et les images de la ville... sont autant de sujets qui seront traités.</t>
  </si>
  <si>
    <t>Cet enseignement sensibilise les étudiants aux pratiques de la recherche en histoire afin de leur permettre une meilleure orientation en master. Ceci se fera notamment par la présence à une journée d'étude et par des séances destinées à présenter le travail de recherche dans les quatre périodes de l'histoire.</t>
  </si>
  <si>
    <t>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t>
  </si>
  <si>
    <t>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t>
  </si>
  <si>
    <t>Etude des textes officiels et de leur mise en œuvre dans les classes.
Analyse des démarches et des outils didactiques mobilisés par les enseignants.
Analyse de manuels scolaires.
Réflexion sur les questions sensibles en histoire et en géographie.</t>
  </si>
  <si>
    <t>On abordera l'histoire des mouvements de révolte et les révolutions qui se développent en Angleterre au XVIIe siècle, du règne de Charles Ieer à la Glorieuse révolution. Il s'agira d'analyser les forces sociales, politiques et religieuses à l'œuvre dans le renversement de la monarchie, l'avènement du Commonwealth, le protectorat de Cromwell puis la restauration des Stuart et enfin la Glorieuse révolution.</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</si>
  <si>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l'appréhenera aussi, et surtout, dans son évolution,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demi siècle et demi.</t>
  </si>
  <si>
    <t>L'histoire de la construction européenne n'est pas linéaire et comprend des tentatives avortées et des échecs. Depuis ces dernières années, elle est, en outre, profondément renouvelée grâce à une histoire par en bas de tous ceux qui ont voulu l'unité européenne.
Il s'agira donc d'étudier comment et par qui le projet européen a été conçu et mis en oeuvre depuis la Grande Guerre jusqu'au traité de Maastricht en 1992. Une histoire des idées permettra de répertorier les différents projets politiques, économiques, culturels et sociaux, ainsi que leurs acteurs européistes et les résistances de leurs opposants. Conjointement, on étudiera le processus d'intégration européenne à travers ses architectures successives. Les différents projets sont en effet tiraillés entre le national et le supranational et ont dû affronter la montée des totalitarismes, la seconde Guerre mondiale puis la Guerre froide. L'objectif est de mieux comprendre, grâce à une perspective historique,les enjeux et difficulrés que traverse l'UE actuellement.</t>
  </si>
  <si>
    <t>Code
Liste</t>
  </si>
  <si>
    <t>Responsable
UE</t>
  </si>
  <si>
    <t>Effectifs attendus</t>
  </si>
  <si>
    <t>Descriptifs</t>
  </si>
  <si>
    <t>Descriptif</t>
  </si>
  <si>
    <t>LICENCE 2 HISTOIRE - ORLEANS</t>
  </si>
  <si>
    <t>Semestre 3 LICENCE 2 HISTOIRE - ORLEANS</t>
  </si>
  <si>
    <t>LLA3EE</t>
  </si>
  <si>
    <t>LCLA3E01</t>
  </si>
  <si>
    <t>LL2Hi8</t>
  </si>
  <si>
    <t>Semestre 4 LICENCE 2 HISTOIRE - ORLEANS</t>
  </si>
  <si>
    <t>LLA4EE</t>
  </si>
  <si>
    <t>LCLA4E01</t>
  </si>
  <si>
    <t>LICENCE 3 HISTOIRE - ORLEANS</t>
  </si>
  <si>
    <t>Semestre 5 LICENCE 3 HISTOIRE - ORLEANS</t>
  </si>
  <si>
    <t>LLA5EE</t>
  </si>
  <si>
    <t>LCLA5E01</t>
  </si>
  <si>
    <t>LOLA3E00</t>
  </si>
  <si>
    <t>LL3Hi8</t>
  </si>
  <si>
    <t>LLA6EE</t>
  </si>
  <si>
    <t>LCLA6E01</t>
  </si>
  <si>
    <t>Semestre 6 LICENCE 3 HISTOIRE - ORLEANS</t>
  </si>
  <si>
    <t>LOLA2E00</t>
  </si>
  <si>
    <t>Parcours MEFF - Métiers de l'enseignement et de la formation</t>
  </si>
  <si>
    <t>LOLA3EP1</t>
  </si>
  <si>
    <t>LOLA3EP2</t>
  </si>
  <si>
    <t>LOLA3EP3</t>
  </si>
  <si>
    <t>Histoire ancienne : fondements institutionnels et socio-culturels (CM et TD)</t>
  </si>
  <si>
    <t>TRONC COMMUN SEMESTRE 3 L2 HISTROIRE</t>
  </si>
  <si>
    <t>TRONC COMMUN Parcours  MEEF et Patrimoine et Culture</t>
  </si>
  <si>
    <t>LOLA3G02</t>
  </si>
  <si>
    <t>LOL3E40
LOL3G90</t>
  </si>
  <si>
    <t>L2 Histoire , L2 Lettres</t>
  </si>
  <si>
    <t>BELOUAH Rachid</t>
  </si>
  <si>
    <t>EC</t>
  </si>
  <si>
    <t>L2 Histoire , L2 Lettres et L2 SDL</t>
  </si>
  <si>
    <t>Le programme de cet enseignement s'inscrit dans le cadre du référentiel national de compétences du C2i® niveau 1.</t>
  </si>
  <si>
    <t>Informatique/bureautique TD S3 LETTRES (salle informatique)</t>
  </si>
  <si>
    <t>Des points cruciaux de la culture de base en informatique seront abordés (notamment : aspects légaux et déontologiques, sécurités, protocoles...).</t>
  </si>
  <si>
    <t>LCLA3LAN</t>
  </si>
  <si>
    <t>1 UE / 2 ECTS</t>
  </si>
  <si>
    <t>LOL3B6A
LOL3C6A
LOL3D6A
LOL3DH41
LOL3E3A
LOL3G8A
LOL3H5A</t>
  </si>
  <si>
    <t>FLEURY Alain</t>
  </si>
  <si>
    <t>écrit et Oral</t>
  </si>
  <si>
    <t>LOL3C6B
LOL3D6B
LOL3DH40
LOL3E3B
LOL3G8B
LOL3H5B</t>
  </si>
  <si>
    <t>SOTTEAU Emilie</t>
  </si>
  <si>
    <t>LOL3B6B
LOL3D6C
LOL3DH42
LOL3E3C
LOL3G8C
LOL3H5C</t>
  </si>
  <si>
    <t>FASQUEL Samuel</t>
  </si>
  <si>
    <t>LEA</t>
  </si>
  <si>
    <t>LLCER</t>
  </si>
  <si>
    <t>CHOIX TRONC COMMUN</t>
  </si>
  <si>
    <t>BLOC</t>
  </si>
  <si>
    <t>UFR COLLEGIUM LLSH</t>
  </si>
  <si>
    <t>LCLA3UO1</t>
  </si>
  <si>
    <t>Choix UEOI LLSH  S3: Unité d'Enseignement d'Ouverture Intégrée S3</t>
  </si>
  <si>
    <t>LLSH + UEO tranverses</t>
  </si>
  <si>
    <t>HIST</t>
  </si>
  <si>
    <t>PARCOURS</t>
  </si>
  <si>
    <t>SEMESTRE</t>
  </si>
  <si>
    <t>Agriculture et alimentation dans le monde (CM)</t>
  </si>
  <si>
    <t>L2 Géo, L2 Histoire = CM uniquement</t>
  </si>
  <si>
    <t>GEO</t>
  </si>
  <si>
    <t>ESPE</t>
  </si>
  <si>
    <t>PIERRE Geneviève</t>
  </si>
  <si>
    <t>50% CC
50% CT</t>
  </si>
  <si>
    <t>CT écrit 4h00</t>
  </si>
  <si>
    <t>Choix Atelier d'histoire S3 (1 UE parmi 2)</t>
  </si>
  <si>
    <t>1 UE / 3 ECTS</t>
  </si>
  <si>
    <t>GUERIT Franck</t>
  </si>
  <si>
    <t>LOL3D7B
LOL3E7D
LOL3H7C</t>
  </si>
  <si>
    <t>ESPE- L2 LEA parc. MEEF 2 et MEF FLM-FLE, L2 LLCER parc. MEEF 2 et MEF FLM-FLE, L2 Lettres, L2 Histoire parc. MEEF, L2 Géo parc. MEEF, L2 SDL parc. MEF FLM-FLE et LSF</t>
  </si>
  <si>
    <t>QUITTELIER Sylvie</t>
  </si>
  <si>
    <t>LOLA3E03</t>
  </si>
  <si>
    <t>LOLA3E04</t>
  </si>
  <si>
    <t>LOL3E8C
LOL5G9C</t>
  </si>
  <si>
    <t>LETTRES</t>
  </si>
  <si>
    <t>DALENS Bahia</t>
  </si>
  <si>
    <t>50%CC
50% CT</t>
  </si>
  <si>
    <t>LOLA3DH1</t>
  </si>
  <si>
    <t>DLA3DG20</t>
  </si>
  <si>
    <t>LCLA3DH1</t>
  </si>
  <si>
    <t>01</t>
  </si>
  <si>
    <t>02</t>
  </si>
  <si>
    <t>CT= écrit 2h00</t>
  </si>
  <si>
    <t>TRONC COMMUN SEMESTRE 4 L2 HISTROIRE</t>
  </si>
  <si>
    <t>VERONESE Julien</t>
  </si>
  <si>
    <t>21 : Histoire , civilisations, archéologie et art des mondes anciens et médiévaux</t>
  </si>
  <si>
    <t>L2 Histoire, L2 Géorgraphie (CM uniquement)</t>
  </si>
  <si>
    <t>CT = écrit 4h00</t>
  </si>
  <si>
    <t>LCLA4LA1</t>
  </si>
  <si>
    <t>Choix langue vivante S4</t>
  </si>
  <si>
    <t>1 UE 2 ECTS</t>
  </si>
  <si>
    <t>LOL4B6A
LOL4C6C
LOL4D6A
LOL4DH41
LOL4E4A
LOL4G8A
LOL4H5A</t>
  </si>
  <si>
    <t>LOL4DH40
LOL4E4B
LOL4G8B
LOL4H5B</t>
  </si>
  <si>
    <t>LOL4B6B
LOL4D6C
LOL4DH42
LOL4E4C
LOL4G8C
LOL4H5C</t>
  </si>
  <si>
    <t>LLA4E40</t>
  </si>
  <si>
    <t>LLA4E80</t>
  </si>
  <si>
    <t>Choix initiation histoire économiq &amp; sociale / numismatique ancienne</t>
  </si>
  <si>
    <t>LCLA4UO1</t>
  </si>
  <si>
    <t>PAV4UL01</t>
  </si>
  <si>
    <t>LOLA4E02</t>
  </si>
  <si>
    <t xml:space="preserve">UE spécialisation parcours MEEF - S4 HISTOIRE </t>
  </si>
  <si>
    <t>LOLA4EP1</t>
  </si>
  <si>
    <t>Parcours MEEF - Métiers de l'enseignement et de la formation</t>
  </si>
  <si>
    <t>BLOC/CHAPEAU</t>
  </si>
  <si>
    <t xml:space="preserve">BLOC </t>
  </si>
  <si>
    <t>BLOC CHOIX TRONC COMMUN</t>
  </si>
  <si>
    <t>LLA4MF2</t>
  </si>
  <si>
    <t>LLA4E5A</t>
  </si>
  <si>
    <t>Portail 7 (HISTOIRE-GEOGRAPHIE majeure Géo) et L2 HISTOIRE parc. MEEF (CM uniquement)</t>
  </si>
  <si>
    <t>MOINEAU Damien</t>
  </si>
  <si>
    <t>19 et 23</t>
  </si>
  <si>
    <t>L2 Géo parc. MEEF, L2 SDL parc. MEF FLM-FLE</t>
  </si>
  <si>
    <t>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t>
  </si>
  <si>
    <t>LOLA4EP2</t>
  </si>
  <si>
    <t xml:space="preserve">UE spécialisation parcours Patrimoine et Culture - S4 HISTOIRE </t>
  </si>
  <si>
    <t>LLA4E60</t>
  </si>
  <si>
    <t>LOLA4E03</t>
  </si>
  <si>
    <t>LLA4E6A</t>
  </si>
  <si>
    <t>Littérature et arts S4</t>
  </si>
  <si>
    <t>LLA4E6B</t>
  </si>
  <si>
    <t>L2 Histoire, L2 Lettres</t>
  </si>
  <si>
    <t>09</t>
  </si>
  <si>
    <t>LOLA4EP3</t>
  </si>
  <si>
    <t>LLA4E70</t>
  </si>
  <si>
    <t>LOLA4DH1</t>
  </si>
  <si>
    <t>DLA4DG10</t>
  </si>
  <si>
    <t>DLA4DG11</t>
  </si>
  <si>
    <t>Droit administratif 2</t>
  </si>
  <si>
    <t>LLA4DH10</t>
  </si>
  <si>
    <t>DLA4DH11</t>
  </si>
  <si>
    <t>L2 Géo parc. MEEF, L2 Histoire parc. MEEF</t>
  </si>
  <si>
    <t>L2 Géo parc. MEEF (CM Uniquement) , L2 Histoire, L2 Droit-Histoire</t>
  </si>
  <si>
    <t>BAUZOU Thomas</t>
  </si>
  <si>
    <t>Littérature et politique</t>
  </si>
  <si>
    <t>Communications et médias - S3 Histoire</t>
  </si>
  <si>
    <t>50%CC
50%CT</t>
  </si>
  <si>
    <t>CT = écrit 3h00</t>
  </si>
  <si>
    <t>TRONC COMMUN SEMESTRE 5 L3 HISTROIRE</t>
  </si>
  <si>
    <t>LOLA5EP1</t>
  </si>
  <si>
    <t>Epistémologie et historiographie</t>
  </si>
  <si>
    <t>Choix UE  Ouverture LLSH S4 Orléans</t>
  </si>
  <si>
    <t>UE spécialisation parcours Histoire-Droit S3</t>
  </si>
  <si>
    <t>UE spécialisation parcours Histoire-Droit S4</t>
  </si>
  <si>
    <t>LOL5EE</t>
  </si>
  <si>
    <t>LOL6EE</t>
  </si>
  <si>
    <t>LOLA5EP2</t>
  </si>
  <si>
    <t>LCLA6LA1</t>
  </si>
  <si>
    <t>Choix langue vivante S6</t>
  </si>
  <si>
    <t>LOL6B6A
LOL6C5A
LOL6D6A
LOL6DH1B
LOL6E4A
LOL6G5A
LOL6H5A</t>
  </si>
  <si>
    <t>Ecrit et Oral</t>
  </si>
  <si>
    <t>LOL6C5B
LOL6D6B
LOL6DH1A
LOL6E4B
LOL6G5B
LOL6H5B</t>
  </si>
  <si>
    <t>LOL6B6B
LOL4D6C
LOL6D6C
LOL6DH1C
LOL6E4C
LOL6G5C
LOL6H5C</t>
  </si>
  <si>
    <t>LCLA5LAN</t>
  </si>
  <si>
    <t>LOL5B5A
LOL5C4A
LOL5D6A
LOL5DH2A
LOL5E4A
LOL5G6A
LOL5H6A</t>
  </si>
  <si>
    <t>L’enseignement d’Allemand pour spécialistes des autres disciplines travaille sur toutes les  compétences écrites et orales et est organisé par groupes de niveau (A2/2 à B1+).</t>
  </si>
  <si>
    <t>LOL5C4B
LOL5D6B
LOL5DH1A
LOL5E4B
LOL5G6B
LOL5H6B</t>
  </si>
  <si>
    <t>LLO5B5B
LOL5B5B
LOL5D6C
LOL5DH3A
LOL5E4C
LOL5G6C
LOL5H6C</t>
  </si>
  <si>
    <t xml:space="preserve">L2 Histoire (parc. Histoire-Droit = CM uniquement) </t>
  </si>
  <si>
    <t>08</t>
  </si>
  <si>
    <t>L3 Lettres et L2 Histoire parc. Patrimoine et culture</t>
  </si>
  <si>
    <t>21 et 22</t>
  </si>
  <si>
    <t>80</t>
  </si>
  <si>
    <t>L2 Histoire, L2 Droit-Histoire (DEG)</t>
  </si>
  <si>
    <t>03</t>
  </si>
  <si>
    <t>DOL4DH10
LOL4DH17</t>
  </si>
  <si>
    <t>DOL4DH30
LOL4DH32</t>
  </si>
  <si>
    <t>DOL4DH11
LOL4DH11</t>
  </si>
  <si>
    <t>DOL4DH13
LOL4DH19</t>
  </si>
  <si>
    <t>LOL4DH33
LOL4E10</t>
  </si>
  <si>
    <t>DOL4DH12
LOL4DH18
LOL4E20</t>
  </si>
  <si>
    <t>LOL4DH62
LOL4E30</t>
  </si>
  <si>
    <t>LOL4E50</t>
  </si>
  <si>
    <t>LOL4E7C</t>
  </si>
  <si>
    <t>LOL4E8A</t>
  </si>
  <si>
    <t>LOL4E6B</t>
  </si>
  <si>
    <t>LOL4E6A</t>
  </si>
  <si>
    <t>LOL4EP1A</t>
  </si>
  <si>
    <t>LOL4EP2</t>
  </si>
  <si>
    <t>LOL4DHHH</t>
  </si>
  <si>
    <t>LOL2D30
LOL4E7B</t>
  </si>
  <si>
    <t>LOL5E6A</t>
  </si>
  <si>
    <t>LOL3G61</t>
  </si>
  <si>
    <t>LOL3E10
DOL3DH13
LOL3DH17</t>
  </si>
  <si>
    <t>LOL3DH23
LOL3E6A</t>
  </si>
  <si>
    <t>LOL3DH24
LOL3E6B</t>
  </si>
  <si>
    <t>DOL3DH12
LOL3DH12</t>
  </si>
  <si>
    <t>LANOË Catherine</t>
  </si>
  <si>
    <t>CASTAGNEZ Noëlline</t>
  </si>
  <si>
    <t>DUMASY Juliette</t>
  </si>
  <si>
    <t>LEGOY Corinne</t>
  </si>
  <si>
    <t>THIBIERGE Catherine</t>
  </si>
  <si>
    <t>BLANCO Florent</t>
  </si>
  <si>
    <t>VLACHOU Charikléia</t>
  </si>
  <si>
    <t>GUERIN Emmanuelle</t>
  </si>
  <si>
    <t>NADAUD Eric</t>
  </si>
  <si>
    <t>RIDEAU Gaël</t>
  </si>
  <si>
    <t>FAURE Philippe</t>
  </si>
  <si>
    <t>SUSPENE Arnaud</t>
  </si>
  <si>
    <t>GIROIR Guillaume</t>
  </si>
  <si>
    <t>SPERONI Christophe
DUMASY Juliette</t>
  </si>
  <si>
    <t>LEFAY Sophie</t>
  </si>
  <si>
    <t>BELDA Pierre</t>
  </si>
  <si>
    <t>PRIET François</t>
  </si>
  <si>
    <t>UE CHOIX TRONC COMMUN</t>
  </si>
  <si>
    <t>2 UE / 6 ECTS</t>
  </si>
  <si>
    <t>Les outils de l’historien 1 (2 UE au choix parmi 3)</t>
  </si>
  <si>
    <t>Choix Ateliers d'histoire S5 (1 UE au choix parmi 2)</t>
  </si>
  <si>
    <t>LOL5D7B
LOL5E6C
LOL5H7E
LOL6G7G
LOL6H6E</t>
  </si>
  <si>
    <t>ESPE- L3 LEA parc. MEEF 1, L3 Lettres parc. MEEF 1, L3 Histoire parc. MEEF, L3 Géo parc. MEEF, L3 SDL parc. MEF-FLM et LSF</t>
  </si>
  <si>
    <t>DOYEN Anne-Lise</t>
  </si>
  <si>
    <r>
      <t xml:space="preserve">Géographie des risques </t>
    </r>
    <r>
      <rPr>
        <sz val="10"/>
        <rFont val="Arial"/>
        <family val="2"/>
      </rPr>
      <t>(CM)</t>
    </r>
  </si>
  <si>
    <t>UE Spécialitation parcours MEEF - S5 HISTOIRE</t>
  </si>
  <si>
    <t>SAJALOLI Bertrand</t>
  </si>
  <si>
    <t>LOLA5E02</t>
  </si>
  <si>
    <t>LOLA5E03</t>
  </si>
  <si>
    <t>LOLA5EP3</t>
  </si>
  <si>
    <t>LCLA5DH1</t>
  </si>
  <si>
    <t>LCLA5DH2</t>
  </si>
  <si>
    <t>Choix UE spécialisation 1 parcours Histoire-Droit S5 (2 UE au choix parmi 5)</t>
  </si>
  <si>
    <t>Choix UE spécialisation 2 parcours Histoire-Droit S5 (1 UE au choix parmi 2)</t>
  </si>
  <si>
    <t>TRONC COMMUN SEMESTRE 6 L3 HISTROIRE</t>
  </si>
  <si>
    <t>L3 Géographie (= CM uniquement) + DEG</t>
  </si>
  <si>
    <t>LLA6E40</t>
  </si>
  <si>
    <t>Choix 2 outils de l’historien 2 (2 UE au choix parmi 3)</t>
  </si>
  <si>
    <t>LLA6E80</t>
  </si>
  <si>
    <t>LOLA6EP1</t>
  </si>
  <si>
    <t>LOLA6EP2</t>
  </si>
  <si>
    <t>LOLA6EP3</t>
  </si>
  <si>
    <t>Bibliothèques : histoire et pratiques (CM+TD)</t>
  </si>
  <si>
    <t>Histoire, épistémologie et didactique de la Géographie</t>
  </si>
  <si>
    <t>LOL6D20
LOL6E7A</t>
  </si>
  <si>
    <t>L3 Géo, L3 Histoire parc. MEEF</t>
  </si>
  <si>
    <t>ROMERO-JUCHET Christine</t>
  </si>
  <si>
    <t>23 : Géographie physique, humaine, économique et régionale</t>
  </si>
  <si>
    <t>LCLA6E02</t>
  </si>
  <si>
    <t>LCLA6E03</t>
  </si>
  <si>
    <t>LOLA6E03</t>
  </si>
  <si>
    <t>LLA6E50</t>
  </si>
  <si>
    <t>UE Spécialitation parcours MEEF - S6 HISTOIRE</t>
  </si>
  <si>
    <t>LLA6MF3</t>
  </si>
  <si>
    <t>LOL6D7B
LOL6E7B</t>
  </si>
  <si>
    <t>L3 Géo parc. MEEF, L3 Histoire parc. MEEF</t>
  </si>
  <si>
    <t>BADIER Walter</t>
  </si>
  <si>
    <t>LOLA6E04</t>
  </si>
  <si>
    <t>LLA6E60</t>
  </si>
  <si>
    <t>UE Spécialitation Patrimoine et Culture S6</t>
  </si>
  <si>
    <t>LLA6E6A</t>
  </si>
  <si>
    <t>LLA6E6B</t>
  </si>
  <si>
    <t>BOUDET Jean-Patrice</t>
  </si>
  <si>
    <t>LLA6DH20</t>
  </si>
  <si>
    <t>LLA6DH40</t>
  </si>
  <si>
    <t>LLA6E70</t>
  </si>
  <si>
    <t>Choix UE spécialisation 1 parcours Histoire-Droit CM+TD S6 (1 UE au choix parmi 4)</t>
  </si>
  <si>
    <t>Choix UE spécialisation 2 parcours Histoire-Droit CM S6 (1 UE au choix parmi 4)</t>
  </si>
  <si>
    <t>1 UE / 4 ECTS</t>
  </si>
  <si>
    <t>DLA6DG21</t>
  </si>
  <si>
    <t>DLA6DG24</t>
  </si>
  <si>
    <t>DLA6DG26</t>
  </si>
  <si>
    <t>DLA6DG25</t>
  </si>
  <si>
    <t>DLA6DG41</t>
  </si>
  <si>
    <t>Droit du travail 2 - Relations collectives</t>
  </si>
  <si>
    <t>DLA6DG44</t>
  </si>
  <si>
    <t>DLA6DG46</t>
  </si>
  <si>
    <t>DLA6DG45</t>
  </si>
  <si>
    <t>LCLA1DH2</t>
  </si>
  <si>
    <t>LCLA1DH1</t>
  </si>
  <si>
    <t>LICENCE 1 HISTOIRE CHATEAUROUX</t>
  </si>
  <si>
    <t>Semestre 1  LICENCE 1 HISTOIRE CHATEAUROUX</t>
  </si>
  <si>
    <t>CODE
LISTE</t>
  </si>
  <si>
    <t>LOLF1E00</t>
  </si>
  <si>
    <t>LL1Xi8</t>
  </si>
  <si>
    <t>LOLF1E01</t>
  </si>
  <si>
    <t>LLF2EE</t>
  </si>
  <si>
    <t>LOLF1E02</t>
  </si>
  <si>
    <t>Semestre 2  LICENCE 1 HISTOIRE CHATEAUROUX</t>
  </si>
  <si>
    <t>OBLIG CHOIX</t>
  </si>
  <si>
    <t>UE TRONC COMMUN</t>
  </si>
  <si>
    <t>Choix langue vivante S2</t>
  </si>
  <si>
    <t>LLF2ALL</t>
  </si>
  <si>
    <t>LLF2ANG</t>
  </si>
  <si>
    <t>LLF2ESP</t>
  </si>
  <si>
    <t>LLF2E10</t>
  </si>
  <si>
    <t>LLF2D10</t>
  </si>
  <si>
    <t>LLF2E20</t>
  </si>
  <si>
    <t>LLF2E30</t>
  </si>
  <si>
    <t>LLF2E60</t>
  </si>
  <si>
    <t>LLF2E50</t>
  </si>
  <si>
    <t>LLA6EP01</t>
  </si>
  <si>
    <t>LLA6EP02</t>
  </si>
  <si>
    <t>LLA6EP03</t>
  </si>
  <si>
    <t>LCLA5E02</t>
  </si>
  <si>
    <t>Iconographie médiévale S5</t>
  </si>
  <si>
    <t>LCLA5E03</t>
  </si>
  <si>
    <t>HOANG Patrice</t>
  </si>
  <si>
    <t>Droit des sociétés 1 avec TD</t>
  </si>
  <si>
    <t>CHEYNET DE BEAUPRE Aline</t>
  </si>
  <si>
    <t>Droit civil des biens avec TD</t>
  </si>
  <si>
    <t>Droit public des biens avec TD</t>
  </si>
  <si>
    <t>Droit international public 1 avec TD</t>
  </si>
  <si>
    <t>Droit du travail 1 - relations individuelles avec TD</t>
  </si>
  <si>
    <t>FOUBERT Anne</t>
  </si>
  <si>
    <t>HAUPAIS Nicolas</t>
  </si>
  <si>
    <t>CHENU Damien</t>
  </si>
  <si>
    <t>Histoire des institutions publiques S5</t>
  </si>
  <si>
    <t>Histoire des relations sociales S5</t>
  </si>
  <si>
    <t>Méthodologie du travail universitaire en Histoire</t>
  </si>
  <si>
    <t>SPERONI Christophe</t>
  </si>
  <si>
    <t>MOREL Virginie</t>
  </si>
  <si>
    <t>BARTOUT Pascal</t>
  </si>
  <si>
    <t>LLF6ALL</t>
  </si>
  <si>
    <t>LLF6ANG</t>
  </si>
  <si>
    <t>LLF6ESP</t>
  </si>
  <si>
    <t>SENSEBY Chantal</t>
  </si>
  <si>
    <t>RENOUX Christian</t>
  </si>
  <si>
    <t>00 ?</t>
  </si>
  <si>
    <t>21 et22</t>
  </si>
  <si>
    <t>2 CC x 25%
50% CT (partiel)</t>
  </si>
  <si>
    <t>Semestre 5  LICENCE 3 HISTOIRE CHATEAUROUX</t>
  </si>
  <si>
    <t>LL3Xi8</t>
  </si>
  <si>
    <t>LICENCE 3 HISTOIRE CHATEAUROUX</t>
  </si>
  <si>
    <t>LOLF3E00</t>
  </si>
  <si>
    <t>LICENCE 2 HISTOIRE CHATEAUROUX</t>
  </si>
  <si>
    <t>LL2Xi8</t>
  </si>
  <si>
    <t>LOLF2E00</t>
  </si>
  <si>
    <t>Semestre 3  LICENCE 2 HISTOIRE CHATEAUROUX</t>
  </si>
  <si>
    <t>1  UE / 2 ECTS</t>
  </si>
  <si>
    <t>Fondamentaux de l’histoire des religions 1</t>
  </si>
  <si>
    <t>Les métiers de l’histoire : stage d'observation et journée des Masters</t>
  </si>
  <si>
    <t>Choix Histoire urbaine / Familles et sociétés</t>
  </si>
  <si>
    <t>GOUEL Odile</t>
  </si>
  <si>
    <t>Droit de l'Union Européenne</t>
  </si>
  <si>
    <t>Droit international public II</t>
  </si>
  <si>
    <t>LAVAL Pierre-François</t>
  </si>
  <si>
    <t>Droit du travail 2 - Relations collectives avec TD</t>
  </si>
  <si>
    <t>Libertés publiques et droits fondamentaux avec TD</t>
  </si>
  <si>
    <t>Droit international public II  avec D</t>
  </si>
  <si>
    <t>Droit de l'Union Européenne avec TD</t>
  </si>
  <si>
    <t>EDDAZI Fouad</t>
  </si>
  <si>
    <t>22 et 04</t>
  </si>
  <si>
    <t>L3 Histoire, M1 MAPCAR et M1 Droit Public (DEG)</t>
  </si>
  <si>
    <t>L3 Histoire (parc. MEEF et Patrimoines et culture) et L3 Lettres (parc. Métiers des Lettres et de la culture)</t>
  </si>
  <si>
    <t>L3 Histoire (parc. Patrimoines et culture) et L2 Lettres (= CM uniquement)</t>
  </si>
  <si>
    <t>L3 Histoire (Parc. Histoire-Droit = CM uniquement) et DEG (L3 Histoire-Droit)</t>
  </si>
  <si>
    <t>L3 Histoire (parc. MEEF et Patrimoines et culture) et M1 Histoire PCS</t>
  </si>
  <si>
    <t>L3 Histoire (parc. Patrimoines et culture) et L3 Lettres (parc. Métiers des Lettres et de la culture)</t>
  </si>
  <si>
    <t>LOL5DH18
LOL5E10</t>
  </si>
  <si>
    <t>DOL5DH20
LOL5DH19
LOL5E20</t>
  </si>
  <si>
    <t>LOL5E5E
LOM1H4B</t>
  </si>
  <si>
    <t>DOL5DH23
LOL5DH25
LOL5E3A</t>
  </si>
  <si>
    <t>LOL5E7B
LOL5G4B</t>
  </si>
  <si>
    <t>DOL5DH55
LOL5DH67</t>
  </si>
  <si>
    <t>DOL5DH56
LOL5DH68</t>
  </si>
  <si>
    <t>DOL5DH53
LOL5DH61</t>
  </si>
  <si>
    <t>DOL5DH57
LOL5DH69</t>
  </si>
  <si>
    <t>DOL5DH54
LOL5DH66</t>
  </si>
  <si>
    <t>LOL6DH16
LOL6E10</t>
  </si>
  <si>
    <t>DOL6DH22
LOL6DH24
LOL6E20</t>
  </si>
  <si>
    <t>LOL6E50</t>
  </si>
  <si>
    <t>LOL6E5A</t>
  </si>
  <si>
    <t>LOL6E5C
LOL6G9E</t>
  </si>
  <si>
    <t>LOL6E5D</t>
  </si>
  <si>
    <t>LOL6DH29
LOL6E60</t>
  </si>
  <si>
    <t>LOL6E8C</t>
  </si>
  <si>
    <t>LOL6E8D</t>
  </si>
  <si>
    <t>LOL6E3A</t>
  </si>
  <si>
    <t>LOL6E3B</t>
  </si>
  <si>
    <t>LOL6EP1A</t>
  </si>
  <si>
    <t>LOL6EP2A</t>
  </si>
  <si>
    <t>LOL6DHHH</t>
  </si>
  <si>
    <t>DOL6DH11
LOL6DH11</t>
  </si>
  <si>
    <t>DOL6DH23
LOL6DH26</t>
  </si>
  <si>
    <t>DOM2AP22
LOL6DH27
LOM2HC28</t>
  </si>
  <si>
    <t>DOL6DH37
LOL6DH37</t>
  </si>
  <si>
    <t>DOL6DH39
LOL6DH39</t>
  </si>
  <si>
    <t>DOL6DH35
LOL6DH35</t>
  </si>
  <si>
    <t>DOL6DH38
LOL6DH38</t>
  </si>
  <si>
    <r>
      <rPr>
        <strike/>
        <sz val="10"/>
        <rFont val="Arial"/>
        <family val="2"/>
      </rPr>
      <t>LLA5DH1A</t>
    </r>
    <r>
      <rPr>
        <sz val="10"/>
        <rFont val="Arial"/>
        <family val="2"/>
      </rPr>
      <t xml:space="preserve">
</t>
    </r>
    <r>
      <rPr>
        <sz val="10"/>
        <color rgb="FFFF0000"/>
        <rFont val="Arial"/>
        <family val="2"/>
      </rPr>
      <t>DLA5DG46</t>
    </r>
  </si>
  <si>
    <t>M. MESSINEO Dominique</t>
  </si>
  <si>
    <r>
      <rPr>
        <strike/>
        <sz val="10"/>
        <rFont val="Arial"/>
        <family val="2"/>
      </rPr>
      <t>LLA5DH1B</t>
    </r>
    <r>
      <rPr>
        <sz val="10"/>
        <rFont val="Arial"/>
        <family val="2"/>
      </rPr>
      <t xml:space="preserve">
</t>
    </r>
    <r>
      <rPr>
        <sz val="10"/>
        <color rgb="FFFF0000"/>
        <rFont val="Arial"/>
        <family val="2"/>
      </rPr>
      <t>DLA5DH24</t>
    </r>
  </si>
  <si>
    <t>ALLORANT Pierre</t>
  </si>
  <si>
    <t>GARRIGUES Jean</t>
  </si>
  <si>
    <t>LLF4MF1</t>
  </si>
  <si>
    <t>LLF4EE</t>
  </si>
  <si>
    <t>Semestre 4  LICENCE 2 HISTOIRE CHATEAUROUX</t>
  </si>
  <si>
    <t>LLF4E40</t>
  </si>
  <si>
    <t>LCLF3UO1</t>
  </si>
  <si>
    <t>LLF4E50</t>
  </si>
  <si>
    <t>Choix UEOI S4 / Période d'observation en milieu scolaire</t>
  </si>
  <si>
    <t>LCLF4UO1</t>
  </si>
  <si>
    <t>LCLF4UO2</t>
  </si>
  <si>
    <t>LLF4O01</t>
  </si>
  <si>
    <t>Choix UEOI  S4 UE d'Ouverture Intégrée</t>
  </si>
  <si>
    <t>LLF4E70</t>
  </si>
  <si>
    <t>LLF4E9A</t>
  </si>
  <si>
    <t>LLF5E03</t>
  </si>
  <si>
    <t>LOLF5E01</t>
  </si>
  <si>
    <t>LOLF5E02</t>
  </si>
  <si>
    <t>LOLF5E03</t>
  </si>
  <si>
    <t>1 UE / 2 ECT</t>
  </si>
  <si>
    <t>2 UE / 6 ECT</t>
  </si>
  <si>
    <t>TRONC COMMUN SEMESTRE 5</t>
  </si>
  <si>
    <t>TRONC COMMUN SEMESTRE 6</t>
  </si>
  <si>
    <t>1 UE / 3 ECT</t>
  </si>
  <si>
    <t>LCLF5E02</t>
  </si>
  <si>
    <t>LOLF5E04</t>
  </si>
  <si>
    <t>LOLF5E05</t>
  </si>
  <si>
    <t>LLF6EE</t>
  </si>
  <si>
    <t>Semestre 6  LICENCE 3 HISTOIRE CHATEAUROUX</t>
  </si>
  <si>
    <t>LLF6E02</t>
  </si>
  <si>
    <t>LLF6E03</t>
  </si>
  <si>
    <t>LLF6E30</t>
  </si>
  <si>
    <t xml:space="preserve">2 UE / 4 ECTS </t>
  </si>
  <si>
    <t>LLF6E8A</t>
  </si>
  <si>
    <t>LLF6E3A</t>
  </si>
  <si>
    <t>LLF6E3B</t>
  </si>
  <si>
    <t>LOLF6E01</t>
  </si>
  <si>
    <t>LOLF6E02</t>
  </si>
  <si>
    <t>LOLF6E03</t>
  </si>
  <si>
    <t>LLF6MF2</t>
  </si>
  <si>
    <t>LLF6E6B</t>
  </si>
  <si>
    <t>LLF6E60</t>
  </si>
  <si>
    <t>UE spécialisation parcours Patrimoine et Culture - S6</t>
  </si>
  <si>
    <t>LLF6E6A</t>
  </si>
  <si>
    <t>LLF6E6C</t>
  </si>
  <si>
    <t xml:space="preserve">3 UE / 11 ECTS </t>
  </si>
  <si>
    <t>Stage d'observation ou VEP et projet collectif</t>
  </si>
  <si>
    <t>LOLF4E04</t>
  </si>
  <si>
    <t>LXL1E4D</t>
  </si>
  <si>
    <t>LXL1E4E</t>
  </si>
  <si>
    <t>LXL1E4F</t>
  </si>
  <si>
    <t>LXL1E71
LXL1E72</t>
  </si>
  <si>
    <t>LXL2D10</t>
  </si>
  <si>
    <t>LXL1E21
LXL1E22</t>
  </si>
  <si>
    <t>LXL1E11
LXL1E12</t>
  </si>
  <si>
    <t>LXL1E30
LXL1E31</t>
  </si>
  <si>
    <t>LXL1E60
LXL1E61</t>
  </si>
  <si>
    <t xml:space="preserve"> LXL1EE
LXL1EE1
LXL1EE2</t>
  </si>
  <si>
    <t>LXL2E4A</t>
  </si>
  <si>
    <t>LXL2E4B</t>
  </si>
  <si>
    <t>LXL3E7A</t>
  </si>
  <si>
    <t>LXL4E7B</t>
  </si>
  <si>
    <t>LXL2E10
LXL2E7C</t>
  </si>
  <si>
    <t>LXL2E20
LXL2E7D</t>
  </si>
  <si>
    <t>LXL2E31</t>
  </si>
  <si>
    <t>LXL2E6C</t>
  </si>
  <si>
    <t xml:space="preserve"> LXL2EE</t>
  </si>
  <si>
    <t>LXL2E4C</t>
  </si>
  <si>
    <t>LXL3E3A</t>
  </si>
  <si>
    <t>LXL3E3B</t>
  </si>
  <si>
    <t>LXL3E7B</t>
  </si>
  <si>
    <t>LXL3E10</t>
  </si>
  <si>
    <t>LXL3E20</t>
  </si>
  <si>
    <t>LXL3E50</t>
  </si>
  <si>
    <t>LXL3E6A</t>
  </si>
  <si>
    <t>LXL3E3C</t>
  </si>
  <si>
    <t>LXL3E40</t>
  </si>
  <si>
    <t>LXL3E7D</t>
  </si>
  <si>
    <t>LXL4E4A</t>
  </si>
  <si>
    <t>LXL4E4B</t>
  </si>
  <si>
    <t>LXL4E4C</t>
  </si>
  <si>
    <t>LXL4E10</t>
  </si>
  <si>
    <t>LXL4E20</t>
  </si>
  <si>
    <t>LXL4E30</t>
  </si>
  <si>
    <t>LXL4E50</t>
  </si>
  <si>
    <t>LXL4E8C</t>
  </si>
  <si>
    <t>LXL4E8A</t>
  </si>
  <si>
    <t>LXL4E6A</t>
  </si>
  <si>
    <t>LXL3EE
LXL3EP1A
LXL3EP2A</t>
  </si>
  <si>
    <t>LXL4EE
LXL4EP1A
LXL4EP2</t>
  </si>
  <si>
    <r>
      <t>LXL4E7C</t>
    </r>
    <r>
      <rPr>
        <sz val="10"/>
        <color rgb="FFFF0000"/>
        <rFont val="Arial"/>
        <family val="2"/>
      </rPr>
      <t xml:space="preserve">
ULGIX03A ?</t>
    </r>
  </si>
  <si>
    <t>LXL5E4A</t>
  </si>
  <si>
    <t>LXL5E4B</t>
  </si>
  <si>
    <t>LXL5E4C</t>
  </si>
  <si>
    <t>LXL5EP2A</t>
  </si>
  <si>
    <t>LXL5E10</t>
  </si>
  <si>
    <t>LXL5E20</t>
  </si>
  <si>
    <t>LXL5E5A</t>
  </si>
  <si>
    <t>LXL5E5B</t>
  </si>
  <si>
    <t>LXL5E3A</t>
  </si>
  <si>
    <t>LXL5E3B</t>
  </si>
  <si>
    <t>LXL5E6B</t>
  </si>
  <si>
    <t>LXL5E7D</t>
  </si>
  <si>
    <t>LXL5E7B</t>
  </si>
  <si>
    <t>LXL5E7C</t>
  </si>
  <si>
    <t xml:space="preserve"> LXL5EP1A
LXL5EP2A</t>
  </si>
  <si>
    <t>LXL5E6C
LXL5J7B1</t>
  </si>
  <si>
    <t>LXL6E4A</t>
  </si>
  <si>
    <t>LXL6E4B</t>
  </si>
  <si>
    <t>LXL6E4C</t>
  </si>
  <si>
    <t>LXL6E10</t>
  </si>
  <si>
    <t>LXL6E20</t>
  </si>
  <si>
    <t>LXL6E5A</t>
  </si>
  <si>
    <t>LXL6E5B</t>
  </si>
  <si>
    <t>LXL6E8C</t>
  </si>
  <si>
    <t>LXL6E8D</t>
  </si>
  <si>
    <t>LXL6E60</t>
  </si>
  <si>
    <t>LXL6E3A</t>
  </si>
  <si>
    <t>LXL6EE</t>
  </si>
  <si>
    <t>LXL6EP2A</t>
  </si>
  <si>
    <t>LXL6EP1A</t>
  </si>
  <si>
    <t xml:space="preserve">Semestre 6 parcours unique </t>
  </si>
  <si>
    <t>Semestre 6 parcours MEEF</t>
  </si>
  <si>
    <t>LXL6E7B</t>
  </si>
  <si>
    <t>Atelier d’écriture universitaire S1</t>
  </si>
  <si>
    <t xml:space="preserve">Connaissance des institutions éducatives </t>
  </si>
  <si>
    <t>UE spécialisation</t>
  </si>
  <si>
    <t/>
  </si>
  <si>
    <t>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t>
  </si>
  <si>
    <r>
      <rPr>
        <sz val="10"/>
        <color rgb="FFFF0000"/>
        <rFont val="Arial"/>
        <family val="2"/>
      </rPr>
      <t>Archives et</t>
    </r>
    <r>
      <rPr>
        <sz val="10"/>
        <color indexed="8"/>
        <rFont val="Arial"/>
        <family val="2"/>
      </rPr>
      <t xml:space="preserve"> bibliothèques : histoire et pratiques</t>
    </r>
  </si>
  <si>
    <t>LCLF1LA1</t>
  </si>
  <si>
    <t>LLF1LAN2</t>
  </si>
  <si>
    <t>LCLF2LA1</t>
  </si>
  <si>
    <t>LLF2LAN2</t>
  </si>
  <si>
    <t>LLF3LAN2</t>
  </si>
  <si>
    <t>LCLF3LA1</t>
  </si>
  <si>
    <t>LLF4LAN2</t>
  </si>
  <si>
    <t>LCLF4LA1</t>
  </si>
  <si>
    <t>LCLF5LA1</t>
  </si>
  <si>
    <t>LLF5LAN2</t>
  </si>
  <si>
    <t>LLF6LAN2</t>
  </si>
  <si>
    <t>LLF6E41</t>
  </si>
  <si>
    <t>Les métiers de l'histoire : stage d'observation (ou valorisation expérience professionnelle) + journée Masters + initiation à la recherche</t>
  </si>
  <si>
    <t>LLF1DD1</t>
  </si>
  <si>
    <t>LOLF1E04</t>
  </si>
  <si>
    <t>Bloc de compétences en géographie S1</t>
  </si>
  <si>
    <t>LOLF3E02</t>
  </si>
  <si>
    <t>LOLF4E02</t>
  </si>
  <si>
    <t>LOLF5E06</t>
  </si>
  <si>
    <t>LOLF6E06</t>
  </si>
  <si>
    <t>2 CC x 30% 
1 CT x 40% (Partiel)</t>
  </si>
  <si>
    <r>
      <t xml:space="preserve">Stage d'observation en milieu scolaire </t>
    </r>
    <r>
      <rPr>
        <sz val="10"/>
        <color rgb="FFFF0000"/>
        <rFont val="Arial"/>
        <family val="2"/>
      </rPr>
      <t>(remplacé en 2018/19 par 4E5A)</t>
    </r>
  </si>
  <si>
    <t>Stage d'observation en milieu scolaire (mis en 2018/19 à la place de 4MF2)</t>
  </si>
  <si>
    <r>
      <t xml:space="preserve">LOL4D7B
LOL4H7C
</t>
    </r>
    <r>
      <rPr>
        <sz val="10"/>
        <color rgb="FFFF0000"/>
        <rFont val="Arial"/>
        <family val="2"/>
      </rPr>
      <t>LLA4E5A</t>
    </r>
  </si>
  <si>
    <r>
      <rPr>
        <strike/>
        <sz val="10"/>
        <color rgb="FFFF0000"/>
        <rFont val="Arial"/>
        <family val="2"/>
      </rPr>
      <t>LANOË Catherine</t>
    </r>
    <r>
      <rPr>
        <sz val="10"/>
        <color rgb="FFFF0000"/>
        <rFont val="Arial"/>
        <family val="2"/>
      </rPr>
      <t xml:space="preserve">
SPERONI Christophe</t>
    </r>
  </si>
  <si>
    <t>Ecrit=2h00</t>
  </si>
  <si>
    <r>
      <rPr>
        <strike/>
        <sz val="10"/>
        <color rgb="FFFF0000"/>
        <rFont val="Arial"/>
        <family val="2"/>
      </rPr>
      <t>RIDEAU Gaël</t>
    </r>
    <r>
      <rPr>
        <sz val="10"/>
        <color rgb="FFFF0000"/>
        <rFont val="Arial"/>
        <family val="2"/>
      </rPr>
      <t xml:space="preserve">
CASTAGNEZ Noëlline</t>
    </r>
  </si>
  <si>
    <t xml:space="preserve">1h00 </t>
  </si>
  <si>
    <t>LCLA4E02</t>
  </si>
  <si>
    <t>LLF6D41</t>
  </si>
  <si>
    <t>LXL6E7A
LLF6D40</t>
  </si>
  <si>
    <t>GAUTIER</t>
  </si>
  <si>
    <t>MADALITES EPREUVE(S) REMPLACEMENT SESSION 1
(dont nature et durée épreuves)</t>
  </si>
  <si>
    <t>100 % CT = DM devoir maison
dépôt sujet sur CELENE le 27/04/2020
restitution avant le 06/05/2020</t>
  </si>
  <si>
    <t>100% CT = DM devoir maison
dépôt sujet sur CELENE le 27/04/2020
restitution avant le 06/05/2020</t>
  </si>
  <si>
    <t>100% CC = DM devoir maison
dépôt sujet sur CELENE le 04/05/2020
restitution avant le 15/05/2020</t>
  </si>
  <si>
    <t>100% CT = DM devoir maison
dépôt sujet sur CELENE le 04/05/2020
restitution avant le 15/05/2020</t>
  </si>
  <si>
    <t>CT = DM devoir maison
dépôt sujet sur CELENE le 04/05/2020
restitution avant le 15/05/2020</t>
  </si>
  <si>
    <t>100% CC = DM devoir maison
dépôt sujet sur CELENE le 27/04/2020
restitution avant le 06/05/2020</t>
  </si>
  <si>
    <t>100% CC= DM devoir maison
dépôt sujet sur CELENE le 27/04/2020
restitution avant le 06/05/2020</t>
  </si>
  <si>
    <t>100% CC</t>
  </si>
  <si>
    <t>100% CT (dossier)</t>
  </si>
  <si>
    <t>100% CT DOSSIER</t>
  </si>
  <si>
    <t>100% CT
DEVOIR MAISON</t>
  </si>
  <si>
    <t>50% CC + 50%CT
CT = DM devoir maison
dépôt sujet sur CELENE le 27/04/2020
restitution avant le 06/05/2020</t>
  </si>
  <si>
    <t>50% CC + 50%CT
CT = DM devoir maison
dépôt sujet sur CELENE le 04/05/2020
restitution avant le 15/05/2020</t>
  </si>
  <si>
    <t xml:space="preserve">100% CC </t>
  </si>
  <si>
    <t>100% CC Ecrit</t>
  </si>
  <si>
    <t>100% CC Ecrit / DM</t>
  </si>
  <si>
    <t>100% CC
DEVOIR MAISON</t>
  </si>
  <si>
    <t>100% CC = épreuve en ligne en temps limité
le 28/04/2020 - 4h00</t>
  </si>
  <si>
    <t>100% CT = épreuve en ligne en temps limité
le 28/04/2020 - 4h00</t>
  </si>
  <si>
    <t>100% CC DEVOIR MAISON pour les gpes dont nbre notes CC insuffisant au 16/03</t>
  </si>
  <si>
    <t>100% CT / Ecrit à distance en temps limité</t>
  </si>
  <si>
    <t>pas de changement</t>
  </si>
  <si>
    <t>100% CC dont DEVOIR MAISON</t>
  </si>
  <si>
    <t>MODALITES EPREUVE(S) REMPLACEMENT SESSION 1
(dont nature et durée épreuves)</t>
  </si>
</sst>
</file>

<file path=xl/styles.xml><?xml version="1.0" encoding="utf-8"?>
<styleSheet xmlns="http://schemas.openxmlformats.org/spreadsheetml/2006/main">
  <numFmts count="1">
    <numFmt numFmtId="164" formatCode="[$-40C]General"/>
  </numFmts>
  <fonts count="108">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2"/>
      <color indexed="8"/>
      <name val="Verdana"/>
      <family val="2"/>
    </font>
    <font>
      <sz val="11"/>
      <color indexed="8"/>
      <name val="Calibri"/>
      <family val="2"/>
    </font>
    <font>
      <b/>
      <sz val="11"/>
      <color indexed="8"/>
      <name val="Calibri"/>
      <family val="2"/>
    </font>
    <font>
      <b/>
      <sz val="10"/>
      <color indexed="8"/>
      <name val="Arial"/>
      <family val="2"/>
    </font>
    <font>
      <sz val="10"/>
      <color indexed="8"/>
      <name val="Arial"/>
      <family val="2"/>
    </font>
    <font>
      <b/>
      <sz val="10"/>
      <color indexed="15"/>
      <name val="Arial"/>
      <family val="2"/>
    </font>
    <font>
      <b/>
      <sz val="10"/>
      <color indexed="16"/>
      <name val="Arial"/>
      <family val="2"/>
    </font>
    <font>
      <b/>
      <sz val="11"/>
      <color indexed="16"/>
      <name val="Calibri"/>
      <family val="2"/>
    </font>
    <font>
      <b/>
      <sz val="10"/>
      <color indexed="17"/>
      <name val="Arial"/>
      <family val="2"/>
    </font>
    <font>
      <b/>
      <i/>
      <sz val="10"/>
      <color indexed="15"/>
      <name val="Arial"/>
      <family val="2"/>
    </font>
    <font>
      <sz val="10"/>
      <color indexed="17"/>
      <name val="Arial"/>
      <family val="2"/>
    </font>
    <font>
      <b/>
      <sz val="9"/>
      <color indexed="8"/>
      <name val="Arial"/>
      <family val="2"/>
    </font>
    <font>
      <sz val="9"/>
      <color indexed="8"/>
      <name val="Arial"/>
      <family val="2"/>
    </font>
    <font>
      <sz val="12"/>
      <color indexed="8"/>
      <name val="Arial"/>
      <family val="2"/>
    </font>
    <font>
      <sz val="10"/>
      <color indexed="8"/>
      <name val="Arial"/>
      <family val="2"/>
    </font>
    <font>
      <b/>
      <sz val="10"/>
      <color indexed="8"/>
      <name val="Arial"/>
      <family val="2"/>
    </font>
    <font>
      <sz val="10"/>
      <name val="Arial"/>
      <family val="2"/>
    </font>
    <font>
      <sz val="10"/>
      <color rgb="FFFF0000"/>
      <name val="Arial"/>
      <family val="2"/>
    </font>
    <font>
      <b/>
      <i/>
      <sz val="10"/>
      <color indexed="8"/>
      <name val="Arial"/>
      <family val="2"/>
    </font>
    <font>
      <b/>
      <sz val="11"/>
      <color indexed="8"/>
      <name val="Calibri"/>
      <family val="2"/>
    </font>
    <font>
      <b/>
      <sz val="11"/>
      <color rgb="FFFF0000"/>
      <name val="Calibri"/>
      <family val="2"/>
    </font>
    <font>
      <sz val="11"/>
      <color indexed="8"/>
      <name val="Calibri"/>
      <family val="2"/>
    </font>
    <font>
      <sz val="12"/>
      <color indexed="8"/>
      <name val="Calibri"/>
      <family val="2"/>
    </font>
    <font>
      <b/>
      <sz val="10"/>
      <color indexed="16"/>
      <name val="Arial"/>
      <family val="2"/>
    </font>
    <font>
      <b/>
      <sz val="12"/>
      <color indexed="8"/>
      <name val="Calibri"/>
      <family val="2"/>
    </font>
    <font>
      <b/>
      <sz val="12"/>
      <color rgb="FFFF0000"/>
      <name val="Calibri"/>
      <family val="2"/>
    </font>
    <font>
      <b/>
      <sz val="12"/>
      <color rgb="FFFF0000"/>
      <name val="Verdana"/>
      <family val="2"/>
    </font>
    <font>
      <b/>
      <sz val="16"/>
      <color indexed="8"/>
      <name val="Calibri"/>
      <family val="2"/>
    </font>
    <font>
      <b/>
      <sz val="10"/>
      <color rgb="FFFF0000"/>
      <name val="Arial"/>
      <family val="2"/>
    </font>
    <font>
      <b/>
      <sz val="11"/>
      <color theme="1"/>
      <name val="Helvetica"/>
      <family val="2"/>
      <scheme val="minor"/>
    </font>
    <font>
      <b/>
      <sz val="10"/>
      <color theme="1"/>
      <name val="Arial"/>
      <family val="2"/>
    </font>
    <font>
      <b/>
      <sz val="11"/>
      <color rgb="FFFF0000"/>
      <name val="Helvetica"/>
      <family val="2"/>
      <scheme val="minor"/>
    </font>
    <font>
      <b/>
      <u/>
      <sz val="11"/>
      <color theme="1"/>
      <name val="Helvetica"/>
      <family val="2"/>
      <scheme val="minor"/>
    </font>
    <font>
      <sz val="10"/>
      <color rgb="FF000000"/>
      <name val="Symbol"/>
      <family val="1"/>
      <charset val="2"/>
    </font>
    <font>
      <sz val="7"/>
      <color rgb="FF000000"/>
      <name val="Times New Roman"/>
      <family val="1"/>
    </font>
    <font>
      <sz val="10"/>
      <color rgb="FF000000"/>
      <name val="Trebuchet MS"/>
      <family val="2"/>
    </font>
    <font>
      <sz val="10"/>
      <name val="Trebuchet MS"/>
      <family val="2"/>
    </font>
    <font>
      <b/>
      <sz val="10"/>
      <name val="Trebuchet MS"/>
      <family val="2"/>
    </font>
    <font>
      <b/>
      <sz val="10"/>
      <color rgb="FF000000"/>
      <name val="Trebuchet MS"/>
      <family val="2"/>
    </font>
    <font>
      <b/>
      <u/>
      <sz val="10"/>
      <color rgb="FF000000"/>
      <name val="Trebuchet MS"/>
      <family val="2"/>
    </font>
    <font>
      <sz val="10"/>
      <color rgb="FF00000A"/>
      <name val="Symbol"/>
      <family val="1"/>
      <charset val="2"/>
    </font>
    <font>
      <sz val="7"/>
      <color rgb="FF00000A"/>
      <name val="Times New Roman"/>
      <family val="1"/>
    </font>
    <font>
      <sz val="10"/>
      <color rgb="FF00000A"/>
      <name val="Trebuchet MS"/>
      <family val="2"/>
    </font>
    <font>
      <b/>
      <sz val="12"/>
      <color rgb="FFFF0000"/>
      <name val="Trebuchet MS"/>
      <family val="2"/>
    </font>
    <font>
      <b/>
      <sz val="11"/>
      <color theme="1"/>
      <name val="Calibri"/>
      <family val="2"/>
    </font>
    <font>
      <b/>
      <sz val="9"/>
      <color theme="1"/>
      <name val="Arial"/>
      <family val="2"/>
    </font>
    <font>
      <sz val="11"/>
      <color rgb="FF000000"/>
      <name val="Arial"/>
      <family val="2"/>
    </font>
    <font>
      <sz val="11"/>
      <color indexed="8"/>
      <name val="Arial"/>
      <family val="2"/>
    </font>
    <font>
      <sz val="12"/>
      <color indexed="8"/>
      <name val="Verdana"/>
      <family val="2"/>
    </font>
    <font>
      <b/>
      <sz val="18"/>
      <color theme="3"/>
      <name val="Helvetica"/>
      <family val="2"/>
      <scheme val="major"/>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6500"/>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sz val="11"/>
      <color theme="0"/>
      <name val="Helvetica"/>
      <family val="2"/>
      <scheme val="minor"/>
    </font>
    <font>
      <sz val="11"/>
      <color rgb="FF000000"/>
      <name val="Calibri"/>
      <family val="2"/>
    </font>
    <font>
      <sz val="11"/>
      <color rgb="FF000000"/>
      <name val="Calibri"/>
      <family val="2"/>
      <charset val="1"/>
    </font>
    <font>
      <b/>
      <sz val="11"/>
      <color rgb="FF000000"/>
      <name val="Arial"/>
      <family val="2"/>
    </font>
    <font>
      <sz val="12"/>
      <color indexed="8"/>
      <name val="Verdana"/>
      <family val="2"/>
    </font>
    <font>
      <sz val="10"/>
      <color theme="1"/>
      <name val="Helvetica"/>
      <family val="2"/>
      <scheme val="minor"/>
    </font>
    <font>
      <sz val="10"/>
      <color theme="1"/>
      <name val="Arial"/>
      <family val="2"/>
    </font>
    <font>
      <b/>
      <sz val="10"/>
      <name val="Arial"/>
      <family val="2"/>
    </font>
    <font>
      <sz val="11"/>
      <name val="Calibri"/>
      <family val="2"/>
    </font>
    <font>
      <sz val="12"/>
      <name val="Verdana"/>
      <family val="2"/>
    </font>
    <font>
      <sz val="12"/>
      <color theme="1"/>
      <name val="Verdana"/>
      <family val="2"/>
    </font>
    <font>
      <sz val="11"/>
      <color theme="1"/>
      <name val="Calibri"/>
      <family val="2"/>
    </font>
    <font>
      <sz val="11"/>
      <name val="Arial"/>
      <family val="2"/>
    </font>
    <font>
      <sz val="11"/>
      <color theme="1"/>
      <name val="Arial"/>
      <family val="2"/>
    </font>
    <font>
      <u/>
      <sz val="11"/>
      <color theme="10"/>
      <name val="Helvetica"/>
      <family val="2"/>
      <scheme val="minor"/>
    </font>
    <font>
      <sz val="12"/>
      <name val="Arial"/>
      <family val="2"/>
    </font>
    <font>
      <u/>
      <sz val="11"/>
      <color theme="10"/>
      <name val="Calibri"/>
      <family val="2"/>
    </font>
    <font>
      <strike/>
      <sz val="10"/>
      <name val="Arial"/>
      <family val="2"/>
    </font>
    <font>
      <strike/>
      <sz val="10"/>
      <color rgb="FFFF0000"/>
      <name val="Arial"/>
      <family val="2"/>
    </font>
    <font>
      <sz val="10"/>
      <color rgb="FF7030A0"/>
      <name val="Arial"/>
      <family val="2"/>
    </font>
    <font>
      <strike/>
      <sz val="10"/>
      <color indexed="8"/>
      <name val="Arial"/>
      <family val="2"/>
    </font>
    <font>
      <strike/>
      <sz val="10"/>
      <color theme="1"/>
      <name val="Arial"/>
      <family val="2"/>
    </font>
    <font>
      <b/>
      <strike/>
      <sz val="10"/>
      <color rgb="FF7030A0"/>
      <name val="Arial"/>
      <family val="2"/>
    </font>
    <font>
      <strike/>
      <sz val="10"/>
      <color rgb="FF7030A0"/>
      <name val="Arial"/>
      <family val="2"/>
    </font>
    <font>
      <strike/>
      <sz val="10"/>
      <color theme="9" tint="0.39994506668294322"/>
      <name val="Arial"/>
      <family val="2"/>
    </font>
    <font>
      <strike/>
      <sz val="12"/>
      <color theme="9" tint="0.39994506668294322"/>
      <name val="Arial"/>
      <family val="2"/>
    </font>
    <font>
      <strike/>
      <sz val="11"/>
      <color theme="9" tint="0.39994506668294322"/>
      <name val="Arial"/>
      <family val="2"/>
    </font>
    <font>
      <b/>
      <strike/>
      <sz val="10"/>
      <color rgb="FFFF0000"/>
      <name val="Arial"/>
      <family val="2"/>
    </font>
    <font>
      <sz val="10"/>
      <name val="Arial"/>
      <family val="2"/>
      <charset val="1"/>
    </font>
    <font>
      <b/>
      <sz val="11"/>
      <color rgb="FFFF0000"/>
      <name val="Arial"/>
      <family val="2"/>
    </font>
  </fonts>
  <fills count="71">
    <fill>
      <patternFill patternType="none"/>
    </fill>
    <fill>
      <patternFill patternType="gray125"/>
    </fill>
    <fill>
      <patternFill patternType="solid">
        <fgColor indexed="12"/>
        <bgColor auto="1"/>
      </patternFill>
    </fill>
    <fill>
      <patternFill patternType="solid">
        <fgColor rgb="FF9999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6699FF"/>
        <bgColor indexed="64"/>
      </patternFill>
    </fill>
    <fill>
      <patternFill patternType="solid">
        <fgColor theme="3" tint="0.39997558519241921"/>
        <bgColor indexed="64"/>
      </patternFill>
    </fill>
    <fill>
      <patternFill patternType="solid">
        <fgColor rgb="FF00FFFF"/>
        <bgColor indexed="64"/>
      </patternFill>
    </fill>
    <fill>
      <patternFill patternType="solid">
        <fgColor theme="2" tint="-0.249977111117893"/>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EDEF8"/>
        <bgColor indexed="64"/>
      </patternFill>
    </fill>
    <fill>
      <patternFill patternType="solid">
        <fgColor rgb="FFCCCCFF"/>
        <bgColor indexed="64"/>
      </patternFill>
    </fill>
    <fill>
      <patternFill patternType="solid">
        <fgColor rgb="FFEDE9FD"/>
        <bgColor indexed="64"/>
      </patternFill>
    </fill>
    <fill>
      <patternFill patternType="solid">
        <fgColor rgb="FFCCFFCC"/>
        <bgColor indexed="64"/>
      </patternFill>
    </fill>
    <fill>
      <patternFill patternType="solid">
        <fgColor rgb="FFFDEEE3"/>
        <bgColor indexed="64"/>
      </patternFill>
    </fill>
    <fill>
      <patternFill patternType="solid">
        <fgColor rgb="FFFFFFCC"/>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FDFE"/>
        <bgColor rgb="FFE2FDFE"/>
      </patternFill>
    </fill>
    <fill>
      <patternFill patternType="solid">
        <fgColor rgb="FF8497B0"/>
        <bgColor indexed="64"/>
      </patternFill>
    </fill>
    <fill>
      <patternFill patternType="solid">
        <fgColor rgb="FFCCFFFF"/>
        <bgColor indexed="64"/>
      </patternFill>
    </fill>
    <fill>
      <patternFill patternType="solid">
        <fgColor rgb="FFFFF3CB"/>
        <bgColor indexed="64"/>
      </patternFill>
    </fill>
    <fill>
      <patternFill patternType="solid">
        <fgColor rgb="FFF8CBA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DE9D9"/>
        <bgColor indexed="64"/>
      </patternFill>
    </fill>
    <fill>
      <patternFill patternType="solid">
        <fgColor rgb="FF66FF33"/>
        <bgColor indexed="64"/>
      </patternFill>
    </fill>
    <fill>
      <patternFill patternType="solid">
        <fgColor rgb="FF66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rgb="FFB9CDE5"/>
      </patternFill>
    </fill>
    <fill>
      <patternFill patternType="solid">
        <fgColor rgb="FFFFFF00"/>
        <bgColor auto="1"/>
      </patternFill>
    </fill>
    <fill>
      <patternFill patternType="solid">
        <fgColor rgb="FFFFFF00"/>
        <bgColor rgb="FFEBF1DE"/>
      </patternFill>
    </fill>
    <fill>
      <patternFill patternType="solid">
        <fgColor theme="0" tint="-0.34998626667073579"/>
        <bgColor indexed="64"/>
      </patternFill>
    </fill>
  </fills>
  <borders count="146">
    <border>
      <left/>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9"/>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diagonal/>
    </border>
    <border>
      <left/>
      <right/>
      <top/>
      <bottom style="thin">
        <color indexed="8"/>
      </bottom>
      <diagonal/>
    </border>
    <border>
      <left style="thin">
        <color indexed="9"/>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8"/>
      </right>
      <top/>
      <bottom/>
      <diagonal/>
    </border>
    <border>
      <left style="thin">
        <color indexed="64"/>
      </left>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8"/>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8"/>
      </top>
      <bottom style="thin">
        <color indexed="64"/>
      </bottom>
      <diagonal/>
    </border>
    <border>
      <left style="thin">
        <color indexed="9"/>
      </left>
      <right/>
      <top/>
      <bottom style="thin">
        <color indexed="8"/>
      </bottom>
      <diagonal/>
    </border>
    <border>
      <left style="thin">
        <color indexed="9"/>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64"/>
      </bottom>
      <diagonal/>
    </border>
    <border>
      <left style="thin">
        <color indexed="64"/>
      </left>
      <right/>
      <top style="thin">
        <color indexed="64"/>
      </top>
      <bottom/>
      <diagonal/>
    </border>
    <border>
      <left/>
      <right/>
      <top style="thin">
        <color indexed="64"/>
      </top>
      <bottom style="thin">
        <color indexed="8"/>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auto="1"/>
      </right>
      <top/>
      <bottom/>
      <diagonal/>
    </border>
    <border>
      <left style="thin">
        <color indexed="8"/>
      </left>
      <right style="thin">
        <color indexed="64"/>
      </right>
      <top/>
      <bottom style="thin">
        <color indexed="8"/>
      </bottom>
      <diagonal/>
    </border>
    <border>
      <left style="thin">
        <color auto="1"/>
      </left>
      <right style="thin">
        <color indexed="64"/>
      </right>
      <top/>
      <bottom style="thin">
        <color indexed="8"/>
      </bottom>
      <diagonal/>
    </border>
    <border>
      <left style="thin">
        <color indexed="64"/>
      </left>
      <right/>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diagonal/>
    </border>
    <border>
      <left/>
      <right/>
      <top style="thin">
        <color indexed="8"/>
      </top>
      <bottom style="thin">
        <color indexed="8"/>
      </bottom>
      <diagonal/>
    </border>
    <border>
      <left style="thin">
        <color auto="1"/>
      </left>
      <right style="thin">
        <color auto="1"/>
      </right>
      <top/>
      <bottom style="thin">
        <color auto="1"/>
      </bottom>
      <diagonal/>
    </border>
    <border>
      <left/>
      <right style="thin">
        <color auto="1"/>
      </right>
      <top/>
      <bottom/>
      <diagonal/>
    </border>
    <border>
      <left style="thin">
        <color indexed="8"/>
      </left>
      <right/>
      <top style="thin">
        <color indexed="8"/>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top style="thin">
        <color indexed="8"/>
      </top>
      <bottom/>
      <diagonal/>
    </border>
    <border>
      <left style="thin">
        <color auto="1"/>
      </left>
      <right/>
      <top/>
      <bottom style="thin">
        <color indexed="8"/>
      </bottom>
      <diagonal/>
    </border>
    <border>
      <left style="thin">
        <color auto="1"/>
      </left>
      <right/>
      <top style="thin">
        <color auto="1"/>
      </top>
      <bottom style="thin">
        <color auto="1"/>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top style="thin">
        <color indexed="8"/>
      </top>
      <bottom style="thin">
        <color indexed="64"/>
      </bottom>
      <diagonal/>
    </border>
  </borders>
  <cellStyleXfs count="60439">
    <xf numFmtId="0" fontId="0" fillId="0" borderId="0" applyNumberFormat="0" applyFill="0" applyBorder="0" applyProtection="0">
      <alignment vertical="top" wrapText="1"/>
    </xf>
    <xf numFmtId="0" fontId="31" fillId="0" borderId="10"/>
    <xf numFmtId="0" fontId="14" fillId="0" borderId="10"/>
    <xf numFmtId="0" fontId="61" fillId="23" borderId="48">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5" fillId="0" borderId="50" applyNumberFormat="0" applyFill="0" applyAlignment="0" applyProtection="0"/>
    <xf numFmtId="0" fontId="66" fillId="0" borderId="51" applyNumberFormat="0" applyFill="0" applyAlignment="0" applyProtection="0"/>
    <xf numFmtId="0" fontId="67" fillId="0" borderId="52" applyNumberFormat="0" applyFill="0" applyAlignment="0" applyProtection="0"/>
    <xf numFmtId="0" fontId="71" fillId="27" borderId="53" applyNumberFormat="0" applyAlignment="0" applyProtection="0"/>
    <xf numFmtId="0" fontId="72" fillId="28" borderId="54" applyNumberFormat="0" applyAlignment="0" applyProtection="0"/>
    <xf numFmtId="0" fontId="73" fillId="28" borderId="53" applyNumberFormat="0" applyAlignment="0" applyProtection="0"/>
    <xf numFmtId="0" fontId="74" fillId="0" borderId="55" applyNumberFormat="0" applyFill="0" applyAlignment="0" applyProtection="0"/>
    <xf numFmtId="0" fontId="75" fillId="29" borderId="56" applyNumberFormat="0" applyAlignment="0" applyProtection="0"/>
    <xf numFmtId="0" fontId="44" fillId="0" borderId="58" applyNumberFormat="0" applyFill="0" applyAlignment="0" applyProtection="0"/>
    <xf numFmtId="0" fontId="63" fillId="0" borderId="10" applyNumberFormat="0" applyFill="0" applyBorder="0" applyProtection="0">
      <alignment vertical="top" wrapText="1"/>
    </xf>
    <xf numFmtId="0" fontId="13" fillId="0" borderId="10"/>
    <xf numFmtId="0" fontId="13"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3" fillId="0" borderId="10" applyNumberFormat="0" applyFill="0" applyBorder="0" applyProtection="0">
      <alignment vertical="top" wrapText="1"/>
    </xf>
    <xf numFmtId="9" fontId="13" fillId="0" borderId="10" applyFont="0" applyFill="0" applyBorder="0" applyAlignment="0" applyProtection="0"/>
    <xf numFmtId="0" fontId="64" fillId="0" borderId="10" applyNumberFormat="0" applyFill="0" applyBorder="0" applyAlignment="0" applyProtection="0"/>
    <xf numFmtId="0" fontId="67" fillId="0" borderId="10" applyNumberFormat="0" applyFill="0" applyBorder="0" applyAlignment="0" applyProtection="0"/>
    <xf numFmtId="0" fontId="68" fillId="24" borderId="10" applyNumberFormat="0" applyBorder="0" applyAlignment="0" applyProtection="0"/>
    <xf numFmtId="0" fontId="69" fillId="25" borderId="10" applyNumberFormat="0" applyBorder="0" applyAlignment="0" applyProtection="0"/>
    <xf numFmtId="0" fontId="70" fillId="26" borderId="10" applyNumberFormat="0" applyBorder="0" applyAlignment="0" applyProtection="0"/>
    <xf numFmtId="0" fontId="76" fillId="0" borderId="10" applyNumberFormat="0" applyFill="0" applyBorder="0" applyAlignment="0" applyProtection="0"/>
    <xf numFmtId="0" fontId="13" fillId="30" borderId="57" applyNumberFormat="0" applyFont="0" applyAlignment="0" applyProtection="0"/>
    <xf numFmtId="0" fontId="77" fillId="0" borderId="10" applyNumberFormat="0" applyFill="0" applyBorder="0" applyAlignment="0" applyProtection="0"/>
    <xf numFmtId="0" fontId="78" fillId="31" borderId="10" applyNumberFormat="0" applyBorder="0" applyAlignment="0" applyProtection="0"/>
    <xf numFmtId="0" fontId="13" fillId="32" borderId="10" applyNumberFormat="0" applyBorder="0" applyAlignment="0" applyProtection="0"/>
    <xf numFmtId="0" fontId="13" fillId="33" borderId="10" applyNumberFormat="0" applyBorder="0" applyAlignment="0" applyProtection="0"/>
    <xf numFmtId="0" fontId="78" fillId="34" borderId="10" applyNumberFormat="0" applyBorder="0" applyAlignment="0" applyProtection="0"/>
    <xf numFmtId="0" fontId="78" fillId="35" borderId="10" applyNumberFormat="0" applyBorder="0" applyAlignment="0" applyProtection="0"/>
    <xf numFmtId="0" fontId="13" fillId="36" borderId="10" applyNumberFormat="0" applyBorder="0" applyAlignment="0" applyProtection="0"/>
    <xf numFmtId="0" fontId="13" fillId="37" borderId="10" applyNumberFormat="0" applyBorder="0" applyAlignment="0" applyProtection="0"/>
    <xf numFmtId="0" fontId="78" fillId="38" borderId="10" applyNumberFormat="0" applyBorder="0" applyAlignment="0" applyProtection="0"/>
    <xf numFmtId="0" fontId="78" fillId="39" borderId="10" applyNumberFormat="0" applyBorder="0" applyAlignment="0" applyProtection="0"/>
    <xf numFmtId="0" fontId="13" fillId="40" borderId="10" applyNumberFormat="0" applyBorder="0" applyAlignment="0" applyProtection="0"/>
    <xf numFmtId="0" fontId="13" fillId="41" borderId="10" applyNumberFormat="0" applyBorder="0" applyAlignment="0" applyProtection="0"/>
    <xf numFmtId="0" fontId="78" fillId="42" borderId="10" applyNumberFormat="0" applyBorder="0" applyAlignment="0" applyProtection="0"/>
    <xf numFmtId="0" fontId="78" fillId="43" borderId="10" applyNumberFormat="0" applyBorder="0" applyAlignment="0" applyProtection="0"/>
    <xf numFmtId="0" fontId="13" fillId="44" borderId="10" applyNumberFormat="0" applyBorder="0" applyAlignment="0" applyProtection="0"/>
    <xf numFmtId="0" fontId="13" fillId="45" borderId="10" applyNumberFormat="0" applyBorder="0" applyAlignment="0" applyProtection="0"/>
    <xf numFmtId="0" fontId="78" fillId="46" borderId="10" applyNumberFormat="0" applyBorder="0" applyAlignment="0" applyProtection="0"/>
    <xf numFmtId="0" fontId="78" fillId="47" borderId="10" applyNumberFormat="0" applyBorder="0" applyAlignment="0" applyProtection="0"/>
    <xf numFmtId="0" fontId="13" fillId="48" borderId="10" applyNumberFormat="0" applyBorder="0" applyAlignment="0" applyProtection="0"/>
    <xf numFmtId="0" fontId="13" fillId="49" borderId="10" applyNumberFormat="0" applyBorder="0" applyAlignment="0" applyProtection="0"/>
    <xf numFmtId="0" fontId="78" fillId="50" borderId="10" applyNumberFormat="0" applyBorder="0" applyAlignment="0" applyProtection="0"/>
    <xf numFmtId="0" fontId="78" fillId="51" borderId="10" applyNumberFormat="0" applyBorder="0" applyAlignment="0" applyProtection="0"/>
    <xf numFmtId="0" fontId="13" fillId="52" borderId="10" applyNumberFormat="0" applyBorder="0" applyAlignment="0" applyProtection="0"/>
    <xf numFmtId="0" fontId="13" fillId="53" borderId="10" applyNumberFormat="0" applyBorder="0" applyAlignment="0" applyProtection="0"/>
    <xf numFmtId="0" fontId="78" fillId="54" borderId="10" applyNumberFormat="0" applyBorder="0" applyAlignment="0" applyProtection="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81" fillId="55" borderId="48">
      <alignment horizontal="center" vertical="center" wrapText="1"/>
    </xf>
    <xf numFmtId="164" fontId="79" fillId="0" borderId="10"/>
    <xf numFmtId="0" fontId="31" fillId="0" borderId="10"/>
    <xf numFmtId="0" fontId="31" fillId="0" borderId="10"/>
    <xf numFmtId="0" fontId="31" fillId="0" borderId="10"/>
    <xf numFmtId="0" fontId="31" fillId="0" borderId="10"/>
    <xf numFmtId="9" fontId="16" fillId="0" borderId="10" applyFont="0" applyFill="0" applyBorder="0" applyAlignment="0" applyProtection="0"/>
    <xf numFmtId="9" fontId="16" fillId="0" borderId="10" applyFont="0" applyFill="0" applyBorder="0" applyAlignment="0" applyProtection="0"/>
    <xf numFmtId="0" fontId="80"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31" fillId="0" borderId="10"/>
    <xf numFmtId="0" fontId="31"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1" fillId="23" borderId="48">
      <alignment horizontal="left" vertical="center" wrapText="1"/>
    </xf>
    <xf numFmtId="9" fontId="82" fillId="0" borderId="0" applyFont="0" applyFill="0" applyBorder="0" applyAlignment="0" applyProtection="0"/>
    <xf numFmtId="0" fontId="12" fillId="0" borderId="10"/>
    <xf numFmtId="0" fontId="12" fillId="0" borderId="10"/>
    <xf numFmtId="0" fontId="12" fillId="0" borderId="10"/>
    <xf numFmtId="0" fontId="12" fillId="0" borderId="10"/>
    <xf numFmtId="0" fontId="12" fillId="30" borderId="57" applyNumberFormat="0" applyFont="0" applyAlignment="0" applyProtection="0"/>
    <xf numFmtId="0" fontId="12" fillId="32" borderId="10" applyNumberFormat="0" applyBorder="0" applyAlignment="0" applyProtection="0"/>
    <xf numFmtId="0" fontId="12" fillId="33" borderId="10" applyNumberFormat="0" applyBorder="0" applyAlignment="0" applyProtection="0"/>
    <xf numFmtId="0" fontId="12" fillId="36" borderId="10" applyNumberFormat="0" applyBorder="0" applyAlignment="0" applyProtection="0"/>
    <xf numFmtId="0" fontId="12" fillId="37" borderId="10" applyNumberFormat="0" applyBorder="0" applyAlignment="0" applyProtection="0"/>
    <xf numFmtId="0" fontId="12" fillId="40" borderId="10" applyNumberFormat="0" applyBorder="0" applyAlignment="0" applyProtection="0"/>
    <xf numFmtId="0" fontId="12" fillId="41" borderId="10" applyNumberFormat="0" applyBorder="0" applyAlignment="0" applyProtection="0"/>
    <xf numFmtId="0" fontId="12" fillId="44" borderId="10" applyNumberFormat="0" applyBorder="0" applyAlignment="0" applyProtection="0"/>
    <xf numFmtId="0" fontId="12" fillId="45" borderId="10" applyNumberFormat="0" applyBorder="0" applyAlignment="0" applyProtection="0"/>
    <xf numFmtId="0" fontId="12" fillId="48" borderId="10" applyNumberFormat="0" applyBorder="0" applyAlignment="0" applyProtection="0"/>
    <xf numFmtId="0" fontId="12" fillId="49" borderId="10" applyNumberFormat="0" applyBorder="0" applyAlignment="0" applyProtection="0"/>
    <xf numFmtId="0" fontId="12" fillId="52" borderId="10" applyNumberFormat="0" applyBorder="0" applyAlignment="0" applyProtection="0"/>
    <xf numFmtId="0" fontId="12" fillId="53" borderId="10" applyNumberFormat="0" applyBorder="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31"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30" borderId="57" applyNumberFormat="0" applyFont="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53" borderId="10" applyNumberFormat="0" applyBorder="0" applyAlignment="0" applyProtection="0"/>
    <xf numFmtId="0" fontId="12" fillId="52" borderId="10" applyNumberFormat="0" applyBorder="0" applyAlignment="0" applyProtection="0"/>
    <xf numFmtId="0" fontId="12" fillId="49" borderId="10" applyNumberFormat="0" applyBorder="0" applyAlignment="0" applyProtection="0"/>
    <xf numFmtId="0" fontId="12" fillId="48" borderId="10" applyNumberFormat="0" applyBorder="0" applyAlignment="0" applyProtection="0"/>
    <xf numFmtId="0" fontId="12" fillId="45" borderId="10" applyNumberFormat="0" applyBorder="0" applyAlignment="0" applyProtection="0"/>
    <xf numFmtId="0" fontId="12" fillId="44" borderId="10" applyNumberFormat="0" applyBorder="0" applyAlignment="0" applyProtection="0"/>
    <xf numFmtId="0" fontId="12" fillId="41" borderId="10" applyNumberFormat="0" applyBorder="0" applyAlignment="0" applyProtection="0"/>
    <xf numFmtId="0" fontId="12" fillId="40" borderId="10" applyNumberFormat="0" applyBorder="0" applyAlignment="0" applyProtection="0"/>
    <xf numFmtId="0" fontId="12" fillId="37" borderId="10" applyNumberFormat="0" applyBorder="0" applyAlignment="0" applyProtection="0"/>
    <xf numFmtId="0" fontId="12" fillId="36" borderId="10" applyNumberFormat="0" applyBorder="0" applyAlignment="0" applyProtection="0"/>
    <xf numFmtId="0" fontId="12" fillId="33" borderId="10" applyNumberFormat="0" applyBorder="0" applyAlignment="0" applyProtection="0"/>
    <xf numFmtId="0" fontId="12" fillId="32" borderId="10" applyNumberFormat="0" applyBorder="0" applyAlignment="0" applyProtection="0"/>
    <xf numFmtId="9" fontId="12" fillId="0" borderId="10" applyFont="0" applyFill="0" applyBorder="0" applyAlignment="0" applyProtection="0"/>
    <xf numFmtId="0" fontId="12" fillId="0" borderId="10"/>
    <xf numFmtId="0" fontId="12" fillId="0" borderId="10"/>
    <xf numFmtId="0" fontId="12" fillId="0" borderId="10"/>
    <xf numFmtId="0" fontId="12" fillId="0" borderId="10"/>
    <xf numFmtId="0" fontId="12" fillId="0" borderId="10"/>
    <xf numFmtId="0" fontId="31" fillId="0" borderId="10"/>
    <xf numFmtId="0" fontId="15" fillId="0" borderId="10" applyNumberFormat="0" applyFill="0" applyBorder="0" applyProtection="0">
      <alignment vertical="top" wrapText="1"/>
    </xf>
    <xf numFmtId="9" fontId="15" fillId="0" borderId="10" applyFont="0" applyFill="0" applyBorder="0" applyAlignment="0" applyProtection="0"/>
    <xf numFmtId="0" fontId="15" fillId="0" borderId="10" applyNumberFormat="0" applyFill="0" applyBorder="0" applyProtection="0">
      <alignment vertical="top" wrapText="1"/>
    </xf>
    <xf numFmtId="0" fontId="11" fillId="0" borderId="10"/>
    <xf numFmtId="0" fontId="11" fillId="0" borderId="10"/>
    <xf numFmtId="0" fontId="11" fillId="0" borderId="10"/>
    <xf numFmtId="0" fontId="11" fillId="0" borderId="10"/>
    <xf numFmtId="0" fontId="11" fillId="30" borderId="57" applyNumberFormat="0" applyFont="0" applyAlignment="0" applyProtection="0"/>
    <xf numFmtId="0" fontId="11" fillId="32" borderId="10" applyNumberFormat="0" applyBorder="0" applyAlignment="0" applyProtection="0"/>
    <xf numFmtId="0" fontId="11" fillId="33" borderId="10" applyNumberFormat="0" applyBorder="0" applyAlignment="0" applyProtection="0"/>
    <xf numFmtId="0" fontId="11" fillId="36" borderId="10" applyNumberFormat="0" applyBorder="0" applyAlignment="0" applyProtection="0"/>
    <xf numFmtId="0" fontId="11" fillId="37" borderId="10" applyNumberFormat="0" applyBorder="0" applyAlignment="0" applyProtection="0"/>
    <xf numFmtId="0" fontId="11" fillId="40" borderId="10" applyNumberFormat="0" applyBorder="0" applyAlignment="0" applyProtection="0"/>
    <xf numFmtId="0" fontId="11" fillId="41" borderId="10" applyNumberFormat="0" applyBorder="0" applyAlignment="0" applyProtection="0"/>
    <xf numFmtId="0" fontId="11" fillId="44" borderId="10" applyNumberFormat="0" applyBorder="0" applyAlignment="0" applyProtection="0"/>
    <xf numFmtId="0" fontId="11" fillId="45" borderId="10" applyNumberFormat="0" applyBorder="0" applyAlignment="0" applyProtection="0"/>
    <xf numFmtId="0" fontId="11" fillId="48" borderId="10" applyNumberFormat="0" applyBorder="0" applyAlignment="0" applyProtection="0"/>
    <xf numFmtId="0" fontId="11" fillId="49" borderId="10" applyNumberFormat="0" applyBorder="0" applyAlignment="0" applyProtection="0"/>
    <xf numFmtId="0" fontId="11" fillId="52" borderId="10" applyNumberFormat="0" applyBorder="0" applyAlignment="0" applyProtection="0"/>
    <xf numFmtId="0" fontId="11" fillId="53"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0" borderId="57"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3" borderId="10" applyNumberFormat="0" applyBorder="0" applyAlignment="0" applyProtection="0"/>
    <xf numFmtId="0" fontId="11" fillId="52" borderId="10" applyNumberFormat="0" applyBorder="0" applyAlignment="0" applyProtection="0"/>
    <xf numFmtId="0" fontId="11" fillId="49" borderId="10" applyNumberFormat="0" applyBorder="0" applyAlignment="0" applyProtection="0"/>
    <xf numFmtId="0" fontId="11" fillId="48" borderId="10" applyNumberFormat="0" applyBorder="0" applyAlignment="0" applyProtection="0"/>
    <xf numFmtId="0" fontId="11" fillId="45" borderId="10" applyNumberFormat="0" applyBorder="0" applyAlignment="0" applyProtection="0"/>
    <xf numFmtId="0" fontId="11" fillId="44" borderId="10" applyNumberFormat="0" applyBorder="0" applyAlignment="0" applyProtection="0"/>
    <xf numFmtId="0" fontId="11" fillId="41" borderId="10" applyNumberFormat="0" applyBorder="0" applyAlignment="0" applyProtection="0"/>
    <xf numFmtId="0" fontId="11" fillId="40" borderId="10" applyNumberFormat="0" applyBorder="0" applyAlignment="0" applyProtection="0"/>
    <xf numFmtId="0" fontId="11" fillId="37" borderId="10" applyNumberFormat="0" applyBorder="0" applyAlignment="0" applyProtection="0"/>
    <xf numFmtId="0" fontId="11" fillId="36" borderId="10" applyNumberFormat="0" applyBorder="0" applyAlignment="0" applyProtection="0"/>
    <xf numFmtId="0" fontId="11" fillId="33" borderId="10" applyNumberFormat="0" applyBorder="0" applyAlignment="0" applyProtection="0"/>
    <xf numFmtId="0" fontId="11" fillId="32"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0" borderId="57" applyNumberFormat="0" applyFont="0" applyAlignment="0" applyProtection="0"/>
    <xf numFmtId="0" fontId="11" fillId="32" borderId="10" applyNumberFormat="0" applyBorder="0" applyAlignment="0" applyProtection="0"/>
    <xf numFmtId="0" fontId="11" fillId="33" borderId="10" applyNumberFormat="0" applyBorder="0" applyAlignment="0" applyProtection="0"/>
    <xf numFmtId="0" fontId="11" fillId="36" borderId="10" applyNumberFormat="0" applyBorder="0" applyAlignment="0" applyProtection="0"/>
    <xf numFmtId="0" fontId="11" fillId="37" borderId="10" applyNumberFormat="0" applyBorder="0" applyAlignment="0" applyProtection="0"/>
    <xf numFmtId="0" fontId="11" fillId="40" borderId="10" applyNumberFormat="0" applyBorder="0" applyAlignment="0" applyProtection="0"/>
    <xf numFmtId="0" fontId="11" fillId="41" borderId="10" applyNumberFormat="0" applyBorder="0" applyAlignment="0" applyProtection="0"/>
    <xf numFmtId="0" fontId="11" fillId="44" borderId="10" applyNumberFormat="0" applyBorder="0" applyAlignment="0" applyProtection="0"/>
    <xf numFmtId="0" fontId="11" fillId="45" borderId="10" applyNumberFormat="0" applyBorder="0" applyAlignment="0" applyProtection="0"/>
    <xf numFmtId="0" fontId="11" fillId="48" borderId="10" applyNumberFormat="0" applyBorder="0" applyAlignment="0" applyProtection="0"/>
    <xf numFmtId="0" fontId="11" fillId="49" borderId="10" applyNumberFormat="0" applyBorder="0" applyAlignment="0" applyProtection="0"/>
    <xf numFmtId="0" fontId="11" fillId="52" borderId="10" applyNumberFormat="0" applyBorder="0" applyAlignment="0" applyProtection="0"/>
    <xf numFmtId="0" fontId="11" fillId="53"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0" borderId="57"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3" borderId="10" applyNumberFormat="0" applyBorder="0" applyAlignment="0" applyProtection="0"/>
    <xf numFmtId="0" fontId="11" fillId="52" borderId="10" applyNumberFormat="0" applyBorder="0" applyAlignment="0" applyProtection="0"/>
    <xf numFmtId="0" fontId="11" fillId="49" borderId="10" applyNumberFormat="0" applyBorder="0" applyAlignment="0" applyProtection="0"/>
    <xf numFmtId="0" fontId="11" fillId="48" borderId="10" applyNumberFormat="0" applyBorder="0" applyAlignment="0" applyProtection="0"/>
    <xf numFmtId="0" fontId="11" fillId="45" borderId="10" applyNumberFormat="0" applyBorder="0" applyAlignment="0" applyProtection="0"/>
    <xf numFmtId="0" fontId="11" fillId="44" borderId="10" applyNumberFormat="0" applyBorder="0" applyAlignment="0" applyProtection="0"/>
    <xf numFmtId="0" fontId="11" fillId="41" borderId="10" applyNumberFormat="0" applyBorder="0" applyAlignment="0" applyProtection="0"/>
    <xf numFmtId="0" fontId="11" fillId="40" borderId="10" applyNumberFormat="0" applyBorder="0" applyAlignment="0" applyProtection="0"/>
    <xf numFmtId="0" fontId="11" fillId="37" borderId="10" applyNumberFormat="0" applyBorder="0" applyAlignment="0" applyProtection="0"/>
    <xf numFmtId="0" fontId="11" fillId="36" borderId="10" applyNumberFormat="0" applyBorder="0" applyAlignment="0" applyProtection="0"/>
    <xf numFmtId="0" fontId="11" fillId="33" borderId="10" applyNumberFormat="0" applyBorder="0" applyAlignment="0" applyProtection="0"/>
    <xf numFmtId="0" fontId="11" fillId="32"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0" fillId="0" borderId="10"/>
    <xf numFmtId="0" fontId="10" fillId="30" borderId="57" applyNumberFormat="0" applyFont="0" applyAlignment="0" applyProtection="0"/>
    <xf numFmtId="0" fontId="10" fillId="32" borderId="10" applyNumberFormat="0" applyBorder="0" applyAlignment="0" applyProtection="0"/>
    <xf numFmtId="0" fontId="10" fillId="33" borderId="10" applyNumberFormat="0" applyBorder="0" applyAlignment="0" applyProtection="0"/>
    <xf numFmtId="0" fontId="10" fillId="36" borderId="10" applyNumberFormat="0" applyBorder="0" applyAlignment="0" applyProtection="0"/>
    <xf numFmtId="0" fontId="10" fillId="37" borderId="10" applyNumberFormat="0" applyBorder="0" applyAlignment="0" applyProtection="0"/>
    <xf numFmtId="0" fontId="10" fillId="40" borderId="10" applyNumberFormat="0" applyBorder="0" applyAlignment="0" applyProtection="0"/>
    <xf numFmtId="0" fontId="10" fillId="41" borderId="10" applyNumberFormat="0" applyBorder="0" applyAlignment="0" applyProtection="0"/>
    <xf numFmtId="0" fontId="10" fillId="44" borderId="10" applyNumberFormat="0" applyBorder="0" applyAlignment="0" applyProtection="0"/>
    <xf numFmtId="0" fontId="10" fillId="45" borderId="10" applyNumberFormat="0" applyBorder="0" applyAlignment="0" applyProtection="0"/>
    <xf numFmtId="0" fontId="10" fillId="48" borderId="10" applyNumberFormat="0" applyBorder="0" applyAlignment="0" applyProtection="0"/>
    <xf numFmtId="0" fontId="10" fillId="49" borderId="10" applyNumberFormat="0" applyBorder="0" applyAlignment="0" applyProtection="0"/>
    <xf numFmtId="0" fontId="10" fillId="52" borderId="10" applyNumberFormat="0" applyBorder="0" applyAlignment="0" applyProtection="0"/>
    <xf numFmtId="0" fontId="10" fillId="53"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3" borderId="10" applyNumberFormat="0" applyBorder="0" applyAlignment="0" applyProtection="0"/>
    <xf numFmtId="0" fontId="10" fillId="52" borderId="10" applyNumberFormat="0" applyBorder="0" applyAlignment="0" applyProtection="0"/>
    <xf numFmtId="0" fontId="10" fillId="49" borderId="10" applyNumberFormat="0" applyBorder="0" applyAlignment="0" applyProtection="0"/>
    <xf numFmtId="0" fontId="10" fillId="48" borderId="10" applyNumberFormat="0" applyBorder="0" applyAlignment="0" applyProtection="0"/>
    <xf numFmtId="0" fontId="10" fillId="45" borderId="10" applyNumberFormat="0" applyBorder="0" applyAlignment="0" applyProtection="0"/>
    <xf numFmtId="0" fontId="10" fillId="44" borderId="10" applyNumberFormat="0" applyBorder="0" applyAlignment="0" applyProtection="0"/>
    <xf numFmtId="0" fontId="10" fillId="41" borderId="10" applyNumberFormat="0" applyBorder="0" applyAlignment="0" applyProtection="0"/>
    <xf numFmtId="0" fontId="10" fillId="40" borderId="10" applyNumberFormat="0" applyBorder="0" applyAlignment="0" applyProtection="0"/>
    <xf numFmtId="0" fontId="10" fillId="37" borderId="10" applyNumberFormat="0" applyBorder="0" applyAlignment="0" applyProtection="0"/>
    <xf numFmtId="0" fontId="10" fillId="36" borderId="10" applyNumberFormat="0" applyBorder="0" applyAlignment="0" applyProtection="0"/>
    <xf numFmtId="0" fontId="10" fillId="33" borderId="10" applyNumberFormat="0" applyBorder="0" applyAlignment="0" applyProtection="0"/>
    <xf numFmtId="0" fontId="10" fillId="32"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32" borderId="10" applyNumberFormat="0" applyBorder="0" applyAlignment="0" applyProtection="0"/>
    <xf numFmtId="0" fontId="10" fillId="33" borderId="10" applyNumberFormat="0" applyBorder="0" applyAlignment="0" applyProtection="0"/>
    <xf numFmtId="0" fontId="10" fillId="36" borderId="10" applyNumberFormat="0" applyBorder="0" applyAlignment="0" applyProtection="0"/>
    <xf numFmtId="0" fontId="10" fillId="37" borderId="10" applyNumberFormat="0" applyBorder="0" applyAlignment="0" applyProtection="0"/>
    <xf numFmtId="0" fontId="10" fillId="40" borderId="10" applyNumberFormat="0" applyBorder="0" applyAlignment="0" applyProtection="0"/>
    <xf numFmtId="0" fontId="10" fillId="41" borderId="10" applyNumberFormat="0" applyBorder="0" applyAlignment="0" applyProtection="0"/>
    <xf numFmtId="0" fontId="10" fillId="44" borderId="10" applyNumberFormat="0" applyBorder="0" applyAlignment="0" applyProtection="0"/>
    <xf numFmtId="0" fontId="10" fillId="45" borderId="10" applyNumberFormat="0" applyBorder="0" applyAlignment="0" applyProtection="0"/>
    <xf numFmtId="0" fontId="10" fillId="48" borderId="10" applyNumberFormat="0" applyBorder="0" applyAlignment="0" applyProtection="0"/>
    <xf numFmtId="0" fontId="10" fillId="49" borderId="10" applyNumberFormat="0" applyBorder="0" applyAlignment="0" applyProtection="0"/>
    <xf numFmtId="0" fontId="10" fillId="52" borderId="10" applyNumberFormat="0" applyBorder="0" applyAlignment="0" applyProtection="0"/>
    <xf numFmtId="0" fontId="10" fillId="53"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3" borderId="10" applyNumberFormat="0" applyBorder="0" applyAlignment="0" applyProtection="0"/>
    <xf numFmtId="0" fontId="10" fillId="52" borderId="10" applyNumberFormat="0" applyBorder="0" applyAlignment="0" applyProtection="0"/>
    <xf numFmtId="0" fontId="10" fillId="49" borderId="10" applyNumberFormat="0" applyBorder="0" applyAlignment="0" applyProtection="0"/>
    <xf numFmtId="0" fontId="10" fillId="48" borderId="10" applyNumberFormat="0" applyBorder="0" applyAlignment="0" applyProtection="0"/>
    <xf numFmtId="0" fontId="10" fillId="45" borderId="10" applyNumberFormat="0" applyBorder="0" applyAlignment="0" applyProtection="0"/>
    <xf numFmtId="0" fontId="10" fillId="44" borderId="10" applyNumberFormat="0" applyBorder="0" applyAlignment="0" applyProtection="0"/>
    <xf numFmtId="0" fontId="10" fillId="41" borderId="10" applyNumberFormat="0" applyBorder="0" applyAlignment="0" applyProtection="0"/>
    <xf numFmtId="0" fontId="10" fillId="40" borderId="10" applyNumberFormat="0" applyBorder="0" applyAlignment="0" applyProtection="0"/>
    <xf numFmtId="0" fontId="10" fillId="37" borderId="10" applyNumberFormat="0" applyBorder="0" applyAlignment="0" applyProtection="0"/>
    <xf numFmtId="0" fontId="10" fillId="36" borderId="10" applyNumberFormat="0" applyBorder="0" applyAlignment="0" applyProtection="0"/>
    <xf numFmtId="0" fontId="10" fillId="33" borderId="10" applyNumberFormat="0" applyBorder="0" applyAlignment="0" applyProtection="0"/>
    <xf numFmtId="0" fontId="10" fillId="32"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5" fillId="0" borderId="10" applyNumberFormat="0" applyFill="0" applyBorder="0" applyProtection="0">
      <alignment vertical="top" wrapText="1"/>
    </xf>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32" borderId="10" applyNumberFormat="0" applyBorder="0" applyAlignment="0" applyProtection="0"/>
    <xf numFmtId="0" fontId="10" fillId="33" borderId="10" applyNumberFormat="0" applyBorder="0" applyAlignment="0" applyProtection="0"/>
    <xf numFmtId="0" fontId="10" fillId="36" borderId="10" applyNumberFormat="0" applyBorder="0" applyAlignment="0" applyProtection="0"/>
    <xf numFmtId="0" fontId="10" fillId="37" borderId="10" applyNumberFormat="0" applyBorder="0" applyAlignment="0" applyProtection="0"/>
    <xf numFmtId="0" fontId="10" fillId="40" borderId="10" applyNumberFormat="0" applyBorder="0" applyAlignment="0" applyProtection="0"/>
    <xf numFmtId="0" fontId="10" fillId="41" borderId="10" applyNumberFormat="0" applyBorder="0" applyAlignment="0" applyProtection="0"/>
    <xf numFmtId="0" fontId="10" fillId="44" borderId="10" applyNumberFormat="0" applyBorder="0" applyAlignment="0" applyProtection="0"/>
    <xf numFmtId="0" fontId="10" fillId="45" borderId="10" applyNumberFormat="0" applyBorder="0" applyAlignment="0" applyProtection="0"/>
    <xf numFmtId="0" fontId="10" fillId="48" borderId="10" applyNumberFormat="0" applyBorder="0" applyAlignment="0" applyProtection="0"/>
    <xf numFmtId="0" fontId="10" fillId="49" borderId="10" applyNumberFormat="0" applyBorder="0" applyAlignment="0" applyProtection="0"/>
    <xf numFmtId="0" fontId="10" fillId="52" borderId="10" applyNumberFormat="0" applyBorder="0" applyAlignment="0" applyProtection="0"/>
    <xf numFmtId="0" fontId="10" fillId="53"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3" borderId="10" applyNumberFormat="0" applyBorder="0" applyAlignment="0" applyProtection="0"/>
    <xf numFmtId="0" fontId="10" fillId="52" borderId="10" applyNumberFormat="0" applyBorder="0" applyAlignment="0" applyProtection="0"/>
    <xf numFmtId="0" fontId="10" fillId="49" borderId="10" applyNumberFormat="0" applyBorder="0" applyAlignment="0" applyProtection="0"/>
    <xf numFmtId="0" fontId="10" fillId="48" borderId="10" applyNumberFormat="0" applyBorder="0" applyAlignment="0" applyProtection="0"/>
    <xf numFmtId="0" fontId="10" fillId="45" borderId="10" applyNumberFormat="0" applyBorder="0" applyAlignment="0" applyProtection="0"/>
    <xf numFmtId="0" fontId="10" fillId="44" borderId="10" applyNumberFormat="0" applyBorder="0" applyAlignment="0" applyProtection="0"/>
    <xf numFmtId="0" fontId="10" fillId="41" borderId="10" applyNumberFormat="0" applyBorder="0" applyAlignment="0" applyProtection="0"/>
    <xf numFmtId="0" fontId="10" fillId="40" borderId="10" applyNumberFormat="0" applyBorder="0" applyAlignment="0" applyProtection="0"/>
    <xf numFmtId="0" fontId="10" fillId="37" borderId="10" applyNumberFormat="0" applyBorder="0" applyAlignment="0" applyProtection="0"/>
    <xf numFmtId="0" fontId="10" fillId="36" borderId="10" applyNumberFormat="0" applyBorder="0" applyAlignment="0" applyProtection="0"/>
    <xf numFmtId="0" fontId="10" fillId="33" borderId="10" applyNumberFormat="0" applyBorder="0" applyAlignment="0" applyProtection="0"/>
    <xf numFmtId="0" fontId="10" fillId="32"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32" borderId="10" applyNumberFormat="0" applyBorder="0" applyAlignment="0" applyProtection="0"/>
    <xf numFmtId="0" fontId="10" fillId="33" borderId="10" applyNumberFormat="0" applyBorder="0" applyAlignment="0" applyProtection="0"/>
    <xf numFmtId="0" fontId="10" fillId="36" borderId="10" applyNumberFormat="0" applyBorder="0" applyAlignment="0" applyProtection="0"/>
    <xf numFmtId="0" fontId="10" fillId="37" borderId="10" applyNumberFormat="0" applyBorder="0" applyAlignment="0" applyProtection="0"/>
    <xf numFmtId="0" fontId="10" fillId="40" borderId="10" applyNumberFormat="0" applyBorder="0" applyAlignment="0" applyProtection="0"/>
    <xf numFmtId="0" fontId="10" fillId="41" borderId="10" applyNumberFormat="0" applyBorder="0" applyAlignment="0" applyProtection="0"/>
    <xf numFmtId="0" fontId="10" fillId="44" borderId="10" applyNumberFormat="0" applyBorder="0" applyAlignment="0" applyProtection="0"/>
    <xf numFmtId="0" fontId="10" fillId="45" borderId="10" applyNumberFormat="0" applyBorder="0" applyAlignment="0" applyProtection="0"/>
    <xf numFmtId="0" fontId="10" fillId="48" borderId="10" applyNumberFormat="0" applyBorder="0" applyAlignment="0" applyProtection="0"/>
    <xf numFmtId="0" fontId="10" fillId="49" borderId="10" applyNumberFormat="0" applyBorder="0" applyAlignment="0" applyProtection="0"/>
    <xf numFmtId="0" fontId="10" fillId="52" borderId="10" applyNumberFormat="0" applyBorder="0" applyAlignment="0" applyProtection="0"/>
    <xf numFmtId="0" fontId="10" fillId="53"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0" borderId="57"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3" borderId="10" applyNumberFormat="0" applyBorder="0" applyAlignment="0" applyProtection="0"/>
    <xf numFmtId="0" fontId="10" fillId="52" borderId="10" applyNumberFormat="0" applyBorder="0" applyAlignment="0" applyProtection="0"/>
    <xf numFmtId="0" fontId="10" fillId="49" borderId="10" applyNumberFormat="0" applyBorder="0" applyAlignment="0" applyProtection="0"/>
    <xf numFmtId="0" fontId="10" fillId="48" borderId="10" applyNumberFormat="0" applyBorder="0" applyAlignment="0" applyProtection="0"/>
    <xf numFmtId="0" fontId="10" fillId="45" borderId="10" applyNumberFormat="0" applyBorder="0" applyAlignment="0" applyProtection="0"/>
    <xf numFmtId="0" fontId="10" fillId="44" borderId="10" applyNumberFormat="0" applyBorder="0" applyAlignment="0" applyProtection="0"/>
    <xf numFmtId="0" fontId="10" fillId="41" borderId="10" applyNumberFormat="0" applyBorder="0" applyAlignment="0" applyProtection="0"/>
    <xf numFmtId="0" fontId="10" fillId="40" borderId="10" applyNumberFormat="0" applyBorder="0" applyAlignment="0" applyProtection="0"/>
    <xf numFmtId="0" fontId="10" fillId="37" borderId="10" applyNumberFormat="0" applyBorder="0" applyAlignment="0" applyProtection="0"/>
    <xf numFmtId="0" fontId="10" fillId="36" borderId="10" applyNumberFormat="0" applyBorder="0" applyAlignment="0" applyProtection="0"/>
    <xf numFmtId="0" fontId="10" fillId="33" borderId="10" applyNumberFormat="0" applyBorder="0" applyAlignment="0" applyProtection="0"/>
    <xf numFmtId="0" fontId="10" fillId="32"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32" borderId="10" applyNumberFormat="0" applyBorder="0" applyAlignment="0" applyProtection="0"/>
    <xf numFmtId="0" fontId="9" fillId="33" borderId="10" applyNumberFormat="0" applyBorder="0" applyAlignment="0" applyProtection="0"/>
    <xf numFmtId="0" fontId="9" fillId="36" borderId="10" applyNumberFormat="0" applyBorder="0" applyAlignment="0" applyProtection="0"/>
    <xf numFmtId="0" fontId="9" fillId="37" borderId="10" applyNumberFormat="0" applyBorder="0" applyAlignment="0" applyProtection="0"/>
    <xf numFmtId="0" fontId="9" fillId="40" borderId="10" applyNumberFormat="0" applyBorder="0" applyAlignment="0" applyProtection="0"/>
    <xf numFmtId="0" fontId="9" fillId="41" borderId="10" applyNumberFormat="0" applyBorder="0" applyAlignment="0" applyProtection="0"/>
    <xf numFmtId="0" fontId="9" fillId="44" borderId="10" applyNumberFormat="0" applyBorder="0" applyAlignment="0" applyProtection="0"/>
    <xf numFmtId="0" fontId="9" fillId="45" borderId="10" applyNumberFormat="0" applyBorder="0" applyAlignment="0" applyProtection="0"/>
    <xf numFmtId="0" fontId="9" fillId="48" borderId="10" applyNumberFormat="0" applyBorder="0" applyAlignment="0" applyProtection="0"/>
    <xf numFmtId="0" fontId="9" fillId="49" borderId="10" applyNumberFormat="0" applyBorder="0" applyAlignment="0" applyProtection="0"/>
    <xf numFmtId="0" fontId="9" fillId="52" borderId="10" applyNumberFormat="0" applyBorder="0" applyAlignment="0" applyProtection="0"/>
    <xf numFmtId="0" fontId="9" fillId="53"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0" borderId="57"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3" borderId="10" applyNumberFormat="0" applyBorder="0" applyAlignment="0" applyProtection="0"/>
    <xf numFmtId="0" fontId="9" fillId="52" borderId="10" applyNumberFormat="0" applyBorder="0" applyAlignment="0" applyProtection="0"/>
    <xf numFmtId="0" fontId="9" fillId="49" borderId="10" applyNumberFormat="0" applyBorder="0" applyAlignment="0" applyProtection="0"/>
    <xf numFmtId="0" fontId="9" fillId="48" borderId="10" applyNumberFormat="0" applyBorder="0" applyAlignment="0" applyProtection="0"/>
    <xf numFmtId="0" fontId="9" fillId="45" borderId="10" applyNumberFormat="0" applyBorder="0" applyAlignment="0" applyProtection="0"/>
    <xf numFmtId="0" fontId="9" fillId="44" borderId="10" applyNumberFormat="0" applyBorder="0" applyAlignment="0" applyProtection="0"/>
    <xf numFmtId="0" fontId="9" fillId="41" borderId="10" applyNumberFormat="0" applyBorder="0" applyAlignment="0" applyProtection="0"/>
    <xf numFmtId="0" fontId="9" fillId="40" borderId="10" applyNumberFormat="0" applyBorder="0" applyAlignment="0" applyProtection="0"/>
    <xf numFmtId="0" fontId="9" fillId="37" borderId="10" applyNumberFormat="0" applyBorder="0" applyAlignment="0" applyProtection="0"/>
    <xf numFmtId="0" fontId="9" fillId="36" borderId="10" applyNumberFormat="0" applyBorder="0" applyAlignment="0" applyProtection="0"/>
    <xf numFmtId="0" fontId="9" fillId="33" borderId="10" applyNumberFormat="0" applyBorder="0" applyAlignment="0" applyProtection="0"/>
    <xf numFmtId="0" fontId="9" fillId="32"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32" borderId="10" applyNumberFormat="0" applyBorder="0" applyAlignment="0" applyProtection="0"/>
    <xf numFmtId="0" fontId="8" fillId="33" borderId="10" applyNumberFormat="0" applyBorder="0" applyAlignment="0" applyProtection="0"/>
    <xf numFmtId="0" fontId="8" fillId="36" borderId="10" applyNumberFormat="0" applyBorder="0" applyAlignment="0" applyProtection="0"/>
    <xf numFmtId="0" fontId="8" fillId="37" borderId="10" applyNumberFormat="0" applyBorder="0" applyAlignment="0" applyProtection="0"/>
    <xf numFmtId="0" fontId="8" fillId="40" borderId="10" applyNumberFormat="0" applyBorder="0" applyAlignment="0" applyProtection="0"/>
    <xf numFmtId="0" fontId="8" fillId="41" borderId="10" applyNumberFormat="0" applyBorder="0" applyAlignment="0" applyProtection="0"/>
    <xf numFmtId="0" fontId="8" fillId="44" borderId="10" applyNumberFormat="0" applyBorder="0" applyAlignment="0" applyProtection="0"/>
    <xf numFmtId="0" fontId="8" fillId="45" borderId="10" applyNumberFormat="0" applyBorder="0" applyAlignment="0" applyProtection="0"/>
    <xf numFmtId="0" fontId="8" fillId="48" borderId="10" applyNumberFormat="0" applyBorder="0" applyAlignment="0" applyProtection="0"/>
    <xf numFmtId="0" fontId="8" fillId="49" borderId="10" applyNumberFormat="0" applyBorder="0" applyAlignment="0" applyProtection="0"/>
    <xf numFmtId="0" fontId="8" fillId="52" borderId="10" applyNumberFormat="0" applyBorder="0" applyAlignment="0" applyProtection="0"/>
    <xf numFmtId="0" fontId="8" fillId="53"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0" borderId="57"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3" borderId="10" applyNumberFormat="0" applyBorder="0" applyAlignment="0" applyProtection="0"/>
    <xf numFmtId="0" fontId="8" fillId="52" borderId="10" applyNumberFormat="0" applyBorder="0" applyAlignment="0" applyProtection="0"/>
    <xf numFmtId="0" fontId="8" fillId="49" borderId="10" applyNumberFormat="0" applyBorder="0" applyAlignment="0" applyProtection="0"/>
    <xf numFmtId="0" fontId="8" fillId="48" borderId="10" applyNumberFormat="0" applyBorder="0" applyAlignment="0" applyProtection="0"/>
    <xf numFmtId="0" fontId="8" fillId="45" borderId="10" applyNumberFormat="0" applyBorder="0" applyAlignment="0" applyProtection="0"/>
    <xf numFmtId="0" fontId="8" fillId="44" borderId="10" applyNumberFormat="0" applyBorder="0" applyAlignment="0" applyProtection="0"/>
    <xf numFmtId="0" fontId="8" fillId="41" borderId="10" applyNumberFormat="0" applyBorder="0" applyAlignment="0" applyProtection="0"/>
    <xf numFmtId="0" fontId="8" fillId="40" borderId="10" applyNumberFormat="0" applyBorder="0" applyAlignment="0" applyProtection="0"/>
    <xf numFmtId="0" fontId="8" fillId="37" borderId="10" applyNumberFormat="0" applyBorder="0" applyAlignment="0" applyProtection="0"/>
    <xf numFmtId="0" fontId="8" fillId="36" borderId="10" applyNumberFormat="0" applyBorder="0" applyAlignment="0" applyProtection="0"/>
    <xf numFmtId="0" fontId="8" fillId="33" borderId="10" applyNumberFormat="0" applyBorder="0" applyAlignment="0" applyProtection="0"/>
    <xf numFmtId="0" fontId="8" fillId="32"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7" fillId="0" borderId="10"/>
    <xf numFmtId="0" fontId="7" fillId="30" borderId="57" applyNumberFormat="0" applyFont="0" applyAlignment="0" applyProtection="0"/>
    <xf numFmtId="0" fontId="7" fillId="32" borderId="10" applyNumberFormat="0" applyBorder="0" applyAlignment="0" applyProtection="0"/>
    <xf numFmtId="0" fontId="7" fillId="33" borderId="10" applyNumberFormat="0" applyBorder="0" applyAlignment="0" applyProtection="0"/>
    <xf numFmtId="0" fontId="7" fillId="36" borderId="10" applyNumberFormat="0" applyBorder="0" applyAlignment="0" applyProtection="0"/>
    <xf numFmtId="0" fontId="7" fillId="37" borderId="10" applyNumberFormat="0" applyBorder="0" applyAlignment="0" applyProtection="0"/>
    <xf numFmtId="0" fontId="7" fillId="40" borderId="10" applyNumberFormat="0" applyBorder="0" applyAlignment="0" applyProtection="0"/>
    <xf numFmtId="0" fontId="7" fillId="41" borderId="10" applyNumberFormat="0" applyBorder="0" applyAlignment="0" applyProtection="0"/>
    <xf numFmtId="0" fontId="7" fillId="44" borderId="10" applyNumberFormat="0" applyBorder="0" applyAlignment="0" applyProtection="0"/>
    <xf numFmtId="0" fontId="7" fillId="45" borderId="10" applyNumberFormat="0" applyBorder="0" applyAlignment="0" applyProtection="0"/>
    <xf numFmtId="0" fontId="7" fillId="48" borderId="10" applyNumberFormat="0" applyBorder="0" applyAlignment="0" applyProtection="0"/>
    <xf numFmtId="0" fontId="7" fillId="49" borderId="10" applyNumberFormat="0" applyBorder="0" applyAlignment="0" applyProtection="0"/>
    <xf numFmtId="0" fontId="7" fillId="52" borderId="10" applyNumberFormat="0" applyBorder="0" applyAlignment="0" applyProtection="0"/>
    <xf numFmtId="0" fontId="7" fillId="53"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0" borderId="57"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3" borderId="10" applyNumberFormat="0" applyBorder="0" applyAlignment="0" applyProtection="0"/>
    <xf numFmtId="0" fontId="7" fillId="52" borderId="10" applyNumberFormat="0" applyBorder="0" applyAlignment="0" applyProtection="0"/>
    <xf numFmtId="0" fontId="7" fillId="49" borderId="10" applyNumberFormat="0" applyBorder="0" applyAlignment="0" applyProtection="0"/>
    <xf numFmtId="0" fontId="7" fillId="48" borderId="10" applyNumberFormat="0" applyBorder="0" applyAlignment="0" applyProtection="0"/>
    <xf numFmtId="0" fontId="7" fillId="45" borderId="10" applyNumberFormat="0" applyBorder="0" applyAlignment="0" applyProtection="0"/>
    <xf numFmtId="0" fontId="7" fillId="44" borderId="10" applyNumberFormat="0" applyBorder="0" applyAlignment="0" applyProtection="0"/>
    <xf numFmtId="0" fontId="7" fillId="41" borderId="10" applyNumberFormat="0" applyBorder="0" applyAlignment="0" applyProtection="0"/>
    <xf numFmtId="0" fontId="7" fillId="40" borderId="10" applyNumberFormat="0" applyBorder="0" applyAlignment="0" applyProtection="0"/>
    <xf numFmtId="0" fontId="7" fillId="37" borderId="10" applyNumberFormat="0" applyBorder="0" applyAlignment="0" applyProtection="0"/>
    <xf numFmtId="0" fontId="7" fillId="36" borderId="10" applyNumberFormat="0" applyBorder="0" applyAlignment="0" applyProtection="0"/>
    <xf numFmtId="0" fontId="7" fillId="33" borderId="10" applyNumberFormat="0" applyBorder="0" applyAlignment="0" applyProtection="0"/>
    <xf numFmtId="0" fontId="7" fillId="32"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0" borderId="57" applyNumberFormat="0" applyFont="0" applyAlignment="0" applyProtection="0"/>
    <xf numFmtId="0" fontId="7" fillId="32" borderId="10" applyNumberFormat="0" applyBorder="0" applyAlignment="0" applyProtection="0"/>
    <xf numFmtId="0" fontId="7" fillId="33" borderId="10" applyNumberFormat="0" applyBorder="0" applyAlignment="0" applyProtection="0"/>
    <xf numFmtId="0" fontId="7" fillId="36" borderId="10" applyNumberFormat="0" applyBorder="0" applyAlignment="0" applyProtection="0"/>
    <xf numFmtId="0" fontId="7" fillId="37" borderId="10" applyNumberFormat="0" applyBorder="0" applyAlignment="0" applyProtection="0"/>
    <xf numFmtId="0" fontId="7" fillId="40" borderId="10" applyNumberFormat="0" applyBorder="0" applyAlignment="0" applyProtection="0"/>
    <xf numFmtId="0" fontId="7" fillId="41" borderId="10" applyNumberFormat="0" applyBorder="0" applyAlignment="0" applyProtection="0"/>
    <xf numFmtId="0" fontId="7" fillId="44" borderId="10" applyNumberFormat="0" applyBorder="0" applyAlignment="0" applyProtection="0"/>
    <xf numFmtId="0" fontId="7" fillId="45" borderId="10" applyNumberFormat="0" applyBorder="0" applyAlignment="0" applyProtection="0"/>
    <xf numFmtId="0" fontId="7" fillId="48" borderId="10" applyNumberFormat="0" applyBorder="0" applyAlignment="0" applyProtection="0"/>
    <xf numFmtId="0" fontId="7" fillId="49" borderId="10" applyNumberFormat="0" applyBorder="0" applyAlignment="0" applyProtection="0"/>
    <xf numFmtId="0" fontId="7" fillId="52" borderId="10" applyNumberFormat="0" applyBorder="0" applyAlignment="0" applyProtection="0"/>
    <xf numFmtId="0" fontId="7" fillId="53"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0" borderId="57"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3" borderId="10" applyNumberFormat="0" applyBorder="0" applyAlignment="0" applyProtection="0"/>
    <xf numFmtId="0" fontId="7" fillId="52" borderId="10" applyNumberFormat="0" applyBorder="0" applyAlignment="0" applyProtection="0"/>
    <xf numFmtId="0" fontId="7" fillId="49" borderId="10" applyNumberFormat="0" applyBorder="0" applyAlignment="0" applyProtection="0"/>
    <xf numFmtId="0" fontId="7" fillId="48" borderId="10" applyNumberFormat="0" applyBorder="0" applyAlignment="0" applyProtection="0"/>
    <xf numFmtId="0" fontId="7" fillId="45" borderId="10" applyNumberFormat="0" applyBorder="0" applyAlignment="0" applyProtection="0"/>
    <xf numFmtId="0" fontId="7" fillId="44" borderId="10" applyNumberFormat="0" applyBorder="0" applyAlignment="0" applyProtection="0"/>
    <xf numFmtId="0" fontId="7" fillId="41" borderId="10" applyNumberFormat="0" applyBorder="0" applyAlignment="0" applyProtection="0"/>
    <xf numFmtId="0" fontId="7" fillId="40" borderId="10" applyNumberFormat="0" applyBorder="0" applyAlignment="0" applyProtection="0"/>
    <xf numFmtId="0" fontId="7" fillId="37" borderId="10" applyNumberFormat="0" applyBorder="0" applyAlignment="0" applyProtection="0"/>
    <xf numFmtId="0" fontId="7" fillId="36" borderId="10" applyNumberFormat="0" applyBorder="0" applyAlignment="0" applyProtection="0"/>
    <xf numFmtId="0" fontId="7" fillId="33" borderId="10" applyNumberFormat="0" applyBorder="0" applyAlignment="0" applyProtection="0"/>
    <xf numFmtId="0" fontId="7" fillId="32"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6" fillId="0" borderId="10"/>
    <xf numFmtId="0" fontId="6" fillId="0" borderId="10"/>
    <xf numFmtId="9" fontId="6" fillId="0" borderId="10" applyFont="0" applyFill="0" applyBorder="0" applyAlignment="0" applyProtection="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9" fontId="6" fillId="0" borderId="10" applyFont="0" applyFill="0" applyBorder="0" applyAlignment="0" applyProtection="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31"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92" fillId="0" borderId="10" applyNumberFormat="0" applyFill="0" applyBorder="0" applyAlignment="0" applyProtection="0"/>
    <xf numFmtId="0" fontId="6" fillId="0" borderId="10"/>
    <xf numFmtId="0" fontId="66" fillId="0" borderId="51" applyNumberFormat="0" applyFill="0" applyAlignment="0" applyProtection="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32" borderId="10" applyNumberFormat="0" applyBorder="0" applyAlignment="0" applyProtection="0"/>
    <xf numFmtId="0" fontId="6" fillId="33" borderId="10" applyNumberFormat="0" applyBorder="0" applyAlignment="0" applyProtection="0"/>
    <xf numFmtId="0" fontId="6" fillId="36" borderId="10" applyNumberFormat="0" applyBorder="0" applyAlignment="0" applyProtection="0"/>
    <xf numFmtId="0" fontId="6" fillId="37" borderId="10" applyNumberFormat="0" applyBorder="0" applyAlignment="0" applyProtection="0"/>
    <xf numFmtId="0" fontId="6" fillId="40" borderId="10" applyNumberFormat="0" applyBorder="0" applyAlignment="0" applyProtection="0"/>
    <xf numFmtId="0" fontId="6" fillId="41" borderId="10" applyNumberFormat="0" applyBorder="0" applyAlignment="0" applyProtection="0"/>
    <xf numFmtId="0" fontId="6" fillId="44" borderId="10" applyNumberFormat="0" applyBorder="0" applyAlignment="0" applyProtection="0"/>
    <xf numFmtId="0" fontId="6" fillId="45" borderId="10" applyNumberFormat="0" applyBorder="0" applyAlignment="0" applyProtection="0"/>
    <xf numFmtId="0" fontId="6" fillId="48" borderId="10" applyNumberFormat="0" applyBorder="0" applyAlignment="0" applyProtection="0"/>
    <xf numFmtId="0" fontId="6" fillId="49" borderId="10" applyNumberFormat="0" applyBorder="0" applyAlignment="0" applyProtection="0"/>
    <xf numFmtId="0" fontId="6" fillId="52" borderId="10" applyNumberFormat="0" applyBorder="0" applyAlignment="0" applyProtection="0"/>
    <xf numFmtId="0" fontId="6" fillId="53"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0" borderId="57"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3" borderId="10" applyNumberFormat="0" applyBorder="0" applyAlignment="0" applyProtection="0"/>
    <xf numFmtId="0" fontId="6" fillId="52" borderId="10" applyNumberFormat="0" applyBorder="0" applyAlignment="0" applyProtection="0"/>
    <xf numFmtId="0" fontId="6" fillId="49" borderId="10" applyNumberFormat="0" applyBorder="0" applyAlignment="0" applyProtection="0"/>
    <xf numFmtId="0" fontId="6" fillId="48" borderId="10" applyNumberFormat="0" applyBorder="0" applyAlignment="0" applyProtection="0"/>
    <xf numFmtId="0" fontId="6" fillId="45" borderId="10" applyNumberFormat="0" applyBorder="0" applyAlignment="0" applyProtection="0"/>
    <xf numFmtId="0" fontId="6" fillId="44" borderId="10" applyNumberFormat="0" applyBorder="0" applyAlignment="0" applyProtection="0"/>
    <xf numFmtId="0" fontId="6" fillId="41" borderId="10" applyNumberFormat="0" applyBorder="0" applyAlignment="0" applyProtection="0"/>
    <xf numFmtId="0" fontId="6" fillId="40" borderId="10" applyNumberFormat="0" applyBorder="0" applyAlignment="0" applyProtection="0"/>
    <xf numFmtId="0" fontId="6" fillId="37" borderId="10" applyNumberFormat="0" applyBorder="0" applyAlignment="0" applyProtection="0"/>
    <xf numFmtId="0" fontId="6" fillId="36" borderId="10" applyNumberFormat="0" applyBorder="0" applyAlignment="0" applyProtection="0"/>
    <xf numFmtId="0" fontId="6" fillId="33" borderId="10" applyNumberFormat="0" applyBorder="0" applyAlignment="0" applyProtection="0"/>
    <xf numFmtId="0" fontId="6" fillId="32"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1" fillId="23" borderId="48">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32" borderId="10" applyNumberFormat="0" applyBorder="0" applyAlignment="0" applyProtection="0"/>
    <xf numFmtId="0" fontId="5" fillId="33" borderId="10" applyNumberFormat="0" applyBorder="0" applyAlignment="0" applyProtection="0"/>
    <xf numFmtId="0" fontId="5" fillId="36" borderId="10" applyNumberFormat="0" applyBorder="0" applyAlignment="0" applyProtection="0"/>
    <xf numFmtId="0" fontId="5" fillId="37" borderId="10" applyNumberFormat="0" applyBorder="0" applyAlignment="0" applyProtection="0"/>
    <xf numFmtId="0" fontId="5" fillId="40" borderId="10" applyNumberFormat="0" applyBorder="0" applyAlignment="0" applyProtection="0"/>
    <xf numFmtId="0" fontId="5" fillId="41" borderId="10" applyNumberFormat="0" applyBorder="0" applyAlignment="0" applyProtection="0"/>
    <xf numFmtId="0" fontId="5" fillId="44" borderId="10" applyNumberFormat="0" applyBorder="0" applyAlignment="0" applyProtection="0"/>
    <xf numFmtId="0" fontId="5" fillId="45" borderId="10" applyNumberFormat="0" applyBorder="0" applyAlignment="0" applyProtection="0"/>
    <xf numFmtId="0" fontId="5" fillId="48" borderId="10" applyNumberFormat="0" applyBorder="0" applyAlignment="0" applyProtection="0"/>
    <xf numFmtId="0" fontId="5" fillId="49" borderId="10" applyNumberFormat="0" applyBorder="0" applyAlignment="0" applyProtection="0"/>
    <xf numFmtId="0" fontId="5" fillId="52" borderId="10" applyNumberFormat="0" applyBorder="0" applyAlignment="0" applyProtection="0"/>
    <xf numFmtId="0" fontId="5" fillId="53"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0" borderId="57"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3" borderId="10" applyNumberFormat="0" applyBorder="0" applyAlignment="0" applyProtection="0"/>
    <xf numFmtId="0" fontId="5" fillId="52" borderId="10" applyNumberFormat="0" applyBorder="0" applyAlignment="0" applyProtection="0"/>
    <xf numFmtId="0" fontId="5" fillId="49" borderId="10" applyNumberFormat="0" applyBorder="0" applyAlignment="0" applyProtection="0"/>
    <xf numFmtId="0" fontId="5" fillId="48" borderId="10" applyNumberFormat="0" applyBorder="0" applyAlignment="0" applyProtection="0"/>
    <xf numFmtId="0" fontId="5" fillId="45" borderId="10" applyNumberFormat="0" applyBorder="0" applyAlignment="0" applyProtection="0"/>
    <xf numFmtId="0" fontId="5" fillId="44" borderId="10" applyNumberFormat="0" applyBorder="0" applyAlignment="0" applyProtection="0"/>
    <xf numFmtId="0" fontId="5" fillId="41" borderId="10" applyNumberFormat="0" applyBorder="0" applyAlignment="0" applyProtection="0"/>
    <xf numFmtId="0" fontId="5" fillId="40" borderId="10" applyNumberFormat="0" applyBorder="0" applyAlignment="0" applyProtection="0"/>
    <xf numFmtId="0" fontId="5" fillId="37" borderId="10" applyNumberFormat="0" applyBorder="0" applyAlignment="0" applyProtection="0"/>
    <xf numFmtId="0" fontId="5" fillId="36" borderId="10" applyNumberFormat="0" applyBorder="0" applyAlignment="0" applyProtection="0"/>
    <xf numFmtId="0" fontId="5" fillId="33" borderId="10" applyNumberFormat="0" applyBorder="0" applyAlignment="0" applyProtection="0"/>
    <xf numFmtId="0" fontId="5" fillId="32"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94" fillId="0" borderId="10" applyNumberFormat="0" applyFill="0" applyBorder="0" applyAlignment="0" applyProtection="0">
      <alignment vertical="top"/>
      <protection locked="0"/>
    </xf>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32" borderId="10" applyNumberFormat="0" applyBorder="0" applyAlignment="0" applyProtection="0"/>
    <xf numFmtId="0" fontId="4" fillId="33" borderId="10" applyNumberFormat="0" applyBorder="0" applyAlignment="0" applyProtection="0"/>
    <xf numFmtId="0" fontId="4" fillId="36" borderId="10" applyNumberFormat="0" applyBorder="0" applyAlignment="0" applyProtection="0"/>
    <xf numFmtId="0" fontId="4" fillId="37" borderId="10" applyNumberFormat="0" applyBorder="0" applyAlignment="0" applyProtection="0"/>
    <xf numFmtId="0" fontId="4" fillId="40" borderId="10" applyNumberFormat="0" applyBorder="0" applyAlignment="0" applyProtection="0"/>
    <xf numFmtId="0" fontId="4" fillId="41" borderId="10" applyNumberFormat="0" applyBorder="0" applyAlignment="0" applyProtection="0"/>
    <xf numFmtId="0" fontId="4" fillId="44" borderId="10" applyNumberFormat="0" applyBorder="0" applyAlignment="0" applyProtection="0"/>
    <xf numFmtId="0" fontId="4" fillId="45" borderId="10" applyNumberFormat="0" applyBorder="0" applyAlignment="0" applyProtection="0"/>
    <xf numFmtId="0" fontId="4" fillId="48" borderId="10" applyNumberFormat="0" applyBorder="0" applyAlignment="0" applyProtection="0"/>
    <xf numFmtId="0" fontId="4" fillId="49" borderId="10" applyNumberFormat="0" applyBorder="0" applyAlignment="0" applyProtection="0"/>
    <xf numFmtId="0" fontId="4" fillId="52" borderId="10" applyNumberFormat="0" applyBorder="0" applyAlignment="0" applyProtection="0"/>
    <xf numFmtId="0" fontId="4" fillId="53"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0" borderId="57"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3" borderId="10" applyNumberFormat="0" applyBorder="0" applyAlignment="0" applyProtection="0"/>
    <xf numFmtId="0" fontId="4" fillId="52" borderId="10" applyNumberFormat="0" applyBorder="0" applyAlignment="0" applyProtection="0"/>
    <xf numFmtId="0" fontId="4" fillId="49" borderId="10" applyNumberFormat="0" applyBorder="0" applyAlignment="0" applyProtection="0"/>
    <xf numFmtId="0" fontId="4" fillId="48" borderId="10" applyNumberFormat="0" applyBorder="0" applyAlignment="0" applyProtection="0"/>
    <xf numFmtId="0" fontId="4" fillId="45" borderId="10" applyNumberFormat="0" applyBorder="0" applyAlignment="0" applyProtection="0"/>
    <xf numFmtId="0" fontId="4" fillId="44" borderId="10" applyNumberFormat="0" applyBorder="0" applyAlignment="0" applyProtection="0"/>
    <xf numFmtId="0" fontId="4" fillId="41" borderId="10" applyNumberFormat="0" applyBorder="0" applyAlignment="0" applyProtection="0"/>
    <xf numFmtId="0" fontId="4" fillId="40" borderId="10" applyNumberFormat="0" applyBorder="0" applyAlignment="0" applyProtection="0"/>
    <xf numFmtId="0" fontId="4" fillId="37" borderId="10" applyNumberFormat="0" applyBorder="0" applyAlignment="0" applyProtection="0"/>
    <xf numFmtId="0" fontId="4" fillId="36" borderId="10" applyNumberFormat="0" applyBorder="0" applyAlignment="0" applyProtection="0"/>
    <xf numFmtId="0" fontId="4" fillId="33" borderId="10" applyNumberFormat="0" applyBorder="0" applyAlignment="0" applyProtection="0"/>
    <xf numFmtId="0" fontId="4" fillId="32"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9" fontId="4" fillId="0" borderId="10" applyFont="0" applyFill="0" applyBorder="0" applyAlignment="0" applyProtection="0"/>
    <xf numFmtId="0" fontId="4" fillId="0" borderId="10"/>
    <xf numFmtId="0" fontId="3" fillId="0" borderId="10"/>
    <xf numFmtId="0" fontId="3" fillId="0" borderId="10"/>
    <xf numFmtId="9" fontId="3" fillId="0" borderId="10" applyFont="0" applyFill="0" applyBorder="0" applyAlignment="0" applyProtection="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9" fontId="3" fillId="0" borderId="10" applyFont="0" applyFill="0" applyBorder="0" applyAlignment="0" applyProtection="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32" borderId="10" applyNumberFormat="0" applyBorder="0" applyAlignment="0" applyProtection="0"/>
    <xf numFmtId="0" fontId="3" fillId="33" borderId="10" applyNumberFormat="0" applyBorder="0" applyAlignment="0" applyProtection="0"/>
    <xf numFmtId="0" fontId="3" fillId="36" borderId="10" applyNumberFormat="0" applyBorder="0" applyAlignment="0" applyProtection="0"/>
    <xf numFmtId="0" fontId="3" fillId="37" borderId="10" applyNumberFormat="0" applyBorder="0" applyAlignment="0" applyProtection="0"/>
    <xf numFmtId="0" fontId="3" fillId="40" borderId="10" applyNumberFormat="0" applyBorder="0" applyAlignment="0" applyProtection="0"/>
    <xf numFmtId="0" fontId="3" fillId="41" borderId="10" applyNumberFormat="0" applyBorder="0" applyAlignment="0" applyProtection="0"/>
    <xf numFmtId="0" fontId="3" fillId="44" borderId="10" applyNumberFormat="0" applyBorder="0" applyAlignment="0" applyProtection="0"/>
    <xf numFmtId="0" fontId="3" fillId="45" borderId="10" applyNumberFormat="0" applyBorder="0" applyAlignment="0" applyProtection="0"/>
    <xf numFmtId="0" fontId="3" fillId="48" borderId="10" applyNumberFormat="0" applyBorder="0" applyAlignment="0" applyProtection="0"/>
    <xf numFmtId="0" fontId="3" fillId="49" borderId="10" applyNumberFormat="0" applyBorder="0" applyAlignment="0" applyProtection="0"/>
    <xf numFmtId="0" fontId="3" fillId="52" borderId="10" applyNumberFormat="0" applyBorder="0" applyAlignment="0" applyProtection="0"/>
    <xf numFmtId="0" fontId="3" fillId="53"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0" borderId="57"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3" borderId="10" applyNumberFormat="0" applyBorder="0" applyAlignment="0" applyProtection="0"/>
    <xf numFmtId="0" fontId="3" fillId="52" borderId="10" applyNumberFormat="0" applyBorder="0" applyAlignment="0" applyProtection="0"/>
    <xf numFmtId="0" fontId="3" fillId="49" borderId="10" applyNumberFormat="0" applyBorder="0" applyAlignment="0" applyProtection="0"/>
    <xf numFmtId="0" fontId="3" fillId="48" borderId="10" applyNumberFormat="0" applyBorder="0" applyAlignment="0" applyProtection="0"/>
    <xf numFmtId="0" fontId="3" fillId="45" borderId="10" applyNumberFormat="0" applyBorder="0" applyAlignment="0" applyProtection="0"/>
    <xf numFmtId="0" fontId="3" fillId="44" borderId="10" applyNumberFormat="0" applyBorder="0" applyAlignment="0" applyProtection="0"/>
    <xf numFmtId="0" fontId="3" fillId="41" borderId="10" applyNumberFormat="0" applyBorder="0" applyAlignment="0" applyProtection="0"/>
    <xf numFmtId="0" fontId="3" fillId="40" borderId="10" applyNumberFormat="0" applyBorder="0" applyAlignment="0" applyProtection="0"/>
    <xf numFmtId="0" fontId="3" fillId="37" borderId="10" applyNumberFormat="0" applyBorder="0" applyAlignment="0" applyProtection="0"/>
    <xf numFmtId="0" fontId="3" fillId="36" borderId="10" applyNumberFormat="0" applyBorder="0" applyAlignment="0" applyProtection="0"/>
    <xf numFmtId="0" fontId="3" fillId="33" borderId="10" applyNumberFormat="0" applyBorder="0" applyAlignment="0" applyProtection="0"/>
    <xf numFmtId="0" fontId="3" fillId="32"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2" fillId="0" borderId="10"/>
    <xf numFmtId="0" fontId="2" fillId="0" borderId="10"/>
    <xf numFmtId="9" fontId="2" fillId="0" borderId="10" applyFont="0" applyFill="0" applyBorder="0" applyAlignment="0" applyProtection="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9" fontId="2" fillId="0" borderId="10" applyFont="0" applyFill="0" applyBorder="0" applyAlignment="0" applyProtection="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32" borderId="10" applyNumberFormat="0" applyBorder="0" applyAlignment="0" applyProtection="0"/>
    <xf numFmtId="0" fontId="2" fillId="33" borderId="10" applyNumberFormat="0" applyBorder="0" applyAlignment="0" applyProtection="0"/>
    <xf numFmtId="0" fontId="2" fillId="36" borderId="10" applyNumberFormat="0" applyBorder="0" applyAlignment="0" applyProtection="0"/>
    <xf numFmtId="0" fontId="2" fillId="37" borderId="10" applyNumberFormat="0" applyBorder="0" applyAlignment="0" applyProtection="0"/>
    <xf numFmtId="0" fontId="2" fillId="40" borderId="10" applyNumberFormat="0" applyBorder="0" applyAlignment="0" applyProtection="0"/>
    <xf numFmtId="0" fontId="2" fillId="41" borderId="10" applyNumberFormat="0" applyBorder="0" applyAlignment="0" applyProtection="0"/>
    <xf numFmtId="0" fontId="2" fillId="44" borderId="10" applyNumberFormat="0" applyBorder="0" applyAlignment="0" applyProtection="0"/>
    <xf numFmtId="0" fontId="2" fillId="45" borderId="10" applyNumberFormat="0" applyBorder="0" applyAlignment="0" applyProtection="0"/>
    <xf numFmtId="0" fontId="2" fillId="48" borderId="10" applyNumberFormat="0" applyBorder="0" applyAlignment="0" applyProtection="0"/>
    <xf numFmtId="0" fontId="2" fillId="49" borderId="10" applyNumberFormat="0" applyBorder="0" applyAlignment="0" applyProtection="0"/>
    <xf numFmtId="0" fontId="2" fillId="52" borderId="10" applyNumberFormat="0" applyBorder="0" applyAlignment="0" applyProtection="0"/>
    <xf numFmtId="0" fontId="2" fillId="53"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0" borderId="57"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3" borderId="10" applyNumberFormat="0" applyBorder="0" applyAlignment="0" applyProtection="0"/>
    <xf numFmtId="0" fontId="2" fillId="52" borderId="10" applyNumberFormat="0" applyBorder="0" applyAlignment="0" applyProtection="0"/>
    <xf numFmtId="0" fontId="2" fillId="49" borderId="10" applyNumberFormat="0" applyBorder="0" applyAlignment="0" applyProtection="0"/>
    <xf numFmtId="0" fontId="2" fillId="48" borderId="10" applyNumberFormat="0" applyBorder="0" applyAlignment="0" applyProtection="0"/>
    <xf numFmtId="0" fontId="2" fillId="45" borderId="10" applyNumberFormat="0" applyBorder="0" applyAlignment="0" applyProtection="0"/>
    <xf numFmtId="0" fontId="2" fillId="44" borderId="10" applyNumberFormat="0" applyBorder="0" applyAlignment="0" applyProtection="0"/>
    <xf numFmtId="0" fontId="2" fillId="41" borderId="10" applyNumberFormat="0" applyBorder="0" applyAlignment="0" applyProtection="0"/>
    <xf numFmtId="0" fontId="2" fillId="40" borderId="10" applyNumberFormat="0" applyBorder="0" applyAlignment="0" applyProtection="0"/>
    <xf numFmtId="0" fontId="2" fillId="37" borderId="10" applyNumberFormat="0" applyBorder="0" applyAlignment="0" applyProtection="0"/>
    <xf numFmtId="0" fontId="2" fillId="36" borderId="10" applyNumberFormat="0" applyBorder="0" applyAlignment="0" applyProtection="0"/>
    <xf numFmtId="0" fontId="2" fillId="33" borderId="10" applyNumberFormat="0" applyBorder="0" applyAlignment="0" applyProtection="0"/>
    <xf numFmtId="0" fontId="2" fillId="32"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32" borderId="10" applyNumberFormat="0" applyBorder="0" applyAlignment="0" applyProtection="0"/>
    <xf numFmtId="0" fontId="1" fillId="33" borderId="10" applyNumberFormat="0" applyBorder="0" applyAlignment="0" applyProtection="0"/>
    <xf numFmtId="0" fontId="1" fillId="36" borderId="10" applyNumberFormat="0" applyBorder="0" applyAlignment="0" applyProtection="0"/>
    <xf numFmtId="0" fontId="1" fillId="37" borderId="10" applyNumberFormat="0" applyBorder="0" applyAlignment="0" applyProtection="0"/>
    <xf numFmtId="0" fontId="1" fillId="40" borderId="10" applyNumberFormat="0" applyBorder="0" applyAlignment="0" applyProtection="0"/>
    <xf numFmtId="0" fontId="1" fillId="41" borderId="10" applyNumberFormat="0" applyBorder="0" applyAlignment="0" applyProtection="0"/>
    <xf numFmtId="0" fontId="1" fillId="44" borderId="10" applyNumberFormat="0" applyBorder="0" applyAlignment="0" applyProtection="0"/>
    <xf numFmtId="0" fontId="1" fillId="45" borderId="10" applyNumberFormat="0" applyBorder="0" applyAlignment="0" applyProtection="0"/>
    <xf numFmtId="0" fontId="1" fillId="48" borderId="10" applyNumberFormat="0" applyBorder="0" applyAlignment="0" applyProtection="0"/>
    <xf numFmtId="0" fontId="1" fillId="49" borderId="10" applyNumberFormat="0" applyBorder="0" applyAlignment="0" applyProtection="0"/>
    <xf numFmtId="0" fontId="1" fillId="52" borderId="10" applyNumberFormat="0" applyBorder="0" applyAlignment="0" applyProtection="0"/>
    <xf numFmtId="0" fontId="1" fillId="53"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0" borderId="57"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3" borderId="10" applyNumberFormat="0" applyBorder="0" applyAlignment="0" applyProtection="0"/>
    <xf numFmtId="0" fontId="1" fillId="52" borderId="10" applyNumberFormat="0" applyBorder="0" applyAlignment="0" applyProtection="0"/>
    <xf numFmtId="0" fontId="1" fillId="49" borderId="10" applyNumberFormat="0" applyBorder="0" applyAlignment="0" applyProtection="0"/>
    <xf numFmtId="0" fontId="1" fillId="48" borderId="10" applyNumberFormat="0" applyBorder="0" applyAlignment="0" applyProtection="0"/>
    <xf numFmtId="0" fontId="1" fillId="45" borderId="10" applyNumberFormat="0" applyBorder="0" applyAlignment="0" applyProtection="0"/>
    <xf numFmtId="0" fontId="1" fillId="44" borderId="10" applyNumberFormat="0" applyBorder="0" applyAlignment="0" applyProtection="0"/>
    <xf numFmtId="0" fontId="1" fillId="41" borderId="10" applyNumberFormat="0" applyBorder="0" applyAlignment="0" applyProtection="0"/>
    <xf numFmtId="0" fontId="1" fillId="40" borderId="10" applyNumberFormat="0" applyBorder="0" applyAlignment="0" applyProtection="0"/>
    <xf numFmtId="0" fontId="1" fillId="37" borderId="10" applyNumberFormat="0" applyBorder="0" applyAlignment="0" applyProtection="0"/>
    <xf numFmtId="0" fontId="1" fillId="36" borderId="10" applyNumberFormat="0" applyBorder="0" applyAlignment="0" applyProtection="0"/>
    <xf numFmtId="0" fontId="1" fillId="33" borderId="10" applyNumberFormat="0" applyBorder="0" applyAlignment="0" applyProtection="0"/>
    <xf numFmtId="0" fontId="1" fillId="32"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9" fontId="1" fillId="0" borderId="10" applyFont="0" applyFill="0" applyBorder="0" applyAlignment="0" applyProtection="0"/>
    <xf numFmtId="0" fontId="1" fillId="0" borderId="10"/>
  </cellStyleXfs>
  <cellXfs count="1414">
    <xf numFmtId="0" fontId="0" fillId="0" borderId="0" xfId="0" applyFont="1" applyAlignment="1">
      <alignment vertical="top" wrapText="1"/>
    </xf>
    <xf numFmtId="0" fontId="16" fillId="0" borderId="1" xfId="0" applyNumberFormat="1" applyFont="1" applyBorder="1" applyAlignment="1"/>
    <xf numFmtId="1" fontId="16" fillId="0" borderId="1" xfId="0" applyNumberFormat="1" applyFont="1" applyBorder="1" applyAlignment="1"/>
    <xf numFmtId="0" fontId="18" fillId="0" borderId="1" xfId="0" applyNumberFormat="1" applyFont="1" applyBorder="1" applyAlignment="1">
      <alignment horizontal="justify" vertical="top" wrapText="1"/>
    </xf>
    <xf numFmtId="0" fontId="19" fillId="0" borderId="1" xfId="0" applyNumberFormat="1" applyFont="1" applyBorder="1" applyAlignment="1">
      <alignment horizontal="center" vertical="top" wrapText="1"/>
    </xf>
    <xf numFmtId="0" fontId="19" fillId="2" borderId="1" xfId="0" applyNumberFormat="1" applyFont="1" applyFill="1" applyBorder="1" applyAlignment="1">
      <alignment horizontal="center" wrapText="1"/>
    </xf>
    <xf numFmtId="0" fontId="18" fillId="2" borderId="1" xfId="0" applyNumberFormat="1" applyFont="1" applyFill="1" applyBorder="1" applyAlignment="1">
      <alignment horizontal="center" wrapText="1"/>
    </xf>
    <xf numFmtId="0" fontId="19" fillId="2" borderId="1" xfId="0" applyNumberFormat="1" applyFont="1" applyFill="1" applyBorder="1" applyAlignment="1">
      <alignment horizontal="center"/>
    </xf>
    <xf numFmtId="1" fontId="19" fillId="2" borderId="1" xfId="0" applyNumberFormat="1" applyFont="1" applyFill="1" applyBorder="1" applyAlignment="1">
      <alignment horizontal="center"/>
    </xf>
    <xf numFmtId="1" fontId="16" fillId="2" borderId="1" xfId="0" applyNumberFormat="1" applyFont="1" applyFill="1" applyBorder="1" applyAlignment="1">
      <alignment horizontal="center"/>
    </xf>
    <xf numFmtId="1" fontId="19" fillId="2" borderId="1" xfId="0" applyNumberFormat="1" applyFont="1" applyFill="1" applyBorder="1" applyAlignment="1">
      <alignment horizontal="center" wrapText="1"/>
    </xf>
    <xf numFmtId="1" fontId="18" fillId="2" borderId="1" xfId="0" applyNumberFormat="1" applyFont="1" applyFill="1" applyBorder="1" applyAlignment="1">
      <alignment horizontal="center" wrapText="1"/>
    </xf>
    <xf numFmtId="0" fontId="18" fillId="0" borderId="1" xfId="0" applyNumberFormat="1" applyFont="1" applyBorder="1" applyAlignment="1">
      <alignment horizontal="left" vertical="top" wrapText="1"/>
    </xf>
    <xf numFmtId="0" fontId="19" fillId="0" borderId="1" xfId="0" applyNumberFormat="1" applyFont="1" applyBorder="1" applyAlignment="1">
      <alignment horizontal="left" vertical="top" wrapText="1"/>
    </xf>
    <xf numFmtId="1" fontId="16" fillId="2" borderId="1" xfId="0" applyNumberFormat="1" applyFont="1" applyFill="1" applyBorder="1" applyAlignment="1"/>
    <xf numFmtId="0" fontId="18" fillId="0" borderId="1" xfId="0" applyNumberFormat="1" applyFont="1" applyBorder="1" applyAlignment="1">
      <alignment horizontal="left" wrapText="1"/>
    </xf>
    <xf numFmtId="0" fontId="23" fillId="2" borderId="1" xfId="0" applyNumberFormat="1" applyFont="1" applyFill="1" applyBorder="1" applyAlignment="1">
      <alignment horizontal="center" wrapText="1"/>
    </xf>
    <xf numFmtId="0" fontId="24" fillId="0" borderId="1" xfId="0" applyNumberFormat="1" applyFont="1" applyBorder="1" applyAlignment="1">
      <alignment horizontal="center" wrapText="1"/>
    </xf>
    <xf numFmtId="0" fontId="18" fillId="0" borderId="1" xfId="0" applyNumberFormat="1" applyFont="1" applyBorder="1" applyAlignment="1">
      <alignment horizontal="justify" wrapText="1"/>
    </xf>
    <xf numFmtId="0" fontId="19" fillId="0" borderId="1" xfId="0" applyNumberFormat="1" applyFont="1" applyBorder="1" applyAlignment="1">
      <alignment horizontal="center" wrapText="1"/>
    </xf>
    <xf numFmtId="0" fontId="18" fillId="2" borderId="1" xfId="0" applyNumberFormat="1" applyFont="1" applyFill="1" applyBorder="1" applyAlignment="1">
      <alignment horizontal="left" wrapText="1"/>
    </xf>
    <xf numFmtId="0" fontId="19" fillId="0" borderId="1" xfId="0" applyNumberFormat="1" applyFont="1" applyBorder="1" applyAlignment="1">
      <alignment horizontal="left" wrapText="1"/>
    </xf>
    <xf numFmtId="1" fontId="18" fillId="2" borderId="1" xfId="0" applyNumberFormat="1" applyFont="1" applyFill="1" applyBorder="1" applyAlignment="1">
      <alignment horizontal="left" wrapText="1"/>
    </xf>
    <xf numFmtId="1" fontId="18" fillId="0" borderId="1" xfId="0" applyNumberFormat="1" applyFont="1" applyBorder="1" applyAlignment="1">
      <alignment horizontal="left" wrapText="1"/>
    </xf>
    <xf numFmtId="0" fontId="25" fillId="2" borderId="1" xfId="0" applyFont="1" applyFill="1" applyBorder="1" applyAlignment="1">
      <alignment horizontal="center" wrapText="1"/>
    </xf>
    <xf numFmtId="0" fontId="15" fillId="0" borderId="0" xfId="0" applyNumberFormat="1" applyFont="1" applyAlignment="1">
      <alignment vertical="top" wrapText="1"/>
    </xf>
    <xf numFmtId="1" fontId="19" fillId="2" borderId="7" xfId="0" applyNumberFormat="1" applyFont="1" applyFill="1" applyBorder="1" applyAlignment="1">
      <alignment horizontal="center" wrapText="1"/>
    </xf>
    <xf numFmtId="0" fontId="27" fillId="0" borderId="0" xfId="0" applyNumberFormat="1" applyFont="1" applyAlignment="1">
      <alignment vertical="top" wrapText="1"/>
    </xf>
    <xf numFmtId="0" fontId="28" fillId="0" borderId="0" xfId="0" applyNumberFormat="1" applyFont="1" applyAlignment="1">
      <alignment vertical="top" wrapText="1"/>
    </xf>
    <xf numFmtId="0" fontId="29" fillId="0" borderId="15" xfId="0" applyNumberFormat="1" applyFont="1" applyBorder="1" applyAlignment="1">
      <alignment vertical="top" wrapText="1"/>
    </xf>
    <xf numFmtId="0" fontId="29" fillId="0" borderId="0" xfId="0" applyNumberFormat="1" applyFont="1" applyAlignment="1">
      <alignment vertical="top" wrapText="1"/>
    </xf>
    <xf numFmtId="0" fontId="27" fillId="4" borderId="15" xfId="0" applyNumberFormat="1" applyFont="1" applyFill="1" applyBorder="1" applyAlignment="1">
      <alignment vertical="top" wrapText="1"/>
    </xf>
    <xf numFmtId="0" fontId="28" fillId="4" borderId="15" xfId="0" applyNumberFormat="1" applyFont="1" applyFill="1" applyBorder="1" applyAlignment="1">
      <alignment vertical="top" wrapText="1"/>
    </xf>
    <xf numFmtId="0" fontId="29" fillId="4" borderId="15" xfId="0" applyNumberFormat="1" applyFont="1" applyFill="1" applyBorder="1" applyAlignment="1">
      <alignment vertical="top" wrapText="1"/>
    </xf>
    <xf numFmtId="0" fontId="29" fillId="4" borderId="20" xfId="0" applyNumberFormat="1" applyFont="1" applyFill="1" applyBorder="1" applyAlignment="1">
      <alignment vertical="top" wrapText="1"/>
    </xf>
    <xf numFmtId="0" fontId="27" fillId="4" borderId="15" xfId="0" applyNumberFormat="1" applyFont="1" applyFill="1" applyBorder="1" applyAlignment="1">
      <alignment horizontal="center" vertical="top" wrapText="1"/>
    </xf>
    <xf numFmtId="1" fontId="18" fillId="4" borderId="1" xfId="0" applyNumberFormat="1" applyFont="1" applyFill="1" applyBorder="1" applyAlignment="1">
      <alignment horizontal="center" wrapText="1"/>
    </xf>
    <xf numFmtId="0" fontId="18" fillId="4" borderId="1" xfId="0" applyNumberFormat="1" applyFont="1" applyFill="1" applyBorder="1" applyAlignment="1">
      <alignment horizontal="center" wrapText="1"/>
    </xf>
    <xf numFmtId="1" fontId="19" fillId="4" borderId="1" xfId="0" applyNumberFormat="1" applyFont="1" applyFill="1" applyBorder="1" applyAlignment="1">
      <alignment horizontal="center" wrapText="1"/>
    </xf>
    <xf numFmtId="0" fontId="19" fillId="4" borderId="1" xfId="0" applyNumberFormat="1" applyFont="1" applyFill="1" applyBorder="1" applyAlignment="1">
      <alignment horizontal="center" wrapText="1"/>
    </xf>
    <xf numFmtId="1" fontId="19" fillId="4" borderId="1" xfId="0" applyNumberFormat="1" applyFont="1" applyFill="1" applyBorder="1" applyAlignment="1">
      <alignment horizontal="center"/>
    </xf>
    <xf numFmtId="1" fontId="19" fillId="4" borderId="7" xfId="0" applyNumberFormat="1" applyFont="1" applyFill="1" applyBorder="1" applyAlignment="1">
      <alignment horizontal="center" wrapText="1"/>
    </xf>
    <xf numFmtId="1" fontId="19" fillId="4" borderId="15" xfId="0" applyNumberFormat="1" applyFont="1" applyFill="1" applyBorder="1" applyAlignment="1">
      <alignment horizontal="center" wrapText="1"/>
    </xf>
    <xf numFmtId="0" fontId="20" fillId="4" borderId="1" xfId="0" applyNumberFormat="1" applyFont="1" applyFill="1" applyBorder="1" applyAlignment="1">
      <alignment horizontal="center" wrapText="1"/>
    </xf>
    <xf numFmtId="1" fontId="21" fillId="4" borderId="1" xfId="0" applyNumberFormat="1" applyFont="1" applyFill="1" applyBorder="1" applyAlignment="1">
      <alignment horizontal="center" wrapText="1"/>
    </xf>
    <xf numFmtId="0" fontId="21" fillId="4" borderId="1" xfId="0" applyNumberFormat="1" applyFont="1" applyFill="1" applyBorder="1" applyAlignment="1">
      <alignment horizontal="center"/>
    </xf>
    <xf numFmtId="0" fontId="29" fillId="0" borderId="15" xfId="0" applyNumberFormat="1" applyFont="1" applyBorder="1" applyAlignment="1">
      <alignment horizontal="center" vertical="top" wrapText="1"/>
    </xf>
    <xf numFmtId="1" fontId="16" fillId="4" borderId="1" xfId="0" applyNumberFormat="1" applyFont="1" applyFill="1" applyBorder="1" applyAlignment="1"/>
    <xf numFmtId="0" fontId="20" fillId="4" borderId="1" xfId="0" applyNumberFormat="1" applyFont="1" applyFill="1" applyBorder="1" applyAlignment="1">
      <alignment horizontal="center" vertical="top" wrapText="1"/>
    </xf>
    <xf numFmtId="1" fontId="21" fillId="4" borderId="1" xfId="0" applyNumberFormat="1" applyFont="1" applyFill="1" applyBorder="1" applyAlignment="1">
      <alignment horizontal="center"/>
    </xf>
    <xf numFmtId="0" fontId="22" fillId="4" borderId="1" xfId="0" applyNumberFormat="1" applyFont="1" applyFill="1" applyBorder="1" applyAlignment="1">
      <alignment horizontal="center"/>
    </xf>
    <xf numFmtId="0" fontId="18" fillId="0" borderId="1" xfId="0" applyNumberFormat="1" applyFont="1" applyBorder="1" applyAlignment="1"/>
    <xf numFmtId="0" fontId="27" fillId="0" borderId="15" xfId="0" applyNumberFormat="1" applyFont="1" applyBorder="1" applyAlignment="1">
      <alignment horizontal="center" wrapText="1"/>
    </xf>
    <xf numFmtId="0" fontId="29" fillId="0" borderId="15" xfId="0" applyNumberFormat="1" applyFont="1" applyBorder="1" applyAlignment="1">
      <alignment horizontal="center" wrapText="1"/>
    </xf>
    <xf numFmtId="0" fontId="19" fillId="2" borderId="3" xfId="0" applyNumberFormat="1" applyFont="1" applyFill="1" applyBorder="1" applyAlignment="1">
      <alignment horizontal="center" wrapText="1"/>
    </xf>
    <xf numFmtId="1" fontId="18" fillId="2" borderId="3" xfId="0" applyNumberFormat="1" applyFont="1" applyFill="1" applyBorder="1" applyAlignment="1">
      <alignment horizontal="center" wrapText="1"/>
    </xf>
    <xf numFmtId="1" fontId="19" fillId="2" borderId="3" xfId="0" applyNumberFormat="1" applyFont="1" applyFill="1" applyBorder="1" applyAlignment="1">
      <alignment horizontal="center"/>
    </xf>
    <xf numFmtId="1" fontId="19" fillId="2" borderId="3" xfId="0" applyNumberFormat="1" applyFont="1" applyFill="1" applyBorder="1" applyAlignment="1">
      <alignment horizontal="center" wrapText="1"/>
    </xf>
    <xf numFmtId="1" fontId="19" fillId="2" borderId="13" xfId="0" applyNumberFormat="1" applyFont="1" applyFill="1" applyBorder="1" applyAlignment="1">
      <alignment horizontal="center" wrapText="1"/>
    </xf>
    <xf numFmtId="0" fontId="29" fillId="0" borderId="18" xfId="0" applyNumberFormat="1" applyFont="1" applyBorder="1" applyAlignment="1">
      <alignment vertical="top" wrapText="1"/>
    </xf>
    <xf numFmtId="0" fontId="16" fillId="0" borderId="5" xfId="0" applyNumberFormat="1" applyFont="1" applyBorder="1" applyAlignment="1"/>
    <xf numFmtId="0" fontId="18" fillId="0" borderId="5" xfId="0" applyNumberFormat="1" applyFont="1" applyBorder="1" applyAlignment="1">
      <alignment horizontal="left" wrapText="1"/>
    </xf>
    <xf numFmtId="0" fontId="19" fillId="2" borderId="5" xfId="0" applyNumberFormat="1" applyFont="1" applyFill="1" applyBorder="1" applyAlignment="1">
      <alignment horizontal="center" wrapText="1"/>
    </xf>
    <xf numFmtId="1" fontId="19" fillId="2" borderId="5" xfId="0" applyNumberFormat="1" applyFont="1" applyFill="1" applyBorder="1" applyAlignment="1">
      <alignment horizontal="center"/>
    </xf>
    <xf numFmtId="1" fontId="19" fillId="2" borderId="5" xfId="0" applyNumberFormat="1" applyFont="1" applyFill="1" applyBorder="1" applyAlignment="1">
      <alignment horizontal="center" wrapText="1"/>
    </xf>
    <xf numFmtId="1" fontId="18" fillId="5" borderId="15" xfId="0" applyNumberFormat="1" applyFont="1" applyFill="1" applyBorder="1" applyAlignment="1">
      <alignment horizontal="center" wrapText="1"/>
    </xf>
    <xf numFmtId="0" fontId="18" fillId="5" borderId="15" xfId="0" applyNumberFormat="1" applyFont="1" applyFill="1" applyBorder="1" applyAlignment="1">
      <alignment horizontal="center" wrapText="1"/>
    </xf>
    <xf numFmtId="0" fontId="29" fillId="5" borderId="15" xfId="0" applyNumberFormat="1" applyFont="1" applyFill="1" applyBorder="1" applyAlignment="1">
      <alignment vertical="top" wrapText="1"/>
    </xf>
    <xf numFmtId="0" fontId="20" fillId="5" borderId="15" xfId="0" applyNumberFormat="1" applyFont="1" applyFill="1" applyBorder="1" applyAlignment="1">
      <alignment horizontal="center" wrapText="1"/>
    </xf>
    <xf numFmtId="1" fontId="21" fillId="5" borderId="15" xfId="0" applyNumberFormat="1" applyFont="1" applyFill="1" applyBorder="1" applyAlignment="1">
      <alignment horizontal="center" wrapText="1"/>
    </xf>
    <xf numFmtId="0" fontId="24" fillId="5" borderId="15" xfId="0" applyNumberFormat="1" applyFont="1" applyFill="1" applyBorder="1" applyAlignment="1">
      <alignment horizontal="center" wrapText="1"/>
    </xf>
    <xf numFmtId="1" fontId="19" fillId="2" borderId="2" xfId="0" applyNumberFormat="1" applyFont="1" applyFill="1" applyBorder="1" applyAlignment="1">
      <alignment horizontal="center" wrapText="1"/>
    </xf>
    <xf numFmtId="1" fontId="18" fillId="5" borderId="19" xfId="0" applyNumberFormat="1" applyFont="1" applyFill="1" applyBorder="1" applyAlignment="1">
      <alignment horizontal="center" wrapText="1"/>
    </xf>
    <xf numFmtId="1" fontId="18" fillId="5" borderId="18" xfId="0" applyNumberFormat="1" applyFont="1" applyFill="1" applyBorder="1" applyAlignment="1">
      <alignment horizontal="center" wrapText="1"/>
    </xf>
    <xf numFmtId="0" fontId="29" fillId="0" borderId="19" xfId="0" applyNumberFormat="1" applyFont="1" applyBorder="1" applyAlignment="1">
      <alignment vertical="top" wrapText="1"/>
    </xf>
    <xf numFmtId="0" fontId="29" fillId="5" borderId="19" xfId="0" applyNumberFormat="1" applyFont="1" applyFill="1" applyBorder="1" applyAlignment="1">
      <alignment vertical="top" wrapText="1"/>
    </xf>
    <xf numFmtId="0" fontId="18" fillId="2" borderId="23" xfId="0" applyNumberFormat="1" applyFont="1" applyFill="1" applyBorder="1" applyAlignment="1">
      <alignment horizontal="center" wrapText="1"/>
    </xf>
    <xf numFmtId="0" fontId="19" fillId="2" borderId="23" xfId="0" applyNumberFormat="1" applyFont="1" applyFill="1" applyBorder="1" applyAlignment="1">
      <alignment horizontal="center" wrapText="1"/>
    </xf>
    <xf numFmtId="1" fontId="19" fillId="2" borderId="23" xfId="0" applyNumberFormat="1" applyFont="1" applyFill="1" applyBorder="1" applyAlignment="1">
      <alignment horizontal="center" wrapText="1"/>
    </xf>
    <xf numFmtId="0" fontId="29" fillId="5" borderId="18" xfId="0" applyNumberFormat="1" applyFont="1" applyFill="1" applyBorder="1" applyAlignment="1">
      <alignment vertical="top" wrapText="1"/>
    </xf>
    <xf numFmtId="1" fontId="18" fillId="6" borderId="1" xfId="0" applyNumberFormat="1" applyFont="1" applyFill="1" applyBorder="1" applyAlignment="1">
      <alignment horizontal="center" wrapText="1"/>
    </xf>
    <xf numFmtId="0" fontId="29" fillId="6" borderId="15" xfId="0" applyNumberFormat="1" applyFont="1" applyFill="1" applyBorder="1" applyAlignment="1">
      <alignment vertical="top" wrapText="1"/>
    </xf>
    <xf numFmtId="0" fontId="24" fillId="4" borderId="1" xfId="0" applyNumberFormat="1" applyFont="1" applyFill="1" applyBorder="1" applyAlignment="1">
      <alignment horizontal="center" wrapText="1"/>
    </xf>
    <xf numFmtId="1" fontId="22" fillId="4" borderId="1" xfId="0" applyNumberFormat="1" applyFont="1" applyFill="1" applyBorder="1" applyAlignment="1">
      <alignment horizontal="center"/>
    </xf>
    <xf numFmtId="1" fontId="18" fillId="4" borderId="1" xfId="0" applyNumberFormat="1" applyFont="1" applyFill="1" applyBorder="1" applyAlignment="1">
      <alignment horizontal="left" wrapText="1"/>
    </xf>
    <xf numFmtId="0" fontId="16" fillId="4" borderId="1" xfId="0" applyFont="1" applyFill="1" applyBorder="1" applyAlignment="1"/>
    <xf numFmtId="0" fontId="21" fillId="4" borderId="1" xfId="0" applyNumberFormat="1" applyFont="1" applyFill="1" applyBorder="1" applyAlignment="1">
      <alignment horizontal="center" wrapText="1"/>
    </xf>
    <xf numFmtId="0" fontId="19" fillId="4" borderId="1" xfId="0" applyFont="1" applyFill="1" applyBorder="1" applyAlignment="1">
      <alignment horizontal="center" wrapText="1"/>
    </xf>
    <xf numFmtId="0" fontId="18" fillId="4" borderId="1" xfId="0" applyFont="1" applyFill="1" applyBorder="1" applyAlignment="1">
      <alignment horizontal="center" wrapText="1"/>
    </xf>
    <xf numFmtId="0" fontId="29" fillId="4" borderId="15" xfId="0" applyNumberFormat="1" applyFont="1" applyFill="1" applyBorder="1" applyAlignment="1">
      <alignment horizontal="center" vertical="top" wrapText="1"/>
    </xf>
    <xf numFmtId="1" fontId="18" fillId="2" borderId="7" xfId="0" applyNumberFormat="1" applyFont="1" applyFill="1" applyBorder="1" applyAlignment="1">
      <alignment horizontal="center" wrapText="1"/>
    </xf>
    <xf numFmtId="1" fontId="18" fillId="7" borderId="1" xfId="0" applyNumberFormat="1" applyFont="1" applyFill="1" applyBorder="1" applyAlignment="1">
      <alignment horizontal="center" wrapText="1"/>
    </xf>
    <xf numFmtId="0" fontId="18" fillId="7" borderId="1" xfId="0" applyNumberFormat="1" applyFont="1" applyFill="1" applyBorder="1" applyAlignment="1">
      <alignment horizontal="center" wrapText="1"/>
    </xf>
    <xf numFmtId="1" fontId="21" fillId="7" borderId="1" xfId="0" applyNumberFormat="1" applyFont="1" applyFill="1" applyBorder="1" applyAlignment="1">
      <alignment horizontal="center" wrapText="1"/>
    </xf>
    <xf numFmtId="1" fontId="18" fillId="7" borderId="7" xfId="0" applyNumberFormat="1" applyFont="1" applyFill="1" applyBorder="1" applyAlignment="1">
      <alignment horizontal="center" wrapText="1"/>
    </xf>
    <xf numFmtId="1" fontId="18" fillId="7" borderId="15" xfId="0" applyNumberFormat="1" applyFont="1" applyFill="1" applyBorder="1" applyAlignment="1">
      <alignment horizontal="center" wrapText="1"/>
    </xf>
    <xf numFmtId="0" fontId="18" fillId="6" borderId="1" xfId="0" applyNumberFormat="1" applyFont="1" applyFill="1" applyBorder="1" applyAlignment="1">
      <alignment horizontal="center" wrapText="1"/>
    </xf>
    <xf numFmtId="1" fontId="21" fillId="6" borderId="1" xfId="0" applyNumberFormat="1" applyFont="1" applyFill="1" applyBorder="1" applyAlignment="1">
      <alignment horizontal="center" wrapText="1"/>
    </xf>
    <xf numFmtId="1" fontId="18" fillId="6" borderId="7" xfId="0" applyNumberFormat="1" applyFont="1" applyFill="1" applyBorder="1" applyAlignment="1">
      <alignment horizontal="center" wrapText="1"/>
    </xf>
    <xf numFmtId="1" fontId="18" fillId="6" borderId="15" xfId="0" applyNumberFormat="1" applyFont="1" applyFill="1" applyBorder="1" applyAlignment="1">
      <alignment horizontal="center" wrapText="1"/>
    </xf>
    <xf numFmtId="0" fontId="16" fillId="0" borderId="25" xfId="0" applyNumberFormat="1" applyFont="1" applyBorder="1" applyAlignment="1"/>
    <xf numFmtId="0" fontId="16" fillId="8" borderId="10" xfId="0" applyNumberFormat="1" applyFont="1" applyFill="1" applyBorder="1" applyAlignment="1"/>
    <xf numFmtId="0" fontId="19" fillId="8" borderId="10" xfId="0" applyNumberFormat="1" applyFont="1" applyFill="1" applyBorder="1" applyAlignment="1">
      <alignment horizontal="center" wrapText="1"/>
    </xf>
    <xf numFmtId="1" fontId="18" fillId="8" borderId="10" xfId="0" applyNumberFormat="1" applyFont="1" applyFill="1" applyBorder="1" applyAlignment="1">
      <alignment horizontal="center" wrapText="1"/>
    </xf>
    <xf numFmtId="1" fontId="19" fillId="8" borderId="10" xfId="0" applyNumberFormat="1" applyFont="1" applyFill="1" applyBorder="1" applyAlignment="1">
      <alignment horizontal="center" wrapText="1"/>
    </xf>
    <xf numFmtId="1" fontId="19" fillId="8" borderId="24" xfId="0" applyNumberFormat="1" applyFont="1" applyFill="1" applyBorder="1" applyAlignment="1">
      <alignment horizontal="center" wrapText="1"/>
    </xf>
    <xf numFmtId="0" fontId="29" fillId="8" borderId="15" xfId="0" applyNumberFormat="1" applyFont="1" applyFill="1" applyBorder="1" applyAlignment="1">
      <alignment vertical="top" wrapText="1"/>
    </xf>
    <xf numFmtId="0" fontId="29" fillId="8" borderId="24" xfId="0" applyNumberFormat="1" applyFont="1" applyFill="1" applyBorder="1" applyAlignment="1">
      <alignment vertical="top" wrapText="1"/>
    </xf>
    <xf numFmtId="0" fontId="29" fillId="8" borderId="19" xfId="0" applyNumberFormat="1" applyFont="1" applyFill="1" applyBorder="1" applyAlignment="1">
      <alignment vertical="top" wrapText="1"/>
    </xf>
    <xf numFmtId="0" fontId="29" fillId="8" borderId="0" xfId="0" applyNumberFormat="1" applyFont="1" applyFill="1" applyAlignment="1">
      <alignment vertical="top" wrapText="1"/>
    </xf>
    <xf numFmtId="1" fontId="16" fillId="8" borderId="12" xfId="0" applyNumberFormat="1" applyFont="1" applyFill="1" applyBorder="1" applyAlignment="1"/>
    <xf numFmtId="1" fontId="16" fillId="8" borderId="8" xfId="0" applyNumberFormat="1" applyFont="1" applyFill="1" applyBorder="1" applyAlignment="1"/>
    <xf numFmtId="0" fontId="29" fillId="9" borderId="15" xfId="0" applyNumberFormat="1" applyFont="1" applyFill="1" applyBorder="1" applyAlignment="1">
      <alignment vertical="top" wrapText="1"/>
    </xf>
    <xf numFmtId="1" fontId="18" fillId="9" borderId="1" xfId="0" applyNumberFormat="1" applyFont="1" applyFill="1" applyBorder="1" applyAlignment="1">
      <alignment horizontal="center" wrapText="1"/>
    </xf>
    <xf numFmtId="1" fontId="16" fillId="9" borderId="7" xfId="0" applyNumberFormat="1" applyFont="1" applyFill="1" applyBorder="1" applyAlignment="1"/>
    <xf numFmtId="1" fontId="16" fillId="9" borderId="8" xfId="0" applyNumberFormat="1" applyFont="1" applyFill="1" applyBorder="1" applyAlignment="1"/>
    <xf numFmtId="1" fontId="16" fillId="8" borderId="15" xfId="0" applyNumberFormat="1" applyFont="1" applyFill="1" applyBorder="1" applyAlignment="1"/>
    <xf numFmtId="0" fontId="29" fillId="9" borderId="15" xfId="0" applyNumberFormat="1" applyFont="1" applyFill="1" applyBorder="1" applyAlignment="1">
      <alignment horizontal="center" vertical="top" wrapText="1"/>
    </xf>
    <xf numFmtId="1" fontId="16" fillId="10" borderId="12" xfId="0" applyNumberFormat="1" applyFont="1" applyFill="1" applyBorder="1" applyAlignment="1"/>
    <xf numFmtId="1" fontId="16" fillId="10" borderId="8" xfId="0" applyNumberFormat="1" applyFont="1" applyFill="1" applyBorder="1" applyAlignment="1"/>
    <xf numFmtId="1" fontId="16" fillId="10" borderId="15" xfId="0" applyNumberFormat="1" applyFont="1" applyFill="1" applyBorder="1" applyAlignment="1"/>
    <xf numFmtId="0" fontId="29" fillId="10" borderId="15" xfId="0" applyNumberFormat="1" applyFont="1" applyFill="1" applyBorder="1" applyAlignment="1">
      <alignment horizontal="center" vertical="top" wrapText="1"/>
    </xf>
    <xf numFmtId="0" fontId="29" fillId="7" borderId="15" xfId="0" applyNumberFormat="1" applyFont="1" applyFill="1" applyBorder="1" applyAlignment="1">
      <alignment horizontal="center" vertical="top" wrapText="1"/>
    </xf>
    <xf numFmtId="0" fontId="29" fillId="6" borderId="15" xfId="0" applyNumberFormat="1" applyFont="1" applyFill="1" applyBorder="1" applyAlignment="1">
      <alignment horizontal="center" vertical="top" wrapText="1"/>
    </xf>
    <xf numFmtId="0" fontId="20" fillId="4" borderId="1" xfId="0" applyNumberFormat="1" applyFont="1" applyFill="1" applyBorder="1" applyAlignment="1">
      <alignment horizontal="left" wrapText="1"/>
    </xf>
    <xf numFmtId="0" fontId="27" fillId="4" borderId="15" xfId="0" applyNumberFormat="1" applyFont="1" applyFill="1" applyBorder="1" applyAlignment="1">
      <alignment horizontal="center" wrapText="1"/>
    </xf>
    <xf numFmtId="0" fontId="18" fillId="4" borderId="1" xfId="0" applyFont="1" applyFill="1" applyBorder="1" applyAlignment="1">
      <alignment horizontal="left" wrapText="1"/>
    </xf>
    <xf numFmtId="1" fontId="18" fillId="11" borderId="1" xfId="0" applyNumberFormat="1" applyFont="1" applyFill="1" applyBorder="1" applyAlignment="1">
      <alignment horizontal="center" wrapText="1"/>
    </xf>
    <xf numFmtId="0" fontId="18" fillId="11" borderId="1" xfId="0" applyNumberFormat="1" applyFont="1" applyFill="1" applyBorder="1" applyAlignment="1">
      <alignment horizontal="center" wrapText="1"/>
    </xf>
    <xf numFmtId="1" fontId="21" fillId="11" borderId="1" xfId="0" applyNumberFormat="1" applyFont="1" applyFill="1" applyBorder="1" applyAlignment="1">
      <alignment horizontal="center" wrapText="1"/>
    </xf>
    <xf numFmtId="1" fontId="18" fillId="11" borderId="7" xfId="0" applyNumberFormat="1" applyFont="1" applyFill="1" applyBorder="1" applyAlignment="1">
      <alignment horizontal="center" wrapText="1"/>
    </xf>
    <xf numFmtId="1" fontId="18"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vertical="top" wrapText="1"/>
    </xf>
    <xf numFmtId="0" fontId="27" fillId="6" borderId="15" xfId="0" applyNumberFormat="1" applyFont="1" applyFill="1" applyBorder="1" applyAlignment="1">
      <alignment horizontal="center" wrapText="1"/>
    </xf>
    <xf numFmtId="0" fontId="29" fillId="0" borderId="20" xfId="0" applyNumberFormat="1" applyFont="1" applyBorder="1" applyAlignment="1">
      <alignment horizontal="center" wrapText="1"/>
    </xf>
    <xf numFmtId="0" fontId="29" fillId="4" borderId="15" xfId="0" applyNumberFormat="1" applyFont="1" applyFill="1" applyBorder="1" applyAlignment="1">
      <alignment horizontal="center" wrapText="1"/>
    </xf>
    <xf numFmtId="0" fontId="29" fillId="4" borderId="20" xfId="0" applyNumberFormat="1" applyFont="1" applyFill="1" applyBorder="1" applyAlignment="1">
      <alignment horizontal="center" wrapText="1"/>
    </xf>
    <xf numFmtId="0" fontId="29" fillId="0" borderId="18" xfId="0" applyNumberFormat="1" applyFont="1" applyBorder="1" applyAlignment="1">
      <alignment horizontal="center" wrapText="1"/>
    </xf>
    <xf numFmtId="0" fontId="27" fillId="8" borderId="24" xfId="0" applyNumberFormat="1" applyFont="1" applyFill="1" applyBorder="1" applyAlignment="1">
      <alignment horizontal="center" wrapText="1"/>
    </xf>
    <xf numFmtId="0" fontId="29" fillId="8" borderId="24" xfId="0" applyNumberFormat="1" applyFont="1" applyFill="1" applyBorder="1" applyAlignment="1">
      <alignment horizontal="center" wrapText="1"/>
    </xf>
    <xf numFmtId="0" fontId="27" fillId="5" borderId="15" xfId="0" applyNumberFormat="1" applyFont="1" applyFill="1" applyBorder="1" applyAlignment="1">
      <alignment horizontal="center" wrapText="1"/>
    </xf>
    <xf numFmtId="0" fontId="28" fillId="5" borderId="19" xfId="0" applyNumberFormat="1" applyFont="1" applyFill="1" applyBorder="1" applyAlignment="1">
      <alignment horizontal="center" wrapText="1"/>
    </xf>
    <xf numFmtId="0" fontId="29" fillId="5" borderId="15" xfId="0" applyNumberFormat="1" applyFont="1" applyFill="1" applyBorder="1" applyAlignment="1">
      <alignment horizontal="center" wrapText="1"/>
    </xf>
    <xf numFmtId="0" fontId="29" fillId="5" borderId="19" xfId="0" applyNumberFormat="1" applyFont="1" applyFill="1" applyBorder="1" applyAlignment="1">
      <alignment horizontal="center" wrapText="1"/>
    </xf>
    <xf numFmtId="0" fontId="28" fillId="5" borderId="15" xfId="0" applyNumberFormat="1" applyFont="1" applyFill="1" applyBorder="1" applyAlignment="1">
      <alignment horizontal="center" wrapText="1"/>
    </xf>
    <xf numFmtId="0" fontId="27" fillId="5" borderId="18" xfId="0" applyNumberFormat="1" applyFont="1" applyFill="1" applyBorder="1" applyAlignment="1">
      <alignment horizontal="center" wrapText="1"/>
    </xf>
    <xf numFmtId="0" fontId="29" fillId="5" borderId="18" xfId="0" applyNumberFormat="1" applyFont="1" applyFill="1" applyBorder="1" applyAlignment="1">
      <alignment horizontal="center" wrapText="1"/>
    </xf>
    <xf numFmtId="0" fontId="29" fillId="0" borderId="19" xfId="0" applyNumberFormat="1" applyFont="1" applyBorder="1" applyAlignment="1">
      <alignment horizontal="center" wrapText="1"/>
    </xf>
    <xf numFmtId="0" fontId="27" fillId="9" borderId="15" xfId="0" applyNumberFormat="1" applyFont="1" applyFill="1" applyBorder="1" applyAlignment="1">
      <alignment horizontal="center" wrapText="1"/>
    </xf>
    <xf numFmtId="0" fontId="29" fillId="9" borderId="15" xfId="0" applyNumberFormat="1" applyFont="1" applyFill="1" applyBorder="1" applyAlignment="1">
      <alignment horizontal="center" wrapText="1"/>
    </xf>
    <xf numFmtId="0" fontId="27" fillId="8" borderId="0" xfId="0" applyNumberFormat="1" applyFont="1" applyFill="1" applyAlignment="1">
      <alignment horizontal="center" wrapText="1"/>
    </xf>
    <xf numFmtId="0" fontId="29" fillId="8" borderId="0" xfId="0" applyNumberFormat="1" applyFont="1" applyFill="1" applyAlignment="1">
      <alignment horizontal="center" wrapText="1"/>
    </xf>
    <xf numFmtId="0" fontId="29" fillId="6" borderId="15" xfId="0" applyNumberFormat="1" applyFont="1" applyFill="1" applyBorder="1" applyAlignment="1">
      <alignment horizontal="center" wrapText="1"/>
    </xf>
    <xf numFmtId="0" fontId="28" fillId="0" borderId="15" xfId="0" applyNumberFormat="1" applyFont="1" applyBorder="1" applyAlignment="1">
      <alignment horizontal="center" wrapText="1"/>
    </xf>
    <xf numFmtId="0" fontId="28" fillId="4" borderId="15" xfId="0" applyNumberFormat="1" applyFont="1" applyFill="1" applyBorder="1" applyAlignment="1">
      <alignment horizontal="center" wrapText="1"/>
    </xf>
    <xf numFmtId="0" fontId="28" fillId="9" borderId="15" xfId="0" applyNumberFormat="1" applyFont="1" applyFill="1" applyBorder="1" applyAlignment="1">
      <alignment horizontal="center" wrapText="1"/>
    </xf>
    <xf numFmtId="0" fontId="27" fillId="10" borderId="15" xfId="0" applyNumberFormat="1" applyFont="1" applyFill="1" applyBorder="1" applyAlignment="1">
      <alignment horizontal="center" wrapText="1"/>
    </xf>
    <xf numFmtId="0" fontId="28" fillId="10" borderId="15" xfId="0" applyNumberFormat="1" applyFont="1" applyFill="1" applyBorder="1" applyAlignment="1">
      <alignment horizontal="center" wrapText="1"/>
    </xf>
    <xf numFmtId="0" fontId="29" fillId="10" borderId="15" xfId="0" applyNumberFormat="1" applyFont="1" applyFill="1" applyBorder="1" applyAlignment="1">
      <alignment horizontal="center" wrapText="1"/>
    </xf>
    <xf numFmtId="0" fontId="28" fillId="6" borderId="15" xfId="0" applyNumberFormat="1" applyFont="1" applyFill="1" applyBorder="1" applyAlignment="1">
      <alignment horizontal="center" wrapText="1"/>
    </xf>
    <xf numFmtId="0" fontId="27" fillId="7" borderId="15" xfId="0" applyNumberFormat="1" applyFont="1" applyFill="1" applyBorder="1" applyAlignment="1">
      <alignment horizontal="center" wrapText="1"/>
    </xf>
    <xf numFmtId="0" fontId="29" fillId="7" borderId="15" xfId="0" applyNumberFormat="1" applyFont="1" applyFill="1" applyBorder="1" applyAlignment="1">
      <alignment horizontal="center" wrapText="1"/>
    </xf>
    <xf numFmtId="0" fontId="27"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wrapText="1"/>
    </xf>
    <xf numFmtId="0" fontId="18" fillId="13" borderId="1" xfId="0" applyNumberFormat="1" applyFont="1" applyFill="1" applyBorder="1" applyAlignment="1">
      <alignment horizontal="justify" vertical="top" wrapText="1"/>
    </xf>
    <xf numFmtId="0" fontId="19" fillId="13" borderId="1" xfId="0" applyNumberFormat="1" applyFont="1" applyFill="1" applyBorder="1" applyAlignment="1">
      <alignment horizontal="center" wrapText="1"/>
    </xf>
    <xf numFmtId="0" fontId="18" fillId="13" borderId="1" xfId="0" applyNumberFormat="1" applyFont="1" applyFill="1" applyBorder="1" applyAlignment="1">
      <alignment horizontal="center" wrapText="1"/>
    </xf>
    <xf numFmtId="1" fontId="18" fillId="13" borderId="1" xfId="0" applyNumberFormat="1" applyFont="1" applyFill="1" applyBorder="1" applyAlignment="1">
      <alignment horizontal="center" wrapText="1"/>
    </xf>
    <xf numFmtId="1" fontId="19" fillId="13" borderId="1" xfId="0" applyNumberFormat="1" applyFont="1" applyFill="1" applyBorder="1" applyAlignment="1">
      <alignment horizontal="center"/>
    </xf>
    <xf numFmtId="1" fontId="19" fillId="13" borderId="1" xfId="0" applyNumberFormat="1" applyFont="1" applyFill="1" applyBorder="1" applyAlignment="1">
      <alignment horizontal="center" wrapText="1"/>
    </xf>
    <xf numFmtId="1" fontId="16" fillId="13" borderId="1" xfId="0" applyNumberFormat="1" applyFont="1" applyFill="1" applyBorder="1" applyAlignment="1">
      <alignment horizontal="center"/>
    </xf>
    <xf numFmtId="1" fontId="19" fillId="13" borderId="7" xfId="0" applyNumberFormat="1" applyFont="1" applyFill="1" applyBorder="1" applyAlignment="1">
      <alignment horizontal="center" wrapText="1"/>
    </xf>
    <xf numFmtId="1" fontId="19" fillId="13" borderId="15" xfId="0" applyNumberFormat="1" applyFont="1" applyFill="1" applyBorder="1" applyAlignment="1">
      <alignment horizontal="center" wrapText="1"/>
    </xf>
    <xf numFmtId="0" fontId="27" fillId="13" borderId="15" xfId="0" applyNumberFormat="1" applyFont="1" applyFill="1" applyBorder="1" applyAlignment="1">
      <alignment horizontal="center" wrapText="1"/>
    </xf>
    <xf numFmtId="0" fontId="29" fillId="13" borderId="15" xfId="0" applyNumberFormat="1" applyFont="1" applyFill="1" applyBorder="1" applyAlignment="1">
      <alignment horizontal="center" wrapText="1"/>
    </xf>
    <xf numFmtId="0" fontId="29" fillId="13" borderId="20" xfId="0" applyNumberFormat="1" applyFont="1" applyFill="1" applyBorder="1" applyAlignment="1">
      <alignment horizontal="center" wrapText="1"/>
    </xf>
    <xf numFmtId="0" fontId="29" fillId="13" borderId="15" xfId="0" applyNumberFormat="1" applyFont="1" applyFill="1" applyBorder="1" applyAlignment="1">
      <alignment vertical="top" wrapText="1"/>
    </xf>
    <xf numFmtId="0" fontId="33" fillId="13" borderId="1" xfId="0" applyNumberFormat="1" applyFont="1" applyFill="1" applyBorder="1" applyAlignment="1">
      <alignment horizontal="justify" vertical="top" wrapText="1"/>
    </xf>
    <xf numFmtId="0" fontId="16" fillId="13" borderId="1" xfId="0" applyFont="1" applyFill="1" applyBorder="1" applyAlignment="1"/>
    <xf numFmtId="0" fontId="21" fillId="13" borderId="1" xfId="0" applyNumberFormat="1" applyFont="1" applyFill="1" applyBorder="1" applyAlignment="1">
      <alignment horizontal="center" vertical="top" wrapText="1"/>
    </xf>
    <xf numFmtId="0" fontId="19" fillId="13" borderId="1" xfId="0" applyFont="1" applyFill="1" applyBorder="1" applyAlignment="1">
      <alignment horizontal="center" wrapText="1"/>
    </xf>
    <xf numFmtId="0" fontId="18" fillId="13" borderId="1" xfId="0" applyFont="1" applyFill="1" applyBorder="1" applyAlignment="1">
      <alignment horizontal="center" wrapText="1"/>
    </xf>
    <xf numFmtId="1" fontId="21" fillId="13" borderId="1" xfId="0" applyNumberFormat="1" applyFont="1" applyFill="1" applyBorder="1" applyAlignment="1">
      <alignment horizontal="center"/>
    </xf>
    <xf numFmtId="1" fontId="22" fillId="13" borderId="1" xfId="0" applyNumberFormat="1" applyFont="1" applyFill="1" applyBorder="1" applyAlignment="1">
      <alignment horizontal="center"/>
    </xf>
    <xf numFmtId="0" fontId="16" fillId="13" borderId="1" xfId="0" applyNumberFormat="1" applyFont="1" applyFill="1" applyBorder="1" applyAlignment="1"/>
    <xf numFmtId="1" fontId="29" fillId="12" borderId="15" xfId="0" applyNumberFormat="1" applyFont="1" applyFill="1" applyBorder="1" applyAlignment="1">
      <alignment horizontal="center" wrapText="1"/>
    </xf>
    <xf numFmtId="2" fontId="29" fillId="0" borderId="20" xfId="0" applyNumberFormat="1" applyFont="1" applyBorder="1" applyAlignment="1">
      <alignment horizontal="center" wrapText="1"/>
    </xf>
    <xf numFmtId="2" fontId="32" fillId="2" borderId="15" xfId="0" applyNumberFormat="1" applyFont="1" applyFill="1" applyBorder="1" applyAlignment="1">
      <alignment horizontal="center" wrapText="1"/>
    </xf>
    <xf numFmtId="1" fontId="16" fillId="13" borderId="1" xfId="0" applyNumberFormat="1" applyFont="1" applyFill="1" applyBorder="1" applyAlignment="1"/>
    <xf numFmtId="0" fontId="18" fillId="13" borderId="1" xfId="0" applyNumberFormat="1" applyFont="1" applyFill="1" applyBorder="1" applyAlignment="1">
      <alignment horizontal="left" wrapText="1"/>
    </xf>
    <xf numFmtId="2" fontId="19" fillId="13" borderId="15" xfId="0" applyNumberFormat="1" applyFont="1" applyFill="1" applyBorder="1" applyAlignment="1">
      <alignment horizontal="center" wrapText="1"/>
    </xf>
    <xf numFmtId="1" fontId="16" fillId="2" borderId="3" xfId="0" applyNumberFormat="1" applyFont="1" applyFill="1" applyBorder="1" applyAlignment="1">
      <alignment horizontal="center"/>
    </xf>
    <xf numFmtId="1" fontId="16" fillId="2" borderId="23" xfId="0" applyNumberFormat="1" applyFont="1" applyFill="1" applyBorder="1" applyAlignment="1">
      <alignment horizontal="center"/>
    </xf>
    <xf numFmtId="1" fontId="16" fillId="2" borderId="1" xfId="0" applyNumberFormat="1" applyFont="1" applyFill="1" applyBorder="1" applyAlignment="1">
      <alignment horizontal="center" vertical="center"/>
    </xf>
    <xf numFmtId="0" fontId="33" fillId="13" borderId="1" xfId="0" applyNumberFormat="1" applyFont="1" applyFill="1" applyBorder="1" applyAlignment="1">
      <alignment horizontal="left" wrapText="1"/>
    </xf>
    <xf numFmtId="1" fontId="16" fillId="4" borderId="1" xfId="0" applyNumberFormat="1" applyFont="1" applyFill="1" applyBorder="1" applyAlignment="1">
      <alignment horizontal="center"/>
    </xf>
    <xf numFmtId="2" fontId="16" fillId="2" borderId="1" xfId="0" applyNumberFormat="1" applyFont="1" applyFill="1" applyBorder="1" applyAlignment="1">
      <alignment horizontal="center"/>
    </xf>
    <xf numFmtId="2" fontId="16" fillId="2" borderId="1" xfId="0" applyNumberFormat="1" applyFont="1" applyFill="1" applyBorder="1" applyAlignment="1"/>
    <xf numFmtId="2" fontId="29" fillId="0" borderId="15" xfId="0" applyNumberFormat="1" applyFont="1" applyBorder="1" applyAlignment="1">
      <alignment horizontal="center" wrapText="1"/>
    </xf>
    <xf numFmtId="1" fontId="18" fillId="9" borderId="7" xfId="0" applyNumberFormat="1" applyFont="1" applyFill="1" applyBorder="1" applyAlignment="1">
      <alignment horizontal="center" wrapText="1"/>
    </xf>
    <xf numFmtId="0" fontId="19" fillId="0" borderId="3" xfId="0" applyNumberFormat="1" applyFont="1" applyBorder="1" applyAlignment="1">
      <alignment horizontal="left" wrapText="1"/>
    </xf>
    <xf numFmtId="0" fontId="19" fillId="8" borderId="17" xfId="0" applyNumberFormat="1" applyFont="1" applyFill="1" applyBorder="1" applyAlignment="1">
      <alignment horizontal="center" wrapText="1"/>
    </xf>
    <xf numFmtId="1" fontId="18" fillId="8" borderId="17" xfId="0" applyNumberFormat="1" applyFont="1" applyFill="1" applyBorder="1" applyAlignment="1">
      <alignment horizontal="center" wrapText="1"/>
    </xf>
    <xf numFmtId="1" fontId="19" fillId="8" borderId="17" xfId="0" applyNumberFormat="1" applyFont="1" applyFill="1" applyBorder="1" applyAlignment="1">
      <alignment horizontal="center"/>
    </xf>
    <xf numFmtId="1" fontId="16" fillId="8" borderId="10" xfId="0" applyNumberFormat="1" applyFont="1" applyFill="1" applyBorder="1" applyAlignment="1"/>
    <xf numFmtId="1" fontId="16" fillId="8" borderId="17" xfId="0" applyNumberFormat="1" applyFont="1" applyFill="1" applyBorder="1" applyAlignment="1"/>
    <xf numFmtId="2" fontId="32" fillId="2" borderId="18" xfId="0" applyNumberFormat="1" applyFont="1" applyFill="1" applyBorder="1" applyAlignment="1">
      <alignment horizontal="center" wrapText="1"/>
    </xf>
    <xf numFmtId="1" fontId="19" fillId="8" borderId="17" xfId="0" applyNumberFormat="1" applyFont="1" applyFill="1" applyBorder="1" applyAlignment="1">
      <alignment horizontal="center" wrapText="1"/>
    </xf>
    <xf numFmtId="1" fontId="19" fillId="8" borderId="28" xfId="0" applyNumberFormat="1" applyFont="1" applyFill="1" applyBorder="1" applyAlignment="1">
      <alignment horizontal="center" wrapText="1"/>
    </xf>
    <xf numFmtId="1" fontId="16" fillId="9" borderId="15" xfId="0" applyNumberFormat="1" applyFont="1" applyFill="1" applyBorder="1" applyAlignment="1">
      <alignment horizontal="center"/>
    </xf>
    <xf numFmtId="2" fontId="35" fillId="9" borderId="15" xfId="0" applyNumberFormat="1" applyFont="1" applyFill="1" applyBorder="1" applyAlignment="1">
      <alignment horizontal="center"/>
    </xf>
    <xf numFmtId="2" fontId="32" fillId="4" borderId="15" xfId="0" applyNumberFormat="1" applyFont="1" applyFill="1" applyBorder="1" applyAlignment="1">
      <alignment horizontal="center" wrapText="1"/>
    </xf>
    <xf numFmtId="1" fontId="32" fillId="13" borderId="15" xfId="0" applyNumberFormat="1" applyFont="1" applyFill="1" applyBorder="1" applyAlignment="1">
      <alignment horizontal="center" wrapText="1"/>
    </xf>
    <xf numFmtId="1" fontId="32" fillId="4" borderId="15" xfId="0" applyNumberFormat="1" applyFont="1" applyFill="1" applyBorder="1" applyAlignment="1">
      <alignment horizontal="center" wrapText="1"/>
    </xf>
    <xf numFmtId="1" fontId="18" fillId="9" borderId="10" xfId="0" applyNumberFormat="1" applyFont="1" applyFill="1" applyBorder="1" applyAlignment="1">
      <alignment horizontal="center" wrapText="1"/>
    </xf>
    <xf numFmtId="0" fontId="27" fillId="9" borderId="24" xfId="0" applyNumberFormat="1" applyFont="1" applyFill="1" applyBorder="1" applyAlignment="1">
      <alignment horizontal="center" wrapText="1"/>
    </xf>
    <xf numFmtId="0" fontId="29" fillId="9" borderId="24" xfId="0" applyNumberFormat="1" applyFont="1" applyFill="1" applyBorder="1" applyAlignment="1">
      <alignment horizontal="center" wrapText="1"/>
    </xf>
    <xf numFmtId="0" fontId="29" fillId="9" borderId="24" xfId="0" applyNumberFormat="1" applyFont="1" applyFill="1" applyBorder="1" applyAlignment="1">
      <alignment vertical="top" wrapText="1"/>
    </xf>
    <xf numFmtId="0" fontId="29" fillId="9" borderId="19" xfId="0" applyNumberFormat="1" applyFont="1" applyFill="1" applyBorder="1" applyAlignment="1">
      <alignment vertical="top" wrapText="1"/>
    </xf>
    <xf numFmtId="0" fontId="29" fillId="8" borderId="19" xfId="0" applyNumberFormat="1" applyFont="1" applyFill="1" applyBorder="1" applyAlignment="1">
      <alignment horizontal="center" wrapText="1"/>
    </xf>
    <xf numFmtId="0" fontId="29" fillId="9" borderId="19" xfId="0" applyNumberFormat="1" applyFont="1" applyFill="1" applyBorder="1" applyAlignment="1">
      <alignment horizontal="center" wrapText="1"/>
    </xf>
    <xf numFmtId="1" fontId="36" fillId="9" borderId="15" xfId="0" applyNumberFormat="1" applyFont="1" applyFill="1" applyBorder="1" applyAlignment="1">
      <alignment horizontal="center"/>
    </xf>
    <xf numFmtId="0" fontId="29" fillId="13" borderId="15" xfId="0" applyNumberFormat="1" applyFont="1" applyFill="1" applyBorder="1" applyAlignment="1">
      <alignment horizontal="center" vertical="top" wrapText="1"/>
    </xf>
    <xf numFmtId="2" fontId="16" fillId="13" borderId="1" xfId="0" applyNumberFormat="1" applyFont="1" applyFill="1" applyBorder="1" applyAlignment="1">
      <alignment horizontal="center"/>
    </xf>
    <xf numFmtId="2" fontId="32" fillId="13" borderId="15" xfId="0" applyNumberFormat="1" applyFont="1" applyFill="1" applyBorder="1" applyAlignment="1">
      <alignment horizontal="center" wrapText="1"/>
    </xf>
    <xf numFmtId="0" fontId="29" fillId="0" borderId="1" xfId="0" applyNumberFormat="1" applyFont="1" applyBorder="1" applyAlignment="1">
      <alignment horizontal="center" wrapText="1"/>
    </xf>
    <xf numFmtId="2" fontId="31" fillId="0" borderId="20" xfId="0" applyNumberFormat="1" applyFont="1" applyBorder="1" applyAlignment="1">
      <alignment horizontal="center" wrapText="1"/>
    </xf>
    <xf numFmtId="0" fontId="20" fillId="4" borderId="1" xfId="0" applyNumberFormat="1" applyFont="1" applyFill="1" applyBorder="1" applyAlignment="1">
      <alignment horizontal="justify" wrapText="1"/>
    </xf>
    <xf numFmtId="2" fontId="29" fillId="13" borderId="15" xfId="0" applyNumberFormat="1" applyFont="1" applyFill="1" applyBorder="1" applyAlignment="1">
      <alignment horizontal="center" wrapText="1"/>
    </xf>
    <xf numFmtId="1" fontId="16" fillId="13" borderId="3" xfId="0" applyNumberFormat="1" applyFont="1" applyFill="1" applyBorder="1" applyAlignment="1"/>
    <xf numFmtId="1" fontId="36" fillId="2" borderId="30" xfId="0" applyNumberFormat="1" applyFont="1" applyFill="1" applyBorder="1" applyAlignment="1">
      <alignment horizontal="center"/>
    </xf>
    <xf numFmtId="1" fontId="36" fillId="13" borderId="5" xfId="0" applyNumberFormat="1" applyFont="1" applyFill="1" applyBorder="1" applyAlignment="1">
      <alignment horizontal="center"/>
    </xf>
    <xf numFmtId="1" fontId="36" fillId="13" borderId="1" xfId="0" applyNumberFormat="1" applyFont="1" applyFill="1" applyBorder="1" applyAlignment="1">
      <alignment horizontal="center"/>
    </xf>
    <xf numFmtId="1" fontId="36" fillId="2" borderId="1" xfId="0" applyNumberFormat="1" applyFont="1" applyFill="1" applyBorder="1" applyAlignment="1">
      <alignment horizontal="center"/>
    </xf>
    <xf numFmtId="0" fontId="37" fillId="0" borderId="15" xfId="0" applyNumberFormat="1" applyFont="1" applyBorder="1" applyAlignment="1">
      <alignment horizontal="center" wrapText="1"/>
    </xf>
    <xf numFmtId="0" fontId="38" fillId="4" borderId="1" xfId="0" applyNumberFormat="1" applyFont="1" applyFill="1" applyBorder="1" applyAlignment="1">
      <alignment horizontal="left" wrapText="1"/>
    </xf>
    <xf numFmtId="1" fontId="16" fillId="9" borderId="13" xfId="0" applyNumberFormat="1" applyFont="1" applyFill="1" applyBorder="1" applyAlignment="1"/>
    <xf numFmtId="1" fontId="16" fillId="9" borderId="9" xfId="0" applyNumberFormat="1" applyFont="1" applyFill="1" applyBorder="1" applyAlignment="1"/>
    <xf numFmtId="0" fontId="15" fillId="14" borderId="15" xfId="0" applyNumberFormat="1" applyFont="1" applyFill="1" applyBorder="1" applyAlignment="1">
      <alignment vertical="top"/>
    </xf>
    <xf numFmtId="1" fontId="40" fillId="14" borderId="15" xfId="0" applyNumberFormat="1" applyFont="1" applyFill="1" applyBorder="1" applyAlignment="1">
      <alignment horizontal="center" wrapText="1"/>
    </xf>
    <xf numFmtId="1" fontId="40" fillId="14" borderId="18" xfId="0" applyNumberFormat="1" applyFont="1" applyFill="1" applyBorder="1" applyAlignment="1">
      <alignment horizontal="center" wrapText="1"/>
    </xf>
    <xf numFmtId="1" fontId="40" fillId="14" borderId="33" xfId="0" applyNumberFormat="1" applyFont="1" applyFill="1" applyBorder="1" applyAlignment="1">
      <alignment horizontal="center" wrapText="1"/>
    </xf>
    <xf numFmtId="0" fontId="0" fillId="0" borderId="0" xfId="0" applyNumberFormat="1" applyFont="1" applyAlignment="1">
      <alignment vertical="top" wrapText="1"/>
    </xf>
    <xf numFmtId="2" fontId="15" fillId="0" borderId="0" xfId="0" applyNumberFormat="1" applyFont="1" applyAlignment="1">
      <alignment vertical="top" wrapText="1"/>
    </xf>
    <xf numFmtId="1" fontId="32" fillId="13" borderId="1" xfId="0" applyNumberFormat="1" applyFont="1" applyFill="1" applyBorder="1" applyAlignment="1">
      <alignment horizontal="center" wrapText="1"/>
    </xf>
    <xf numFmtId="0" fontId="16" fillId="0" borderId="1" xfId="0" applyNumberFormat="1" applyFont="1" applyBorder="1" applyAlignment="1">
      <alignment horizontal="left"/>
    </xf>
    <xf numFmtId="0" fontId="19" fillId="2" borderId="1" xfId="0" applyNumberFormat="1" applyFont="1" applyFill="1" applyBorder="1" applyAlignment="1">
      <alignment horizontal="left" wrapText="1"/>
    </xf>
    <xf numFmtId="1" fontId="19" fillId="2" borderId="1" xfId="0" applyNumberFormat="1" applyFont="1" applyFill="1" applyBorder="1" applyAlignment="1">
      <alignment horizontal="left"/>
    </xf>
    <xf numFmtId="1" fontId="19" fillId="2" borderId="1" xfId="0" applyNumberFormat="1" applyFont="1" applyFill="1" applyBorder="1" applyAlignment="1">
      <alignment horizontal="left" wrapText="1"/>
    </xf>
    <xf numFmtId="1" fontId="19" fillId="2" borderId="7" xfId="0" applyNumberFormat="1" applyFont="1" applyFill="1" applyBorder="1" applyAlignment="1">
      <alignment horizontal="left" wrapText="1"/>
    </xf>
    <xf numFmtId="0" fontId="27" fillId="0" borderId="15" xfId="0" applyNumberFormat="1" applyFont="1" applyBorder="1" applyAlignment="1">
      <alignment horizontal="left" wrapText="1"/>
    </xf>
    <xf numFmtId="0" fontId="29" fillId="0" borderId="15" xfId="0" applyNumberFormat="1" applyFont="1" applyBorder="1" applyAlignment="1">
      <alignment horizontal="left" wrapText="1"/>
    </xf>
    <xf numFmtId="0" fontId="29" fillId="0" borderId="15" xfId="0" applyNumberFormat="1" applyFont="1" applyBorder="1" applyAlignment="1">
      <alignment horizontal="left" vertical="top" wrapText="1"/>
    </xf>
    <xf numFmtId="0" fontId="15" fillId="0" borderId="0" xfId="0" applyNumberFormat="1" applyFont="1" applyAlignment="1">
      <alignment horizontal="left" vertical="top" wrapText="1"/>
    </xf>
    <xf numFmtId="0" fontId="0" fillId="0" borderId="0" xfId="0" applyFont="1" applyAlignment="1">
      <alignment horizontal="left" vertical="top" wrapText="1"/>
    </xf>
    <xf numFmtId="1" fontId="43" fillId="13" borderId="1" xfId="0" applyNumberFormat="1" applyFont="1" applyFill="1" applyBorder="1" applyAlignment="1">
      <alignment horizontal="center" wrapText="1"/>
    </xf>
    <xf numFmtId="1" fontId="19" fillId="15" borderId="1" xfId="0" applyNumberFormat="1" applyFont="1" applyFill="1" applyBorder="1" applyAlignment="1">
      <alignment horizontal="center" wrapText="1"/>
    </xf>
    <xf numFmtId="0" fontId="18" fillId="15" borderId="1" xfId="0" applyNumberFormat="1" applyFont="1" applyFill="1" applyBorder="1" applyAlignment="1">
      <alignment horizontal="left" wrapText="1"/>
    </xf>
    <xf numFmtId="1" fontId="19" fillId="12" borderId="1" xfId="0" applyNumberFormat="1" applyFont="1" applyFill="1" applyBorder="1" applyAlignment="1">
      <alignment horizontal="center" wrapText="1"/>
    </xf>
    <xf numFmtId="1" fontId="18" fillId="3" borderId="4"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0" fontId="0" fillId="0" borderId="17" xfId="0" applyFont="1" applyBorder="1" applyAlignment="1">
      <alignment horizontal="center" wrapText="1"/>
    </xf>
    <xf numFmtId="0" fontId="15" fillId="0" borderId="10" xfId="0" applyNumberFormat="1" applyFont="1" applyBorder="1" applyAlignment="1">
      <alignment vertical="top" wrapText="1"/>
    </xf>
    <xf numFmtId="0" fontId="43" fillId="16" borderId="1" xfId="0" applyNumberFormat="1" applyFont="1" applyFill="1" applyBorder="1" applyAlignment="1">
      <alignment horizontal="justify" vertical="top" wrapText="1"/>
    </xf>
    <xf numFmtId="1" fontId="32" fillId="16" borderId="1" xfId="0" applyNumberFormat="1" applyFont="1" applyFill="1" applyBorder="1" applyAlignment="1">
      <alignment horizontal="center" wrapText="1"/>
    </xf>
    <xf numFmtId="0" fontId="43" fillId="16" borderId="1" xfId="0" applyNumberFormat="1" applyFont="1" applyFill="1" applyBorder="1" applyAlignment="1">
      <alignment horizontal="left" wrapText="1"/>
    </xf>
    <xf numFmtId="0" fontId="18" fillId="12" borderId="1" xfId="0" applyNumberFormat="1" applyFont="1" applyFill="1" applyBorder="1" applyAlignment="1">
      <alignment horizontal="center" wrapText="1"/>
    </xf>
    <xf numFmtId="0" fontId="44" fillId="0" borderId="0" xfId="0" applyFont="1" applyAlignment="1">
      <alignment vertical="center"/>
    </xf>
    <xf numFmtId="0" fontId="0" fillId="0" borderId="0" xfId="0" applyAlignment="1"/>
    <xf numFmtId="0" fontId="44" fillId="0" borderId="15" xfId="0" applyFont="1" applyBorder="1" applyAlignment="1">
      <alignment wrapText="1"/>
    </xf>
    <xf numFmtId="0" fontId="0" fillId="17" borderId="15" xfId="0" applyFill="1" applyBorder="1" applyAlignment="1"/>
    <xf numFmtId="0" fontId="44" fillId="0" borderId="0" xfId="0" applyFont="1" applyAlignment="1"/>
    <xf numFmtId="0" fontId="44" fillId="0" borderId="15" xfId="0" applyFont="1" applyBorder="1" applyAlignment="1"/>
    <xf numFmtId="0" fontId="44" fillId="0" borderId="10" xfId="0" applyFont="1" applyBorder="1" applyAlignment="1"/>
    <xf numFmtId="0" fontId="0" fillId="12" borderId="10" xfId="0" applyFill="1" applyBorder="1" applyAlignment="1"/>
    <xf numFmtId="0" fontId="48" fillId="0" borderId="0" xfId="0" applyFont="1" applyAlignment="1">
      <alignment horizontal="justify" vertical="center"/>
    </xf>
    <xf numFmtId="0" fontId="48" fillId="0" borderId="0" xfId="0" applyFont="1" applyAlignment="1">
      <alignment horizontal="justify" vertical="center" wrapText="1"/>
    </xf>
    <xf numFmtId="0" fontId="55" fillId="0" borderId="0" xfId="0" applyFont="1" applyAlignment="1">
      <alignment horizontal="justify" vertical="center" wrapText="1"/>
    </xf>
    <xf numFmtId="0" fontId="53" fillId="0" borderId="0" xfId="0" applyFont="1" applyAlignment="1">
      <alignment horizontal="justify" vertical="center"/>
    </xf>
    <xf numFmtId="0" fontId="50" fillId="0" borderId="0" xfId="0" applyFont="1" applyAlignment="1">
      <alignment horizontal="justify" vertical="center"/>
    </xf>
    <xf numFmtId="0" fontId="37" fillId="0" borderId="15" xfId="0" applyFont="1" applyBorder="1" applyAlignment="1">
      <alignment vertical="center" wrapText="1"/>
    </xf>
    <xf numFmtId="0" fontId="60" fillId="20" borderId="39" xfId="0" applyFont="1" applyFill="1" applyBorder="1" applyAlignment="1">
      <alignment horizontal="center" vertical="center"/>
    </xf>
    <xf numFmtId="0" fontId="15" fillId="0" borderId="0" xfId="0" applyNumberFormat="1" applyFont="1" applyAlignment="1">
      <alignment vertical="center" wrapText="1"/>
    </xf>
    <xf numFmtId="0" fontId="0" fillId="0" borderId="0" xfId="0" applyFont="1" applyAlignment="1">
      <alignment vertical="center" wrapText="1"/>
    </xf>
    <xf numFmtId="1" fontId="18" fillId="4" borderId="1" xfId="0" applyNumberFormat="1" applyFont="1" applyFill="1" applyBorder="1" applyAlignment="1">
      <alignment horizontal="center" vertical="center" wrapText="1"/>
    </xf>
    <xf numFmtId="0" fontId="18"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wrapText="1"/>
    </xf>
    <xf numFmtId="1" fontId="19" fillId="21" borderId="7"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0" fontId="16" fillId="0" borderId="1" xfId="0" applyNumberFormat="1" applyFont="1" applyBorder="1" applyAlignment="1">
      <alignment vertical="center"/>
    </xf>
    <xf numFmtId="0" fontId="18" fillId="0" borderId="1" xfId="0" applyNumberFormat="1" applyFont="1" applyBorder="1" applyAlignment="1">
      <alignment horizontal="justify" vertical="center" wrapText="1"/>
    </xf>
    <xf numFmtId="0" fontId="19" fillId="0" borderId="1" xfId="0" applyNumberFormat="1" applyFont="1" applyBorder="1" applyAlignment="1">
      <alignment horizontal="center" vertical="center" wrapText="1"/>
    </xf>
    <xf numFmtId="0" fontId="18"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xf>
    <xf numFmtId="0" fontId="19"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wrapText="1"/>
    </xf>
    <xf numFmtId="0" fontId="18" fillId="0" borderId="1" xfId="0" applyNumberFormat="1" applyFont="1" applyBorder="1" applyAlignment="1">
      <alignment horizontal="left" vertical="center" wrapText="1"/>
    </xf>
    <xf numFmtId="0" fontId="33" fillId="13" borderId="1" xfId="0" applyNumberFormat="1" applyFont="1" applyFill="1" applyBorder="1" applyAlignment="1">
      <alignment horizontal="justify" vertical="center" wrapText="1"/>
    </xf>
    <xf numFmtId="0" fontId="19" fillId="13" borderId="1" xfId="0" applyNumberFormat="1" applyFont="1" applyFill="1" applyBorder="1" applyAlignment="1">
      <alignment horizontal="center" vertical="center" wrapText="1"/>
    </xf>
    <xf numFmtId="0" fontId="18" fillId="13" borderId="1" xfId="0" applyNumberFormat="1" applyFont="1" applyFill="1" applyBorder="1" applyAlignment="1">
      <alignment horizontal="center" vertical="center" wrapText="1"/>
    </xf>
    <xf numFmtId="1" fontId="18" fillId="13" borderId="1" xfId="0" applyNumberFormat="1" applyFont="1" applyFill="1" applyBorder="1" applyAlignment="1">
      <alignment horizontal="center" vertical="center" wrapText="1"/>
    </xf>
    <xf numFmtId="1" fontId="19" fillId="13" borderId="1" xfId="0" applyNumberFormat="1" applyFont="1" applyFill="1" applyBorder="1" applyAlignment="1">
      <alignment horizontal="center" vertical="center"/>
    </xf>
    <xf numFmtId="1" fontId="19" fillId="13" borderId="1" xfId="0" applyNumberFormat="1" applyFont="1" applyFill="1" applyBorder="1" applyAlignment="1">
      <alignment horizontal="center" vertical="center" wrapText="1"/>
    </xf>
    <xf numFmtId="0" fontId="19" fillId="0" borderId="1" xfId="0" applyNumberFormat="1" applyFont="1" applyBorder="1" applyAlignment="1">
      <alignment horizontal="left" vertical="center" wrapText="1"/>
    </xf>
    <xf numFmtId="1" fontId="16" fillId="4" borderId="1" xfId="0" applyNumberFormat="1" applyFont="1" applyFill="1" applyBorder="1" applyAlignment="1">
      <alignment vertical="center"/>
    </xf>
    <xf numFmtId="1" fontId="21" fillId="4" borderId="1" xfId="0" applyNumberFormat="1" applyFont="1" applyFill="1" applyBorder="1" applyAlignment="1">
      <alignment horizontal="center" vertical="center"/>
    </xf>
    <xf numFmtId="1" fontId="16" fillId="0" borderId="1" xfId="0" applyNumberFormat="1" applyFont="1" applyBorder="1" applyAlignment="1">
      <alignment vertical="center"/>
    </xf>
    <xf numFmtId="0" fontId="24" fillId="0" borderId="1" xfId="0" applyNumberFormat="1" applyFont="1" applyBorder="1" applyAlignment="1">
      <alignment horizontal="center" vertical="center" wrapText="1"/>
    </xf>
    <xf numFmtId="1" fontId="18" fillId="2" borderId="1" xfId="0" applyNumberFormat="1" applyFont="1" applyFill="1" applyBorder="1" applyAlignment="1">
      <alignment horizontal="center" vertical="center" wrapText="1"/>
    </xf>
    <xf numFmtId="0" fontId="18" fillId="0" borderId="1" xfId="0" applyNumberFormat="1" applyFont="1" applyBorder="1" applyAlignment="1">
      <alignment vertical="center"/>
    </xf>
    <xf numFmtId="0" fontId="16" fillId="13" borderId="1" xfId="0" applyNumberFormat="1" applyFont="1" applyFill="1" applyBorder="1" applyAlignment="1">
      <alignment vertical="center"/>
    </xf>
    <xf numFmtId="0" fontId="18" fillId="13" borderId="1" xfId="0" applyNumberFormat="1" applyFont="1" applyFill="1" applyBorder="1" applyAlignment="1">
      <alignment horizontal="justify" vertical="center" wrapText="1"/>
    </xf>
    <xf numFmtId="0" fontId="16" fillId="13" borderId="1" xfId="0" applyFont="1" applyFill="1" applyBorder="1" applyAlignment="1">
      <alignment vertical="center"/>
    </xf>
    <xf numFmtId="0" fontId="21" fillId="13"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8" fillId="13" borderId="1" xfId="0" applyFont="1" applyFill="1" applyBorder="1" applyAlignment="1">
      <alignment horizontal="center" vertical="center" wrapText="1"/>
    </xf>
    <xf numFmtId="1" fontId="21" fillId="13" borderId="1" xfId="0" applyNumberFormat="1" applyFont="1" applyFill="1" applyBorder="1" applyAlignment="1">
      <alignment horizontal="center" vertical="center"/>
    </xf>
    <xf numFmtId="1" fontId="16" fillId="13" borderId="1" xfId="0" applyNumberFormat="1" applyFont="1" applyFill="1" applyBorder="1" applyAlignment="1">
      <alignment vertical="center"/>
    </xf>
    <xf numFmtId="0" fontId="18" fillId="13" borderId="1" xfId="0" applyNumberFormat="1" applyFont="1" applyFill="1" applyBorder="1" applyAlignment="1">
      <alignment horizontal="left" vertical="center" wrapText="1"/>
    </xf>
    <xf numFmtId="0" fontId="16" fillId="0" borderId="25" xfId="0" applyNumberFormat="1" applyFont="1" applyBorder="1" applyAlignment="1">
      <alignment vertical="center"/>
    </xf>
    <xf numFmtId="0" fontId="19" fillId="0" borderId="3" xfId="0" applyNumberFormat="1" applyFont="1" applyBorder="1" applyAlignment="1">
      <alignment horizontal="left" vertical="center" wrapText="1"/>
    </xf>
    <xf numFmtId="0" fontId="19"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xf>
    <xf numFmtId="1" fontId="19" fillId="2" borderId="3" xfId="0" applyNumberFormat="1" applyFont="1" applyFill="1" applyBorder="1" applyAlignment="1">
      <alignment horizontal="center" vertical="center" wrapText="1"/>
    </xf>
    <xf numFmtId="1" fontId="18" fillId="9" borderId="7" xfId="0" applyNumberFormat="1" applyFont="1" applyFill="1" applyBorder="1" applyAlignment="1">
      <alignment horizontal="center" vertical="center" wrapText="1"/>
    </xf>
    <xf numFmtId="1" fontId="36" fillId="9" borderId="15" xfId="0" applyNumberFormat="1" applyFont="1" applyFill="1" applyBorder="1" applyAlignment="1">
      <alignment horizontal="center" vertical="center"/>
    </xf>
    <xf numFmtId="1" fontId="16" fillId="9" borderId="15" xfId="0" applyNumberFormat="1" applyFont="1" applyFill="1" applyBorder="1" applyAlignment="1">
      <alignment horizontal="center" vertical="center"/>
    </xf>
    <xf numFmtId="1" fontId="18" fillId="9" borderId="10" xfId="0" applyNumberFormat="1" applyFont="1" applyFill="1" applyBorder="1" applyAlignment="1">
      <alignment horizontal="center" vertical="center" wrapText="1"/>
    </xf>
    <xf numFmtId="0" fontId="16" fillId="8" borderId="10" xfId="0" applyNumberFormat="1" applyFont="1" applyFill="1" applyBorder="1" applyAlignment="1">
      <alignment vertical="center"/>
    </xf>
    <xf numFmtId="0" fontId="19" fillId="8" borderId="10" xfId="0" applyNumberFormat="1" applyFont="1" applyFill="1" applyBorder="1" applyAlignment="1">
      <alignment horizontal="center" vertical="center" wrapText="1"/>
    </xf>
    <xf numFmtId="0" fontId="19" fillId="8" borderId="17" xfId="0" applyNumberFormat="1" applyFont="1" applyFill="1" applyBorder="1" applyAlignment="1">
      <alignment horizontal="center" vertical="center" wrapText="1"/>
    </xf>
    <xf numFmtId="1" fontId="18" fillId="8" borderId="17" xfId="0" applyNumberFormat="1" applyFont="1" applyFill="1" applyBorder="1" applyAlignment="1">
      <alignment horizontal="center" vertical="center" wrapText="1"/>
    </xf>
    <xf numFmtId="1" fontId="18" fillId="8" borderId="10" xfId="0" applyNumberFormat="1" applyFont="1" applyFill="1" applyBorder="1" applyAlignment="1">
      <alignment horizontal="center" vertical="center" wrapText="1"/>
    </xf>
    <xf numFmtId="1" fontId="19" fillId="8" borderId="17" xfId="0" applyNumberFormat="1" applyFont="1" applyFill="1" applyBorder="1" applyAlignment="1">
      <alignment horizontal="center" vertical="center"/>
    </xf>
    <xf numFmtId="1" fontId="19" fillId="8" borderId="17" xfId="0" applyNumberFormat="1" applyFont="1" applyFill="1" applyBorder="1" applyAlignment="1">
      <alignment horizontal="center" vertical="center" wrapText="1"/>
    </xf>
    <xf numFmtId="1" fontId="19" fillId="8" borderId="10" xfId="0" applyNumberFormat="1" applyFont="1" applyFill="1" applyBorder="1" applyAlignment="1">
      <alignment horizontal="center" vertical="center" wrapText="1"/>
    </xf>
    <xf numFmtId="1" fontId="19" fillId="8" borderId="28" xfId="0" applyNumberFormat="1" applyFont="1" applyFill="1" applyBorder="1" applyAlignment="1">
      <alignment horizontal="center" vertical="center" wrapText="1"/>
    </xf>
    <xf numFmtId="1" fontId="18" fillId="5" borderId="15" xfId="0" applyNumberFormat="1" applyFont="1" applyFill="1" applyBorder="1" applyAlignment="1">
      <alignment horizontal="center" vertical="center" wrapText="1"/>
    </xf>
    <xf numFmtId="0" fontId="18" fillId="5" borderId="15" xfId="0" applyNumberFormat="1" applyFont="1" applyFill="1" applyBorder="1" applyAlignment="1">
      <alignment horizontal="center" vertical="center" wrapText="1"/>
    </xf>
    <xf numFmtId="1" fontId="18" fillId="5" borderId="19" xfId="0" applyNumberFormat="1" applyFont="1" applyFill="1" applyBorder="1" applyAlignment="1">
      <alignment horizontal="center" vertical="center" wrapText="1"/>
    </xf>
    <xf numFmtId="0" fontId="20" fillId="5" borderId="15" xfId="0" applyNumberFormat="1" applyFont="1" applyFill="1" applyBorder="1" applyAlignment="1">
      <alignment horizontal="center" vertical="center" wrapText="1"/>
    </xf>
    <xf numFmtId="0" fontId="24" fillId="5" borderId="15" xfId="0" applyNumberFormat="1" applyFont="1" applyFill="1" applyBorder="1" applyAlignment="1">
      <alignment horizontal="center" vertical="center" wrapText="1"/>
    </xf>
    <xf numFmtId="1" fontId="18" fillId="5" borderId="18" xfId="0" applyNumberFormat="1" applyFont="1" applyFill="1" applyBorder="1" applyAlignment="1">
      <alignment horizontal="center" vertical="center" wrapText="1"/>
    </xf>
    <xf numFmtId="0" fontId="16" fillId="0" borderId="5" xfId="0" applyNumberFormat="1" applyFont="1" applyBorder="1" applyAlignment="1">
      <alignment vertical="center"/>
    </xf>
    <xf numFmtId="0" fontId="18" fillId="0" borderId="5" xfId="0" applyNumberFormat="1" applyFont="1" applyBorder="1" applyAlignment="1">
      <alignment horizontal="left" vertical="center" wrapText="1"/>
    </xf>
    <xf numFmtId="0" fontId="19" fillId="2" borderId="5" xfId="0" applyNumberFormat="1" applyFont="1" applyFill="1" applyBorder="1" applyAlignment="1">
      <alignment horizontal="center" vertical="center" wrapText="1"/>
    </xf>
    <xf numFmtId="0" fontId="18"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xf>
    <xf numFmtId="0" fontId="19"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wrapText="1"/>
    </xf>
    <xf numFmtId="1" fontId="19" fillId="2" borderId="23" xfId="0" applyNumberFormat="1" applyFont="1" applyFill="1" applyBorder="1" applyAlignment="1">
      <alignment horizontal="center" vertical="center" wrapText="1"/>
    </xf>
    <xf numFmtId="0" fontId="24"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xf>
    <xf numFmtId="0" fontId="33" fillId="13" borderId="1" xfId="0" applyNumberFormat="1" applyFont="1" applyFill="1" applyBorder="1" applyAlignment="1">
      <alignment horizontal="left" vertical="center" wrapText="1"/>
    </xf>
    <xf numFmtId="0" fontId="16" fillId="4" borderId="1" xfId="0" applyFont="1" applyFill="1" applyBorder="1" applyAlignment="1">
      <alignment vertical="center"/>
    </xf>
    <xf numFmtId="0" fontId="21"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1" fontId="16" fillId="8" borderId="12" xfId="0" applyNumberFormat="1" applyFont="1" applyFill="1" applyBorder="1" applyAlignment="1">
      <alignment vertical="center"/>
    </xf>
    <xf numFmtId="1" fontId="16" fillId="8" borderId="8" xfId="0" applyNumberFormat="1" applyFont="1" applyFill="1" applyBorder="1" applyAlignment="1">
      <alignment vertical="center"/>
    </xf>
    <xf numFmtId="1" fontId="36" fillId="9" borderId="10" xfId="0" applyNumberFormat="1" applyFont="1" applyFill="1" applyBorder="1" applyAlignment="1">
      <alignment horizontal="center" vertical="center"/>
    </xf>
    <xf numFmtId="1" fontId="16" fillId="9" borderId="10" xfId="0" applyNumberFormat="1" applyFont="1" applyFill="1" applyBorder="1" applyAlignment="1">
      <alignment horizontal="center" vertical="center"/>
    </xf>
    <xf numFmtId="1" fontId="16" fillId="9" borderId="10" xfId="0" applyNumberFormat="1" applyFont="1" applyFill="1" applyBorder="1" applyAlignment="1">
      <alignment vertical="center"/>
    </xf>
    <xf numFmtId="1" fontId="16" fillId="10" borderId="42" xfId="0" applyNumberFormat="1" applyFont="1" applyFill="1" applyBorder="1" applyAlignment="1">
      <alignment vertical="center"/>
    </xf>
    <xf numFmtId="1" fontId="16" fillId="10" borderId="43" xfId="0" applyNumberFormat="1" applyFont="1" applyFill="1" applyBorder="1" applyAlignment="1">
      <alignment vertical="center"/>
    </xf>
    <xf numFmtId="0" fontId="15" fillId="0" borderId="10" xfId="0" applyNumberFormat="1" applyFont="1" applyBorder="1" applyAlignment="1">
      <alignment vertical="center" wrapText="1"/>
    </xf>
    <xf numFmtId="0" fontId="0" fillId="0" borderId="10" xfId="0" applyFont="1" applyBorder="1" applyAlignment="1">
      <alignment vertical="center" wrapText="1"/>
    </xf>
    <xf numFmtId="1" fontId="18" fillId="9" borderId="22" xfId="0" applyNumberFormat="1" applyFont="1" applyFill="1" applyBorder="1" applyAlignment="1">
      <alignment horizontal="center" vertical="center" wrapText="1"/>
    </xf>
    <xf numFmtId="1" fontId="36" fillId="9" borderId="27" xfId="0" applyNumberFormat="1" applyFont="1" applyFill="1" applyBorder="1" applyAlignment="1">
      <alignment horizontal="center" vertical="center"/>
    </xf>
    <xf numFmtId="1" fontId="16" fillId="9" borderId="27" xfId="0" applyNumberFormat="1" applyFont="1" applyFill="1" applyBorder="1" applyAlignment="1">
      <alignment horizontal="center" vertical="center"/>
    </xf>
    <xf numFmtId="1" fontId="18" fillId="9" borderId="27" xfId="0" applyNumberFormat="1" applyFont="1" applyFill="1" applyBorder="1" applyAlignment="1">
      <alignment horizontal="center" vertical="center" wrapText="1"/>
    </xf>
    <xf numFmtId="1" fontId="18" fillId="9" borderId="44" xfId="0" applyNumberFormat="1" applyFont="1" applyFill="1" applyBorder="1" applyAlignment="1">
      <alignment horizontal="center" vertical="center" wrapText="1"/>
    </xf>
    <xf numFmtId="1" fontId="18" fillId="9" borderId="32" xfId="0" applyNumberFormat="1" applyFont="1" applyFill="1" applyBorder="1" applyAlignment="1">
      <alignment horizontal="center" vertical="center" wrapText="1"/>
    </xf>
    <xf numFmtId="1" fontId="16" fillId="9" borderId="17" xfId="0" applyNumberFormat="1" applyFont="1" applyFill="1" applyBorder="1" applyAlignment="1">
      <alignment vertical="center"/>
    </xf>
    <xf numFmtId="1" fontId="18" fillId="9" borderId="17" xfId="0" applyNumberFormat="1" applyFont="1" applyFill="1" applyBorder="1" applyAlignment="1">
      <alignment horizontal="center" vertical="center" wrapText="1"/>
    </xf>
    <xf numFmtId="1" fontId="16" fillId="10" borderId="41" xfId="0" applyNumberFormat="1" applyFont="1" applyFill="1" applyBorder="1" applyAlignment="1">
      <alignment vertical="center"/>
    </xf>
    <xf numFmtId="1" fontId="16" fillId="10" borderId="11" xfId="0" applyNumberFormat="1" applyFont="1" applyFill="1" applyBorder="1" applyAlignment="1">
      <alignment vertical="center"/>
    </xf>
    <xf numFmtId="0" fontId="16" fillId="0" borderId="1" xfId="0" applyNumberFormat="1" applyFont="1" applyBorder="1" applyAlignment="1">
      <alignment horizontal="center" vertical="center"/>
    </xf>
    <xf numFmtId="0" fontId="19" fillId="20" borderId="49" xfId="2" applyNumberFormat="1" applyFont="1" applyFill="1" applyBorder="1" applyAlignment="1">
      <alignment horizontal="center" vertical="center" wrapText="1"/>
    </xf>
    <xf numFmtId="0" fontId="15" fillId="19" borderId="15" xfId="0" applyNumberFormat="1" applyFont="1" applyFill="1" applyBorder="1" applyAlignment="1">
      <alignment horizontal="center" vertical="center" wrapText="1"/>
    </xf>
    <xf numFmtId="0" fontId="15" fillId="20" borderId="15"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1" fontId="16" fillId="10" borderId="43" xfId="0" applyNumberFormat="1" applyFont="1" applyFill="1" applyBorder="1" applyAlignment="1">
      <alignment horizontal="center" vertical="center"/>
    </xf>
    <xf numFmtId="1" fontId="16" fillId="9" borderId="17" xfId="0" applyNumberFormat="1" applyFont="1" applyFill="1" applyBorder="1" applyAlignment="1">
      <alignment horizontal="center" vertical="center"/>
    </xf>
    <xf numFmtId="1" fontId="16" fillId="10" borderId="11" xfId="0" applyNumberFormat="1" applyFont="1" applyFill="1" applyBorder="1" applyAlignment="1">
      <alignment horizontal="center" vertical="center"/>
    </xf>
    <xf numFmtId="0" fontId="34" fillId="9" borderId="10" xfId="0" applyNumberFormat="1" applyFont="1" applyFill="1" applyBorder="1" applyAlignment="1">
      <alignment horizontal="center" vertical="center"/>
    </xf>
    <xf numFmtId="0" fontId="19" fillId="0" borderId="39" xfId="0" applyNumberFormat="1" applyFont="1" applyBorder="1" applyAlignment="1">
      <alignment horizontal="left" vertical="center" wrapText="1"/>
    </xf>
    <xf numFmtId="1" fontId="19" fillId="2" borderId="39" xfId="0" applyNumberFormat="1" applyFont="1" applyFill="1" applyBorder="1" applyAlignment="1">
      <alignment horizontal="center" vertical="center"/>
    </xf>
    <xf numFmtId="1" fontId="19" fillId="2" borderId="39" xfId="0" applyNumberFormat="1" applyFont="1" applyFill="1" applyBorder="1" applyAlignment="1">
      <alignment horizontal="center" vertical="center" wrapText="1"/>
    </xf>
    <xf numFmtId="0" fontId="19" fillId="20" borderId="49" xfId="17" applyNumberFormat="1" applyFont="1" applyFill="1" applyBorder="1" applyAlignment="1">
      <alignment horizontal="center" vertical="center" wrapText="1"/>
    </xf>
    <xf numFmtId="0" fontId="19" fillId="20" borderId="49" xfId="17" applyNumberFormat="1" applyFont="1" applyFill="1" applyBorder="1" applyAlignment="1">
      <alignment horizontal="center" vertical="center" wrapText="1"/>
    </xf>
    <xf numFmtId="9" fontId="19" fillId="20" borderId="49" xfId="21" applyFont="1" applyFill="1" applyBorder="1" applyAlignment="1">
      <alignment horizontal="center" vertical="center" wrapText="1"/>
    </xf>
    <xf numFmtId="1" fontId="32" fillId="16" borderId="1" xfId="0" applyNumberFormat="1" applyFont="1" applyFill="1" applyBorder="1" applyAlignment="1">
      <alignment horizontal="center" vertical="center" wrapText="1"/>
    </xf>
    <xf numFmtId="1" fontId="18" fillId="9" borderId="1" xfId="0" applyNumberFormat="1" applyFont="1" applyFill="1" applyBorder="1" applyAlignment="1">
      <alignment horizontal="center" vertical="center" wrapText="1"/>
    </xf>
    <xf numFmtId="0" fontId="60" fillId="20" borderId="39" xfId="0" applyFont="1" applyFill="1" applyBorder="1" applyAlignment="1">
      <alignment horizontal="center" vertical="center" wrapText="1"/>
    </xf>
    <xf numFmtId="0" fontId="32" fillId="0" borderId="62" xfId="0" applyNumberFormat="1" applyFont="1" applyFill="1" applyBorder="1" applyAlignment="1">
      <alignment horizontal="justify" vertical="center" wrapText="1"/>
    </xf>
    <xf numFmtId="0" fontId="19" fillId="0" borderId="62" xfId="0" applyNumberFormat="1" applyFont="1" applyFill="1" applyBorder="1" applyAlignment="1">
      <alignment horizontal="center" vertical="center" wrapText="1"/>
    </xf>
    <xf numFmtId="1" fontId="18" fillId="0" borderId="62" xfId="0" applyNumberFormat="1" applyFont="1" applyFill="1" applyBorder="1" applyAlignment="1">
      <alignment horizontal="center" vertical="center" wrapText="1"/>
    </xf>
    <xf numFmtId="1" fontId="19" fillId="0" borderId="62" xfId="0" applyNumberFormat="1" applyFont="1" applyFill="1" applyBorder="1" applyAlignment="1">
      <alignment horizontal="center" vertical="center"/>
    </xf>
    <xf numFmtId="0" fontId="32" fillId="0" borderId="62" xfId="0" applyNumberFormat="1" applyFont="1" applyFill="1" applyBorder="1" applyAlignment="1">
      <alignment horizontal="center" vertical="center" wrapText="1"/>
    </xf>
    <xf numFmtId="1" fontId="32" fillId="0" borderId="62" xfId="0" applyNumberFormat="1" applyFont="1" applyFill="1" applyBorder="1" applyAlignment="1">
      <alignment horizontal="center" vertical="center" wrapText="1"/>
    </xf>
    <xf numFmtId="1" fontId="19" fillId="0" borderId="63" xfId="0"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0" fillId="0" borderId="0" xfId="0" applyFont="1" applyFill="1" applyAlignment="1">
      <alignment vertical="center" wrapText="1"/>
    </xf>
    <xf numFmtId="1" fontId="19"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0" fontId="31" fillId="0" borderId="1" xfId="0" applyNumberFormat="1" applyFont="1" applyBorder="1" applyAlignment="1">
      <alignment horizontal="center" vertical="center" wrapText="1"/>
    </xf>
    <xf numFmtId="0" fontId="31" fillId="13" borderId="1" xfId="0" applyNumberFormat="1"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1" fontId="31" fillId="4" borderId="1"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31" fillId="2" borderId="3" xfId="0" applyNumberFormat="1" applyFont="1" applyFill="1" applyBorder="1" applyAlignment="1">
      <alignment horizontal="center" vertical="center" wrapText="1"/>
    </xf>
    <xf numFmtId="0" fontId="31" fillId="8" borderId="17" xfId="0" applyNumberFormat="1" applyFont="1" applyFill="1" applyBorder="1" applyAlignment="1">
      <alignment horizontal="center" vertical="center" wrapText="1"/>
    </xf>
    <xf numFmtId="0" fontId="31" fillId="2" borderId="5" xfId="0"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1" fontId="86" fillId="8" borderId="8" xfId="0" applyNumberFormat="1" applyFont="1" applyFill="1" applyBorder="1" applyAlignment="1">
      <alignment vertical="center"/>
    </xf>
    <xf numFmtId="1" fontId="86" fillId="9" borderId="10" xfId="0" applyNumberFormat="1" applyFont="1" applyFill="1" applyBorder="1" applyAlignment="1">
      <alignment vertical="center"/>
    </xf>
    <xf numFmtId="1" fontId="86" fillId="10" borderId="43" xfId="0" applyNumberFormat="1" applyFont="1" applyFill="1" applyBorder="1" applyAlignment="1">
      <alignment vertical="center"/>
    </xf>
    <xf numFmtId="1" fontId="86" fillId="9" borderId="17" xfId="0" applyNumberFormat="1" applyFont="1" applyFill="1" applyBorder="1" applyAlignment="1">
      <alignment vertical="center"/>
    </xf>
    <xf numFmtId="1" fontId="86" fillId="10" borderId="11" xfId="0" applyNumberFormat="1" applyFont="1" applyFill="1" applyBorder="1" applyAlignment="1">
      <alignment vertical="center"/>
    </xf>
    <xf numFmtId="0" fontId="87" fillId="0" borderId="0" xfId="0" applyNumberFormat="1" applyFont="1" applyAlignment="1">
      <alignment vertical="center" wrapText="1"/>
    </xf>
    <xf numFmtId="15" fontId="0" fillId="17" borderId="15" xfId="0" applyNumberFormat="1" applyFill="1" applyBorder="1" applyAlignment="1"/>
    <xf numFmtId="0" fontId="31" fillId="12" borderId="1" xfId="0" applyNumberFormat="1" applyFont="1" applyFill="1" applyBorder="1" applyAlignment="1">
      <alignment horizontal="center" vertical="center" wrapText="1"/>
    </xf>
    <xf numFmtId="0" fontId="84" fillId="12" borderId="1" xfId="0" applyNumberFormat="1" applyFont="1" applyFill="1" applyBorder="1" applyAlignment="1">
      <alignment horizontal="center" vertical="center" wrapText="1"/>
    </xf>
    <xf numFmtId="1" fontId="84" fillId="12" borderId="1" xfId="0" applyNumberFormat="1" applyFont="1" applyFill="1" applyBorder="1" applyAlignment="1">
      <alignment horizontal="center" vertical="center"/>
    </xf>
    <xf numFmtId="1" fontId="84" fillId="12" borderId="1" xfId="0" applyNumberFormat="1" applyFont="1" applyFill="1" applyBorder="1" applyAlignment="1">
      <alignment horizontal="center" vertical="center" wrapText="1"/>
    </xf>
    <xf numFmtId="0" fontId="88" fillId="12" borderId="0" xfId="0" applyNumberFormat="1" applyFont="1" applyFill="1" applyAlignment="1">
      <alignment vertical="center" wrapText="1"/>
    </xf>
    <xf numFmtId="0" fontId="88" fillId="12" borderId="0" xfId="0" applyFont="1" applyFill="1" applyAlignment="1">
      <alignment vertical="center" wrapText="1"/>
    </xf>
    <xf numFmtId="0" fontId="84" fillId="12" borderId="1" xfId="0" applyNumberFormat="1" applyFont="1" applyFill="1" applyBorder="1" applyAlignment="1">
      <alignment horizontal="left" vertical="center" wrapText="1"/>
    </xf>
    <xf numFmtId="0" fontId="89" fillId="12" borderId="1" xfId="0" applyNumberFormat="1" applyFont="1" applyFill="1" applyBorder="1" applyAlignment="1">
      <alignment horizontal="center" vertical="center"/>
    </xf>
    <xf numFmtId="0" fontId="84" fillId="12" borderId="39" xfId="2" applyFont="1" applyFill="1" applyBorder="1" applyAlignment="1">
      <alignment horizontal="left" vertical="center" wrapText="1"/>
    </xf>
    <xf numFmtId="0" fontId="84" fillId="12" borderId="62" xfId="0" applyNumberFormat="1" applyFont="1" applyFill="1" applyBorder="1" applyAlignment="1">
      <alignment horizontal="center" vertical="center" wrapText="1"/>
    </xf>
    <xf numFmtId="1" fontId="84" fillId="12" borderId="62" xfId="0" applyNumberFormat="1" applyFont="1" applyFill="1" applyBorder="1" applyAlignment="1">
      <alignment horizontal="center" vertical="center" wrapText="1"/>
    </xf>
    <xf numFmtId="0" fontId="31" fillId="12" borderId="49" xfId="2" applyFont="1" applyFill="1" applyBorder="1" applyAlignment="1">
      <alignment vertical="center" wrapText="1"/>
    </xf>
    <xf numFmtId="0" fontId="31" fillId="12" borderId="49" xfId="2" applyFont="1" applyFill="1" applyBorder="1" applyAlignment="1">
      <alignment horizontal="left" vertical="center" wrapText="1"/>
    </xf>
    <xf numFmtId="0" fontId="31" fillId="12" borderId="1" xfId="2" applyNumberFormat="1" applyFont="1" applyFill="1" applyBorder="1" applyAlignment="1">
      <alignment horizontal="center" vertical="center" wrapText="1"/>
    </xf>
    <xf numFmtId="0" fontId="86" fillId="12" borderId="1" xfId="0" applyNumberFormat="1" applyFont="1" applyFill="1" applyBorder="1" applyAlignment="1">
      <alignment vertical="center"/>
    </xf>
    <xf numFmtId="0" fontId="85" fillId="12" borderId="1" xfId="2" applyNumberFormat="1" applyFont="1" applyFill="1" applyBorder="1" applyAlignment="1">
      <alignment horizontal="center" vertical="center" wrapText="1"/>
    </xf>
    <xf numFmtId="9" fontId="19" fillId="20" borderId="49" xfId="2" applyNumberFormat="1" applyFont="1" applyFill="1" applyBorder="1" applyAlignment="1">
      <alignment horizontal="center" vertical="center" wrapText="1"/>
    </xf>
    <xf numFmtId="1" fontId="31" fillId="12" borderId="1" xfId="0" applyNumberFormat="1" applyFont="1" applyFill="1" applyBorder="1" applyAlignment="1">
      <alignment horizontal="center" vertical="center" wrapText="1"/>
    </xf>
    <xf numFmtId="0" fontId="84" fillId="12" borderId="62" xfId="0" applyNumberFormat="1" applyFont="1" applyFill="1" applyBorder="1" applyAlignment="1">
      <alignment horizontal="justify" vertical="center" wrapText="1"/>
    </xf>
    <xf numFmtId="0" fontId="15" fillId="0" borderId="10" xfId="0" applyNumberFormat="1" applyFont="1" applyBorder="1" applyAlignment="1">
      <alignment horizontal="center" vertical="center" wrapText="1"/>
    </xf>
    <xf numFmtId="1" fontId="16" fillId="10" borderId="75" xfId="0" applyNumberFormat="1" applyFont="1" applyFill="1" applyBorder="1" applyAlignment="1">
      <alignment horizontal="center" vertical="center"/>
    </xf>
    <xf numFmtId="1" fontId="16" fillId="9" borderId="37" xfId="0" applyNumberFormat="1" applyFont="1" applyFill="1" applyBorder="1" applyAlignment="1">
      <alignment horizontal="center" vertical="center"/>
    </xf>
    <xf numFmtId="1" fontId="16" fillId="10" borderId="46" xfId="0" applyNumberFormat="1" applyFont="1" applyFill="1" applyBorder="1" applyAlignment="1">
      <alignment horizontal="center" vertical="center"/>
    </xf>
    <xf numFmtId="0" fontId="19" fillId="0" borderId="68" xfId="0" applyNumberFormat="1" applyFont="1" applyBorder="1" applyAlignment="1">
      <alignment vertical="center" wrapText="1"/>
    </xf>
    <xf numFmtId="0" fontId="84" fillId="12" borderId="68" xfId="0" applyNumberFormat="1" applyFont="1" applyFill="1" applyBorder="1" applyAlignment="1">
      <alignment vertical="center" wrapText="1"/>
    </xf>
    <xf numFmtId="0" fontId="19" fillId="0" borderId="68" xfId="0" applyNumberFormat="1" applyFont="1" applyFill="1" applyBorder="1" applyAlignment="1">
      <alignment vertical="center" wrapText="1"/>
    </xf>
    <xf numFmtId="0" fontId="19" fillId="0" borderId="0" xfId="0" applyNumberFormat="1" applyFont="1" applyAlignment="1">
      <alignment vertical="center" wrapText="1"/>
    </xf>
    <xf numFmtId="1" fontId="31" fillId="0" borderId="77" xfId="13261" applyNumberFormat="1" applyFont="1" applyFill="1" applyBorder="1" applyAlignment="1">
      <alignment horizontal="left" vertical="center" wrapText="1"/>
    </xf>
    <xf numFmtId="0" fontId="0" fillId="0" borderId="10" xfId="0" applyFont="1" applyBorder="1" applyAlignment="1">
      <alignment vertical="center"/>
    </xf>
    <xf numFmtId="0" fontId="19" fillId="20" borderId="61" xfId="17" applyNumberFormat="1" applyFont="1" applyFill="1" applyBorder="1" applyAlignment="1">
      <alignment horizontal="center" vertical="center" wrapText="1"/>
    </xf>
    <xf numFmtId="9" fontId="19" fillId="20" borderId="61" xfId="21" applyFont="1" applyFill="1" applyBorder="1" applyAlignment="1">
      <alignment horizontal="center" vertical="center" wrapText="1"/>
    </xf>
    <xf numFmtId="1" fontId="19" fillId="4" borderId="62" xfId="0" applyNumberFormat="1" applyFont="1" applyFill="1" applyBorder="1" applyAlignment="1">
      <alignment horizontal="center" vertical="center" wrapText="1"/>
    </xf>
    <xf numFmtId="0" fontId="19" fillId="2" borderId="62" xfId="0" applyNumberFormat="1" applyFont="1" applyFill="1" applyBorder="1" applyAlignment="1">
      <alignment horizontal="center" vertical="center" wrapText="1"/>
    </xf>
    <xf numFmtId="1" fontId="19" fillId="13" borderId="62" xfId="0" applyNumberFormat="1" applyFont="1" applyFill="1" applyBorder="1" applyAlignment="1">
      <alignment horizontal="center" vertical="center" wrapText="1"/>
    </xf>
    <xf numFmtId="1" fontId="19" fillId="2" borderId="62" xfId="0" applyNumberFormat="1" applyFont="1" applyFill="1" applyBorder="1" applyAlignment="1">
      <alignment horizontal="center" vertical="center" wrapText="1"/>
    </xf>
    <xf numFmtId="0" fontId="19" fillId="13" borderId="62" xfId="0" applyFont="1" applyFill="1" applyBorder="1" applyAlignment="1">
      <alignment horizontal="center" vertical="center" wrapText="1"/>
    </xf>
    <xf numFmtId="0" fontId="19" fillId="2" borderId="64" xfId="0" applyNumberFormat="1" applyFont="1" applyFill="1" applyBorder="1" applyAlignment="1">
      <alignment horizontal="center" vertical="center" wrapText="1"/>
    </xf>
    <xf numFmtId="1" fontId="18" fillId="5" borderId="78" xfId="0" applyNumberFormat="1" applyFont="1" applyFill="1" applyBorder="1" applyAlignment="1">
      <alignment horizontal="center" vertical="center" wrapText="1"/>
    </xf>
    <xf numFmtId="1" fontId="18" fillId="5" borderId="79" xfId="0" applyNumberFormat="1" applyFont="1" applyFill="1" applyBorder="1" applyAlignment="1">
      <alignment horizontal="center" vertical="center" wrapText="1"/>
    </xf>
    <xf numFmtId="0" fontId="19" fillId="2" borderId="65" xfId="0" applyNumberFormat="1" applyFont="1" applyFill="1" applyBorder="1" applyAlignment="1">
      <alignment horizontal="center" vertical="center" wrapText="1"/>
    </xf>
    <xf numFmtId="0" fontId="19" fillId="4" borderId="62" xfId="0" applyFont="1" applyFill="1" applyBorder="1" applyAlignment="1">
      <alignment horizontal="center" vertical="center" wrapText="1"/>
    </xf>
    <xf numFmtId="0" fontId="19" fillId="13" borderId="62" xfId="0" applyNumberFormat="1" applyFont="1" applyFill="1" applyBorder="1" applyAlignment="1">
      <alignment horizontal="center" vertical="center" wrapText="1"/>
    </xf>
    <xf numFmtId="1" fontId="16" fillId="8" borderId="80" xfId="0" applyNumberFormat="1" applyFont="1" applyFill="1" applyBorder="1" applyAlignment="1">
      <alignment vertical="center"/>
    </xf>
    <xf numFmtId="1" fontId="16" fillId="10" borderId="75" xfId="0" applyNumberFormat="1" applyFont="1" applyFill="1" applyBorder="1" applyAlignment="1">
      <alignment vertical="center"/>
    </xf>
    <xf numFmtId="0" fontId="31" fillId="12" borderId="62" xfId="0" applyNumberFormat="1" applyFont="1" applyFill="1" applyBorder="1" applyAlignment="1">
      <alignment horizontal="center" vertical="center" wrapText="1"/>
    </xf>
    <xf numFmtId="1" fontId="16" fillId="10" borderId="46" xfId="0" applyNumberFormat="1" applyFont="1" applyFill="1" applyBorder="1" applyAlignment="1">
      <alignment vertical="center"/>
    </xf>
    <xf numFmtId="1" fontId="31" fillId="12" borderId="62" xfId="0" applyNumberFormat="1" applyFont="1" applyFill="1" applyBorder="1" applyAlignment="1">
      <alignment horizontal="center" vertical="center" wrapText="1"/>
    </xf>
    <xf numFmtId="1" fontId="19" fillId="2" borderId="70" xfId="0" applyNumberFormat="1" applyFont="1" applyFill="1" applyBorder="1" applyAlignment="1">
      <alignment horizontal="center" vertical="center" wrapText="1"/>
    </xf>
    <xf numFmtId="0" fontId="19" fillId="4" borderId="62" xfId="0" applyNumberFormat="1" applyFont="1" applyFill="1" applyBorder="1" applyAlignment="1">
      <alignment horizontal="center" vertical="center" wrapText="1"/>
    </xf>
    <xf numFmtId="0" fontId="0" fillId="0" borderId="78" xfId="0" applyFont="1" applyBorder="1" applyAlignment="1">
      <alignment vertical="center"/>
    </xf>
    <xf numFmtId="0" fontId="0" fillId="0" borderId="76" xfId="0" applyFont="1" applyBorder="1" applyAlignment="1">
      <alignment vertical="center"/>
    </xf>
    <xf numFmtId="0" fontId="19" fillId="2" borderId="81" xfId="0" applyNumberFormat="1" applyFont="1" applyFill="1" applyBorder="1" applyAlignment="1">
      <alignment horizontal="center" vertical="center" wrapText="1"/>
    </xf>
    <xf numFmtId="1" fontId="19" fillId="4" borderId="81" xfId="0" applyNumberFormat="1" applyFont="1" applyFill="1" applyBorder="1" applyAlignment="1">
      <alignment horizontal="center" vertical="center" wrapText="1"/>
    </xf>
    <xf numFmtId="1" fontId="19" fillId="13" borderId="81" xfId="0" applyNumberFormat="1" applyFont="1" applyFill="1" applyBorder="1" applyAlignment="1">
      <alignment horizontal="center" vertical="center" wrapText="1"/>
    </xf>
    <xf numFmtId="1" fontId="19" fillId="2" borderId="81" xfId="0" applyNumberFormat="1" applyFont="1" applyFill="1" applyBorder="1" applyAlignment="1">
      <alignment horizontal="center" vertical="center" wrapText="1"/>
    </xf>
    <xf numFmtId="0" fontId="0" fillId="0" borderId="68" xfId="0" applyFont="1" applyBorder="1" applyAlignment="1">
      <alignment vertical="center"/>
    </xf>
    <xf numFmtId="0" fontId="0" fillId="0" borderId="82" xfId="0" applyFont="1" applyBorder="1" applyAlignment="1">
      <alignment vertical="center"/>
    </xf>
    <xf numFmtId="1" fontId="16" fillId="8" borderId="83" xfId="0" applyNumberFormat="1" applyFont="1" applyFill="1" applyBorder="1" applyAlignment="1">
      <alignment vertical="center"/>
    </xf>
    <xf numFmtId="0" fontId="84" fillId="12" borderId="81" xfId="0" applyNumberFormat="1" applyFont="1" applyFill="1" applyBorder="1" applyAlignment="1">
      <alignment horizontal="center" vertical="center" wrapText="1"/>
    </xf>
    <xf numFmtId="1" fontId="19" fillId="2" borderId="84" xfId="0" applyNumberFormat="1" applyFont="1" applyFill="1" applyBorder="1" applyAlignment="1">
      <alignment horizontal="center" vertical="center" wrapText="1"/>
    </xf>
    <xf numFmtId="1" fontId="19" fillId="0" borderId="81" xfId="0" applyNumberFormat="1" applyFont="1" applyFill="1" applyBorder="1" applyAlignment="1">
      <alignment horizontal="center" vertical="center" wrapText="1"/>
    </xf>
    <xf numFmtId="0" fontId="31" fillId="12" borderId="81" xfId="0" applyNumberFormat="1" applyFont="1" applyFill="1" applyBorder="1" applyAlignment="1">
      <alignment horizontal="center" vertical="center" wrapText="1"/>
    </xf>
    <xf numFmtId="1" fontId="19" fillId="2" borderId="78" xfId="0" applyNumberFormat="1" applyFont="1" applyFill="1" applyBorder="1" applyAlignment="1">
      <alignment horizontal="center" vertical="center" wrapText="1"/>
    </xf>
    <xf numFmtId="1" fontId="19" fillId="2" borderId="85" xfId="0" applyNumberFormat="1" applyFont="1" applyFill="1" applyBorder="1" applyAlignment="1">
      <alignment horizontal="center" vertical="center" wrapText="1"/>
    </xf>
    <xf numFmtId="0" fontId="18" fillId="56" borderId="86" xfId="0" applyNumberFormat="1" applyFont="1" applyFill="1" applyBorder="1" applyAlignment="1">
      <alignment horizontal="center" vertical="center" wrapText="1"/>
    </xf>
    <xf numFmtId="1" fontId="18" fillId="56" borderId="86" xfId="0" applyNumberFormat="1" applyFont="1" applyFill="1" applyBorder="1" applyAlignment="1">
      <alignment horizontal="center" vertical="center" wrapText="1"/>
    </xf>
    <xf numFmtId="0" fontId="18" fillId="56" borderId="86" xfId="0" applyNumberFormat="1" applyFont="1" applyFill="1" applyBorder="1" applyAlignment="1">
      <alignment horizontal="left" vertical="center" wrapText="1"/>
    </xf>
    <xf numFmtId="1" fontId="31" fillId="56" borderId="86" xfId="0" applyNumberFormat="1" applyFont="1" applyFill="1" applyBorder="1" applyAlignment="1">
      <alignment horizontal="center" vertical="center" wrapText="1"/>
    </xf>
    <xf numFmtId="1" fontId="19" fillId="56" borderId="86" xfId="0" applyNumberFormat="1" applyFont="1" applyFill="1" applyBorder="1" applyAlignment="1">
      <alignment horizontal="center" vertical="center" wrapText="1"/>
    </xf>
    <xf numFmtId="1" fontId="43" fillId="56" borderId="86" xfId="0" applyNumberFormat="1" applyFont="1" applyFill="1" applyBorder="1" applyAlignment="1">
      <alignment horizontal="center" vertical="center" wrapText="1"/>
    </xf>
    <xf numFmtId="1" fontId="31" fillId="56" borderId="86" xfId="0" applyNumberFormat="1" applyFont="1" applyFill="1" applyBorder="1" applyAlignment="1">
      <alignment horizontal="left" vertical="center" wrapText="1"/>
    </xf>
    <xf numFmtId="0" fontId="19" fillId="0" borderId="10" xfId="0" applyNumberFormat="1" applyFont="1" applyBorder="1" applyAlignment="1">
      <alignment vertical="center" wrapText="1"/>
    </xf>
    <xf numFmtId="0" fontId="84" fillId="0" borderId="10" xfId="0" applyFont="1" applyBorder="1" applyAlignment="1">
      <alignment vertical="center" wrapText="1"/>
    </xf>
    <xf numFmtId="0" fontId="18" fillId="57" borderId="86" xfId="0" applyNumberFormat="1" applyFont="1" applyFill="1" applyBorder="1" applyAlignment="1">
      <alignment horizontal="center" vertical="center" wrapText="1"/>
    </xf>
    <xf numFmtId="0" fontId="18" fillId="57" borderId="86" xfId="0" applyNumberFormat="1" applyFont="1" applyFill="1" applyBorder="1" applyAlignment="1">
      <alignment horizontal="left" vertical="center" wrapText="1"/>
    </xf>
    <xf numFmtId="1" fontId="31" fillId="57" borderId="86" xfId="0" applyNumberFormat="1" applyFont="1" applyFill="1" applyBorder="1" applyAlignment="1">
      <alignment horizontal="center" vertical="center" wrapText="1"/>
    </xf>
    <xf numFmtId="1" fontId="19" fillId="57" borderId="86" xfId="0" applyNumberFormat="1" applyFont="1" applyFill="1" applyBorder="1" applyAlignment="1">
      <alignment horizontal="center" vertical="center" wrapText="1"/>
    </xf>
    <xf numFmtId="1" fontId="18" fillId="57" borderId="86" xfId="0" applyNumberFormat="1" applyFont="1" applyFill="1" applyBorder="1" applyAlignment="1">
      <alignment horizontal="center" vertical="center" wrapText="1"/>
    </xf>
    <xf numFmtId="9" fontId="18" fillId="57" borderId="86" xfId="126" applyFont="1" applyFill="1" applyBorder="1" applyAlignment="1">
      <alignment horizontal="center" vertical="center" wrapText="1"/>
    </xf>
    <xf numFmtId="0" fontId="84" fillId="0" borderId="10" xfId="0" applyFont="1" applyBorder="1" applyAlignment="1"/>
    <xf numFmtId="0" fontId="60" fillId="18" borderId="39" xfId="0" applyFont="1" applyFill="1" applyBorder="1" applyAlignment="1">
      <alignment horizontal="center" vertical="center"/>
    </xf>
    <xf numFmtId="0" fontId="85" fillId="58" borderId="78" xfId="1" applyFont="1" applyFill="1" applyBorder="1" applyAlignment="1" applyProtection="1">
      <alignment horizontal="center" vertical="center" wrapText="1"/>
    </xf>
    <xf numFmtId="0" fontId="85" fillId="58" borderId="78" xfId="1" applyFont="1" applyFill="1" applyBorder="1" applyAlignment="1" applyProtection="1">
      <alignment horizontal="left" vertical="center" wrapText="1"/>
    </xf>
    <xf numFmtId="0" fontId="31" fillId="58" borderId="78" xfId="1" applyFont="1" applyFill="1" applyBorder="1" applyAlignment="1" applyProtection="1">
      <alignment horizontal="center" vertical="center" wrapText="1"/>
    </xf>
    <xf numFmtId="0" fontId="31" fillId="58" borderId="78" xfId="1" quotePrefix="1" applyFont="1" applyFill="1" applyBorder="1" applyAlignment="1" applyProtection="1">
      <alignment horizontal="center" vertical="center" wrapText="1"/>
    </xf>
    <xf numFmtId="0" fontId="85" fillId="58" borderId="81" xfId="0" applyNumberFormat="1" applyFont="1" applyFill="1" applyBorder="1" applyAlignment="1">
      <alignment horizontal="center" vertical="center" wrapText="1"/>
    </xf>
    <xf numFmtId="1" fontId="85" fillId="58" borderId="81" xfId="0" applyNumberFormat="1" applyFont="1" applyFill="1" applyBorder="1" applyAlignment="1">
      <alignment horizontal="center" vertical="center"/>
    </xf>
    <xf numFmtId="1" fontId="32" fillId="58" borderId="78" xfId="0" applyNumberFormat="1" applyFont="1" applyFill="1" applyBorder="1" applyAlignment="1">
      <alignment horizontal="center" vertical="center" wrapText="1"/>
    </xf>
    <xf numFmtId="1" fontId="32" fillId="58" borderId="86" xfId="0" applyNumberFormat="1" applyFont="1" applyFill="1" applyBorder="1" applyAlignment="1">
      <alignment horizontal="center" vertical="center" wrapText="1"/>
    </xf>
    <xf numFmtId="9" fontId="19" fillId="58" borderId="88" xfId="126" applyFont="1" applyFill="1" applyBorder="1" applyAlignment="1">
      <alignment horizontal="center" vertical="center" wrapText="1"/>
    </xf>
    <xf numFmtId="0" fontId="19" fillId="58" borderId="86" xfId="17" applyNumberFormat="1" applyFont="1" applyFill="1" applyBorder="1" applyAlignment="1">
      <alignment horizontal="center" vertical="center" wrapText="1"/>
    </xf>
    <xf numFmtId="9" fontId="19" fillId="58" borderId="86" xfId="126" applyFont="1" applyFill="1" applyBorder="1" applyAlignment="1">
      <alignment horizontal="center" vertical="center" wrapText="1"/>
    </xf>
    <xf numFmtId="9" fontId="19" fillId="58" borderId="86" xfId="21" applyFont="1" applyFill="1" applyBorder="1" applyAlignment="1">
      <alignment horizontal="center" vertical="center" wrapText="1"/>
    </xf>
    <xf numFmtId="0" fontId="19" fillId="12" borderId="81" xfId="0" applyNumberFormat="1" applyFont="1" applyFill="1" applyBorder="1" applyAlignment="1">
      <alignment horizontal="center" vertical="center"/>
    </xf>
    <xf numFmtId="0" fontId="31" fillId="0" borderId="78" xfId="1" applyFont="1" applyFill="1" applyBorder="1" applyAlignment="1" applyProtection="1">
      <alignment horizontal="left" vertical="center" wrapText="1"/>
    </xf>
    <xf numFmtId="0" fontId="19" fillId="12" borderId="81" xfId="0" applyNumberFormat="1" applyFont="1" applyFill="1" applyBorder="1" applyAlignment="1">
      <alignment horizontal="center" vertical="center" wrapText="1"/>
    </xf>
    <xf numFmtId="1" fontId="19" fillId="12" borderId="81" xfId="0" applyNumberFormat="1" applyFont="1" applyFill="1" applyBorder="1" applyAlignment="1">
      <alignment horizontal="center" vertical="center"/>
    </xf>
    <xf numFmtId="1" fontId="19" fillId="12" borderId="81" xfId="0" applyNumberFormat="1" applyFont="1" applyFill="1" applyBorder="1" applyAlignment="1">
      <alignment horizontal="center" vertical="center" wrapText="1"/>
    </xf>
    <xf numFmtId="0" fontId="31" fillId="0" borderId="86" xfId="0" applyNumberFormat="1" applyFont="1" applyFill="1" applyBorder="1" applyAlignment="1">
      <alignment horizontal="center" vertical="center" wrapText="1"/>
    </xf>
    <xf numFmtId="9" fontId="19" fillId="20" borderId="86" xfId="126" applyFont="1" applyFill="1" applyBorder="1" applyAlignment="1">
      <alignment horizontal="center" vertical="center" wrapText="1"/>
    </xf>
    <xf numFmtId="0" fontId="19" fillId="20" borderId="86" xfId="0" applyNumberFormat="1" applyFont="1" applyFill="1" applyBorder="1" applyAlignment="1">
      <alignment horizontal="center" vertical="center" wrapText="1"/>
    </xf>
    <xf numFmtId="0" fontId="19" fillId="0" borderId="86" xfId="0" applyNumberFormat="1" applyFont="1" applyBorder="1" applyAlignment="1">
      <alignment vertical="center" wrapText="1"/>
    </xf>
    <xf numFmtId="0" fontId="85" fillId="59" borderId="86" xfId="1" applyFont="1" applyFill="1" applyBorder="1" applyAlignment="1" applyProtection="1">
      <alignment horizontal="center" vertical="center" wrapText="1"/>
    </xf>
    <xf numFmtId="0" fontId="85" fillId="59" borderId="86" xfId="1" applyFont="1" applyFill="1" applyBorder="1" applyAlignment="1" applyProtection="1">
      <alignment horizontal="left" vertical="center" wrapText="1"/>
    </xf>
    <xf numFmtId="0" fontId="31" fillId="59" borderId="86" xfId="1" applyFont="1" applyFill="1" applyBorder="1" applyAlignment="1" applyProtection="1">
      <alignment horizontal="center" vertical="center" wrapText="1"/>
    </xf>
    <xf numFmtId="1" fontId="19" fillId="59" borderId="81" xfId="0" applyNumberFormat="1" applyFont="1" applyFill="1" applyBorder="1" applyAlignment="1">
      <alignment horizontal="center" vertical="center" wrapText="1"/>
    </xf>
    <xf numFmtId="1" fontId="18" fillId="59" borderId="65" xfId="0" applyNumberFormat="1" applyFont="1" applyFill="1" applyBorder="1" applyAlignment="1">
      <alignment horizontal="center" vertical="center" wrapText="1"/>
    </xf>
    <xf numFmtId="1" fontId="18" fillId="59" borderId="81" xfId="0" applyNumberFormat="1" applyFont="1" applyFill="1" applyBorder="1" applyAlignment="1">
      <alignment horizontal="center" vertical="center" wrapText="1"/>
    </xf>
    <xf numFmtId="49" fontId="85" fillId="59" borderId="86" xfId="1" applyNumberFormat="1" applyFont="1" applyFill="1" applyBorder="1" applyAlignment="1" applyProtection="1">
      <alignment horizontal="center" vertical="center" wrapText="1"/>
    </xf>
    <xf numFmtId="1" fontId="32" fillId="59" borderId="86" xfId="0" applyNumberFormat="1" applyFont="1" applyFill="1" applyBorder="1" applyAlignment="1">
      <alignment horizontal="center" vertical="center" wrapText="1"/>
    </xf>
    <xf numFmtId="9" fontId="31" fillId="59" borderId="86" xfId="126" applyFont="1" applyFill="1" applyBorder="1" applyAlignment="1" applyProtection="1">
      <alignment horizontal="center" vertical="center" wrapText="1"/>
    </xf>
    <xf numFmtId="1" fontId="19" fillId="59" borderId="90" xfId="0" applyNumberFormat="1" applyFont="1" applyFill="1" applyBorder="1" applyAlignment="1">
      <alignment horizontal="center" vertical="center" wrapText="1"/>
    </xf>
    <xf numFmtId="1" fontId="19" fillId="59" borderId="91" xfId="0" applyNumberFormat="1" applyFont="1" applyFill="1" applyBorder="1" applyAlignment="1">
      <alignment horizontal="center" vertical="center" wrapText="1"/>
    </xf>
    <xf numFmtId="1" fontId="19" fillId="59" borderId="90" xfId="0" applyNumberFormat="1" applyFont="1" applyFill="1" applyBorder="1" applyAlignment="1">
      <alignment vertical="center" wrapText="1"/>
    </xf>
    <xf numFmtId="1" fontId="31" fillId="58" borderId="78" xfId="0" applyNumberFormat="1" applyFont="1" applyFill="1" applyBorder="1" applyAlignment="1">
      <alignment horizontal="center" vertical="center" wrapText="1"/>
    </xf>
    <xf numFmtId="1" fontId="31" fillId="58" borderId="86" xfId="0" applyNumberFormat="1" applyFont="1" applyFill="1" applyBorder="1" applyAlignment="1">
      <alignment horizontal="center" vertical="center" wrapText="1"/>
    </xf>
    <xf numFmtId="9" fontId="31" fillId="58" borderId="88" xfId="126" applyFont="1" applyFill="1" applyBorder="1" applyAlignment="1">
      <alignment horizontal="center" vertical="center" wrapText="1"/>
    </xf>
    <xf numFmtId="0" fontId="31" fillId="58" borderId="86" xfId="17" applyNumberFormat="1" applyFont="1" applyFill="1" applyBorder="1" applyAlignment="1">
      <alignment horizontal="center" vertical="center" wrapText="1"/>
    </xf>
    <xf numFmtId="9" fontId="31" fillId="58" borderId="86" xfId="21" applyFont="1" applyFill="1" applyBorder="1" applyAlignment="1">
      <alignment horizontal="center" vertical="center" wrapText="1"/>
    </xf>
    <xf numFmtId="0" fontId="31" fillId="0" borderId="10" xfId="0" applyFont="1" applyBorder="1" applyAlignment="1"/>
    <xf numFmtId="0" fontId="31" fillId="0" borderId="86" xfId="1" applyNumberFormat="1" applyFont="1" applyFill="1" applyBorder="1" applyAlignment="1" applyProtection="1">
      <alignment horizontal="center" vertical="center" wrapText="1"/>
    </xf>
    <xf numFmtId="0" fontId="31" fillId="0" borderId="78" xfId="1" applyFont="1" applyFill="1" applyBorder="1" applyAlignment="1" applyProtection="1">
      <alignment horizontal="center" vertical="center" wrapText="1"/>
    </xf>
    <xf numFmtId="0" fontId="19" fillId="18" borderId="86" xfId="17" applyNumberFormat="1" applyFont="1" applyFill="1" applyBorder="1" applyAlignment="1">
      <alignment horizontal="center" vertical="center" wrapText="1"/>
    </xf>
    <xf numFmtId="9" fontId="19" fillId="20" borderId="86" xfId="21" applyFont="1" applyFill="1" applyBorder="1" applyAlignment="1">
      <alignment horizontal="center" vertical="center" wrapText="1"/>
    </xf>
    <xf numFmtId="0" fontId="19" fillId="20" borderId="86" xfId="17" applyNumberFormat="1" applyFont="1" applyFill="1" applyBorder="1" applyAlignment="1">
      <alignment horizontal="center" vertical="center" wrapText="1"/>
    </xf>
    <xf numFmtId="0" fontId="19" fillId="19" borderId="86" xfId="17" applyNumberFormat="1" applyFont="1" applyFill="1" applyBorder="1" applyAlignment="1">
      <alignment horizontal="center" vertical="center" wrapText="1"/>
    </xf>
    <xf numFmtId="0" fontId="31" fillId="0" borderId="67" xfId="1" applyFont="1" applyFill="1" applyBorder="1" applyAlignment="1" applyProtection="1">
      <alignment horizontal="center" vertical="center" wrapText="1"/>
    </xf>
    <xf numFmtId="1" fontId="31" fillId="60" borderId="78" xfId="0" applyNumberFormat="1" applyFont="1" applyFill="1" applyBorder="1" applyAlignment="1">
      <alignment horizontal="left" vertical="center" wrapText="1"/>
    </xf>
    <xf numFmtId="0" fontId="93" fillId="61" borderId="10" xfId="0" applyNumberFormat="1" applyFont="1" applyFill="1" applyBorder="1" applyAlignment="1">
      <alignment vertical="center" wrapText="1"/>
    </xf>
    <xf numFmtId="0" fontId="90" fillId="61" borderId="10" xfId="0" applyFont="1" applyFill="1" applyBorder="1" applyAlignment="1">
      <alignment vertical="center" wrapText="1"/>
    </xf>
    <xf numFmtId="0" fontId="31" fillId="0" borderId="62" xfId="77" applyNumberFormat="1" applyFont="1" applyFill="1" applyBorder="1" applyAlignment="1">
      <alignment horizontal="left" vertical="center" wrapText="1"/>
    </xf>
    <xf numFmtId="0" fontId="31" fillId="0" borderId="62" xfId="0" applyNumberFormat="1" applyFont="1" applyFill="1" applyBorder="1" applyAlignment="1">
      <alignment horizontal="center" vertical="center" wrapText="1"/>
    </xf>
    <xf numFmtId="0" fontId="85" fillId="0" borderId="62" xfId="0" applyNumberFormat="1" applyFont="1" applyFill="1" applyBorder="1" applyAlignment="1">
      <alignment vertical="center" wrapText="1"/>
    </xf>
    <xf numFmtId="1" fontId="31" fillId="0" borderId="62" xfId="0" applyNumberFormat="1" applyFont="1" applyFill="1" applyBorder="1" applyAlignment="1">
      <alignment vertical="center"/>
    </xf>
    <xf numFmtId="1" fontId="32" fillId="0" borderId="78" xfId="0" applyNumberFormat="1" applyFont="1" applyFill="1" applyBorder="1" applyAlignment="1">
      <alignment horizontal="center" vertical="center" wrapText="1"/>
    </xf>
    <xf numFmtId="0" fontId="31" fillId="0" borderId="78" xfId="1" applyFont="1" applyFill="1" applyBorder="1" applyAlignment="1" applyProtection="1">
      <alignment vertical="center" wrapText="1"/>
    </xf>
    <xf numFmtId="1" fontId="31" fillId="0" borderId="78" xfId="0" applyNumberFormat="1" applyFont="1" applyFill="1" applyBorder="1" applyAlignment="1">
      <alignment horizontal="left" vertical="center" wrapText="1"/>
    </xf>
    <xf numFmtId="0" fontId="31" fillId="0" borderId="81" xfId="77" applyNumberFormat="1" applyFont="1" applyFill="1" applyBorder="1" applyAlignment="1">
      <alignment horizontal="left" vertical="center" wrapText="1"/>
    </xf>
    <xf numFmtId="0" fontId="31" fillId="0" borderId="81" xfId="0" applyNumberFormat="1" applyFont="1" applyFill="1" applyBorder="1" applyAlignment="1">
      <alignment horizontal="center" vertical="center" wrapText="1"/>
    </xf>
    <xf numFmtId="0" fontId="85" fillId="0" borderId="81" xfId="0" applyNumberFormat="1" applyFont="1" applyFill="1" applyBorder="1" applyAlignment="1">
      <alignment vertical="center" wrapText="1"/>
    </xf>
    <xf numFmtId="1" fontId="31" fillId="0" borderId="81" xfId="0" applyNumberFormat="1" applyFont="1" applyFill="1" applyBorder="1" applyAlignment="1">
      <alignment vertical="center"/>
    </xf>
    <xf numFmtId="0" fontId="31" fillId="0" borderId="86" xfId="1" applyFont="1" applyFill="1" applyBorder="1" applyAlignment="1" applyProtection="1">
      <alignment horizontal="center" vertical="center" wrapText="1"/>
    </xf>
    <xf numFmtId="1" fontId="32" fillId="0" borderId="86" xfId="0" applyNumberFormat="1" applyFont="1" applyFill="1" applyBorder="1" applyAlignment="1">
      <alignment horizontal="center" vertical="center" wrapText="1"/>
    </xf>
    <xf numFmtId="1" fontId="31" fillId="0" borderId="86" xfId="0" applyNumberFormat="1" applyFont="1" applyFill="1" applyBorder="1" applyAlignment="1">
      <alignment horizontal="left" vertical="center" wrapText="1"/>
    </xf>
    <xf numFmtId="1" fontId="16" fillId="8" borderId="8" xfId="0" applyNumberFormat="1" applyFont="1" applyFill="1" applyBorder="1" applyAlignment="1">
      <alignment horizontal="center" vertical="center"/>
    </xf>
    <xf numFmtId="0" fontId="85" fillId="0" borderId="78" xfId="1" quotePrefix="1" applyFont="1" applyFill="1" applyBorder="1" applyAlignment="1" applyProtection="1">
      <alignment horizontal="center" vertical="center" wrapText="1"/>
    </xf>
    <xf numFmtId="0" fontId="31" fillId="0" borderId="78" xfId="1" quotePrefix="1" applyFont="1" applyFill="1" applyBorder="1" applyAlignment="1" applyProtection="1">
      <alignment horizontal="center" vertical="center" wrapText="1"/>
    </xf>
    <xf numFmtId="1" fontId="31" fillId="0" borderId="86" xfId="0" applyNumberFormat="1" applyFont="1" applyFill="1" applyBorder="1" applyAlignment="1">
      <alignment horizontal="center" vertical="center" wrapText="1"/>
    </xf>
    <xf numFmtId="9" fontId="19" fillId="18" borderId="88" xfId="21" applyFont="1" applyFill="1" applyBorder="1" applyAlignment="1">
      <alignment horizontal="center" vertical="center" wrapText="1"/>
    </xf>
    <xf numFmtId="0" fontId="0" fillId="0" borderId="0" xfId="0" applyFont="1" applyFill="1" applyAlignment="1">
      <alignment horizontal="center" vertical="center" wrapText="1"/>
    </xf>
    <xf numFmtId="49" fontId="31" fillId="0" borderId="86" xfId="0" applyNumberFormat="1" applyFont="1" applyFill="1" applyBorder="1" applyAlignment="1">
      <alignment horizontal="center" vertical="center" wrapText="1"/>
    </xf>
    <xf numFmtId="49" fontId="85" fillId="58" borderId="81" xfId="0" applyNumberFormat="1"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12" borderId="86" xfId="1" applyFont="1" applyFill="1" applyBorder="1" applyAlignment="1" applyProtection="1">
      <alignment horizontal="center" vertical="center" wrapText="1"/>
    </xf>
    <xf numFmtId="0" fontId="31" fillId="12" borderId="86" xfId="1" applyFont="1" applyFill="1" applyBorder="1" applyAlignment="1" applyProtection="1">
      <alignment vertical="center" wrapText="1"/>
    </xf>
    <xf numFmtId="0" fontId="31" fillId="58" borderId="62" xfId="0" applyNumberFormat="1" applyFont="1" applyFill="1" applyBorder="1" applyAlignment="1">
      <alignment horizontal="center" vertical="center" wrapText="1"/>
    </xf>
    <xf numFmtId="0" fontId="85" fillId="58" borderId="67" xfId="1" applyFont="1" applyFill="1" applyBorder="1" applyAlignment="1" applyProtection="1">
      <alignment vertical="center" wrapText="1"/>
    </xf>
    <xf numFmtId="1" fontId="85" fillId="58" borderId="62" xfId="0" applyNumberFormat="1" applyFont="1" applyFill="1" applyBorder="1" applyAlignment="1">
      <alignment vertical="center"/>
    </xf>
    <xf numFmtId="0" fontId="85" fillId="58" borderId="67" xfId="1" applyFont="1" applyFill="1" applyBorder="1" applyAlignment="1" applyProtection="1">
      <alignment horizontal="center" vertical="center" wrapText="1"/>
    </xf>
    <xf numFmtId="0" fontId="85" fillId="58" borderId="62" xfId="0" applyNumberFormat="1" applyFont="1" applyFill="1" applyBorder="1" applyAlignment="1">
      <alignment vertical="center" wrapText="1"/>
    </xf>
    <xf numFmtId="9" fontId="19" fillId="20" borderId="49" xfId="126" applyFont="1" applyFill="1" applyBorder="1" applyAlignment="1">
      <alignment horizontal="center" vertical="center" wrapText="1"/>
    </xf>
    <xf numFmtId="0" fontId="31" fillId="12" borderId="1" xfId="0" applyNumberFormat="1" applyFont="1" applyFill="1" applyBorder="1" applyAlignment="1">
      <alignment horizontal="left" vertical="center" wrapText="1"/>
    </xf>
    <xf numFmtId="0" fontId="31" fillId="0" borderId="86" xfId="1" applyFont="1" applyFill="1" applyBorder="1" applyAlignment="1" applyProtection="1">
      <alignment horizontal="center" vertical="center" wrapText="1"/>
    </xf>
    <xf numFmtId="0" fontId="31" fillId="12" borderId="86" xfId="1" applyFont="1" applyFill="1" applyBorder="1" applyAlignment="1" applyProtection="1">
      <alignment horizontal="center" vertical="center" wrapText="1"/>
    </xf>
    <xf numFmtId="0" fontId="31" fillId="0" borderId="97" xfId="18196" applyNumberFormat="1" applyFont="1" applyFill="1" applyBorder="1" applyAlignment="1">
      <alignment horizontal="center" vertical="center" wrapText="1"/>
    </xf>
    <xf numFmtId="0" fontId="31" fillId="0" borderId="19" xfId="1" applyFont="1" applyFill="1" applyBorder="1" applyAlignment="1" applyProtection="1">
      <alignment vertical="center" wrapText="1"/>
    </xf>
    <xf numFmtId="49" fontId="31" fillId="0" borderId="86" xfId="1" applyNumberFormat="1" applyFont="1" applyFill="1" applyBorder="1" applyAlignment="1" applyProtection="1">
      <alignment horizontal="center" vertical="center" wrapText="1"/>
    </xf>
    <xf numFmtId="49" fontId="19" fillId="2" borderId="1" xfId="0" applyNumberFormat="1" applyFont="1" applyFill="1" applyBorder="1" applyAlignment="1">
      <alignment horizontal="center" vertical="center" wrapText="1"/>
    </xf>
    <xf numFmtId="49" fontId="32" fillId="0" borderId="112" xfId="28760" applyNumberFormat="1" applyFont="1" applyFill="1" applyBorder="1" applyAlignment="1">
      <alignment horizontal="center" vertical="center" wrapText="1"/>
    </xf>
    <xf numFmtId="49" fontId="16" fillId="8" borderId="8" xfId="0" applyNumberFormat="1" applyFont="1" applyFill="1" applyBorder="1" applyAlignment="1">
      <alignment vertical="center"/>
    </xf>
    <xf numFmtId="0" fontId="31" fillId="0" borderId="119" xfId="1" quotePrefix="1" applyFont="1" applyFill="1" applyBorder="1" applyAlignment="1" applyProtection="1">
      <alignment horizontal="center" vertical="center" wrapText="1"/>
    </xf>
    <xf numFmtId="0" fontId="31" fillId="0" borderId="119" xfId="1" applyFont="1" applyFill="1" applyBorder="1" applyAlignment="1" applyProtection="1">
      <alignment vertical="center" wrapText="1"/>
    </xf>
    <xf numFmtId="0" fontId="19" fillId="18" borderId="110" xfId="28760" applyNumberFormat="1" applyFont="1" applyFill="1" applyBorder="1" applyAlignment="1">
      <alignment horizontal="center" vertical="center" wrapText="1"/>
    </xf>
    <xf numFmtId="0" fontId="31" fillId="12" borderId="99" xfId="0" applyNumberFormat="1" applyFont="1" applyFill="1" applyBorder="1" applyAlignment="1">
      <alignment horizontal="center" vertical="center" wrapText="1"/>
    </xf>
    <xf numFmtId="0" fontId="19" fillId="18" borderId="107" xfId="28760" applyNumberFormat="1" applyFont="1" applyFill="1" applyBorder="1" applyAlignment="1">
      <alignment horizontal="center" vertical="center" wrapText="1"/>
    </xf>
    <xf numFmtId="49" fontId="31" fillId="0" borderId="119" xfId="1" applyNumberFormat="1" applyFont="1" applyFill="1" applyBorder="1" applyAlignment="1" applyProtection="1">
      <alignment horizontal="center" vertical="center" wrapText="1"/>
    </xf>
    <xf numFmtId="49" fontId="19" fillId="8" borderId="10" xfId="0" applyNumberFormat="1" applyFont="1" applyFill="1" applyBorder="1" applyAlignment="1">
      <alignment horizontal="center" vertical="center" wrapText="1"/>
    </xf>
    <xf numFmtId="0" fontId="19" fillId="18" borderId="102" xfId="28760" applyNumberFormat="1" applyFont="1" applyFill="1" applyBorder="1" applyAlignment="1">
      <alignment horizontal="center" vertical="center" wrapText="1"/>
    </xf>
    <xf numFmtId="0" fontId="31" fillId="0" borderId="1" xfId="0" applyNumberFormat="1" applyFont="1" applyBorder="1" applyAlignment="1">
      <alignment horizontal="left" vertical="center" wrapText="1"/>
    </xf>
    <xf numFmtId="49" fontId="19" fillId="12" borderId="81" xfId="0" applyNumberFormat="1" applyFont="1" applyFill="1" applyBorder="1" applyAlignment="1">
      <alignment horizontal="center" vertical="center" wrapText="1"/>
    </xf>
    <xf numFmtId="49" fontId="32" fillId="0" borderId="78" xfId="0" applyNumberFormat="1" applyFont="1" applyFill="1" applyBorder="1" applyAlignment="1">
      <alignment horizontal="center" vertical="center" wrapText="1"/>
    </xf>
    <xf numFmtId="0" fontId="4" fillId="0" borderId="10" xfId="28760"/>
    <xf numFmtId="1" fontId="31" fillId="12" borderId="99" xfId="0" applyNumberFormat="1" applyFont="1" applyFill="1" applyBorder="1" applyAlignment="1">
      <alignment horizontal="left" vertical="center" wrapText="1"/>
    </xf>
    <xf numFmtId="0" fontId="31" fillId="12" borderId="122" xfId="0" applyNumberFormat="1" applyFont="1" applyFill="1" applyBorder="1" applyAlignment="1">
      <alignment horizontal="center" vertical="center" wrapText="1"/>
    </xf>
    <xf numFmtId="49" fontId="18" fillId="5" borderId="15"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9" fontId="19" fillId="18" borderId="114" xfId="18280" applyFont="1" applyFill="1" applyBorder="1" applyAlignment="1">
      <alignment horizontal="center" vertical="center" wrapText="1"/>
    </xf>
    <xf numFmtId="49" fontId="84" fillId="12" borderId="1" xfId="0" applyNumberFormat="1" applyFont="1" applyFill="1" applyBorder="1" applyAlignment="1">
      <alignment horizontal="center" vertical="center" wrapText="1"/>
    </xf>
    <xf numFmtId="0" fontId="31" fillId="4" borderId="1" xfId="0" applyNumberFormat="1" applyFont="1" applyFill="1" applyBorder="1" applyAlignment="1">
      <alignment horizontal="center" vertical="center" wrapText="1"/>
    </xf>
    <xf numFmtId="0" fontId="19" fillId="12" borderId="118" xfId="0" applyNumberFormat="1" applyFont="1" applyFill="1" applyBorder="1" applyAlignment="1">
      <alignment horizontal="center" vertical="center" wrapText="1"/>
    </xf>
    <xf numFmtId="1" fontId="31" fillId="5" borderId="19" xfId="0" applyNumberFormat="1" applyFont="1" applyFill="1" applyBorder="1" applyAlignment="1">
      <alignment horizontal="center" vertical="center" wrapText="1"/>
    </xf>
    <xf numFmtId="0" fontId="31" fillId="12" borderId="108" xfId="28760" applyNumberFormat="1" applyFont="1" applyFill="1" applyBorder="1" applyAlignment="1">
      <alignment horizontal="center" vertical="center" wrapText="1"/>
    </xf>
    <xf numFmtId="49" fontId="16" fillId="10" borderId="43" xfId="0" applyNumberFormat="1" applyFont="1" applyFill="1" applyBorder="1" applyAlignment="1">
      <alignment vertical="center"/>
    </xf>
    <xf numFmtId="49" fontId="19" fillId="13" borderId="1" xfId="0" applyNumberFormat="1" applyFont="1" applyFill="1" applyBorder="1" applyAlignment="1">
      <alignment horizontal="center" vertical="center" wrapText="1"/>
    </xf>
    <xf numFmtId="0" fontId="19" fillId="18" borderId="49" xfId="2" applyNumberFormat="1" applyFont="1" applyFill="1" applyBorder="1" applyAlignment="1">
      <alignment horizontal="center" vertical="center" wrapText="1"/>
    </xf>
    <xf numFmtId="49" fontId="32" fillId="0" borderId="105" xfId="28760" applyNumberFormat="1" applyFont="1" applyFill="1" applyBorder="1" applyAlignment="1">
      <alignment horizontal="center" vertical="center" wrapText="1"/>
    </xf>
    <xf numFmtId="0" fontId="31" fillId="12" borderId="115" xfId="28760" applyNumberFormat="1" applyFont="1" applyFill="1" applyBorder="1" applyAlignment="1">
      <alignment horizontal="center" vertical="center" wrapText="1"/>
    </xf>
    <xf numFmtId="1" fontId="19" fillId="0" borderId="118" xfId="0" applyNumberFormat="1"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31" fillId="0" borderId="67" xfId="1" applyFont="1" applyFill="1" applyBorder="1" applyAlignment="1" applyProtection="1">
      <alignment horizontal="left" vertical="center" wrapText="1"/>
    </xf>
    <xf numFmtId="49" fontId="32" fillId="58" borderId="78" xfId="0" applyNumberFormat="1" applyFont="1" applyFill="1" applyBorder="1" applyAlignment="1">
      <alignment horizontal="center" vertical="center" wrapText="1"/>
    </xf>
    <xf numFmtId="1" fontId="31" fillId="13" borderId="1" xfId="0" applyNumberFormat="1" applyFont="1" applyFill="1" applyBorder="1" applyAlignment="1">
      <alignment horizontal="center" vertical="center" wrapText="1"/>
    </xf>
    <xf numFmtId="49" fontId="18" fillId="59" borderId="81" xfId="0" applyNumberFormat="1" applyFont="1" applyFill="1" applyBorder="1" applyAlignment="1">
      <alignment horizontal="center" vertical="center"/>
    </xf>
    <xf numFmtId="0" fontId="85" fillId="0" borderId="119" xfId="1" quotePrefix="1" applyFont="1" applyFill="1" applyBorder="1" applyAlignment="1" applyProtection="1">
      <alignment vertical="center" wrapText="1"/>
    </xf>
    <xf numFmtId="49" fontId="32" fillId="0" borderId="86" xfId="0" applyNumberFormat="1" applyFont="1" applyFill="1" applyBorder="1" applyAlignment="1">
      <alignment horizontal="center" vertical="center" wrapText="1"/>
    </xf>
    <xf numFmtId="0" fontId="19" fillId="18" borderId="86" xfId="0" applyNumberFormat="1"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83" fillId="0" borderId="100" xfId="28760" applyFont="1" applyFill="1" applyBorder="1" applyAlignment="1">
      <alignment horizontal="center" vertical="center"/>
    </xf>
    <xf numFmtId="1" fontId="31" fillId="5" borderId="15"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19" fillId="18" borderId="49" xfId="17" applyNumberFormat="1"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1" fontId="32" fillId="12" borderId="96" xfId="0" applyNumberFormat="1" applyFont="1" applyFill="1" applyBorder="1" applyAlignment="1">
      <alignment horizontal="center" vertical="center" wrapText="1"/>
    </xf>
    <xf numFmtId="49" fontId="15" fillId="0" borderId="0" xfId="0" applyNumberFormat="1" applyFont="1" applyAlignment="1">
      <alignment vertical="center" wrapText="1"/>
    </xf>
    <xf numFmtId="49" fontId="19" fillId="2" borderId="123" xfId="0" applyNumberFormat="1" applyFont="1" applyFill="1" applyBorder="1" applyAlignment="1">
      <alignment horizontal="center" vertical="center" wrapText="1"/>
    </xf>
    <xf numFmtId="49" fontId="18" fillId="56" borderId="86" xfId="0" applyNumberFormat="1" applyFont="1" applyFill="1" applyBorder="1" applyAlignment="1">
      <alignment horizontal="center" vertical="center" wrapText="1"/>
    </xf>
    <xf numFmtId="1" fontId="85" fillId="58" borderId="121" xfId="0" applyNumberFormat="1" applyFont="1" applyFill="1" applyBorder="1" applyAlignment="1">
      <alignment horizontal="center" vertical="center"/>
    </xf>
    <xf numFmtId="49" fontId="18" fillId="57" borderId="86" xfId="0" applyNumberFormat="1" applyFont="1" applyFill="1" applyBorder="1" applyAlignment="1">
      <alignment horizontal="center" vertical="center" wrapText="1"/>
    </xf>
    <xf numFmtId="0" fontId="31" fillId="2" borderId="39" xfId="0" applyNumberFormat="1" applyFont="1" applyFill="1" applyBorder="1" applyAlignment="1">
      <alignment horizontal="center" vertical="center" wrapText="1"/>
    </xf>
    <xf numFmtId="0" fontId="91" fillId="0" borderId="10" xfId="0" applyFont="1" applyBorder="1" applyAlignment="1">
      <alignment vertical="center" wrapText="1"/>
    </xf>
    <xf numFmtId="49" fontId="19" fillId="2" borderId="5" xfId="0" applyNumberFormat="1" applyFont="1" applyFill="1" applyBorder="1" applyAlignment="1">
      <alignment horizontal="center" vertical="center" wrapText="1"/>
    </xf>
    <xf numFmtId="0" fontId="15" fillId="0" borderId="0" xfId="0" applyFont="1" applyAlignment="1">
      <alignment vertical="center" wrapText="1"/>
    </xf>
    <xf numFmtId="49" fontId="16" fillId="10" borderId="11" xfId="0" applyNumberFormat="1" applyFont="1" applyFill="1" applyBorder="1" applyAlignment="1">
      <alignment vertical="center"/>
    </xf>
    <xf numFmtId="0" fontId="31" fillId="0" borderId="19" xfId="1" applyFont="1" applyFill="1" applyBorder="1" applyAlignment="1" applyProtection="1">
      <alignment vertical="center" wrapText="1"/>
    </xf>
    <xf numFmtId="0" fontId="31" fillId="0" borderId="98" xfId="28760" applyFont="1" applyFill="1" applyBorder="1" applyAlignment="1">
      <alignment horizontal="center" vertical="center" wrapText="1"/>
    </xf>
    <xf numFmtId="0" fontId="19" fillId="20" borderId="99" xfId="27369" applyNumberFormat="1" applyFont="1" applyFill="1" applyBorder="1" applyAlignment="1">
      <alignment horizontal="center" vertical="center" wrapText="1"/>
    </xf>
    <xf numFmtId="9" fontId="19" fillId="20" borderId="99" xfId="18280" applyFont="1" applyFill="1" applyBorder="1" applyAlignment="1">
      <alignment horizontal="center" vertical="center" wrapText="1"/>
    </xf>
    <xf numFmtId="49" fontId="31" fillId="0" borderId="19" xfId="1" applyNumberFormat="1" applyFont="1" applyFill="1" applyBorder="1" applyAlignment="1" applyProtection="1">
      <alignment horizontal="center" vertical="center" wrapText="1"/>
    </xf>
    <xf numFmtId="0" fontId="28" fillId="0" borderId="10" xfId="0" applyNumberFormat="1" applyFont="1" applyBorder="1" applyAlignment="1">
      <alignment vertical="center" wrapText="1"/>
    </xf>
    <xf numFmtId="0" fontId="19" fillId="12" borderId="101" xfId="28760" applyNumberFormat="1" applyFont="1" applyFill="1" applyBorder="1" applyAlignment="1">
      <alignment horizontal="center" vertical="center" wrapText="1"/>
    </xf>
    <xf numFmtId="0" fontId="19" fillId="12" borderId="101" xfId="28760" applyNumberFormat="1" applyFont="1" applyFill="1" applyBorder="1" applyAlignment="1">
      <alignment horizontal="left" vertical="center" wrapText="1"/>
    </xf>
    <xf numFmtId="0" fontId="4" fillId="0" borderId="10" xfId="28760"/>
    <xf numFmtId="0" fontId="19" fillId="12" borderId="103" xfId="28760" applyNumberFormat="1" applyFont="1" applyFill="1" applyBorder="1" applyAlignment="1">
      <alignment horizontal="center" vertical="center" wrapText="1"/>
    </xf>
    <xf numFmtId="1" fontId="16" fillId="12" borderId="103" xfId="28760" applyNumberFormat="1" applyFont="1" applyFill="1" applyBorder="1" applyAlignment="1">
      <alignment horizontal="center" vertical="center"/>
    </xf>
    <xf numFmtId="1" fontId="19" fillId="12" borderId="103" xfId="28760" applyNumberFormat="1" applyFont="1" applyFill="1" applyBorder="1" applyAlignment="1">
      <alignment horizontal="center" vertical="center" wrapText="1"/>
    </xf>
    <xf numFmtId="0" fontId="19" fillId="0" borderId="103" xfId="28760" applyNumberFormat="1" applyFont="1" applyFill="1" applyBorder="1" applyAlignment="1">
      <alignment horizontal="center" vertical="center" wrapText="1"/>
    </xf>
    <xf numFmtId="1" fontId="19" fillId="0" borderId="103" xfId="28760" applyNumberFormat="1" applyFont="1" applyFill="1" applyBorder="1" applyAlignment="1">
      <alignment horizontal="center" vertical="center" wrapText="1"/>
    </xf>
    <xf numFmtId="1" fontId="16" fillId="0" borderId="103" xfId="28760" applyNumberFormat="1" applyFont="1" applyFill="1" applyBorder="1" applyAlignment="1">
      <alignment horizontal="center" vertical="center"/>
    </xf>
    <xf numFmtId="0" fontId="43" fillId="0" borderId="103" xfId="28760" applyNumberFormat="1" applyFont="1" applyFill="1" applyBorder="1" applyAlignment="1">
      <alignment horizontal="center" vertical="center" wrapText="1"/>
    </xf>
    <xf numFmtId="0" fontId="19" fillId="20" borderId="102" xfId="28760" applyNumberFormat="1" applyFont="1" applyFill="1" applyBorder="1" applyAlignment="1">
      <alignment horizontal="center" vertical="center" wrapText="1"/>
    </xf>
    <xf numFmtId="9" fontId="19" fillId="20" borderId="102" xfId="18280" applyFont="1" applyFill="1" applyBorder="1" applyAlignment="1">
      <alignment horizontal="center" vertical="center" wrapText="1"/>
    </xf>
    <xf numFmtId="0" fontId="31" fillId="12" borderId="103" xfId="28760" applyNumberFormat="1" applyFont="1" applyFill="1" applyBorder="1" applyAlignment="1">
      <alignment horizontal="center" vertical="center" wrapText="1"/>
    </xf>
    <xf numFmtId="0" fontId="31" fillId="12" borderId="102" xfId="28760" applyFont="1" applyFill="1" applyBorder="1" applyAlignment="1">
      <alignment vertical="center" wrapText="1"/>
    </xf>
    <xf numFmtId="0" fontId="31" fillId="12" borderId="102" xfId="28760" applyFont="1" applyFill="1" applyBorder="1" applyAlignment="1">
      <alignment horizontal="left" vertical="center" wrapText="1"/>
    </xf>
    <xf numFmtId="0" fontId="62" fillId="0" borderId="104" xfId="28760" applyNumberFormat="1" applyFont="1" applyFill="1" applyBorder="1" applyAlignment="1">
      <alignment vertical="center"/>
    </xf>
    <xf numFmtId="1" fontId="43" fillId="12" borderId="103" xfId="28760" applyNumberFormat="1" applyFont="1" applyFill="1" applyBorder="1" applyAlignment="1">
      <alignment horizontal="center" vertical="center" wrapText="1"/>
    </xf>
    <xf numFmtId="1" fontId="19" fillId="12" borderId="109" xfId="28760" applyNumberFormat="1" applyFont="1" applyFill="1" applyBorder="1" applyAlignment="1">
      <alignment horizontal="center" vertical="center" wrapText="1"/>
    </xf>
    <xf numFmtId="1" fontId="31" fillId="0" borderId="105" xfId="28760" applyNumberFormat="1" applyFont="1" applyFill="1" applyBorder="1" applyAlignment="1">
      <alignment horizontal="center" vertical="center" wrapText="1"/>
    </xf>
    <xf numFmtId="1" fontId="31" fillId="0" borderId="102" xfId="28760" applyNumberFormat="1" applyFont="1" applyFill="1" applyBorder="1" applyAlignment="1">
      <alignment horizontal="left" vertical="center" wrapText="1"/>
    </xf>
    <xf numFmtId="0" fontId="4" fillId="0" borderId="10" xfId="28760"/>
    <xf numFmtId="0" fontId="19" fillId="12" borderId="111" xfId="28760" applyNumberFormat="1" applyFont="1" applyFill="1" applyBorder="1" applyAlignment="1">
      <alignment horizontal="center" vertical="center" wrapText="1"/>
    </xf>
    <xf numFmtId="1" fontId="16" fillId="12" borderId="111" xfId="28760" applyNumberFormat="1" applyFont="1" applyFill="1" applyBorder="1" applyAlignment="1">
      <alignment horizontal="center" vertical="center"/>
    </xf>
    <xf numFmtId="1" fontId="19" fillId="12" borderId="111" xfId="28760" applyNumberFormat="1" applyFont="1" applyFill="1" applyBorder="1" applyAlignment="1">
      <alignment horizontal="center" vertical="center" wrapText="1"/>
    </xf>
    <xf numFmtId="0" fontId="19" fillId="20" borderId="110" xfId="28760" applyNumberFormat="1" applyFont="1" applyFill="1" applyBorder="1" applyAlignment="1">
      <alignment horizontal="center" vertical="center" wrapText="1"/>
    </xf>
    <xf numFmtId="9" fontId="19" fillId="20" borderId="110" xfId="18280" applyFont="1" applyFill="1" applyBorder="1" applyAlignment="1">
      <alignment horizontal="center" vertical="center" wrapText="1"/>
    </xf>
    <xf numFmtId="0" fontId="32" fillId="12" borderId="111" xfId="28760" applyNumberFormat="1" applyFont="1" applyFill="1" applyBorder="1" applyAlignment="1">
      <alignment horizontal="center" vertical="center" wrapText="1"/>
    </xf>
    <xf numFmtId="1" fontId="32" fillId="12" borderId="111" xfId="28760" applyNumberFormat="1" applyFont="1" applyFill="1" applyBorder="1" applyAlignment="1">
      <alignment horizontal="center" vertical="center" wrapText="1"/>
    </xf>
    <xf numFmtId="0" fontId="84" fillId="12" borderId="117" xfId="1" applyFont="1" applyFill="1" applyBorder="1" applyAlignment="1" applyProtection="1">
      <alignment horizontal="center" vertical="center" wrapText="1"/>
    </xf>
    <xf numFmtId="1" fontId="19" fillId="12" borderId="116" xfId="28760" applyNumberFormat="1" applyFont="1" applyFill="1" applyBorder="1" applyAlignment="1">
      <alignment horizontal="center" vertical="center" wrapText="1"/>
    </xf>
    <xf numFmtId="0" fontId="84" fillId="12" borderId="117" xfId="1" applyFont="1" applyFill="1" applyBorder="1" applyAlignment="1" applyProtection="1">
      <alignment vertical="center" wrapText="1"/>
    </xf>
    <xf numFmtId="1" fontId="31" fillId="0" borderId="112" xfId="28760" applyNumberFormat="1" applyFont="1" applyFill="1" applyBorder="1" applyAlignment="1">
      <alignment horizontal="center" vertical="center" wrapText="1"/>
    </xf>
    <xf numFmtId="1" fontId="31" fillId="0" borderId="110" xfId="28760" applyNumberFormat="1" applyFont="1" applyFill="1" applyBorder="1" applyAlignment="1">
      <alignment horizontal="left" vertical="center" wrapText="1"/>
    </xf>
    <xf numFmtId="0" fontId="31" fillId="0" borderId="112" xfId="28760" applyNumberFormat="1" applyFont="1" applyFill="1" applyBorder="1" applyAlignment="1">
      <alignment horizontal="center" vertical="center" wrapText="1"/>
    </xf>
    <xf numFmtId="0" fontId="31" fillId="0" borderId="99" xfId="28760" applyNumberFormat="1"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31" fillId="12" borderId="99" xfId="28760" applyFont="1" applyFill="1" applyBorder="1" applyAlignment="1">
      <alignment horizontal="center" vertical="center" wrapText="1"/>
    </xf>
    <xf numFmtId="0" fontId="4" fillId="0" borderId="10" xfId="28760"/>
    <xf numFmtId="0" fontId="31" fillId="12" borderId="99" xfId="28760" applyFont="1" applyFill="1" applyBorder="1" applyAlignment="1">
      <alignment horizontal="center" vertical="center" wrapText="1"/>
    </xf>
    <xf numFmtId="0" fontId="31" fillId="0" borderId="99" xfId="1" applyFont="1" applyFill="1" applyBorder="1" applyAlignment="1" applyProtection="1">
      <alignment horizontal="center" vertical="center" wrapText="1"/>
    </xf>
    <xf numFmtId="0" fontId="31" fillId="0" borderId="99" xfId="1" applyFont="1" applyFill="1" applyBorder="1" applyAlignment="1" applyProtection="1">
      <alignment vertical="center" wrapText="1"/>
    </xf>
    <xf numFmtId="0" fontId="19" fillId="12" borderId="120" xfId="28760" applyNumberFormat="1" applyFont="1" applyFill="1" applyBorder="1" applyAlignment="1">
      <alignment horizontal="center" vertical="center" wrapText="1"/>
    </xf>
    <xf numFmtId="1" fontId="19" fillId="12" borderId="104" xfId="28760" applyNumberFormat="1" applyFont="1" applyFill="1" applyBorder="1" applyAlignment="1">
      <alignment horizontal="center" vertical="center" wrapText="1"/>
    </xf>
    <xf numFmtId="0" fontId="31" fillId="12" borderId="120" xfId="28760" applyNumberFormat="1" applyFont="1" applyFill="1" applyBorder="1" applyAlignment="1">
      <alignment horizontal="center" vertical="center" wrapText="1"/>
    </xf>
    <xf numFmtId="0" fontId="31" fillId="0" borderId="120" xfId="28760" applyNumberFormat="1" applyFont="1" applyBorder="1" applyAlignment="1">
      <alignment horizontal="center" vertical="center" wrapText="1"/>
    </xf>
    <xf numFmtId="0" fontId="31" fillId="0" borderId="120" xfId="28760" applyNumberFormat="1" applyFont="1" applyBorder="1" applyAlignment="1">
      <alignment horizontal="left" vertical="center" wrapText="1"/>
    </xf>
    <xf numFmtId="1" fontId="19" fillId="12" borderId="124" xfId="28760" applyNumberFormat="1" applyFont="1" applyFill="1" applyBorder="1" applyAlignment="1">
      <alignment horizontal="center" vertical="center" wrapText="1"/>
    </xf>
    <xf numFmtId="0" fontId="31" fillId="0" borderId="125" xfId="28760" applyFont="1" applyFill="1" applyBorder="1" applyAlignment="1">
      <alignment horizontal="center" vertical="center" wrapText="1"/>
    </xf>
    <xf numFmtId="0" fontId="19" fillId="12" borderId="126" xfId="28763" applyNumberFormat="1" applyFont="1" applyFill="1" applyBorder="1" applyAlignment="1">
      <alignment horizontal="center" vertical="center" wrapText="1"/>
    </xf>
    <xf numFmtId="1" fontId="19" fillId="12" borderId="126" xfId="28763" applyNumberFormat="1" applyFont="1" applyFill="1" applyBorder="1" applyAlignment="1">
      <alignment horizontal="center" vertical="center" wrapText="1"/>
    </xf>
    <xf numFmtId="0" fontId="31" fillId="12" borderId="126" xfId="28763" applyNumberFormat="1" applyFont="1" applyFill="1" applyBorder="1" applyAlignment="1">
      <alignment horizontal="center" vertical="center" wrapText="1"/>
    </xf>
    <xf numFmtId="0" fontId="31" fillId="12" borderId="127" xfId="28763" applyFont="1" applyFill="1" applyBorder="1" applyAlignment="1">
      <alignment horizontal="left" vertical="center" wrapText="1"/>
    </xf>
    <xf numFmtId="0" fontId="43" fillId="12" borderId="126" xfId="28763" applyNumberFormat="1" applyFont="1" applyFill="1" applyBorder="1" applyAlignment="1">
      <alignment horizontal="center" vertical="center" wrapText="1"/>
    </xf>
    <xf numFmtId="0" fontId="31" fillId="0" borderId="128" xfId="28763" applyFont="1" applyFill="1" applyBorder="1" applyAlignment="1">
      <alignment horizontal="center" vertical="center" wrapText="1"/>
    </xf>
    <xf numFmtId="0" fontId="19" fillId="20" borderId="128" xfId="39318" applyNumberFormat="1" applyFont="1" applyFill="1" applyBorder="1" applyAlignment="1">
      <alignment horizontal="center" vertical="center" wrapText="1"/>
    </xf>
    <xf numFmtId="9" fontId="19" fillId="20" borderId="128" xfId="39318" applyNumberFormat="1" applyFont="1" applyFill="1" applyBorder="1" applyAlignment="1">
      <alignment horizontal="center" vertical="center" wrapText="1"/>
    </xf>
    <xf numFmtId="1" fontId="31" fillId="0" borderId="128" xfId="39318" applyNumberFormat="1" applyFont="1" applyFill="1" applyBorder="1" applyAlignment="1">
      <alignment horizontal="left" vertical="center" wrapText="1"/>
    </xf>
    <xf numFmtId="0" fontId="19" fillId="18" borderId="128" xfId="39318" applyNumberFormat="1" applyFont="1" applyFill="1" applyBorder="1" applyAlignment="1">
      <alignment horizontal="center" vertical="center" wrapText="1"/>
    </xf>
    <xf numFmtId="0" fontId="19" fillId="18" borderId="114" xfId="39318" applyNumberFormat="1" applyFont="1" applyFill="1" applyBorder="1" applyAlignment="1">
      <alignment horizontal="center" vertical="center" wrapText="1"/>
    </xf>
    <xf numFmtId="0" fontId="85" fillId="58" borderId="128" xfId="1" applyFont="1" applyFill="1" applyBorder="1" applyAlignment="1" applyProtection="1">
      <alignment horizontal="center" vertical="center" wrapText="1"/>
    </xf>
    <xf numFmtId="0" fontId="19" fillId="0" borderId="5" xfId="0" applyNumberFormat="1" applyFont="1" applyBorder="1" applyAlignment="1">
      <alignment horizontal="left" vertical="center" wrapText="1"/>
    </xf>
    <xf numFmtId="1" fontId="31" fillId="0" borderId="78" xfId="0" applyNumberFormat="1" applyFont="1" applyFill="1" applyBorder="1" applyAlignment="1">
      <alignment horizontal="center" vertical="center" wrapText="1"/>
    </xf>
    <xf numFmtId="1" fontId="85" fillId="56" borderId="86" xfId="0" applyNumberFormat="1" applyFont="1" applyFill="1" applyBorder="1" applyAlignment="1">
      <alignment horizontal="center" vertical="center" wrapText="1"/>
    </xf>
    <xf numFmtId="49" fontId="31" fillId="0" borderId="78" xfId="0" applyNumberFormat="1" applyFont="1" applyFill="1" applyBorder="1" applyAlignment="1">
      <alignment horizontal="center" vertical="center" wrapText="1"/>
    </xf>
    <xf numFmtId="1" fontId="19" fillId="2" borderId="68" xfId="0" applyNumberFormat="1" applyFont="1" applyFill="1" applyBorder="1" applyAlignment="1">
      <alignment horizontal="center" vertical="center" wrapText="1"/>
    </xf>
    <xf numFmtId="9" fontId="85" fillId="58" borderId="68" xfId="126" applyFont="1" applyFill="1" applyBorder="1" applyAlignment="1">
      <alignment horizontal="center" vertical="center" wrapText="1"/>
    </xf>
    <xf numFmtId="1" fontId="43" fillId="56" borderId="68" xfId="0" applyNumberFormat="1" applyFont="1" applyFill="1" applyBorder="1" applyAlignment="1">
      <alignment horizontal="center" vertical="center" wrapText="1"/>
    </xf>
    <xf numFmtId="9" fontId="85" fillId="58" borderId="132" xfId="126" applyFont="1" applyFill="1" applyBorder="1" applyAlignment="1">
      <alignment horizontal="center" vertical="center" wrapText="1"/>
    </xf>
    <xf numFmtId="1" fontId="31" fillId="12" borderId="119" xfId="0" applyNumberFormat="1" applyFont="1" applyFill="1" applyBorder="1" applyAlignment="1">
      <alignment horizontal="center" vertical="center" wrapText="1"/>
    </xf>
    <xf numFmtId="49" fontId="31" fillId="12" borderId="119" xfId="0" applyNumberFormat="1" applyFont="1" applyFill="1" applyBorder="1" applyAlignment="1">
      <alignment horizontal="center" vertical="center" wrapText="1"/>
    </xf>
    <xf numFmtId="1" fontId="19" fillId="2" borderId="122" xfId="0" applyNumberFormat="1" applyFont="1" applyFill="1" applyBorder="1" applyAlignment="1">
      <alignment horizontal="center" vertical="center" wrapText="1"/>
    </xf>
    <xf numFmtId="0" fontId="85" fillId="62" borderId="78" xfId="1" applyFont="1" applyFill="1" applyBorder="1" applyAlignment="1" applyProtection="1">
      <alignment horizontal="center" vertical="center" wrapText="1"/>
    </xf>
    <xf numFmtId="0" fontId="85" fillId="62" borderId="78" xfId="1" applyFont="1" applyFill="1" applyBorder="1" applyAlignment="1" applyProtection="1">
      <alignment horizontal="left" vertical="center" wrapText="1"/>
    </xf>
    <xf numFmtId="0" fontId="31" fillId="62" borderId="78" xfId="1" applyFont="1" applyFill="1" applyBorder="1" applyAlignment="1" applyProtection="1">
      <alignment horizontal="center" vertical="center" wrapText="1"/>
    </xf>
    <xf numFmtId="0" fontId="85" fillId="62" borderId="128" xfId="1" applyFont="1" applyFill="1" applyBorder="1" applyAlignment="1" applyProtection="1">
      <alignment horizontal="center" vertical="center" wrapText="1"/>
    </xf>
    <xf numFmtId="0" fontId="31" fillId="62" borderId="78" xfId="1" quotePrefix="1" applyFont="1" applyFill="1" applyBorder="1" applyAlignment="1" applyProtection="1">
      <alignment horizontal="center" vertical="center" wrapText="1"/>
    </xf>
    <xf numFmtId="0" fontId="85" fillId="62" borderId="81" xfId="0" applyNumberFormat="1" applyFont="1" applyFill="1" applyBorder="1" applyAlignment="1">
      <alignment horizontal="center" vertical="center" wrapText="1"/>
    </xf>
    <xf numFmtId="1" fontId="85" fillId="62" borderId="81" xfId="0" applyNumberFormat="1" applyFont="1" applyFill="1" applyBorder="1" applyAlignment="1">
      <alignment horizontal="center" vertical="center"/>
    </xf>
    <xf numFmtId="49" fontId="85" fillId="62" borderId="81" xfId="0" applyNumberFormat="1" applyFont="1" applyFill="1" applyBorder="1" applyAlignment="1">
      <alignment horizontal="center" vertical="center" wrapText="1"/>
    </xf>
    <xf numFmtId="1" fontId="32" fillId="62" borderId="78" xfId="0" applyNumberFormat="1" applyFont="1" applyFill="1" applyBorder="1" applyAlignment="1">
      <alignment horizontal="center" vertical="center" wrapText="1"/>
    </xf>
    <xf numFmtId="1" fontId="31" fillId="62" borderId="78" xfId="0" applyNumberFormat="1" applyFont="1" applyFill="1" applyBorder="1" applyAlignment="1">
      <alignment horizontal="center" vertical="center" wrapText="1"/>
    </xf>
    <xf numFmtId="0" fontId="84" fillId="12" borderId="10" xfId="544" applyFont="1" applyFill="1" applyBorder="1" applyAlignment="1">
      <alignment horizontal="center" vertical="center"/>
    </xf>
    <xf numFmtId="0" fontId="84" fillId="0" borderId="10" xfId="544" applyFont="1" applyFill="1" applyBorder="1" applyAlignment="1">
      <alignment horizontal="center" vertical="center"/>
    </xf>
    <xf numFmtId="0" fontId="19" fillId="0" borderId="111" xfId="0" applyNumberFormat="1" applyFont="1" applyBorder="1" applyAlignment="1">
      <alignment horizontal="center" vertical="center" wrapText="1"/>
    </xf>
    <xf numFmtId="0" fontId="84" fillId="12" borderId="10" xfId="2" applyFont="1" applyFill="1" applyBorder="1" applyAlignment="1">
      <alignment horizontal="left" vertical="center" wrapText="1"/>
    </xf>
    <xf numFmtId="0" fontId="19" fillId="2" borderId="111" xfId="0" applyNumberFormat="1" applyFont="1" applyFill="1" applyBorder="1" applyAlignment="1">
      <alignment horizontal="center" vertical="center" wrapText="1"/>
    </xf>
    <xf numFmtId="0" fontId="31" fillId="0" borderId="10" xfId="1" applyFont="1" applyFill="1" applyBorder="1" applyAlignment="1" applyProtection="1">
      <alignment horizontal="center" vertical="center" wrapText="1"/>
    </xf>
    <xf numFmtId="0" fontId="18" fillId="2" borderId="111" xfId="0" applyNumberFormat="1" applyFont="1" applyFill="1" applyBorder="1" applyAlignment="1">
      <alignment horizontal="center" vertical="center" wrapText="1"/>
    </xf>
    <xf numFmtId="0" fontId="31" fillId="0" borderId="111" xfId="0" applyNumberFormat="1" applyFont="1" applyFill="1" applyBorder="1" applyAlignment="1">
      <alignment horizontal="center" vertical="center" wrapText="1"/>
    </xf>
    <xf numFmtId="1" fontId="19" fillId="2" borderId="111" xfId="0" applyNumberFormat="1" applyFont="1" applyFill="1" applyBorder="1" applyAlignment="1">
      <alignment horizontal="center" vertical="center"/>
    </xf>
    <xf numFmtId="1" fontId="31" fillId="0" borderId="10" xfId="0" applyNumberFormat="1" applyFont="1" applyFill="1" applyBorder="1" applyAlignment="1">
      <alignment horizontal="center" vertical="center" wrapText="1"/>
    </xf>
    <xf numFmtId="1" fontId="19" fillId="2" borderId="111" xfId="0" applyNumberFormat="1" applyFont="1" applyFill="1" applyBorder="1" applyAlignment="1">
      <alignment horizontal="center" vertical="center" wrapText="1"/>
    </xf>
    <xf numFmtId="0" fontId="32" fillId="13" borderId="1" xfId="0" applyNumberFormat="1" applyFont="1" applyFill="1" applyBorder="1" applyAlignment="1">
      <alignment horizontal="center" vertical="center" wrapText="1"/>
    </xf>
    <xf numFmtId="0" fontId="85" fillId="58" borderId="134" xfId="1" applyFont="1" applyFill="1" applyBorder="1" applyAlignment="1" applyProtection="1">
      <alignment horizontal="center" vertical="center" wrapText="1"/>
    </xf>
    <xf numFmtId="0" fontId="85" fillId="58" borderId="134" xfId="1" applyFont="1" applyFill="1" applyBorder="1" applyAlignment="1" applyProtection="1">
      <alignment horizontal="left" vertical="center" wrapText="1"/>
    </xf>
    <xf numFmtId="0" fontId="31" fillId="58" borderId="134" xfId="1" applyFont="1" applyFill="1" applyBorder="1" applyAlignment="1" applyProtection="1">
      <alignment horizontal="center" vertical="center" wrapText="1"/>
    </xf>
    <xf numFmtId="0" fontId="31" fillId="58" borderId="134" xfId="1" quotePrefix="1" applyFont="1" applyFill="1" applyBorder="1" applyAlignment="1" applyProtection="1">
      <alignment horizontal="center" vertical="center" wrapText="1"/>
    </xf>
    <xf numFmtId="0" fontId="85" fillId="58" borderId="104" xfId="0" applyNumberFormat="1" applyFont="1" applyFill="1" applyBorder="1" applyAlignment="1">
      <alignment horizontal="center" vertical="center" wrapText="1"/>
    </xf>
    <xf numFmtId="1" fontId="85" fillId="58" borderId="104" xfId="0" applyNumberFormat="1" applyFont="1" applyFill="1" applyBorder="1" applyAlignment="1">
      <alignment horizontal="center" vertical="center"/>
    </xf>
    <xf numFmtId="49" fontId="85" fillId="58" borderId="104" xfId="0" applyNumberFormat="1" applyFont="1" applyFill="1" applyBorder="1" applyAlignment="1">
      <alignment horizontal="center" vertical="center" wrapText="1"/>
    </xf>
    <xf numFmtId="1" fontId="32" fillId="58" borderId="134" xfId="0" applyNumberFormat="1" applyFont="1" applyFill="1" applyBorder="1" applyAlignment="1">
      <alignment horizontal="center" vertical="center" wrapText="1"/>
    </xf>
    <xf numFmtId="0" fontId="19" fillId="0" borderId="125" xfId="0" applyNumberFormat="1" applyFont="1" applyBorder="1" applyAlignment="1">
      <alignment horizontal="center" vertical="center" wrapText="1"/>
    </xf>
    <xf numFmtId="0" fontId="19" fillId="2" borderId="125" xfId="0" applyNumberFormat="1" applyFont="1" applyFill="1" applyBorder="1" applyAlignment="1">
      <alignment horizontal="center" vertical="center" wrapText="1"/>
    </xf>
    <xf numFmtId="0" fontId="18" fillId="2" borderId="125" xfId="0" applyNumberFormat="1" applyFont="1" applyFill="1" applyBorder="1" applyAlignment="1">
      <alignment horizontal="center" vertical="center" wrapText="1"/>
    </xf>
    <xf numFmtId="1" fontId="19" fillId="2" borderId="125" xfId="0" applyNumberFormat="1" applyFont="1" applyFill="1" applyBorder="1" applyAlignment="1">
      <alignment horizontal="center" vertical="center"/>
    </xf>
    <xf numFmtId="1" fontId="19" fillId="2" borderId="125" xfId="0" applyNumberFormat="1" applyFont="1" applyFill="1" applyBorder="1" applyAlignment="1">
      <alignment horizontal="center" vertical="center" wrapText="1"/>
    </xf>
    <xf numFmtId="1" fontId="84" fillId="12" borderId="125" xfId="0" applyNumberFormat="1" applyFont="1" applyFill="1" applyBorder="1" applyAlignment="1">
      <alignment horizontal="center" vertical="center" wrapText="1"/>
    </xf>
    <xf numFmtId="0" fontId="19" fillId="0" borderId="0" xfId="0" applyFont="1" applyAlignment="1">
      <alignment vertical="center" wrapText="1"/>
    </xf>
    <xf numFmtId="0" fontId="31" fillId="61" borderId="10" xfId="0" applyNumberFormat="1" applyFont="1" applyFill="1" applyBorder="1" applyAlignment="1">
      <alignment vertical="center" wrapText="1"/>
    </xf>
    <xf numFmtId="0" fontId="31" fillId="61" borderId="10" xfId="0" applyFont="1" applyFill="1" applyBorder="1" applyAlignment="1">
      <alignment vertical="center" wrapText="1"/>
    </xf>
    <xf numFmtId="1" fontId="19" fillId="9" borderId="15" xfId="0" applyNumberFormat="1" applyFont="1" applyFill="1" applyBorder="1" applyAlignment="1">
      <alignment horizontal="center" vertical="center"/>
    </xf>
    <xf numFmtId="0" fontId="19" fillId="8" borderId="10" xfId="0" applyNumberFormat="1" applyFont="1" applyFill="1" applyBorder="1" applyAlignment="1">
      <alignment vertical="center"/>
    </xf>
    <xf numFmtId="1" fontId="31" fillId="8" borderId="10" xfId="0" applyNumberFormat="1" applyFont="1" applyFill="1" applyBorder="1" applyAlignment="1">
      <alignment vertical="center"/>
    </xf>
    <xf numFmtId="1" fontId="19" fillId="8" borderId="17" xfId="0" applyNumberFormat="1" applyFont="1" applyFill="1" applyBorder="1" applyAlignment="1">
      <alignment vertical="center"/>
    </xf>
    <xf numFmtId="0" fontId="19" fillId="0" borderId="5" xfId="0" applyNumberFormat="1" applyFont="1" applyBorder="1" applyAlignment="1">
      <alignment vertical="center"/>
    </xf>
    <xf numFmtId="1" fontId="31" fillId="2" borderId="23" xfId="0" applyNumberFormat="1" applyFont="1" applyFill="1" applyBorder="1" applyAlignment="1">
      <alignment horizontal="center" vertical="center"/>
    </xf>
    <xf numFmtId="2" fontId="19" fillId="2" borderId="1" xfId="0" applyNumberFormat="1" applyFont="1" applyFill="1" applyBorder="1" applyAlignment="1">
      <alignment horizontal="center" vertical="center"/>
    </xf>
    <xf numFmtId="0" fontId="19" fillId="0" borderId="1" xfId="0" applyNumberFormat="1" applyFont="1" applyBorder="1" applyAlignment="1">
      <alignment vertical="center"/>
    </xf>
    <xf numFmtId="1" fontId="31" fillId="2" borderId="1" xfId="0" applyNumberFormat="1" applyFont="1" applyFill="1" applyBorder="1" applyAlignment="1">
      <alignment horizontal="center" vertical="center"/>
    </xf>
    <xf numFmtId="1" fontId="19" fillId="8" borderId="12" xfId="0" applyNumberFormat="1" applyFont="1" applyFill="1" applyBorder="1" applyAlignment="1">
      <alignment vertical="center"/>
    </xf>
    <xf numFmtId="1" fontId="19" fillId="8" borderId="8" xfId="0" applyNumberFormat="1" applyFont="1" applyFill="1" applyBorder="1" applyAlignment="1">
      <alignment vertical="center"/>
    </xf>
    <xf numFmtId="1" fontId="31" fillId="8" borderId="8" xfId="0" applyNumberFormat="1" applyFont="1" applyFill="1" applyBorder="1" applyAlignment="1">
      <alignment vertical="center"/>
    </xf>
    <xf numFmtId="0" fontId="19" fillId="0" borderId="1" xfId="0" applyNumberFormat="1" applyFont="1" applyBorder="1" applyAlignment="1">
      <alignment horizontal="center" vertical="center"/>
    </xf>
    <xf numFmtId="0" fontId="18" fillId="9" borderId="68" xfId="0" applyNumberFormat="1" applyFont="1" applyFill="1" applyBorder="1" applyAlignment="1">
      <alignment horizontal="center" vertical="center"/>
    </xf>
    <xf numFmtId="1" fontId="19" fillId="9" borderId="7" xfId="0" applyNumberFormat="1" applyFont="1" applyFill="1" applyBorder="1" applyAlignment="1">
      <alignment vertical="center"/>
    </xf>
    <xf numFmtId="1" fontId="19" fillId="9" borderId="8" xfId="0" applyNumberFormat="1" applyFont="1" applyFill="1" applyBorder="1" applyAlignment="1">
      <alignment vertical="center"/>
    </xf>
    <xf numFmtId="1" fontId="19" fillId="9" borderId="68" xfId="0" applyNumberFormat="1" applyFont="1" applyFill="1" applyBorder="1" applyAlignment="1">
      <alignment vertical="center"/>
    </xf>
    <xf numFmtId="1" fontId="19" fillId="10" borderId="12" xfId="0" applyNumberFormat="1" applyFont="1" applyFill="1" applyBorder="1" applyAlignment="1">
      <alignment vertical="center"/>
    </xf>
    <xf numFmtId="1" fontId="19" fillId="10" borderId="8" xfId="0" applyNumberFormat="1" applyFont="1" applyFill="1" applyBorder="1" applyAlignment="1">
      <alignment vertical="center"/>
    </xf>
    <xf numFmtId="1" fontId="31" fillId="10" borderId="8" xfId="0" applyNumberFormat="1" applyFont="1" applyFill="1" applyBorder="1" applyAlignment="1">
      <alignment vertical="center"/>
    </xf>
    <xf numFmtId="1" fontId="19" fillId="10" borderId="133" xfId="0" applyNumberFormat="1" applyFont="1" applyFill="1" applyBorder="1" applyAlignment="1">
      <alignment vertical="center"/>
    </xf>
    <xf numFmtId="1" fontId="19" fillId="10" borderId="68" xfId="0" applyNumberFormat="1" applyFont="1" applyFill="1" applyBorder="1" applyAlignment="1">
      <alignment vertical="center"/>
    </xf>
    <xf numFmtId="0" fontId="84" fillId="12" borderId="125" xfId="3" applyFont="1" applyFill="1" applyBorder="1" applyAlignment="1">
      <alignment vertical="center" wrapText="1"/>
    </xf>
    <xf numFmtId="1" fontId="31" fillId="2" borderId="125" xfId="0" applyNumberFormat="1" applyFont="1" applyFill="1" applyBorder="1" applyAlignment="1">
      <alignment vertical="center"/>
    </xf>
    <xf numFmtId="1" fontId="19" fillId="2" borderId="125" xfId="0" applyNumberFormat="1" applyFont="1" applyFill="1" applyBorder="1" applyAlignment="1">
      <alignment vertical="center"/>
    </xf>
    <xf numFmtId="1" fontId="31" fillId="2" borderId="111" xfId="0" applyNumberFormat="1" applyFont="1" applyFill="1" applyBorder="1" applyAlignment="1">
      <alignment horizontal="center" vertical="center"/>
    </xf>
    <xf numFmtId="2" fontId="19" fillId="2" borderId="111" xfId="0" applyNumberFormat="1" applyFont="1" applyFill="1" applyBorder="1" applyAlignment="1">
      <alignment horizontal="center" vertical="center"/>
    </xf>
    <xf numFmtId="1" fontId="31" fillId="0" borderId="62" xfId="0" applyNumberFormat="1" applyFont="1" applyFill="1" applyBorder="1" applyAlignment="1">
      <alignment horizontal="center" vertical="center"/>
    </xf>
    <xf numFmtId="2" fontId="32" fillId="0" borderId="62" xfId="0" applyNumberFormat="1" applyFont="1" applyFill="1" applyBorder="1" applyAlignment="1">
      <alignment horizontal="center" vertical="center"/>
    </xf>
    <xf numFmtId="0" fontId="19" fillId="0" borderId="0" xfId="0" applyNumberFormat="1" applyFont="1" applyFill="1" applyAlignment="1">
      <alignment vertical="center" wrapText="1"/>
    </xf>
    <xf numFmtId="0" fontId="19" fillId="0" borderId="0" xfId="0" applyFont="1" applyFill="1" applyAlignment="1">
      <alignment vertical="center" wrapText="1"/>
    </xf>
    <xf numFmtId="0" fontId="31" fillId="0" borderId="0" xfId="0" applyNumberFormat="1" applyFont="1" applyAlignment="1">
      <alignment vertical="center" wrapText="1"/>
    </xf>
    <xf numFmtId="1" fontId="18" fillId="18" borderId="4" xfId="0" applyNumberFormat="1" applyFont="1" applyFill="1" applyBorder="1" applyAlignment="1">
      <alignment horizontal="center" vertical="center" wrapText="1"/>
    </xf>
    <xf numFmtId="1" fontId="18" fillId="18" borderId="5" xfId="0" applyNumberFormat="1" applyFont="1" applyFill="1" applyBorder="1" applyAlignment="1">
      <alignment horizontal="center" vertical="center" wrapText="1"/>
    </xf>
    <xf numFmtId="0" fontId="18" fillId="18" borderId="13" xfId="0" applyNumberFormat="1" applyFont="1" applyFill="1" applyBorder="1" applyAlignment="1">
      <alignment horizontal="center" vertical="center" wrapText="1"/>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31" fillId="0" borderId="128" xfId="0" applyFont="1" applyFill="1" applyBorder="1" applyAlignment="1">
      <alignment horizontal="center" vertical="center" wrapText="1"/>
    </xf>
    <xf numFmtId="49" fontId="31" fillId="0" borderId="134" xfId="1" applyNumberFormat="1" applyFont="1" applyFill="1" applyBorder="1" applyAlignment="1" applyProtection="1">
      <alignment horizontal="center" vertical="center" wrapText="1"/>
    </xf>
    <xf numFmtId="1" fontId="18" fillId="56" borderId="10" xfId="0" applyNumberFormat="1" applyFont="1" applyFill="1" applyBorder="1" applyAlignment="1">
      <alignment horizontal="center" vertical="center" wrapText="1"/>
    </xf>
    <xf numFmtId="1" fontId="43" fillId="56" borderId="10" xfId="0" applyNumberFormat="1" applyFont="1" applyFill="1" applyBorder="1" applyAlignment="1">
      <alignment horizontal="center" vertical="center" wrapText="1"/>
    </xf>
    <xf numFmtId="0" fontId="18" fillId="57" borderId="128" xfId="0" applyNumberFormat="1" applyFont="1" applyFill="1" applyBorder="1" applyAlignment="1">
      <alignment horizontal="center" vertical="center" wrapText="1"/>
    </xf>
    <xf numFmtId="1" fontId="18" fillId="57" borderId="128" xfId="0" applyNumberFormat="1" applyFont="1" applyFill="1" applyBorder="1" applyAlignment="1">
      <alignment horizontal="center" vertical="center" wrapText="1"/>
    </xf>
    <xf numFmtId="0" fontId="18" fillId="57" borderId="128" xfId="0" applyNumberFormat="1" applyFont="1" applyFill="1" applyBorder="1" applyAlignment="1">
      <alignment horizontal="left" vertical="center" wrapText="1"/>
    </xf>
    <xf numFmtId="1" fontId="85" fillId="57" borderId="10" xfId="0" applyNumberFormat="1" applyFont="1" applyFill="1" applyBorder="1" applyAlignment="1">
      <alignment horizontal="center" vertical="center" wrapText="1"/>
    </xf>
    <xf numFmtId="1" fontId="18" fillId="57" borderId="10" xfId="0" applyNumberFormat="1" applyFont="1" applyFill="1" applyBorder="1" applyAlignment="1">
      <alignment horizontal="center" vertical="center" wrapText="1"/>
    </xf>
    <xf numFmtId="1" fontId="19" fillId="57" borderId="10" xfId="0" applyNumberFormat="1" applyFont="1" applyFill="1" applyBorder="1" applyAlignment="1">
      <alignment horizontal="center" vertical="center" wrapText="1"/>
    </xf>
    <xf numFmtId="1" fontId="43" fillId="57" borderId="128" xfId="0" applyNumberFormat="1" applyFont="1" applyFill="1" applyBorder="1" applyAlignment="1">
      <alignment horizontal="center" vertical="center" wrapText="1"/>
    </xf>
    <xf numFmtId="1" fontId="18" fillId="57" borderId="128" xfId="0" applyNumberFormat="1" applyFont="1" applyFill="1" applyBorder="1" applyAlignment="1">
      <alignment horizontal="left" vertical="center" wrapText="1"/>
    </xf>
    <xf numFmtId="0" fontId="18" fillId="57" borderId="68" xfId="0" applyNumberFormat="1" applyFont="1" applyFill="1" applyBorder="1" applyAlignment="1">
      <alignment horizontal="left" vertical="center" wrapText="1"/>
    </xf>
    <xf numFmtId="1" fontId="85" fillId="57" borderId="68" xfId="0" applyNumberFormat="1" applyFont="1" applyFill="1" applyBorder="1" applyAlignment="1">
      <alignment horizontal="center" vertical="center" wrapText="1"/>
    </xf>
    <xf numFmtId="1" fontId="18" fillId="57" borderId="68" xfId="0" applyNumberFormat="1" applyFont="1" applyFill="1" applyBorder="1" applyAlignment="1">
      <alignment horizontal="center" vertical="center" wrapText="1"/>
    </xf>
    <xf numFmtId="1" fontId="19" fillId="57" borderId="68" xfId="0" applyNumberFormat="1" applyFont="1" applyFill="1" applyBorder="1" applyAlignment="1">
      <alignment horizontal="center" vertical="center" wrapText="1"/>
    </xf>
    <xf numFmtId="1" fontId="43" fillId="57" borderId="68" xfId="0" applyNumberFormat="1" applyFont="1" applyFill="1" applyBorder="1" applyAlignment="1">
      <alignment horizontal="center" vertical="center" wrapText="1"/>
    </xf>
    <xf numFmtId="0" fontId="19" fillId="0" borderId="111" xfId="54" applyNumberFormat="1" applyFont="1" applyFill="1" applyBorder="1" applyAlignment="1">
      <alignment horizontal="center" vertical="center" wrapText="1"/>
    </xf>
    <xf numFmtId="0" fontId="45" fillId="12" borderId="111" xfId="0" applyNumberFormat="1" applyFont="1" applyFill="1" applyBorder="1" applyAlignment="1">
      <alignment horizontal="left" vertical="center" wrapText="1"/>
    </xf>
    <xf numFmtId="49" fontId="85" fillId="56" borderId="86" xfId="0" applyNumberFormat="1" applyFont="1" applyFill="1" applyBorder="1" applyAlignment="1">
      <alignment horizontal="center" vertical="center" wrapText="1"/>
    </xf>
    <xf numFmtId="49" fontId="85" fillId="58" borderId="81" xfId="0" applyNumberFormat="1" applyFont="1" applyFill="1" applyBorder="1" applyAlignment="1">
      <alignment horizontal="center" vertical="center"/>
    </xf>
    <xf numFmtId="49" fontId="31" fillId="8" borderId="10" xfId="0" applyNumberFormat="1" applyFont="1" applyFill="1" applyBorder="1" applyAlignment="1">
      <alignment horizontal="center" vertical="center" wrapText="1"/>
    </xf>
    <xf numFmtId="49" fontId="31" fillId="2" borderId="5" xfId="0" applyNumberFormat="1"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49" fontId="31" fillId="8" borderId="8" xfId="0" applyNumberFormat="1" applyFont="1" applyFill="1" applyBorder="1" applyAlignment="1">
      <alignment vertical="center"/>
    </xf>
    <xf numFmtId="49" fontId="31" fillId="10" borderId="8" xfId="0" applyNumberFormat="1" applyFont="1" applyFill="1" applyBorder="1" applyAlignment="1">
      <alignment vertical="center"/>
    </xf>
    <xf numFmtId="49" fontId="85" fillId="62" borderId="81" xfId="0" applyNumberFormat="1" applyFont="1" applyFill="1" applyBorder="1" applyAlignment="1">
      <alignment horizontal="center" vertical="center"/>
    </xf>
    <xf numFmtId="49" fontId="31" fillId="2" borderId="125" xfId="0" applyNumberFormat="1" applyFont="1" applyFill="1" applyBorder="1" applyAlignment="1">
      <alignment horizontal="center" vertical="center" wrapText="1"/>
    </xf>
    <xf numFmtId="49" fontId="85" fillId="58" borderId="104" xfId="0" applyNumberFormat="1" applyFont="1" applyFill="1" applyBorder="1" applyAlignment="1">
      <alignment horizontal="center" vertical="center"/>
    </xf>
    <xf numFmtId="49" fontId="31" fillId="0" borderId="10" xfId="0" applyNumberFormat="1" applyFont="1" applyFill="1" applyBorder="1" applyAlignment="1">
      <alignment horizontal="center" vertical="center" wrapText="1"/>
    </xf>
    <xf numFmtId="49" fontId="85" fillId="57" borderId="68" xfId="0" applyNumberFormat="1" applyFont="1" applyFill="1" applyBorder="1" applyAlignment="1">
      <alignment horizontal="center" vertical="center" wrapText="1"/>
    </xf>
    <xf numFmtId="49" fontId="31" fillId="0" borderId="62" xfId="0" applyNumberFormat="1" applyFont="1" applyFill="1" applyBorder="1" applyAlignment="1">
      <alignment horizontal="center" vertical="center" wrapText="1"/>
    </xf>
    <xf numFmtId="49" fontId="85" fillId="57" borderId="10" xfId="0" applyNumberFormat="1" applyFont="1" applyFill="1" applyBorder="1" applyAlignment="1">
      <alignment horizontal="center" vertical="center" wrapText="1"/>
    </xf>
    <xf numFmtId="49" fontId="31" fillId="0" borderId="0" xfId="0" applyNumberFormat="1" applyFont="1" applyAlignment="1">
      <alignment vertical="center" wrapText="1"/>
    </xf>
    <xf numFmtId="1" fontId="19" fillId="2" borderId="68" xfId="0" applyNumberFormat="1" applyFont="1" applyFill="1" applyBorder="1" applyAlignment="1">
      <alignment horizontal="left" vertical="center" wrapText="1"/>
    </xf>
    <xf numFmtId="1" fontId="19" fillId="0" borderId="68" xfId="0" applyNumberFormat="1" applyFont="1" applyFill="1" applyBorder="1" applyAlignment="1">
      <alignment horizontal="left" vertical="center" wrapText="1"/>
    </xf>
    <xf numFmtId="9" fontId="85" fillId="58" borderId="68" xfId="126" applyFont="1" applyFill="1" applyBorder="1" applyAlignment="1">
      <alignment horizontal="left" vertical="center" wrapText="1"/>
    </xf>
    <xf numFmtId="0" fontId="84" fillId="12" borderId="128" xfId="1" applyFont="1" applyFill="1" applyBorder="1" applyAlignment="1" applyProtection="1">
      <alignment horizontal="center" vertical="center" wrapText="1"/>
    </xf>
    <xf numFmtId="0" fontId="84" fillId="12" borderId="128" xfId="0" applyFont="1" applyFill="1" applyBorder="1" applyAlignment="1">
      <alignment vertical="center" wrapText="1"/>
    </xf>
    <xf numFmtId="0" fontId="19" fillId="12" borderId="111" xfId="0" applyNumberFormat="1" applyFont="1" applyFill="1" applyBorder="1" applyAlignment="1">
      <alignment horizontal="center" vertical="center" wrapText="1"/>
    </xf>
    <xf numFmtId="1" fontId="31" fillId="0" borderId="128" xfId="0" applyNumberFormat="1" applyFont="1" applyFill="1" applyBorder="1" applyAlignment="1">
      <alignment horizontal="center" vertical="center" wrapText="1"/>
    </xf>
    <xf numFmtId="1" fontId="62" fillId="12" borderId="111" xfId="0" applyNumberFormat="1" applyFont="1" applyFill="1" applyBorder="1" applyAlignment="1">
      <alignment horizontal="center" vertical="center"/>
    </xf>
    <xf numFmtId="1" fontId="31" fillId="0" borderId="111" xfId="0" applyNumberFormat="1" applyFont="1" applyFill="1" applyBorder="1" applyAlignment="1">
      <alignment horizontal="center" vertical="center" wrapText="1"/>
    </xf>
    <xf numFmtId="1" fontId="31" fillId="0" borderId="109" xfId="0" applyNumberFormat="1" applyFont="1" applyFill="1" applyBorder="1" applyAlignment="1">
      <alignment horizontal="center" vertical="center" wrapText="1"/>
    </xf>
    <xf numFmtId="0" fontId="32" fillId="13" borderId="68" xfId="2" applyNumberFormat="1" applyFont="1" applyFill="1" applyBorder="1" applyAlignment="1">
      <alignment horizontal="center" vertical="center" wrapText="1"/>
    </xf>
    <xf numFmtId="0" fontId="19" fillId="18" borderId="68" xfId="2" applyNumberFormat="1" applyFont="1" applyFill="1" applyBorder="1" applyAlignment="1">
      <alignment horizontal="center" vertical="center" wrapText="1"/>
    </xf>
    <xf numFmtId="0" fontId="96" fillId="13" borderId="68" xfId="2" applyNumberFormat="1" applyFont="1" applyFill="1" applyBorder="1" applyAlignment="1">
      <alignment horizontal="center" vertical="center" wrapText="1"/>
    </xf>
    <xf numFmtId="9" fontId="19" fillId="20" borderId="68" xfId="126" applyFont="1" applyFill="1" applyBorder="1" applyAlignment="1">
      <alignment horizontal="center" vertical="center" wrapText="1"/>
    </xf>
    <xf numFmtId="0" fontId="19" fillId="20" borderId="68" xfId="2" applyNumberFormat="1" applyFont="1" applyFill="1" applyBorder="1" applyAlignment="1">
      <alignment horizontal="center" vertical="center" wrapText="1"/>
    </xf>
    <xf numFmtId="0" fontId="31" fillId="12" borderId="111" xfId="0" applyNumberFormat="1" applyFont="1" applyFill="1" applyBorder="1" applyAlignment="1">
      <alignment horizontal="left" vertical="center" wrapText="1"/>
    </xf>
    <xf numFmtId="0" fontId="19" fillId="0" borderId="10" xfId="0" applyNumberFormat="1" applyFont="1" applyFill="1" applyBorder="1" applyAlignment="1">
      <alignment vertical="center" wrapText="1"/>
    </xf>
    <xf numFmtId="0" fontId="19" fillId="18" borderId="10" xfId="0" applyNumberFormat="1" applyFont="1" applyFill="1" applyBorder="1" applyAlignment="1">
      <alignment vertical="center" wrapText="1"/>
    </xf>
    <xf numFmtId="0" fontId="84" fillId="18" borderId="10" xfId="0" applyFont="1" applyFill="1" applyBorder="1" applyAlignment="1">
      <alignment vertical="center" wrapText="1"/>
    </xf>
    <xf numFmtId="0" fontId="31" fillId="0" borderId="128" xfId="1" applyFont="1" applyFill="1" applyBorder="1" applyAlignment="1" applyProtection="1">
      <alignment horizontal="center" vertical="center" wrapText="1"/>
    </xf>
    <xf numFmtId="1" fontId="97" fillId="63" borderId="1" xfId="0" applyNumberFormat="1" applyFont="1" applyFill="1" applyBorder="1" applyAlignment="1">
      <alignment horizontal="center" vertical="center" wrapText="1"/>
    </xf>
    <xf numFmtId="0" fontId="19" fillId="63" borderId="1" xfId="0" applyNumberFormat="1" applyFont="1" applyFill="1" applyBorder="1" applyAlignment="1">
      <alignment horizontal="left" vertical="center" wrapText="1"/>
    </xf>
    <xf numFmtId="0" fontId="99" fillId="0" borderId="10" xfId="0" applyFont="1" applyBorder="1" applyAlignment="1"/>
    <xf numFmtId="0" fontId="98" fillId="0" borderId="0" xfId="0" applyNumberFormat="1" applyFont="1" applyAlignment="1">
      <alignment vertical="center" wrapText="1"/>
    </xf>
    <xf numFmtId="0" fontId="98" fillId="0" borderId="0" xfId="0" applyFont="1" applyAlignment="1">
      <alignment vertical="center" wrapText="1"/>
    </xf>
    <xf numFmtId="0" fontId="100" fillId="59" borderId="86" xfId="1" applyFont="1" applyFill="1" applyBorder="1" applyAlignment="1" applyProtection="1">
      <alignment horizontal="center" vertical="center" wrapText="1"/>
    </xf>
    <xf numFmtId="0" fontId="100" fillId="59" borderId="86" xfId="1" applyFont="1" applyFill="1" applyBorder="1" applyAlignment="1" applyProtection="1">
      <alignment horizontal="left" vertical="center" wrapText="1"/>
    </xf>
    <xf numFmtId="0" fontId="101" fillId="59" borderId="86" xfId="1" applyFont="1" applyFill="1" applyBorder="1" applyAlignment="1" applyProtection="1">
      <alignment horizontal="center" vertical="center" wrapText="1"/>
    </xf>
    <xf numFmtId="1" fontId="100" fillId="59" borderId="81" xfId="0" applyNumberFormat="1" applyFont="1" applyFill="1" applyBorder="1" applyAlignment="1">
      <alignment horizontal="center" vertical="center" wrapText="1"/>
    </xf>
    <xf numFmtId="1" fontId="101" fillId="59" borderId="81" xfId="0" applyNumberFormat="1" applyFont="1" applyFill="1" applyBorder="1" applyAlignment="1">
      <alignment horizontal="center" vertical="center" wrapText="1"/>
    </xf>
    <xf numFmtId="1" fontId="100" fillId="59" borderId="65" xfId="0" applyNumberFormat="1" applyFont="1" applyFill="1" applyBorder="1" applyAlignment="1">
      <alignment horizontal="center" vertical="center" wrapText="1"/>
    </xf>
    <xf numFmtId="49" fontId="100" fillId="59" borderId="81" xfId="0" applyNumberFormat="1" applyFont="1" applyFill="1" applyBorder="1" applyAlignment="1">
      <alignment horizontal="center" vertical="center"/>
    </xf>
    <xf numFmtId="49" fontId="100" fillId="59" borderId="86" xfId="1" applyNumberFormat="1" applyFont="1" applyFill="1" applyBorder="1" applyAlignment="1" applyProtection="1">
      <alignment horizontal="center" vertical="center" wrapText="1"/>
    </xf>
    <xf numFmtId="0" fontId="101" fillId="0" borderId="10" xfId="0" applyFont="1" applyBorder="1" applyAlignment="1"/>
    <xf numFmtId="0" fontId="100" fillId="58" borderId="78" xfId="1" applyFont="1" applyFill="1" applyBorder="1" applyAlignment="1" applyProtection="1">
      <alignment horizontal="center" vertical="center" wrapText="1"/>
    </xf>
    <xf numFmtId="0" fontId="100" fillId="58" borderId="78" xfId="1" applyFont="1" applyFill="1" applyBorder="1" applyAlignment="1" applyProtection="1">
      <alignment horizontal="left" vertical="center" wrapText="1"/>
    </xf>
    <xf numFmtId="0" fontId="101" fillId="58" borderId="78" xfId="1" applyFont="1" applyFill="1" applyBorder="1" applyAlignment="1" applyProtection="1">
      <alignment horizontal="center" vertical="center" wrapText="1"/>
    </xf>
    <xf numFmtId="0" fontId="100" fillId="58" borderId="128" xfId="1" applyFont="1" applyFill="1" applyBorder="1" applyAlignment="1" applyProtection="1">
      <alignment horizontal="center" vertical="center" wrapText="1"/>
    </xf>
    <xf numFmtId="0" fontId="101" fillId="58" borderId="78" xfId="1" quotePrefix="1" applyFont="1" applyFill="1" applyBorder="1" applyAlignment="1" applyProtection="1">
      <alignment horizontal="center" vertical="center" wrapText="1"/>
    </xf>
    <xf numFmtId="0" fontId="100" fillId="58" borderId="81" xfId="0" applyNumberFormat="1" applyFont="1" applyFill="1" applyBorder="1" applyAlignment="1">
      <alignment horizontal="center" vertical="center" wrapText="1"/>
    </xf>
    <xf numFmtId="1" fontId="100" fillId="58" borderId="81" xfId="0" applyNumberFormat="1" applyFont="1" applyFill="1" applyBorder="1" applyAlignment="1">
      <alignment horizontal="center" vertical="center"/>
    </xf>
    <xf numFmtId="49" fontId="100" fillId="58" borderId="81" xfId="0" applyNumberFormat="1" applyFont="1" applyFill="1" applyBorder="1" applyAlignment="1">
      <alignment horizontal="center" vertical="center"/>
    </xf>
    <xf numFmtId="49" fontId="100" fillId="58" borderId="81" xfId="0" applyNumberFormat="1" applyFont="1" applyFill="1" applyBorder="1" applyAlignment="1">
      <alignment horizontal="center" vertical="center" wrapText="1"/>
    </xf>
    <xf numFmtId="1" fontId="101" fillId="58" borderId="78" xfId="0" applyNumberFormat="1" applyFont="1" applyFill="1" applyBorder="1" applyAlignment="1">
      <alignment horizontal="center" vertical="center" wrapText="1"/>
    </xf>
    <xf numFmtId="9" fontId="100" fillId="58" borderId="68" xfId="126" applyFont="1" applyFill="1" applyBorder="1" applyAlignment="1">
      <alignment horizontal="center" vertical="center" wrapText="1"/>
    </xf>
    <xf numFmtId="0" fontId="101" fillId="0" borderId="1" xfId="0" applyNumberFormat="1" applyFont="1" applyBorder="1" applyAlignment="1">
      <alignment horizontal="center" vertical="center" wrapText="1"/>
    </xf>
    <xf numFmtId="0" fontId="101" fillId="0" borderId="1" xfId="0" applyNumberFormat="1" applyFont="1" applyBorder="1" applyAlignment="1">
      <alignment horizontal="left" vertical="center" wrapText="1"/>
    </xf>
    <xf numFmtId="0" fontId="101" fillId="2" borderId="1" xfId="0" applyNumberFormat="1" applyFont="1" applyFill="1" applyBorder="1" applyAlignment="1">
      <alignment horizontal="center" vertical="center" wrapText="1"/>
    </xf>
    <xf numFmtId="1" fontId="100" fillId="2" borderId="1" xfId="0" applyNumberFormat="1" applyFont="1" applyFill="1" applyBorder="1" applyAlignment="1">
      <alignment horizontal="center" vertical="center" wrapText="1"/>
    </xf>
    <xf numFmtId="0" fontId="100" fillId="2" borderId="1" xfId="0" applyNumberFormat="1" applyFont="1" applyFill="1" applyBorder="1" applyAlignment="1">
      <alignment horizontal="center" vertical="center" wrapText="1"/>
    </xf>
    <xf numFmtId="1" fontId="101" fillId="2" borderId="1" xfId="0" applyNumberFormat="1" applyFont="1" applyFill="1" applyBorder="1" applyAlignment="1">
      <alignment horizontal="center" vertical="center"/>
    </xf>
    <xf numFmtId="0" fontId="101" fillId="0" borderId="128" xfId="0" applyFont="1" applyFill="1" applyBorder="1" applyAlignment="1">
      <alignment horizontal="center" vertical="center" wrapText="1"/>
    </xf>
    <xf numFmtId="49" fontId="101" fillId="0" borderId="134" xfId="1" applyNumberFormat="1" applyFont="1" applyFill="1" applyBorder="1" applyAlignment="1" applyProtection="1">
      <alignment horizontal="center" vertical="center" wrapText="1"/>
    </xf>
    <xf numFmtId="2" fontId="101" fillId="2" borderId="1" xfId="0" applyNumberFormat="1" applyFont="1" applyFill="1" applyBorder="1" applyAlignment="1">
      <alignment horizontal="center" vertical="center"/>
    </xf>
    <xf numFmtId="1" fontId="101" fillId="2" borderId="1" xfId="0" applyNumberFormat="1"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18" borderId="49" xfId="2" applyNumberFormat="1" applyFont="1" applyFill="1" applyBorder="1" applyAlignment="1">
      <alignment horizontal="center" vertical="center" wrapText="1"/>
    </xf>
    <xf numFmtId="9" fontId="101" fillId="20" borderId="49" xfId="17" applyNumberFormat="1" applyFont="1" applyFill="1" applyBorder="1" applyAlignment="1">
      <alignment horizontal="center" vertical="center" wrapText="1"/>
    </xf>
    <xf numFmtId="0" fontId="101" fillId="20" borderId="49" xfId="2" applyNumberFormat="1" applyFont="1" applyFill="1" applyBorder="1" applyAlignment="1">
      <alignment horizontal="center" vertical="center" wrapText="1"/>
    </xf>
    <xf numFmtId="9" fontId="101" fillId="18" borderId="49" xfId="17" applyNumberFormat="1" applyFont="1" applyFill="1" applyBorder="1" applyAlignment="1">
      <alignment horizontal="center" vertical="center" wrapText="1"/>
    </xf>
    <xf numFmtId="0" fontId="101" fillId="20" borderId="106" xfId="2" applyNumberFormat="1" applyFont="1" applyFill="1" applyBorder="1" applyAlignment="1">
      <alignment horizontal="center" vertical="center" wrapText="1"/>
    </xf>
    <xf numFmtId="1" fontId="101" fillId="2" borderId="68" xfId="0" applyNumberFormat="1" applyFont="1" applyFill="1" applyBorder="1" applyAlignment="1">
      <alignment horizontal="left" vertical="center" wrapText="1"/>
    </xf>
    <xf numFmtId="0" fontId="101" fillId="0" borderId="1" xfId="0" applyNumberFormat="1" applyFont="1" applyBorder="1" applyAlignment="1">
      <alignment vertical="center"/>
    </xf>
    <xf numFmtId="0" fontId="101" fillId="0" borderId="59" xfId="54" applyNumberFormat="1" applyFont="1" applyFill="1" applyBorder="1" applyAlignment="1">
      <alignment horizontal="center" vertical="center" wrapText="1"/>
    </xf>
    <xf numFmtId="0" fontId="101" fillId="12" borderId="1" xfId="0" applyNumberFormat="1" applyFont="1" applyFill="1" applyBorder="1" applyAlignment="1">
      <alignment horizontal="left" vertical="center" wrapText="1"/>
    </xf>
    <xf numFmtId="49" fontId="101" fillId="2" borderId="1" xfId="0" applyNumberFormat="1" applyFont="1" applyFill="1" applyBorder="1" applyAlignment="1">
      <alignment horizontal="center" vertical="center" wrapText="1"/>
    </xf>
    <xf numFmtId="0" fontId="97" fillId="63" borderId="1" xfId="0" applyNumberFormat="1" applyFont="1" applyFill="1" applyBorder="1" applyAlignment="1">
      <alignment horizontal="center" vertical="center" wrapText="1"/>
    </xf>
    <xf numFmtId="0" fontId="97" fillId="63" borderId="1" xfId="0" applyNumberFormat="1" applyFont="1" applyFill="1" applyBorder="1" applyAlignment="1">
      <alignment horizontal="left" vertical="center" wrapText="1"/>
    </xf>
    <xf numFmtId="0" fontId="101" fillId="0" borderId="66" xfId="544" applyFont="1" applyFill="1" applyBorder="1" applyAlignment="1">
      <alignment horizontal="center" vertical="center"/>
    </xf>
    <xf numFmtId="0" fontId="101" fillId="12" borderId="1" xfId="0" applyNumberFormat="1" applyFont="1" applyFill="1" applyBorder="1" applyAlignment="1">
      <alignment horizontal="justify" vertical="center" wrapText="1"/>
    </xf>
    <xf numFmtId="0" fontId="101" fillId="12" borderId="1" xfId="0" applyNumberFormat="1" applyFont="1" applyFill="1" applyBorder="1" applyAlignment="1">
      <alignment horizontal="center" vertical="center" wrapText="1"/>
    </xf>
    <xf numFmtId="49" fontId="101" fillId="12" borderId="1" xfId="0" applyNumberFormat="1" applyFont="1" applyFill="1" applyBorder="1" applyAlignment="1">
      <alignment horizontal="center" vertical="center" wrapText="1"/>
    </xf>
    <xf numFmtId="1" fontId="101" fillId="12" borderId="1" xfId="0" applyNumberFormat="1" applyFont="1" applyFill="1" applyBorder="1" applyAlignment="1">
      <alignment horizontal="center" vertical="center"/>
    </xf>
    <xf numFmtId="2" fontId="101" fillId="12" borderId="1" xfId="0" applyNumberFormat="1" applyFont="1" applyFill="1" applyBorder="1" applyAlignment="1">
      <alignment horizontal="center" vertical="center"/>
    </xf>
    <xf numFmtId="1" fontId="101" fillId="12" borderId="1" xfId="0" applyNumberFormat="1" applyFont="1" applyFill="1" applyBorder="1" applyAlignment="1">
      <alignment horizontal="center" vertical="center" wrapText="1"/>
    </xf>
    <xf numFmtId="1" fontId="101" fillId="2" borderId="68" xfId="0" applyNumberFormat="1" applyFont="1" applyFill="1" applyBorder="1" applyAlignment="1">
      <alignment horizontal="center" vertical="center" wrapText="1"/>
    </xf>
    <xf numFmtId="0" fontId="101" fillId="0" borderId="0" xfId="0" applyNumberFormat="1" applyFont="1" applyAlignment="1">
      <alignment vertical="center" wrapText="1"/>
    </xf>
    <xf numFmtId="0" fontId="101" fillId="0" borderId="0" xfId="0" applyFont="1" applyAlignment="1">
      <alignment vertical="center" wrapText="1"/>
    </xf>
    <xf numFmtId="0" fontId="100" fillId="12" borderId="1" xfId="0" applyNumberFormat="1" applyFont="1" applyFill="1" applyBorder="1" applyAlignment="1">
      <alignment horizontal="center" vertical="center" wrapText="1"/>
    </xf>
    <xf numFmtId="1" fontId="101" fillId="12" borderId="7" xfId="0" applyNumberFormat="1" applyFont="1" applyFill="1" applyBorder="1" applyAlignment="1">
      <alignment horizontal="center" vertical="center" wrapText="1"/>
    </xf>
    <xf numFmtId="0" fontId="101" fillId="12" borderId="0" xfId="0" applyNumberFormat="1" applyFont="1" applyFill="1" applyAlignment="1">
      <alignment vertical="center" wrapText="1"/>
    </xf>
    <xf numFmtId="0" fontId="101" fillId="12" borderId="0" xfId="0" applyFont="1" applyFill="1" applyAlignment="1">
      <alignment vertical="center" wrapText="1"/>
    </xf>
    <xf numFmtId="0" fontId="101" fillId="0" borderId="67" xfId="1" applyFont="1" applyFill="1" applyBorder="1" applyAlignment="1" applyProtection="1">
      <alignment horizontal="center" vertical="center" wrapText="1"/>
    </xf>
    <xf numFmtId="1" fontId="100" fillId="12" borderId="1" xfId="0" applyNumberFormat="1" applyFont="1" applyFill="1" applyBorder="1" applyAlignment="1">
      <alignment horizontal="center" vertical="center" wrapText="1"/>
    </xf>
    <xf numFmtId="0" fontId="102" fillId="0" borderId="78" xfId="1" applyFont="1" applyFill="1" applyBorder="1" applyAlignment="1" applyProtection="1">
      <alignment horizontal="center" vertical="center" wrapText="1"/>
    </xf>
    <xf numFmtId="0" fontId="102" fillId="0" borderId="78" xfId="1" applyFont="1" applyFill="1" applyBorder="1" applyAlignment="1" applyProtection="1">
      <alignment vertical="center" wrapText="1"/>
    </xf>
    <xf numFmtId="0" fontId="102" fillId="0" borderId="81" xfId="0" applyNumberFormat="1" applyFont="1" applyFill="1" applyBorder="1" applyAlignment="1">
      <alignment horizontal="center" vertical="center" wrapText="1"/>
    </xf>
    <xf numFmtId="0" fontId="102" fillId="0" borderId="78" xfId="1" quotePrefix="1" applyFont="1" applyFill="1" applyBorder="1" applyAlignment="1" applyProtection="1">
      <alignment horizontal="center" vertical="center" wrapText="1"/>
    </xf>
    <xf numFmtId="0" fontId="102" fillId="0" borderId="19" xfId="1" applyFont="1" applyFill="1" applyBorder="1" applyAlignment="1" applyProtection="1">
      <alignment vertical="center" wrapText="1"/>
    </xf>
    <xf numFmtId="1" fontId="102" fillId="0" borderId="81" xfId="0" applyNumberFormat="1" applyFont="1" applyFill="1" applyBorder="1" applyAlignment="1">
      <alignment vertical="center"/>
    </xf>
    <xf numFmtId="1" fontId="102" fillId="0" borderId="86" xfId="0" applyNumberFormat="1" applyFont="1" applyFill="1" applyBorder="1" applyAlignment="1">
      <alignment horizontal="center" vertical="center" wrapText="1"/>
    </xf>
    <xf numFmtId="49" fontId="102" fillId="0" borderId="86" xfId="0" applyNumberFormat="1" applyFont="1" applyFill="1" applyBorder="1" applyAlignment="1">
      <alignment horizontal="center" vertical="center" wrapText="1"/>
    </xf>
    <xf numFmtId="0" fontId="102" fillId="0" borderId="86" xfId="1" applyFont="1" applyFill="1" applyBorder="1" applyAlignment="1" applyProtection="1">
      <alignment horizontal="center" vertical="center" wrapText="1"/>
    </xf>
    <xf numFmtId="0" fontId="102" fillId="18" borderId="86" xfId="17" applyNumberFormat="1" applyFont="1" applyFill="1" applyBorder="1" applyAlignment="1">
      <alignment horizontal="center" vertical="center" wrapText="1"/>
    </xf>
    <xf numFmtId="9" fontId="102" fillId="20" borderId="86" xfId="21" applyFont="1" applyFill="1" applyBorder="1" applyAlignment="1">
      <alignment horizontal="center" vertical="center" wrapText="1"/>
    </xf>
    <xf numFmtId="0" fontId="102" fillId="20" borderId="86" xfId="17" applyNumberFormat="1" applyFont="1" applyFill="1" applyBorder="1" applyAlignment="1">
      <alignment horizontal="center" vertical="center" wrapText="1"/>
    </xf>
    <xf numFmtId="1" fontId="102" fillId="0" borderId="86" xfId="0" applyNumberFormat="1" applyFont="1" applyFill="1" applyBorder="1" applyAlignment="1">
      <alignment horizontal="left" vertical="center" wrapText="1"/>
    </xf>
    <xf numFmtId="0" fontId="103" fillId="61" borderId="10" xfId="0" applyNumberFormat="1" applyFont="1" applyFill="1" applyBorder="1" applyAlignment="1">
      <alignment vertical="center" wrapText="1"/>
    </xf>
    <xf numFmtId="0" fontId="104" fillId="61" borderId="10" xfId="0" applyFont="1" applyFill="1" applyBorder="1" applyAlignment="1">
      <alignment vertical="center" wrapText="1"/>
    </xf>
    <xf numFmtId="0" fontId="32" fillId="64" borderId="62" xfId="0" applyNumberFormat="1" applyFont="1" applyFill="1" applyBorder="1" applyAlignment="1">
      <alignment horizontal="center" vertical="center" wrapText="1"/>
    </xf>
    <xf numFmtId="0" fontId="32" fillId="64" borderId="49" xfId="2" applyNumberFormat="1" applyFont="1" applyFill="1" applyBorder="1" applyAlignment="1">
      <alignment horizontal="center" vertical="center" wrapText="1"/>
    </xf>
    <xf numFmtId="1" fontId="32" fillId="64" borderId="78" xfId="0" applyNumberFormat="1" applyFont="1" applyFill="1" applyBorder="1" applyAlignment="1">
      <alignment horizontal="center" vertical="center" wrapText="1"/>
    </xf>
    <xf numFmtId="1" fontId="97" fillId="64" borderId="78" xfId="0" applyNumberFormat="1" applyFont="1" applyFill="1" applyBorder="1" applyAlignment="1">
      <alignment horizontal="center" vertical="center" wrapText="1"/>
    </xf>
    <xf numFmtId="0" fontId="101" fillId="64" borderId="49" xfId="2" applyNumberFormat="1" applyFont="1" applyFill="1" applyBorder="1" applyAlignment="1">
      <alignment horizontal="center" vertical="center" wrapText="1"/>
    </xf>
    <xf numFmtId="0" fontId="32" fillId="13" borderId="99" xfId="27369" applyNumberFormat="1" applyFont="1" applyFill="1" applyBorder="1" applyAlignment="1">
      <alignment horizontal="center" vertical="center" wrapText="1"/>
    </xf>
    <xf numFmtId="0" fontId="96" fillId="13" borderId="1" xfId="0" applyNumberFormat="1" applyFont="1" applyFill="1" applyBorder="1" applyAlignment="1">
      <alignment horizontal="center" vertical="center" wrapText="1"/>
    </xf>
    <xf numFmtId="0" fontId="96" fillId="13" borderId="1" xfId="0" applyNumberFormat="1" applyFont="1" applyFill="1" applyBorder="1" applyAlignment="1">
      <alignment horizontal="left" vertical="center" wrapText="1"/>
    </xf>
    <xf numFmtId="1" fontId="105" fillId="13" borderId="1" xfId="0" applyNumberFormat="1" applyFont="1" applyFill="1" applyBorder="1" applyAlignment="1">
      <alignment horizontal="center" vertical="center" wrapText="1"/>
    </xf>
    <xf numFmtId="0" fontId="105" fillId="13" borderId="1"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96" fillId="13" borderId="128" xfId="0" applyFont="1" applyFill="1" applyBorder="1" applyAlignment="1">
      <alignment horizontal="center" vertical="center" wrapText="1"/>
    </xf>
    <xf numFmtId="49" fontId="96" fillId="13" borderId="134" xfId="1" applyNumberFormat="1" applyFont="1" applyFill="1" applyBorder="1" applyAlignment="1" applyProtection="1">
      <alignment horizontal="center" vertical="center" wrapText="1"/>
    </xf>
    <xf numFmtId="2" fontId="96" fillId="13" borderId="1" xfId="0" applyNumberFormat="1" applyFont="1" applyFill="1" applyBorder="1" applyAlignment="1">
      <alignment horizontal="center" vertical="center"/>
    </xf>
    <xf numFmtId="1" fontId="96" fillId="13" borderId="1" xfId="0" applyNumberFormat="1" applyFont="1" applyFill="1" applyBorder="1" applyAlignment="1">
      <alignment horizontal="center" vertical="center" wrapText="1"/>
    </xf>
    <xf numFmtId="1" fontId="96" fillId="13" borderId="68" xfId="0" applyNumberFormat="1" applyFont="1" applyFill="1" applyBorder="1" applyAlignment="1">
      <alignment horizontal="left" vertical="center" wrapText="1"/>
    </xf>
    <xf numFmtId="0" fontId="32" fillId="0" borderId="1" xfId="0" applyNumberFormat="1" applyFont="1" applyBorder="1" applyAlignment="1">
      <alignment horizontal="center" vertical="center" wrapText="1"/>
    </xf>
    <xf numFmtId="0" fontId="32" fillId="0" borderId="1" xfId="0" applyNumberFormat="1" applyFont="1" applyBorder="1" applyAlignment="1">
      <alignment horizontal="left" vertical="center" wrapText="1"/>
    </xf>
    <xf numFmtId="0" fontId="32" fillId="2" borderId="1" xfId="0" applyNumberFormat="1" applyFont="1" applyFill="1" applyBorder="1" applyAlignment="1">
      <alignment horizontal="center" vertical="center" wrapText="1"/>
    </xf>
    <xf numFmtId="1" fontId="43" fillId="2" borderId="1" xfId="0" applyNumberFormat="1" applyFont="1" applyFill="1" applyBorder="1" applyAlignment="1">
      <alignment horizontal="center" vertical="center" wrapText="1"/>
    </xf>
    <xf numFmtId="0" fontId="43" fillId="2" borderId="1" xfId="0" applyNumberFormat="1" applyFont="1" applyFill="1" applyBorder="1" applyAlignment="1">
      <alignment horizontal="center" vertical="center" wrapText="1"/>
    </xf>
    <xf numFmtId="1" fontId="32" fillId="2" borderId="1" xfId="0" applyNumberFormat="1" applyFont="1" applyFill="1" applyBorder="1" applyAlignment="1">
      <alignment horizontal="center" vertical="center"/>
    </xf>
    <xf numFmtId="0" fontId="32" fillId="0" borderId="128" xfId="0" applyFont="1" applyFill="1" applyBorder="1" applyAlignment="1">
      <alignment horizontal="center" vertical="center" wrapText="1"/>
    </xf>
    <xf numFmtId="49" fontId="32" fillId="0" borderId="134" xfId="1" applyNumberFormat="1" applyFont="1" applyFill="1" applyBorder="1" applyAlignment="1" applyProtection="1">
      <alignment horizontal="center" vertical="center" wrapText="1"/>
    </xf>
    <xf numFmtId="2" fontId="32" fillId="2" borderId="1" xfId="0" applyNumberFormat="1" applyFont="1" applyFill="1" applyBorder="1" applyAlignment="1">
      <alignment horizontal="center" vertical="center"/>
    </xf>
    <xf numFmtId="1" fontId="32" fillId="2" borderId="1" xfId="0" applyNumberFormat="1" applyFont="1" applyFill="1" applyBorder="1" applyAlignment="1">
      <alignment horizontal="center" vertical="center" wrapText="1"/>
    </xf>
    <xf numFmtId="1" fontId="32" fillId="2" borderId="68" xfId="0" applyNumberFormat="1" applyFont="1" applyFill="1" applyBorder="1" applyAlignment="1">
      <alignment horizontal="left" vertical="center" wrapText="1"/>
    </xf>
    <xf numFmtId="0" fontId="32" fillId="0" borderId="0" xfId="0" applyNumberFormat="1" applyFont="1" applyAlignment="1">
      <alignment vertical="center" wrapText="1"/>
    </xf>
    <xf numFmtId="0" fontId="32" fillId="0" borderId="0" xfId="0" applyFont="1" applyAlignment="1">
      <alignment vertical="center" wrapText="1"/>
    </xf>
    <xf numFmtId="1" fontId="19" fillId="4" borderId="122" xfId="0" applyNumberFormat="1" applyFont="1" applyFill="1" applyBorder="1" applyAlignment="1">
      <alignment horizontal="center" vertical="center" wrapText="1"/>
    </xf>
    <xf numFmtId="1" fontId="19" fillId="2" borderId="136" xfId="0" applyNumberFormat="1" applyFont="1" applyFill="1" applyBorder="1" applyAlignment="1">
      <alignment horizontal="center" vertical="center" wrapText="1"/>
    </xf>
    <xf numFmtId="1" fontId="16" fillId="9" borderId="129" xfId="0" applyNumberFormat="1" applyFont="1" applyFill="1" applyBorder="1" applyAlignment="1">
      <alignment horizontal="center" vertical="center"/>
    </xf>
    <xf numFmtId="1" fontId="19" fillId="9" borderId="68" xfId="0" applyNumberFormat="1" applyFont="1" applyFill="1" applyBorder="1" applyAlignment="1">
      <alignment horizontal="center" vertical="center"/>
    </xf>
    <xf numFmtId="1" fontId="19" fillId="2" borderId="45" xfId="0" applyNumberFormat="1" applyFont="1" applyFill="1" applyBorder="1" applyAlignment="1">
      <alignment horizontal="center" vertical="center" wrapText="1"/>
    </xf>
    <xf numFmtId="1" fontId="43" fillId="56" borderId="113" xfId="0" applyNumberFormat="1" applyFont="1" applyFill="1" applyBorder="1" applyAlignment="1">
      <alignment horizontal="center" vertical="center" wrapText="1"/>
    </xf>
    <xf numFmtId="1" fontId="18" fillId="57" borderId="113" xfId="0" applyNumberFormat="1" applyFont="1" applyFill="1" applyBorder="1" applyAlignment="1">
      <alignment horizontal="center" vertical="center" wrapText="1"/>
    </xf>
    <xf numFmtId="1" fontId="31" fillId="0" borderId="122" xfId="0" applyNumberFormat="1" applyFont="1" applyFill="1" applyBorder="1" applyAlignment="1">
      <alignment horizontal="center" vertical="center" wrapText="1"/>
    </xf>
    <xf numFmtId="1" fontId="32" fillId="58" borderId="142" xfId="0" applyNumberFormat="1" applyFont="1" applyFill="1" applyBorder="1" applyAlignment="1">
      <alignment horizontal="center" vertical="center" wrapText="1"/>
    </xf>
    <xf numFmtId="1" fontId="19" fillId="12" borderId="122" xfId="0" applyNumberFormat="1" applyFont="1" applyFill="1" applyBorder="1" applyAlignment="1">
      <alignment horizontal="center" vertical="center" wrapText="1"/>
    </xf>
    <xf numFmtId="49" fontId="85" fillId="59" borderId="113" xfId="1" applyNumberFormat="1" applyFont="1" applyFill="1" applyBorder="1" applyAlignment="1" applyProtection="1">
      <alignment horizontal="center" vertical="center" wrapText="1"/>
    </xf>
    <xf numFmtId="1" fontId="32" fillId="58" borderId="113" xfId="0" applyNumberFormat="1" applyFont="1" applyFill="1" applyBorder="1" applyAlignment="1">
      <alignment horizontal="center" vertical="center" wrapText="1"/>
    </xf>
    <xf numFmtId="1" fontId="19" fillId="12" borderId="113" xfId="0" applyNumberFormat="1" applyFont="1" applyFill="1" applyBorder="1" applyAlignment="1">
      <alignment horizontal="center" vertical="center" wrapText="1"/>
    </xf>
    <xf numFmtId="1" fontId="102" fillId="0" borderId="122" xfId="0" applyNumberFormat="1" applyFont="1" applyFill="1" applyBorder="1" applyAlignment="1">
      <alignment horizontal="center" vertical="center" wrapText="1"/>
    </xf>
    <xf numFmtId="1" fontId="19" fillId="0" borderId="122" xfId="0" applyNumberFormat="1" applyFont="1" applyFill="1" applyBorder="1" applyAlignment="1">
      <alignment horizontal="center" vertical="center" wrapText="1"/>
    </xf>
    <xf numFmtId="1" fontId="19" fillId="12" borderId="142" xfId="28760" applyNumberFormat="1" applyFont="1" applyFill="1" applyBorder="1" applyAlignment="1">
      <alignment horizontal="center" vertical="center" wrapText="1"/>
    </xf>
    <xf numFmtId="1" fontId="18" fillId="57" borderId="142" xfId="0" applyNumberFormat="1" applyFont="1" applyFill="1" applyBorder="1" applyAlignment="1">
      <alignment horizontal="center" vertical="center" wrapText="1"/>
    </xf>
    <xf numFmtId="1" fontId="19" fillId="2" borderId="142" xfId="0" applyNumberFormat="1" applyFont="1" applyFill="1" applyBorder="1" applyAlignment="1">
      <alignment horizontal="center" vertical="center" wrapText="1"/>
    </xf>
    <xf numFmtId="1" fontId="43" fillId="56" borderId="142" xfId="0" applyNumberFormat="1" applyFont="1" applyFill="1" applyBorder="1" applyAlignment="1">
      <alignment horizontal="center" vertical="center" wrapText="1"/>
    </xf>
    <xf numFmtId="1" fontId="84" fillId="12" borderId="122" xfId="0" applyNumberFormat="1" applyFont="1" applyFill="1" applyBorder="1" applyAlignment="1">
      <alignment horizontal="center" vertical="center" wrapText="1"/>
    </xf>
    <xf numFmtId="1" fontId="31" fillId="58" borderId="142" xfId="0" applyNumberFormat="1" applyFont="1" applyFill="1" applyBorder="1" applyAlignment="1">
      <alignment horizontal="center" vertical="center" wrapText="1"/>
    </xf>
    <xf numFmtId="1" fontId="19" fillId="0" borderId="142" xfId="28760" applyNumberFormat="1" applyFont="1" applyFill="1" applyBorder="1" applyAlignment="1">
      <alignment horizontal="center" vertical="center" wrapText="1"/>
    </xf>
    <xf numFmtId="1" fontId="101" fillId="12" borderId="122" xfId="0" applyNumberFormat="1" applyFont="1" applyFill="1" applyBorder="1" applyAlignment="1">
      <alignment horizontal="center" vertical="center" wrapText="1"/>
    </xf>
    <xf numFmtId="1" fontId="101" fillId="2" borderId="122" xfId="0" applyNumberFormat="1" applyFont="1" applyFill="1" applyBorder="1" applyAlignment="1">
      <alignment horizontal="center" vertical="center" wrapText="1"/>
    </xf>
    <xf numFmtId="1" fontId="19" fillId="9" borderId="113" xfId="0" applyNumberFormat="1" applyFont="1" applyFill="1" applyBorder="1" applyAlignment="1">
      <alignment horizontal="center" vertical="center"/>
    </xf>
    <xf numFmtId="1" fontId="43" fillId="57" borderId="113" xfId="0" applyNumberFormat="1" applyFont="1" applyFill="1" applyBorder="1" applyAlignment="1">
      <alignment horizontal="center" vertical="center" wrapText="1"/>
    </xf>
    <xf numFmtId="0" fontId="45" fillId="12" borderId="122" xfId="0" applyNumberFormat="1" applyFont="1" applyFill="1" applyBorder="1" applyAlignment="1">
      <alignment horizontal="left" vertical="center" wrapText="1"/>
    </xf>
    <xf numFmtId="1" fontId="96" fillId="13" borderId="122" xfId="0" applyNumberFormat="1" applyFont="1" applyFill="1" applyBorder="1" applyAlignment="1">
      <alignment horizontal="center" vertical="center" wrapText="1"/>
    </xf>
    <xf numFmtId="1" fontId="32" fillId="2" borderId="122" xfId="0" applyNumberFormat="1" applyFont="1" applyFill="1" applyBorder="1" applyAlignment="1">
      <alignment horizontal="center" vertical="center" wrapText="1"/>
    </xf>
    <xf numFmtId="1" fontId="18" fillId="56" borderId="114" xfId="0" applyNumberFormat="1" applyFont="1" applyFill="1" applyBorder="1" applyAlignment="1">
      <alignment horizontal="center" vertical="center" wrapText="1"/>
    </xf>
    <xf numFmtId="9" fontId="18" fillId="57" borderId="114" xfId="126" applyFont="1" applyFill="1" applyBorder="1" applyAlignment="1">
      <alignment horizontal="center" vertical="center" wrapText="1"/>
    </xf>
    <xf numFmtId="9" fontId="19" fillId="18" borderId="114" xfId="21" applyFont="1" applyFill="1" applyBorder="1" applyAlignment="1">
      <alignment horizontal="center" vertical="center" wrapText="1"/>
    </xf>
    <xf numFmtId="9" fontId="85" fillId="58" borderId="144" xfId="126" applyFont="1" applyFill="1" applyBorder="1" applyAlignment="1">
      <alignment horizontal="center" vertical="center" wrapText="1"/>
    </xf>
    <xf numFmtId="9" fontId="19" fillId="19" borderId="114" xfId="21" applyFont="1" applyFill="1" applyBorder="1" applyAlignment="1">
      <alignment horizontal="center" vertical="center" wrapText="1"/>
    </xf>
    <xf numFmtId="9" fontId="85" fillId="59" borderId="114" xfId="126" applyFont="1" applyFill="1" applyBorder="1" applyAlignment="1" applyProtection="1">
      <alignment horizontal="center" vertical="center" wrapText="1"/>
    </xf>
    <xf numFmtId="9" fontId="32" fillId="13" borderId="114" xfId="21" applyFont="1" applyFill="1" applyBorder="1" applyAlignment="1">
      <alignment horizontal="center" vertical="center" wrapText="1"/>
    </xf>
    <xf numFmtId="9" fontId="102" fillId="18" borderId="114" xfId="21" applyFont="1" applyFill="1" applyBorder="1" applyAlignment="1">
      <alignment horizontal="center" vertical="center" wrapText="1"/>
    </xf>
    <xf numFmtId="1" fontId="18" fillId="9" borderId="129" xfId="0" applyNumberFormat="1" applyFont="1" applyFill="1" applyBorder="1" applyAlignment="1">
      <alignment horizontal="center" vertical="center" wrapText="1"/>
    </xf>
    <xf numFmtId="0" fontId="19" fillId="18" borderId="114" xfId="2" applyNumberFormat="1" applyFont="1" applyFill="1" applyBorder="1" applyAlignment="1">
      <alignment horizontal="center" vertical="center" wrapText="1"/>
    </xf>
    <xf numFmtId="9" fontId="19" fillId="18" borderId="123" xfId="18280" applyFont="1" applyFill="1" applyBorder="1" applyAlignment="1">
      <alignment horizontal="center" vertical="center" wrapText="1"/>
    </xf>
    <xf numFmtId="9" fontId="18" fillId="57" borderId="123" xfId="126" applyFont="1" applyFill="1" applyBorder="1" applyAlignment="1">
      <alignment horizontal="center" vertical="center" wrapText="1"/>
    </xf>
    <xf numFmtId="9" fontId="19" fillId="18" borderId="114" xfId="2" applyNumberFormat="1" applyFont="1" applyFill="1" applyBorder="1" applyAlignment="1">
      <alignment horizontal="center" vertical="center" wrapText="1"/>
    </xf>
    <xf numFmtId="1" fontId="18" fillId="56" borderId="123" xfId="0" applyNumberFormat="1" applyFont="1" applyFill="1" applyBorder="1" applyAlignment="1">
      <alignment horizontal="center" vertical="center" wrapText="1"/>
    </xf>
    <xf numFmtId="0" fontId="19" fillId="18" borderId="123" xfId="2" applyNumberFormat="1" applyFont="1" applyFill="1" applyBorder="1" applyAlignment="1">
      <alignment horizontal="center" vertical="center" wrapText="1"/>
    </xf>
    <xf numFmtId="9" fontId="19" fillId="18" borderId="123" xfId="2" applyNumberFormat="1" applyFont="1" applyFill="1" applyBorder="1" applyAlignment="1">
      <alignment horizontal="center" vertical="center" wrapText="1"/>
    </xf>
    <xf numFmtId="0" fontId="31" fillId="18" borderId="114" xfId="2" applyNumberFormat="1" applyFont="1" applyFill="1" applyBorder="1" applyAlignment="1">
      <alignment horizontal="center" vertical="center" wrapText="1"/>
    </xf>
    <xf numFmtId="9" fontId="19" fillId="18" borderId="114" xfId="39318" applyNumberFormat="1" applyFont="1" applyFill="1" applyBorder="1" applyAlignment="1">
      <alignment horizontal="center" vertical="center" wrapText="1"/>
    </xf>
    <xf numFmtId="9" fontId="19" fillId="18" borderId="114" xfId="126" applyFont="1" applyFill="1" applyBorder="1" applyAlignment="1">
      <alignment horizontal="center" vertical="center" wrapText="1"/>
    </xf>
    <xf numFmtId="9" fontId="31" fillId="58" borderId="114" xfId="126" applyFont="1" applyFill="1" applyBorder="1" applyAlignment="1">
      <alignment horizontal="center" vertical="center" wrapText="1"/>
    </xf>
    <xf numFmtId="1" fontId="19" fillId="0" borderId="68" xfId="0" applyNumberFormat="1" applyFont="1" applyFill="1" applyBorder="1" applyAlignment="1">
      <alignment horizontal="center" vertical="center" wrapText="1"/>
    </xf>
    <xf numFmtId="1" fontId="101" fillId="12" borderId="68" xfId="0" applyNumberFormat="1" applyFont="1" applyFill="1" applyBorder="1" applyAlignment="1">
      <alignment horizontal="center" vertical="center" wrapText="1"/>
    </xf>
    <xf numFmtId="0" fontId="45" fillId="12" borderId="68" xfId="0" applyNumberFormat="1" applyFont="1" applyFill="1" applyBorder="1" applyAlignment="1">
      <alignment horizontal="left" vertical="center" wrapText="1"/>
    </xf>
    <xf numFmtId="1" fontId="96" fillId="13" borderId="68" xfId="0" applyNumberFormat="1" applyFont="1" applyFill="1" applyBorder="1" applyAlignment="1">
      <alignment horizontal="center" vertical="center" wrapText="1"/>
    </xf>
    <xf numFmtId="1" fontId="19" fillId="8" borderId="133" xfId="0" applyNumberFormat="1" applyFont="1" applyFill="1" applyBorder="1" applyAlignment="1">
      <alignment vertical="center"/>
    </xf>
    <xf numFmtId="9" fontId="100" fillId="59" borderId="68" xfId="126" applyFont="1" applyFill="1" applyBorder="1" applyAlignment="1" applyProtection="1">
      <alignment horizontal="center" vertical="center" wrapText="1"/>
    </xf>
    <xf numFmtId="9" fontId="85" fillId="58" borderId="122" xfId="126" applyFont="1" applyFill="1" applyBorder="1" applyAlignment="1">
      <alignment horizontal="center" vertical="center" wrapText="1"/>
    </xf>
    <xf numFmtId="9" fontId="85" fillId="62" borderId="122" xfId="126" applyFont="1" applyFill="1" applyBorder="1" applyAlignment="1">
      <alignment horizontal="center" vertical="center" wrapText="1"/>
    </xf>
    <xf numFmtId="9" fontId="85" fillId="58" borderId="45" xfId="126" applyFont="1" applyFill="1" applyBorder="1" applyAlignment="1">
      <alignment horizontal="center" vertical="center" wrapText="1"/>
    </xf>
    <xf numFmtId="9" fontId="100" fillId="59" borderId="113" xfId="126" applyFont="1" applyFill="1" applyBorder="1" applyAlignment="1" applyProtection="1">
      <alignment horizontal="center" vertical="center" wrapText="1"/>
    </xf>
    <xf numFmtId="9" fontId="100" fillId="58" borderId="122" xfId="126" applyFont="1" applyFill="1" applyBorder="1" applyAlignment="1">
      <alignment horizontal="center" vertical="center" wrapText="1"/>
    </xf>
    <xf numFmtId="0" fontId="45" fillId="18" borderId="123" xfId="0" applyFont="1" applyFill="1" applyBorder="1" applyAlignment="1">
      <alignment horizontal="center" vertical="center"/>
    </xf>
    <xf numFmtId="9" fontId="19" fillId="18" borderId="123" xfId="21" applyFont="1" applyFill="1" applyBorder="1" applyAlignment="1">
      <alignment horizontal="center" vertical="center" wrapText="1"/>
    </xf>
    <xf numFmtId="1" fontId="32" fillId="58" borderId="123" xfId="0" applyNumberFormat="1" applyFont="1" applyFill="1" applyBorder="1" applyAlignment="1">
      <alignment horizontal="center" vertical="center" wrapText="1"/>
    </xf>
    <xf numFmtId="9" fontId="101" fillId="18" borderId="123" xfId="2" applyNumberFormat="1" applyFont="1" applyFill="1" applyBorder="1" applyAlignment="1">
      <alignment horizontal="center" vertical="center" wrapText="1"/>
    </xf>
    <xf numFmtId="9" fontId="101" fillId="18" borderId="114" xfId="2" applyNumberFormat="1" applyFont="1" applyFill="1" applyBorder="1" applyAlignment="1">
      <alignment horizontal="center" vertical="center" wrapText="1"/>
    </xf>
    <xf numFmtId="1" fontId="19" fillId="8" borderId="68" xfId="0" applyNumberFormat="1" applyFont="1" applyFill="1" applyBorder="1" applyAlignment="1">
      <alignment horizontal="center" vertical="center" wrapText="1"/>
    </xf>
    <xf numFmtId="1" fontId="19" fillId="8" borderId="68" xfId="0" applyNumberFormat="1" applyFont="1" applyFill="1" applyBorder="1" applyAlignment="1">
      <alignment vertical="center"/>
    </xf>
    <xf numFmtId="0" fontId="19" fillId="0" borderId="68" xfId="0" applyFont="1" applyBorder="1" applyAlignment="1">
      <alignment horizontal="right" vertical="center"/>
    </xf>
    <xf numFmtId="9" fontId="85" fillId="62" borderId="68" xfId="126" applyFont="1" applyFill="1" applyBorder="1" applyAlignment="1">
      <alignment horizontal="center" vertical="center" wrapText="1"/>
    </xf>
    <xf numFmtId="1" fontId="19" fillId="13" borderId="122" xfId="0" applyNumberFormat="1" applyFont="1" applyFill="1" applyBorder="1" applyAlignment="1">
      <alignment horizontal="center" vertical="center" wrapText="1"/>
    </xf>
    <xf numFmtId="1" fontId="16" fillId="9" borderId="113" xfId="0" applyNumberFormat="1" applyFont="1" applyFill="1" applyBorder="1" applyAlignment="1">
      <alignment horizontal="center" vertical="center"/>
    </xf>
    <xf numFmtId="1" fontId="18" fillId="5" borderId="113" xfId="0" applyNumberFormat="1" applyFont="1" applyFill="1" applyBorder="1" applyAlignment="1">
      <alignment horizontal="center" vertical="center" wrapText="1"/>
    </xf>
    <xf numFmtId="1" fontId="16" fillId="8" borderId="133" xfId="0" applyNumberFormat="1" applyFont="1" applyFill="1" applyBorder="1" applyAlignment="1">
      <alignment horizontal="center" vertical="center"/>
    </xf>
    <xf numFmtId="0" fontId="60" fillId="18" borderId="123" xfId="0" applyFont="1" applyFill="1" applyBorder="1" applyAlignment="1">
      <alignment horizontal="center" vertical="center" wrapText="1"/>
    </xf>
    <xf numFmtId="1" fontId="19" fillId="21" borderId="133" xfId="0" applyNumberFormat="1" applyFont="1" applyFill="1" applyBorder="1" applyAlignment="1">
      <alignment horizontal="center" vertical="center" wrapText="1"/>
    </xf>
    <xf numFmtId="0" fontId="15" fillId="19" borderId="114" xfId="0" applyNumberFormat="1" applyFont="1" applyFill="1" applyBorder="1" applyAlignment="1">
      <alignment horizontal="center" vertical="center" wrapText="1"/>
    </xf>
    <xf numFmtId="1" fontId="19" fillId="13" borderId="68" xfId="0" applyNumberFormat="1" applyFont="1" applyFill="1" applyBorder="1" applyAlignment="1">
      <alignment horizontal="center" vertical="center" wrapText="1"/>
    </xf>
    <xf numFmtId="0" fontId="45" fillId="66" borderId="39" xfId="0" applyFont="1" applyFill="1" applyBorder="1" applyAlignment="1">
      <alignment horizontal="center" vertical="center"/>
    </xf>
    <xf numFmtId="1" fontId="18" fillId="66" borderId="86" xfId="0" applyNumberFormat="1" applyFont="1" applyFill="1" applyBorder="1" applyAlignment="1">
      <alignment horizontal="center" vertical="center" wrapText="1"/>
    </xf>
    <xf numFmtId="9" fontId="19" fillId="66" borderId="49" xfId="21" applyFont="1" applyFill="1" applyBorder="1" applyAlignment="1">
      <alignment horizontal="center" vertical="center" wrapText="1"/>
    </xf>
    <xf numFmtId="0" fontId="19" fillId="66" borderId="49" xfId="17" applyNumberFormat="1" applyFont="1" applyFill="1" applyBorder="1" applyAlignment="1">
      <alignment horizontal="center" vertical="center" wrapText="1"/>
    </xf>
    <xf numFmtId="0" fontId="19" fillId="66" borderId="86" xfId="17" applyNumberFormat="1" applyFont="1" applyFill="1" applyBorder="1" applyAlignment="1">
      <alignment horizontal="center" vertical="center" wrapText="1"/>
    </xf>
    <xf numFmtId="9" fontId="19" fillId="66" borderId="86" xfId="126" applyFont="1" applyFill="1" applyBorder="1" applyAlignment="1">
      <alignment horizontal="center" vertical="center" wrapText="1"/>
    </xf>
    <xf numFmtId="9" fontId="19" fillId="66" borderId="86" xfId="21" applyFont="1" applyFill="1" applyBorder="1" applyAlignment="1">
      <alignment horizontal="center" vertical="center" wrapText="1"/>
    </xf>
    <xf numFmtId="9" fontId="101" fillId="66" borderId="49" xfId="17" applyNumberFormat="1" applyFont="1" applyFill="1" applyBorder="1" applyAlignment="1">
      <alignment horizontal="center" vertical="center" wrapText="1"/>
    </xf>
    <xf numFmtId="0" fontId="101" fillId="66" borderId="49" xfId="2" applyNumberFormat="1" applyFont="1" applyFill="1" applyBorder="1" applyAlignment="1">
      <alignment horizontal="center" vertical="center" wrapText="1"/>
    </xf>
    <xf numFmtId="0" fontId="101" fillId="66" borderId="106" xfId="2" applyNumberFormat="1" applyFont="1" applyFill="1" applyBorder="1" applyAlignment="1">
      <alignment horizontal="center" vertical="center" wrapText="1"/>
    </xf>
    <xf numFmtId="1" fontId="19" fillId="66" borderId="123" xfId="0" applyNumberFormat="1" applyFont="1" applyFill="1" applyBorder="1" applyAlignment="1">
      <alignment horizontal="center" vertical="center"/>
    </xf>
    <xf numFmtId="1" fontId="19" fillId="66" borderId="15" xfId="0" applyNumberFormat="1" applyFont="1" applyFill="1" applyBorder="1" applyAlignment="1">
      <alignment horizontal="center" vertical="center"/>
    </xf>
    <xf numFmtId="1" fontId="19" fillId="66" borderId="135" xfId="0" applyNumberFormat="1" applyFont="1" applyFill="1" applyBorder="1" applyAlignment="1">
      <alignment horizontal="center" vertical="center" wrapText="1"/>
    </xf>
    <xf numFmtId="1" fontId="19" fillId="66" borderId="28" xfId="0" applyNumberFormat="1" applyFont="1" applyFill="1" applyBorder="1" applyAlignment="1">
      <alignment horizontal="center" vertical="center" wrapText="1"/>
    </xf>
    <xf numFmtId="1" fontId="18" fillId="66" borderId="123" xfId="0" applyNumberFormat="1" applyFont="1" applyFill="1" applyBorder="1" applyAlignment="1">
      <alignment horizontal="center" vertical="center" wrapText="1"/>
    </xf>
    <xf numFmtId="1" fontId="32" fillId="66" borderId="123" xfId="0" applyNumberFormat="1" applyFont="1" applyFill="1" applyBorder="1" applyAlignment="1">
      <alignment horizontal="center" vertical="center" wrapText="1"/>
    </xf>
    <xf numFmtId="1" fontId="32" fillId="66" borderId="86" xfId="0" applyNumberFormat="1" applyFont="1" applyFill="1" applyBorder="1" applyAlignment="1">
      <alignment horizontal="center" vertical="center" wrapText="1"/>
    </xf>
    <xf numFmtId="9" fontId="19" fillId="66" borderId="88" xfId="126" applyFont="1" applyFill="1" applyBorder="1" applyAlignment="1">
      <alignment horizontal="center" vertical="center" wrapText="1"/>
    </xf>
    <xf numFmtId="9" fontId="101" fillId="66" borderId="123" xfId="2" applyNumberFormat="1" applyFont="1" applyFill="1" applyBorder="1" applyAlignment="1">
      <alignment horizontal="center" vertical="center" wrapText="1"/>
    </xf>
    <xf numFmtId="1" fontId="19" fillId="66" borderId="133" xfId="0" applyNumberFormat="1" applyFont="1" applyFill="1" applyBorder="1" applyAlignment="1">
      <alignment vertical="center"/>
    </xf>
    <xf numFmtId="1" fontId="19" fillId="66" borderId="8" xfId="0" applyNumberFormat="1" applyFont="1" applyFill="1" applyBorder="1" applyAlignment="1">
      <alignment vertical="center"/>
    </xf>
    <xf numFmtId="1" fontId="18" fillId="66" borderId="114" xfId="0" applyNumberFormat="1" applyFont="1" applyFill="1" applyBorder="1" applyAlignment="1">
      <alignment horizontal="center" vertical="center" wrapText="1"/>
    </xf>
    <xf numFmtId="9" fontId="19" fillId="66" borderId="114" xfId="21" applyFont="1" applyFill="1" applyBorder="1" applyAlignment="1">
      <alignment horizontal="center" vertical="center" wrapText="1"/>
    </xf>
    <xf numFmtId="0" fontId="19" fillId="66" borderId="114" xfId="2" applyNumberFormat="1" applyFont="1" applyFill="1" applyBorder="1" applyAlignment="1">
      <alignment horizontal="center" vertical="center" wrapText="1"/>
    </xf>
    <xf numFmtId="0" fontId="19" fillId="66" borderId="49" xfId="2" applyNumberFormat="1" applyFont="1" applyFill="1" applyBorder="1" applyAlignment="1">
      <alignment horizontal="center" vertical="center" wrapText="1"/>
    </xf>
    <xf numFmtId="1" fontId="32" fillId="66" borderId="114" xfId="0" applyNumberFormat="1" applyFont="1" applyFill="1" applyBorder="1" applyAlignment="1">
      <alignment horizontal="center" vertical="center" wrapText="1"/>
    </xf>
    <xf numFmtId="9" fontId="101" fillId="66" borderId="114" xfId="2" applyNumberFormat="1" applyFont="1" applyFill="1" applyBorder="1" applyAlignment="1">
      <alignment horizontal="center" vertical="center" wrapText="1"/>
    </xf>
    <xf numFmtId="9" fontId="19" fillId="66" borderId="106" xfId="21" applyFont="1" applyFill="1" applyBorder="1" applyAlignment="1">
      <alignment horizontal="center" vertical="center" wrapText="1"/>
    </xf>
    <xf numFmtId="0" fontId="18" fillId="66" borderId="106" xfId="0" applyNumberFormat="1" applyFont="1" applyFill="1" applyBorder="1" applyAlignment="1">
      <alignment horizontal="center" vertical="center"/>
    </xf>
    <xf numFmtId="1" fontId="19" fillId="66" borderId="109" xfId="0" applyNumberFormat="1" applyFont="1" applyFill="1" applyBorder="1" applyAlignment="1">
      <alignment vertical="center"/>
    </xf>
    <xf numFmtId="9" fontId="19" fillId="66" borderId="114" xfId="17" applyNumberFormat="1" applyFont="1" applyFill="1" applyBorder="1" applyAlignment="1">
      <alignment horizontal="center" vertical="center" wrapText="1"/>
    </xf>
    <xf numFmtId="0" fontId="19" fillId="66" borderId="125" xfId="17" applyNumberFormat="1" applyFont="1" applyFill="1" applyBorder="1" applyAlignment="1">
      <alignment horizontal="center" vertical="center" wrapText="1"/>
    </xf>
    <xf numFmtId="0" fontId="19" fillId="66" borderId="107" xfId="17" applyNumberFormat="1" applyFont="1" applyFill="1" applyBorder="1" applyAlignment="1">
      <alignment horizontal="center" vertical="center" wrapText="1"/>
    </xf>
    <xf numFmtId="9" fontId="19" fillId="66" borderId="68" xfId="17" applyNumberFormat="1" applyFont="1" applyFill="1" applyBorder="1" applyAlignment="1">
      <alignment horizontal="center" vertical="center" wrapText="1"/>
    </xf>
    <xf numFmtId="0" fontId="19" fillId="66" borderId="68" xfId="17" applyNumberFormat="1" applyFont="1" applyFill="1" applyBorder="1" applyAlignment="1">
      <alignment horizontal="center" vertical="center" wrapText="1"/>
    </xf>
    <xf numFmtId="0" fontId="19" fillId="66" borderId="106" xfId="17" applyNumberFormat="1" applyFont="1" applyFill="1" applyBorder="1" applyAlignment="1">
      <alignment horizontal="center" vertical="center" wrapText="1"/>
    </xf>
    <xf numFmtId="1" fontId="32" fillId="66" borderId="38" xfId="0" applyNumberFormat="1" applyFont="1" applyFill="1" applyBorder="1" applyAlignment="1">
      <alignment horizontal="center" vertical="center" wrapText="1"/>
    </xf>
    <xf numFmtId="1" fontId="32" fillId="66" borderId="134" xfId="0" applyNumberFormat="1" applyFont="1" applyFill="1" applyBorder="1" applyAlignment="1">
      <alignment horizontal="center" vertical="center" wrapText="1"/>
    </xf>
    <xf numFmtId="9" fontId="19" fillId="66" borderId="68" xfId="21" applyFont="1" applyFill="1" applyBorder="1" applyAlignment="1">
      <alignment horizontal="center" vertical="center" wrapText="1"/>
    </xf>
    <xf numFmtId="9" fontId="19" fillId="66" borderId="114" xfId="2" applyNumberFormat="1" applyFont="1" applyFill="1" applyBorder="1" applyAlignment="1">
      <alignment horizontal="center" vertical="center" wrapText="1"/>
    </xf>
    <xf numFmtId="9" fontId="19" fillId="66" borderId="49" xfId="17" applyNumberFormat="1" applyFont="1" applyFill="1" applyBorder="1" applyAlignment="1">
      <alignment horizontal="center" vertical="center" wrapText="1"/>
    </xf>
    <xf numFmtId="0" fontId="19" fillId="66" borderId="106" xfId="2" applyNumberFormat="1" applyFont="1" applyFill="1" applyBorder="1" applyAlignment="1">
      <alignment horizontal="center" vertical="center" wrapText="1"/>
    </xf>
    <xf numFmtId="1" fontId="18" fillId="66" borderId="106" xfId="0" applyNumberFormat="1" applyFont="1" applyFill="1" applyBorder="1" applyAlignment="1">
      <alignment horizontal="center" vertical="center" wrapText="1"/>
    </xf>
    <xf numFmtId="1" fontId="18" fillId="66" borderId="128" xfId="0" applyNumberFormat="1" applyFont="1" applyFill="1" applyBorder="1" applyAlignment="1">
      <alignment horizontal="center" vertical="center" wrapText="1"/>
    </xf>
    <xf numFmtId="1" fontId="18" fillId="66" borderId="135" xfId="0" applyNumberFormat="1" applyFont="1" applyFill="1" applyBorder="1" applyAlignment="1">
      <alignment horizontal="center" vertical="center" wrapText="1"/>
    </xf>
    <xf numFmtId="1" fontId="18" fillId="66" borderId="10" xfId="0" applyNumberFormat="1" applyFont="1" applyFill="1" applyBorder="1" applyAlignment="1">
      <alignment horizontal="center" vertical="center" wrapText="1"/>
    </xf>
    <xf numFmtId="0" fontId="19" fillId="66" borderId="60" xfId="2" applyNumberFormat="1" applyFont="1" applyFill="1" applyBorder="1" applyAlignment="1">
      <alignment horizontal="center" vertical="center" wrapText="1"/>
    </xf>
    <xf numFmtId="1" fontId="101" fillId="66" borderId="114" xfId="0" applyNumberFormat="1" applyFont="1" applyFill="1" applyBorder="1" applyAlignment="1">
      <alignment horizontal="center" vertical="center" wrapText="1"/>
    </xf>
    <xf numFmtId="1" fontId="101" fillId="66" borderId="86" xfId="0" applyNumberFormat="1" applyFont="1" applyFill="1" applyBorder="1" applyAlignment="1">
      <alignment horizontal="center" vertical="center" wrapText="1"/>
    </xf>
    <xf numFmtId="9" fontId="101" fillId="66" borderId="86" xfId="126" applyFont="1" applyFill="1" applyBorder="1" applyAlignment="1" applyProtection="1">
      <alignment horizontal="center" vertical="center" wrapText="1"/>
    </xf>
    <xf numFmtId="0" fontId="101" fillId="66" borderId="86" xfId="1" applyFont="1" applyFill="1" applyBorder="1" applyAlignment="1" applyProtection="1">
      <alignment horizontal="center" vertical="center" wrapText="1"/>
    </xf>
    <xf numFmtId="1" fontId="101" fillId="66" borderId="90" xfId="0" applyNumberFormat="1" applyFont="1" applyFill="1" applyBorder="1" applyAlignment="1">
      <alignment horizontal="center" vertical="center" wrapText="1"/>
    </xf>
    <xf numFmtId="1" fontId="101" fillId="66" borderId="91" xfId="0" applyNumberFormat="1" applyFont="1" applyFill="1" applyBorder="1" applyAlignment="1">
      <alignment horizontal="center" vertical="center" wrapText="1"/>
    </xf>
    <xf numFmtId="9" fontId="101" fillId="66" borderId="90" xfId="126" applyFont="1" applyFill="1" applyBorder="1" applyAlignment="1">
      <alignment horizontal="center" vertical="center" wrapText="1"/>
    </xf>
    <xf numFmtId="1" fontId="101" fillId="66" borderId="90" xfId="0" applyNumberFormat="1" applyFont="1" applyFill="1" applyBorder="1" applyAlignment="1">
      <alignment vertical="center" wrapText="1"/>
    </xf>
    <xf numFmtId="9" fontId="101" fillId="66" borderId="88" xfId="126" applyFont="1" applyFill="1" applyBorder="1" applyAlignment="1">
      <alignment horizontal="center" vertical="center" wrapText="1"/>
    </xf>
    <xf numFmtId="0" fontId="101" fillId="66" borderId="86" xfId="17" applyNumberFormat="1" applyFont="1" applyFill="1" applyBorder="1" applyAlignment="1">
      <alignment horizontal="center" vertical="center" wrapText="1"/>
    </xf>
    <xf numFmtId="9" fontId="101" fillId="66" borderId="86" xfId="126" applyFont="1" applyFill="1" applyBorder="1" applyAlignment="1">
      <alignment horizontal="center" vertical="center" wrapText="1"/>
    </xf>
    <xf numFmtId="9" fontId="101" fillId="66" borderId="106" xfId="21" applyFont="1" applyFill="1" applyBorder="1" applyAlignment="1">
      <alignment horizontal="center" vertical="center" wrapText="1"/>
    </xf>
    <xf numFmtId="0" fontId="101" fillId="66" borderId="114" xfId="2" applyNumberFormat="1" applyFont="1" applyFill="1" applyBorder="1" applyAlignment="1">
      <alignment horizontal="center" vertical="center" wrapText="1"/>
    </xf>
    <xf numFmtId="9" fontId="101" fillId="66" borderId="49" xfId="126" applyFont="1" applyFill="1" applyBorder="1" applyAlignment="1">
      <alignment horizontal="center" vertical="center" wrapText="1"/>
    </xf>
    <xf numFmtId="9" fontId="101" fillId="66" borderId="49" xfId="2" applyNumberFormat="1" applyFont="1" applyFill="1" applyBorder="1" applyAlignment="1">
      <alignment horizontal="center" vertical="center" wrapText="1"/>
    </xf>
    <xf numFmtId="9" fontId="101" fillId="66" borderId="114" xfId="126" applyFont="1" applyFill="1" applyBorder="1" applyAlignment="1">
      <alignment horizontal="center" vertical="center" wrapText="1"/>
    </xf>
    <xf numFmtId="0" fontId="18" fillId="66" borderId="15" xfId="0" applyNumberFormat="1" applyFont="1" applyFill="1" applyBorder="1" applyAlignment="1">
      <alignment horizontal="center" vertical="center"/>
    </xf>
    <xf numFmtId="1" fontId="19" fillId="66" borderId="7" xfId="0" applyNumberFormat="1" applyFont="1" applyFill="1" applyBorder="1" applyAlignment="1">
      <alignment vertical="center"/>
    </xf>
    <xf numFmtId="0" fontId="45" fillId="66" borderId="144" xfId="0" applyNumberFormat="1" applyFont="1" applyFill="1" applyBorder="1" applyAlignment="1">
      <alignment horizontal="left" vertical="center" wrapText="1"/>
    </xf>
    <xf numFmtId="0" fontId="45" fillId="66" borderId="111" xfId="0" applyNumberFormat="1" applyFont="1" applyFill="1" applyBorder="1" applyAlignment="1">
      <alignment horizontal="left" vertical="center" wrapText="1"/>
    </xf>
    <xf numFmtId="0" fontId="96" fillId="66" borderId="49" xfId="2" applyNumberFormat="1" applyFont="1" applyFill="1" applyBorder="1" applyAlignment="1">
      <alignment horizontal="center" vertical="center" wrapText="1"/>
    </xf>
    <xf numFmtId="9" fontId="96" fillId="66" borderId="49" xfId="17" applyNumberFormat="1" applyFont="1" applyFill="1" applyBorder="1" applyAlignment="1">
      <alignment horizontal="center" vertical="center" wrapText="1"/>
    </xf>
    <xf numFmtId="0" fontId="96" fillId="66" borderId="106" xfId="2" applyNumberFormat="1" applyFont="1" applyFill="1" applyBorder="1" applyAlignment="1">
      <alignment horizontal="center" vertical="center" wrapText="1"/>
    </xf>
    <xf numFmtId="0" fontId="32" fillId="66" borderId="49" xfId="2" applyNumberFormat="1" applyFont="1" applyFill="1" applyBorder="1" applyAlignment="1">
      <alignment horizontal="center" vertical="center" wrapText="1"/>
    </xf>
    <xf numFmtId="9" fontId="32" fillId="66" borderId="49" xfId="17" applyNumberFormat="1" applyFont="1" applyFill="1" applyBorder="1" applyAlignment="1">
      <alignment horizontal="center" vertical="center" wrapText="1"/>
    </xf>
    <xf numFmtId="0" fontId="32" fillId="66" borderId="106" xfId="2" applyNumberFormat="1" applyFont="1" applyFill="1" applyBorder="1" applyAlignment="1">
      <alignment horizontal="center" vertical="center" wrapText="1"/>
    </xf>
    <xf numFmtId="0" fontId="60" fillId="66" borderId="39" xfId="0" applyFont="1" applyFill="1" applyBorder="1" applyAlignment="1">
      <alignment horizontal="center" vertical="center" wrapText="1"/>
    </xf>
    <xf numFmtId="0" fontId="60" fillId="66" borderId="39" xfId="0" applyFont="1" applyFill="1" applyBorder="1" applyAlignment="1">
      <alignment horizontal="center" vertical="center"/>
    </xf>
    <xf numFmtId="0" fontId="60" fillId="66" borderId="69" xfId="0" applyFont="1" applyFill="1" applyBorder="1" applyAlignment="1">
      <alignment horizontal="center" vertical="center"/>
    </xf>
    <xf numFmtId="1" fontId="19" fillId="66" borderId="7" xfId="0" applyNumberFormat="1" applyFont="1" applyFill="1" applyBorder="1" applyAlignment="1">
      <alignment horizontal="center" vertical="center" wrapText="1"/>
    </xf>
    <xf numFmtId="1" fontId="19" fillId="66" borderId="70" xfId="0" applyNumberFormat="1" applyFont="1" applyFill="1" applyBorder="1" applyAlignment="1">
      <alignment horizontal="center" vertical="center" wrapText="1"/>
    </xf>
    <xf numFmtId="1" fontId="19" fillId="66" borderId="40" xfId="0" applyNumberFormat="1" applyFont="1" applyFill="1" applyBorder="1" applyAlignment="1">
      <alignment horizontal="center" vertical="center" wrapText="1"/>
    </xf>
    <xf numFmtId="1" fontId="19" fillId="66" borderId="71" xfId="0" applyNumberFormat="1" applyFont="1" applyFill="1" applyBorder="1" applyAlignment="1">
      <alignment horizontal="center" vertical="center" wrapText="1"/>
    </xf>
    <xf numFmtId="0" fontId="15" fillId="66" borderId="15" xfId="0" applyNumberFormat="1" applyFont="1" applyFill="1" applyBorder="1" applyAlignment="1">
      <alignment horizontal="center" vertical="center" wrapText="1"/>
    </xf>
    <xf numFmtId="0" fontId="15" fillId="66" borderId="72" xfId="0" applyNumberFormat="1" applyFont="1" applyFill="1" applyBorder="1" applyAlignment="1">
      <alignment horizontal="center" vertical="center" wrapText="1"/>
    </xf>
    <xf numFmtId="1" fontId="19" fillId="66" borderId="73" xfId="0" applyNumberFormat="1" applyFont="1" applyFill="1" applyBorder="1" applyAlignment="1">
      <alignment horizontal="center" vertical="center" wrapText="1"/>
    </xf>
    <xf numFmtId="0" fontId="15" fillId="66" borderId="0" xfId="0" applyNumberFormat="1" applyFont="1" applyFill="1" applyAlignment="1">
      <alignment horizontal="center" vertical="center" wrapText="1"/>
    </xf>
    <xf numFmtId="0" fontId="15" fillId="66" borderId="10" xfId="0" applyNumberFormat="1" applyFont="1" applyFill="1" applyBorder="1" applyAlignment="1">
      <alignment horizontal="center" vertical="center" wrapText="1"/>
    </xf>
    <xf numFmtId="9" fontId="18" fillId="66" borderId="86" xfId="126" applyFont="1" applyFill="1" applyBorder="1" applyAlignment="1">
      <alignment horizontal="center" vertical="center" wrapText="1"/>
    </xf>
    <xf numFmtId="9" fontId="19" fillId="66" borderId="88" xfId="21" applyFont="1" applyFill="1" applyBorder="1" applyAlignment="1">
      <alignment horizontal="center" vertical="center" wrapText="1"/>
    </xf>
    <xf numFmtId="0" fontId="19" fillId="66" borderId="86" xfId="0" applyNumberFormat="1" applyFont="1" applyFill="1" applyBorder="1" applyAlignment="1">
      <alignment horizontal="center" vertical="center" wrapText="1"/>
    </xf>
    <xf numFmtId="0" fontId="19" fillId="66" borderId="89" xfId="0" applyNumberFormat="1" applyFont="1" applyFill="1" applyBorder="1" applyAlignment="1">
      <alignment horizontal="center" vertical="center" wrapText="1"/>
    </xf>
    <xf numFmtId="9" fontId="19" fillId="66" borderId="90" xfId="126" applyFont="1" applyFill="1" applyBorder="1" applyAlignment="1">
      <alignment horizontal="center" vertical="center" wrapText="1"/>
    </xf>
    <xf numFmtId="1" fontId="19" fillId="66" borderId="90" xfId="0" applyNumberFormat="1" applyFont="1" applyFill="1" applyBorder="1" applyAlignment="1">
      <alignment horizontal="center" vertical="center" wrapText="1"/>
    </xf>
    <xf numFmtId="9" fontId="19" fillId="66" borderId="68" xfId="126" applyFont="1" applyFill="1" applyBorder="1" applyAlignment="1">
      <alignment horizontal="center" vertical="center" wrapText="1"/>
    </xf>
    <xf numFmtId="0" fontId="19" fillId="66" borderId="68" xfId="2" applyNumberFormat="1" applyFont="1" applyFill="1" applyBorder="1" applyAlignment="1">
      <alignment horizontal="center" vertical="center" wrapText="1"/>
    </xf>
    <xf numFmtId="9" fontId="102" fillId="66" borderId="88" xfId="21" applyFont="1" applyFill="1" applyBorder="1" applyAlignment="1">
      <alignment horizontal="center" vertical="center" wrapText="1"/>
    </xf>
    <xf numFmtId="9" fontId="102" fillId="66" borderId="86" xfId="21" applyFont="1" applyFill="1" applyBorder="1" applyAlignment="1">
      <alignment horizontal="center" vertical="center" wrapText="1"/>
    </xf>
    <xf numFmtId="0" fontId="102" fillId="66" borderId="86" xfId="17" applyNumberFormat="1" applyFont="1" applyFill="1" applyBorder="1" applyAlignment="1">
      <alignment horizontal="center" vertical="center" wrapText="1"/>
    </xf>
    <xf numFmtId="9" fontId="19" fillId="66" borderId="49" xfId="2" applyNumberFormat="1" applyFont="1" applyFill="1" applyBorder="1" applyAlignment="1">
      <alignment horizontal="center" vertical="center" wrapText="1"/>
    </xf>
    <xf numFmtId="0" fontId="19" fillId="66" borderId="72" xfId="2" applyNumberFormat="1" applyFont="1" applyFill="1" applyBorder="1" applyAlignment="1">
      <alignment horizontal="center" vertical="center" wrapText="1"/>
    </xf>
    <xf numFmtId="9" fontId="19" fillId="66" borderId="110" xfId="18280" applyFont="1" applyFill="1" applyBorder="1" applyAlignment="1">
      <alignment horizontal="center" vertical="center" wrapText="1"/>
    </xf>
    <xf numFmtId="0" fontId="19" fillId="66" borderId="110" xfId="28760" applyNumberFormat="1" applyFont="1" applyFill="1" applyBorder="1" applyAlignment="1">
      <alignment horizontal="center" vertical="center" wrapText="1"/>
    </xf>
    <xf numFmtId="0" fontId="19" fillId="66" borderId="113" xfId="28760" applyNumberFormat="1" applyFont="1" applyFill="1" applyBorder="1" applyAlignment="1">
      <alignment horizontal="center" vertical="center" wrapText="1"/>
    </xf>
    <xf numFmtId="9" fontId="19" fillId="66" borderId="99" xfId="18280" applyFont="1" applyFill="1" applyBorder="1" applyAlignment="1">
      <alignment horizontal="center" vertical="center" wrapText="1"/>
    </xf>
    <xf numFmtId="0" fontId="19" fillId="66" borderId="99" xfId="27369" applyNumberFormat="1" applyFont="1" applyFill="1" applyBorder="1" applyAlignment="1">
      <alignment horizontal="center" vertical="center" wrapText="1"/>
    </xf>
    <xf numFmtId="0" fontId="34" fillId="66" borderId="10" xfId="0" applyNumberFormat="1" applyFont="1" applyFill="1" applyBorder="1" applyAlignment="1">
      <alignment horizontal="center" vertical="center"/>
    </xf>
    <xf numFmtId="1" fontId="16" fillId="66" borderId="11" xfId="0" applyNumberFormat="1" applyFont="1" applyFill="1" applyBorder="1" applyAlignment="1">
      <alignment horizontal="center" vertical="center"/>
    </xf>
    <xf numFmtId="1" fontId="16" fillId="66" borderId="46" xfId="0" applyNumberFormat="1" applyFont="1" applyFill="1" applyBorder="1" applyAlignment="1">
      <alignment horizontal="center" vertical="center"/>
    </xf>
    <xf numFmtId="9" fontId="19" fillId="66" borderId="49" xfId="126" applyFont="1" applyFill="1" applyBorder="1" applyAlignment="1">
      <alignment horizontal="center" vertical="center" wrapText="1"/>
    </xf>
    <xf numFmtId="0" fontId="19" fillId="66" borderId="74" xfId="17" applyNumberFormat="1" applyFont="1" applyFill="1" applyBorder="1" applyAlignment="1">
      <alignment horizontal="center" vertical="center" wrapText="1"/>
    </xf>
    <xf numFmtId="9" fontId="19" fillId="66" borderId="61" xfId="21" applyFont="1" applyFill="1" applyBorder="1" applyAlignment="1">
      <alignment horizontal="center" vertical="center" wrapText="1"/>
    </xf>
    <xf numFmtId="0" fontId="19" fillId="66" borderId="61" xfId="17" applyNumberFormat="1" applyFont="1" applyFill="1" applyBorder="1" applyAlignment="1">
      <alignment horizontal="center" vertical="center" wrapText="1"/>
    </xf>
    <xf numFmtId="9" fontId="31" fillId="66" borderId="86" xfId="126" applyFont="1" applyFill="1" applyBorder="1" applyAlignment="1">
      <alignment horizontal="center" vertical="center" wrapText="1"/>
    </xf>
    <xf numFmtId="0" fontId="31" fillId="66" borderId="86" xfId="17" applyNumberFormat="1" applyFont="1" applyFill="1" applyBorder="1" applyAlignment="1">
      <alignment horizontal="center" vertical="center" wrapText="1"/>
    </xf>
    <xf numFmtId="9" fontId="19" fillId="66" borderId="102" xfId="18280" applyFont="1" applyFill="1" applyBorder="1" applyAlignment="1">
      <alignment horizontal="center" vertical="center" wrapText="1"/>
    </xf>
    <xf numFmtId="0" fontId="19" fillId="66" borderId="102" xfId="28760" applyNumberFormat="1" applyFont="1" applyFill="1" applyBorder="1" applyAlignment="1">
      <alignment horizontal="center" vertical="center" wrapText="1"/>
    </xf>
    <xf numFmtId="0" fontId="19" fillId="66" borderId="106" xfId="28760" applyNumberFormat="1" applyFont="1" applyFill="1" applyBorder="1" applyAlignment="1">
      <alignment horizontal="center" vertical="center" wrapText="1"/>
    </xf>
    <xf numFmtId="9" fontId="19" fillId="66" borderId="128" xfId="39318" applyNumberFormat="1" applyFont="1" applyFill="1" applyBorder="1" applyAlignment="1">
      <alignment horizontal="center" vertical="center" wrapText="1"/>
    </xf>
    <xf numFmtId="0" fontId="19" fillId="66" borderId="128" xfId="39318" applyNumberFormat="1" applyFont="1" applyFill="1" applyBorder="1" applyAlignment="1">
      <alignment horizontal="center" vertical="center" wrapText="1"/>
    </xf>
    <xf numFmtId="0" fontId="19" fillId="66" borderId="113" xfId="39318" applyNumberFormat="1" applyFont="1" applyFill="1" applyBorder="1" applyAlignment="1">
      <alignment horizontal="center" vertical="center" wrapText="1"/>
    </xf>
    <xf numFmtId="0" fontId="32" fillId="66" borderId="49" xfId="17" applyNumberFormat="1" applyFont="1" applyFill="1" applyBorder="1" applyAlignment="1">
      <alignment horizontal="center" vertical="center" wrapText="1"/>
    </xf>
    <xf numFmtId="0" fontId="96" fillId="66" borderId="49" xfId="17" applyNumberFormat="1" applyFont="1" applyFill="1" applyBorder="1" applyAlignment="1">
      <alignment horizontal="center" vertical="center" wrapText="1"/>
    </xf>
    <xf numFmtId="0" fontId="19" fillId="66" borderId="72" xfId="17" applyNumberFormat="1" applyFont="1" applyFill="1" applyBorder="1" applyAlignment="1">
      <alignment horizontal="center" vertical="center" wrapText="1"/>
    </xf>
    <xf numFmtId="1" fontId="18" fillId="9" borderId="128" xfId="0" applyNumberFormat="1" applyFont="1" applyFill="1" applyBorder="1" applyAlignment="1">
      <alignment horizontal="center" vertical="center" wrapText="1"/>
    </xf>
    <xf numFmtId="0" fontId="101" fillId="65" borderId="1" xfId="0" applyNumberFormat="1" applyFont="1" applyFill="1" applyBorder="1" applyAlignment="1">
      <alignment horizontal="center" vertical="center" wrapText="1"/>
    </xf>
    <xf numFmtId="0" fontId="101" fillId="65" borderId="1" xfId="0" applyNumberFormat="1" applyFont="1" applyFill="1" applyBorder="1" applyAlignment="1">
      <alignment horizontal="left" vertical="center" wrapText="1"/>
    </xf>
    <xf numFmtId="1" fontId="100" fillId="65" borderId="1" xfId="0" applyNumberFormat="1" applyFont="1" applyFill="1" applyBorder="1" applyAlignment="1">
      <alignment horizontal="center" vertical="center" wrapText="1"/>
    </xf>
    <xf numFmtId="0" fontId="100" fillId="65" borderId="1" xfId="0" applyNumberFormat="1" applyFont="1" applyFill="1" applyBorder="1" applyAlignment="1">
      <alignment horizontal="center" vertical="center" wrapText="1"/>
    </xf>
    <xf numFmtId="1" fontId="101" fillId="65" borderId="1" xfId="0" applyNumberFormat="1" applyFont="1" applyFill="1" applyBorder="1" applyAlignment="1">
      <alignment horizontal="center" vertical="center"/>
    </xf>
    <xf numFmtId="0" fontId="101" fillId="65" borderId="128" xfId="0" applyFont="1" applyFill="1" applyBorder="1" applyAlignment="1">
      <alignment horizontal="center" vertical="center" wrapText="1"/>
    </xf>
    <xf numFmtId="49" fontId="101" fillId="65" borderId="134" xfId="1" applyNumberFormat="1" applyFont="1" applyFill="1" applyBorder="1" applyAlignment="1" applyProtection="1">
      <alignment horizontal="center" vertical="center" wrapText="1"/>
    </xf>
    <xf numFmtId="2" fontId="101" fillId="65" borderId="1" xfId="0" applyNumberFormat="1" applyFont="1" applyFill="1" applyBorder="1" applyAlignment="1">
      <alignment horizontal="center" vertical="center"/>
    </xf>
    <xf numFmtId="1" fontId="101" fillId="65" borderId="1" xfId="0" applyNumberFormat="1" applyFont="1" applyFill="1" applyBorder="1" applyAlignment="1">
      <alignment horizontal="center" vertical="center" wrapText="1"/>
    </xf>
    <xf numFmtId="1" fontId="101" fillId="65" borderId="122" xfId="0" applyNumberFormat="1" applyFont="1" applyFill="1" applyBorder="1" applyAlignment="1">
      <alignment horizontal="center" vertical="center" wrapText="1"/>
    </xf>
    <xf numFmtId="1" fontId="101" fillId="65" borderId="68" xfId="0" applyNumberFormat="1" applyFont="1" applyFill="1" applyBorder="1" applyAlignment="1">
      <alignment horizontal="center" vertical="center" wrapText="1"/>
    </xf>
    <xf numFmtId="1" fontId="19" fillId="68" borderId="68" xfId="0" applyNumberFormat="1" applyFont="1" applyFill="1" applyBorder="1" applyAlignment="1">
      <alignment horizontal="center" vertical="center" wrapText="1"/>
    </xf>
    <xf numFmtId="1" fontId="16" fillId="13" borderId="68" xfId="0" applyNumberFormat="1" applyFont="1" applyFill="1" applyBorder="1" applyAlignment="1">
      <alignment horizontal="center" vertical="center"/>
    </xf>
    <xf numFmtId="1" fontId="18" fillId="13" borderId="68" xfId="0" applyNumberFormat="1" applyFont="1" applyFill="1" applyBorder="1" applyAlignment="1">
      <alignment horizontal="center" vertical="center" wrapText="1"/>
    </xf>
    <xf numFmtId="1" fontId="43" fillId="13" borderId="68" xfId="0" applyNumberFormat="1" applyFont="1" applyFill="1" applyBorder="1" applyAlignment="1">
      <alignment horizontal="center" vertical="center" wrapText="1"/>
    </xf>
    <xf numFmtId="1" fontId="31" fillId="13" borderId="68" xfId="0" applyNumberFormat="1" applyFont="1" applyFill="1" applyBorder="1" applyAlignment="1">
      <alignment horizontal="center" vertical="center" wrapText="1"/>
    </xf>
    <xf numFmtId="1" fontId="32" fillId="13" borderId="68" xfId="0" applyNumberFormat="1" applyFont="1" applyFill="1" applyBorder="1" applyAlignment="1">
      <alignment horizontal="center" vertical="center" wrapText="1"/>
    </xf>
    <xf numFmtId="49" fontId="85" fillId="13" borderId="68" xfId="1" applyNumberFormat="1" applyFont="1" applyFill="1" applyBorder="1" applyAlignment="1" applyProtection="1">
      <alignment horizontal="center" vertical="center" wrapText="1"/>
    </xf>
    <xf numFmtId="1" fontId="106" fillId="69" borderId="125" xfId="831" applyNumberFormat="1" applyFont="1" applyFill="1" applyBorder="1" applyAlignment="1">
      <alignment horizontal="center" vertical="center" wrapText="1"/>
    </xf>
    <xf numFmtId="1" fontId="19" fillId="13" borderId="128" xfId="0" applyNumberFormat="1" applyFont="1" applyFill="1" applyBorder="1" applyAlignment="1">
      <alignment horizontal="center" vertical="center" wrapText="1"/>
    </xf>
    <xf numFmtId="1" fontId="102" fillId="13" borderId="68" xfId="0" applyNumberFormat="1" applyFont="1" applyFill="1" applyBorder="1" applyAlignment="1">
      <alignment horizontal="center" vertical="center" wrapText="1"/>
    </xf>
    <xf numFmtId="1" fontId="31" fillId="13" borderId="128" xfId="0" applyNumberFormat="1" applyFont="1" applyFill="1" applyBorder="1" applyAlignment="1">
      <alignment horizontal="center" vertical="center" wrapText="1"/>
    </xf>
    <xf numFmtId="1" fontId="19" fillId="13" borderId="68" xfId="28760" applyNumberFormat="1" applyFont="1" applyFill="1" applyBorder="1" applyAlignment="1">
      <alignment horizontal="center" vertical="center" wrapText="1"/>
    </xf>
    <xf numFmtId="1" fontId="18" fillId="13" borderId="128" xfId="0" applyNumberFormat="1" applyFont="1" applyFill="1" applyBorder="1" applyAlignment="1">
      <alignment horizontal="center" vertical="center" wrapText="1"/>
    </xf>
    <xf numFmtId="1" fontId="16" fillId="13" borderId="19" xfId="0" applyNumberFormat="1" applyFont="1" applyFill="1" applyBorder="1" applyAlignment="1">
      <alignment horizontal="center" vertical="center"/>
    </xf>
    <xf numFmtId="1" fontId="31" fillId="13" borderId="142" xfId="0" applyNumberFormat="1" applyFont="1" applyFill="1" applyBorder="1" applyAlignment="1">
      <alignment horizontal="center" vertical="center" wrapText="1"/>
    </xf>
    <xf numFmtId="1" fontId="84" fillId="13" borderId="48" xfId="0" applyNumberFormat="1" applyFont="1" applyFill="1" applyBorder="1" applyAlignment="1">
      <alignment horizontal="center" vertical="center" wrapText="1"/>
    </xf>
    <xf numFmtId="0" fontId="43" fillId="67" borderId="68" xfId="831" applyFont="1" applyFill="1" applyBorder="1" applyAlignment="1">
      <alignment horizontal="center" vertical="center" wrapText="1"/>
    </xf>
    <xf numFmtId="0" fontId="31" fillId="13" borderId="86" xfId="1" applyFont="1" applyFill="1" applyBorder="1" applyAlignment="1" applyProtection="1">
      <alignment horizontal="center" vertical="center" wrapText="1"/>
    </xf>
    <xf numFmtId="0" fontId="107" fillId="67" borderId="68" xfId="831" applyFont="1" applyFill="1" applyBorder="1" applyAlignment="1">
      <alignment horizontal="center" vertical="center" wrapText="1"/>
    </xf>
    <xf numFmtId="1" fontId="31" fillId="13" borderId="125" xfId="0" applyNumberFormat="1" applyFont="1" applyFill="1" applyBorder="1" applyAlignment="1">
      <alignment horizontal="center" vertical="center" wrapText="1"/>
    </xf>
    <xf numFmtId="1" fontId="106" fillId="69" borderId="139" xfId="831" applyNumberFormat="1" applyFont="1" applyFill="1" applyBorder="1" applyAlignment="1">
      <alignment horizontal="center" vertical="center" wrapText="1"/>
    </xf>
    <xf numFmtId="1" fontId="31" fillId="13" borderId="122" xfId="0" applyNumberFormat="1" applyFont="1" applyFill="1" applyBorder="1" applyAlignment="1">
      <alignment horizontal="center" vertical="center" wrapText="1"/>
    </xf>
    <xf numFmtId="0" fontId="45" fillId="13" borderId="122" xfId="0" applyNumberFormat="1" applyFont="1" applyFill="1" applyBorder="1" applyAlignment="1">
      <alignment horizontal="left" vertical="center" wrapText="1"/>
    </xf>
    <xf numFmtId="9" fontId="100" fillId="13" borderId="68" xfId="126" applyFont="1" applyFill="1" applyBorder="1" applyAlignment="1" applyProtection="1">
      <alignment horizontal="center" vertical="center" wrapText="1"/>
    </xf>
    <xf numFmtId="9" fontId="100" fillId="13" borderId="68" xfId="126" applyFont="1" applyFill="1" applyBorder="1" applyAlignment="1">
      <alignment horizontal="center" vertical="center" wrapText="1"/>
    </xf>
    <xf numFmtId="1" fontId="101" fillId="13" borderId="68" xfId="0" applyNumberFormat="1" applyFont="1" applyFill="1" applyBorder="1" applyAlignment="1">
      <alignment horizontal="center" vertical="center" wrapText="1"/>
    </xf>
    <xf numFmtId="9" fontId="19" fillId="13" borderId="114" xfId="2" applyNumberFormat="1" applyFont="1" applyFill="1" applyBorder="1" applyAlignment="1">
      <alignment horizontal="center" vertical="center" wrapText="1"/>
    </xf>
    <xf numFmtId="0" fontId="19" fillId="13" borderId="49" xfId="2" applyNumberFormat="1" applyFont="1" applyFill="1" applyBorder="1" applyAlignment="1">
      <alignment horizontal="center" vertical="center" wrapText="1"/>
    </xf>
    <xf numFmtId="9" fontId="19" fillId="70" borderId="114" xfId="2" applyNumberFormat="1" applyFont="1" applyFill="1" applyBorder="1" applyAlignment="1">
      <alignment horizontal="center" vertical="center" wrapText="1"/>
    </xf>
    <xf numFmtId="0" fontId="19" fillId="70" borderId="49" xfId="2" applyNumberFormat="1" applyFont="1" applyFill="1" applyBorder="1" applyAlignment="1">
      <alignment horizontal="center" vertical="center" wrapText="1"/>
    </xf>
    <xf numFmtId="9" fontId="19" fillId="70" borderId="49" xfId="17" applyNumberFormat="1" applyFont="1" applyFill="1" applyBorder="1" applyAlignment="1">
      <alignment horizontal="center" vertical="center" wrapText="1"/>
    </xf>
    <xf numFmtId="9" fontId="96" fillId="70" borderId="114" xfId="2" applyNumberFormat="1" applyFont="1" applyFill="1" applyBorder="1" applyAlignment="1">
      <alignment horizontal="center" vertical="center" wrapText="1"/>
    </xf>
    <xf numFmtId="0" fontId="96" fillId="70" borderId="49" xfId="2" applyNumberFormat="1" applyFont="1" applyFill="1" applyBorder="1" applyAlignment="1">
      <alignment horizontal="center" vertical="center" wrapText="1"/>
    </xf>
    <xf numFmtId="9" fontId="96" fillId="70" borderId="49" xfId="17" applyNumberFormat="1" applyFont="1" applyFill="1" applyBorder="1" applyAlignment="1">
      <alignment horizontal="center" vertical="center" wrapText="1"/>
    </xf>
    <xf numFmtId="1" fontId="101" fillId="70" borderId="114" xfId="0" applyNumberFormat="1" applyFont="1" applyFill="1" applyBorder="1" applyAlignment="1">
      <alignment horizontal="center" vertical="center" wrapText="1"/>
    </xf>
    <xf numFmtId="1" fontId="101" fillId="70" borderId="86" xfId="0" applyNumberFormat="1" applyFont="1" applyFill="1" applyBorder="1" applyAlignment="1">
      <alignment horizontal="center" vertical="center" wrapText="1"/>
    </xf>
    <xf numFmtId="9" fontId="101" fillId="70" borderId="86" xfId="126" applyFont="1" applyFill="1" applyBorder="1" applyAlignment="1" applyProtection="1">
      <alignment horizontal="center" vertical="center" wrapText="1"/>
    </xf>
    <xf numFmtId="0" fontId="101" fillId="70" borderId="86" xfId="1" applyFont="1" applyFill="1" applyBorder="1" applyAlignment="1" applyProtection="1">
      <alignment horizontal="center" vertical="center" wrapText="1"/>
    </xf>
    <xf numFmtId="1" fontId="101" fillId="70" borderId="90" xfId="0" applyNumberFormat="1" applyFont="1" applyFill="1" applyBorder="1" applyAlignment="1">
      <alignment horizontal="center" vertical="center" wrapText="1"/>
    </xf>
    <xf numFmtId="1" fontId="101" fillId="70" borderId="91" xfId="0" applyNumberFormat="1" applyFont="1" applyFill="1" applyBorder="1" applyAlignment="1">
      <alignment horizontal="center" vertical="center" wrapText="1"/>
    </xf>
    <xf numFmtId="9" fontId="101" fillId="70" borderId="90" xfId="126" applyFont="1" applyFill="1" applyBorder="1" applyAlignment="1">
      <alignment horizontal="center" vertical="center" wrapText="1"/>
    </xf>
    <xf numFmtId="9" fontId="101" fillId="70" borderId="88" xfId="126" applyFont="1" applyFill="1" applyBorder="1" applyAlignment="1">
      <alignment horizontal="center" vertical="center" wrapText="1"/>
    </xf>
    <xf numFmtId="0" fontId="101" fillId="70" borderId="86" xfId="17" applyNumberFormat="1" applyFont="1" applyFill="1" applyBorder="1" applyAlignment="1">
      <alignment horizontal="center" vertical="center" wrapText="1"/>
    </xf>
    <xf numFmtId="9" fontId="101" fillId="70" borderId="86" xfId="126" applyFont="1" applyFill="1" applyBorder="1" applyAlignment="1">
      <alignment horizontal="center" vertical="center" wrapText="1"/>
    </xf>
    <xf numFmtId="9" fontId="101" fillId="70" borderId="114" xfId="2" applyNumberFormat="1" applyFont="1" applyFill="1" applyBorder="1" applyAlignment="1">
      <alignment horizontal="center" vertical="center" wrapText="1"/>
    </xf>
    <xf numFmtId="0" fontId="101" fillId="70" borderId="49" xfId="2" applyNumberFormat="1" applyFont="1" applyFill="1" applyBorder="1" applyAlignment="1">
      <alignment horizontal="center" vertical="center" wrapText="1"/>
    </xf>
    <xf numFmtId="9" fontId="101" fillId="70" borderId="49" xfId="17" applyNumberFormat="1" applyFont="1" applyFill="1" applyBorder="1" applyAlignment="1">
      <alignment horizontal="center" vertical="center" wrapText="1"/>
    </xf>
    <xf numFmtId="0" fontId="101" fillId="70" borderId="114" xfId="2" applyNumberFormat="1" applyFont="1" applyFill="1" applyBorder="1" applyAlignment="1">
      <alignment horizontal="center" vertical="center" wrapText="1"/>
    </xf>
    <xf numFmtId="9" fontId="32" fillId="70" borderId="114" xfId="2" applyNumberFormat="1" applyFont="1" applyFill="1" applyBorder="1" applyAlignment="1">
      <alignment horizontal="center" vertical="center" wrapText="1"/>
    </xf>
    <xf numFmtId="0" fontId="32" fillId="70" borderId="49" xfId="2" applyNumberFormat="1" applyFont="1" applyFill="1" applyBorder="1" applyAlignment="1">
      <alignment horizontal="center" vertical="center" wrapText="1"/>
    </xf>
    <xf numFmtId="9" fontId="32" fillId="70" borderId="49" xfId="17" applyNumberFormat="1" applyFont="1" applyFill="1" applyBorder="1" applyAlignment="1">
      <alignment horizontal="center" vertical="center" wrapText="1"/>
    </xf>
    <xf numFmtId="9" fontId="32" fillId="70" borderId="114" xfId="21" applyFont="1" applyFill="1" applyBorder="1" applyAlignment="1">
      <alignment horizontal="center" vertical="center" wrapText="1"/>
    </xf>
    <xf numFmtId="0" fontId="19" fillId="70" borderId="49" xfId="17" applyNumberFormat="1" applyFont="1" applyFill="1" applyBorder="1" applyAlignment="1">
      <alignment horizontal="center" vertical="center" wrapText="1"/>
    </xf>
    <xf numFmtId="9" fontId="19" fillId="70" borderId="49" xfId="21" applyFont="1" applyFill="1" applyBorder="1" applyAlignment="1">
      <alignment horizontal="center" vertical="center" wrapText="1"/>
    </xf>
    <xf numFmtId="9" fontId="19" fillId="70" borderId="114" xfId="21" applyFont="1" applyFill="1" applyBorder="1" applyAlignment="1">
      <alignment horizontal="center" vertical="center" wrapText="1"/>
    </xf>
    <xf numFmtId="9" fontId="19" fillId="13" borderId="114" xfId="21" applyFont="1" applyFill="1" applyBorder="1" applyAlignment="1">
      <alignment horizontal="center" vertical="center" wrapText="1"/>
    </xf>
    <xf numFmtId="0" fontId="19" fillId="13" borderId="49" xfId="17" applyNumberFormat="1" applyFont="1" applyFill="1" applyBorder="1" applyAlignment="1">
      <alignment horizontal="center" vertical="center" wrapText="1"/>
    </xf>
    <xf numFmtId="0" fontId="101" fillId="13" borderId="49" xfId="2" applyNumberFormat="1" applyFont="1" applyFill="1" applyBorder="1" applyAlignment="1">
      <alignment horizontal="center" vertical="center" wrapText="1"/>
    </xf>
    <xf numFmtId="9" fontId="19" fillId="70" borderId="123" xfId="21" applyFont="1" applyFill="1" applyBorder="1" applyAlignment="1">
      <alignment horizontal="center" vertical="center" wrapText="1"/>
    </xf>
    <xf numFmtId="9" fontId="19" fillId="13" borderId="123" xfId="21" applyFont="1" applyFill="1" applyBorder="1" applyAlignment="1">
      <alignment horizontal="center" vertical="center" wrapText="1"/>
    </xf>
    <xf numFmtId="0" fontId="34" fillId="9" borderId="10" xfId="0" applyNumberFormat="1" applyFont="1" applyFill="1" applyBorder="1" applyAlignment="1">
      <alignment horizontal="right" vertical="center"/>
    </xf>
    <xf numFmtId="0" fontId="0" fillId="0" borderId="10" xfId="0" applyFont="1" applyBorder="1" applyAlignment="1">
      <alignment horizontal="right" vertical="center"/>
    </xf>
    <xf numFmtId="0" fontId="34" fillId="9" borderId="27" xfId="0" applyNumberFormat="1" applyFont="1" applyFill="1" applyBorder="1" applyAlignment="1">
      <alignment horizontal="center" vertical="center"/>
    </xf>
    <xf numFmtId="0" fontId="0" fillId="0" borderId="27" xfId="0" applyFont="1" applyBorder="1" applyAlignment="1">
      <alignment vertical="center"/>
    </xf>
    <xf numFmtId="0" fontId="0" fillId="0" borderId="76" xfId="0" applyFont="1" applyBorder="1" applyAlignment="1">
      <alignment vertical="center"/>
    </xf>
    <xf numFmtId="0" fontId="34" fillId="9" borderId="10" xfId="0" applyNumberFormat="1" applyFont="1" applyFill="1" applyBorder="1" applyAlignment="1">
      <alignment horizontal="center" vertical="center"/>
    </xf>
    <xf numFmtId="0" fontId="0" fillId="0" borderId="10" xfId="0" applyFont="1" applyBorder="1" applyAlignment="1">
      <alignment vertical="center"/>
    </xf>
    <xf numFmtId="0" fontId="34" fillId="9" borderId="17" xfId="0" applyNumberFormat="1" applyFont="1" applyFill="1" applyBorder="1" applyAlignment="1">
      <alignment horizontal="right" vertical="center"/>
    </xf>
    <xf numFmtId="0" fontId="0" fillId="0" borderId="17" xfId="0" applyFont="1" applyBorder="1" applyAlignment="1">
      <alignment horizontal="right" vertical="center"/>
    </xf>
    <xf numFmtId="0" fontId="31" fillId="18" borderId="3" xfId="0" applyNumberFormat="1" applyFont="1" applyFill="1" applyBorder="1" applyAlignment="1">
      <alignment horizontal="center" vertical="center" wrapText="1"/>
    </xf>
    <xf numFmtId="1" fontId="31" fillId="18" borderId="4" xfId="0" applyNumberFormat="1" applyFont="1" applyFill="1" applyBorder="1" applyAlignment="1">
      <alignment horizontal="center" vertical="center" wrapText="1"/>
    </xf>
    <xf numFmtId="1" fontId="31" fillId="18" borderId="5" xfId="0" applyNumberFormat="1" applyFont="1" applyFill="1" applyBorder="1" applyAlignment="1">
      <alignment horizontal="center" vertical="center" wrapText="1"/>
    </xf>
    <xf numFmtId="0" fontId="18" fillId="18" borderId="3"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wrapText="1"/>
    </xf>
    <xf numFmtId="1" fontId="18" fillId="18" borderId="5" xfId="0" applyNumberFormat="1" applyFont="1" applyFill="1" applyBorder="1" applyAlignment="1">
      <alignment horizontal="center" vertical="center" wrapText="1"/>
    </xf>
    <xf numFmtId="0" fontId="17" fillId="18" borderId="45" xfId="0" applyNumberFormat="1" applyFont="1" applyFill="1" applyBorder="1" applyAlignment="1">
      <alignment horizontal="center" vertical="center"/>
    </xf>
    <xf numFmtId="0" fontId="17" fillId="18" borderId="46" xfId="0" applyNumberFormat="1" applyFont="1" applyFill="1" applyBorder="1" applyAlignment="1">
      <alignment horizontal="center" vertical="center"/>
    </xf>
    <xf numFmtId="0" fontId="18" fillId="18" borderId="136" xfId="0" applyNumberFormat="1" applyFont="1" applyFill="1" applyBorder="1" applyAlignment="1">
      <alignment horizontal="center" vertical="center" wrapText="1"/>
    </xf>
    <xf numFmtId="1" fontId="18" fillId="18" borderId="45" xfId="0" applyNumberFormat="1" applyFont="1" applyFill="1" applyBorder="1" applyAlignment="1">
      <alignment horizontal="center" vertical="center" wrapText="1"/>
    </xf>
    <xf numFmtId="0" fontId="18" fillId="18" borderId="6"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xf>
    <xf numFmtId="1" fontId="18" fillId="18" borderId="5" xfId="0" applyNumberFormat="1" applyFont="1" applyFill="1" applyBorder="1" applyAlignment="1">
      <alignment horizontal="center" vertical="center"/>
    </xf>
    <xf numFmtId="20" fontId="18" fillId="18" borderId="4" xfId="0" applyNumberFormat="1" applyFont="1" applyFill="1" applyBorder="1" applyAlignment="1">
      <alignment horizontal="center" vertical="center" wrapText="1"/>
    </xf>
    <xf numFmtId="20" fontId="18" fillId="18" borderId="5" xfId="0" applyNumberFormat="1" applyFont="1" applyFill="1" applyBorder="1" applyAlignment="1">
      <alignment horizontal="center" vertical="center" wrapText="1"/>
    </xf>
    <xf numFmtId="1" fontId="19" fillId="66" borderId="40" xfId="0" applyNumberFormat="1" applyFont="1" applyFill="1" applyBorder="1" applyAlignment="1">
      <alignment horizontal="center" vertical="center" wrapText="1"/>
    </xf>
    <xf numFmtId="1" fontId="19" fillId="22" borderId="145" xfId="0" applyNumberFormat="1" applyFont="1" applyFill="1" applyBorder="1" applyAlignment="1">
      <alignment horizontal="center" vertical="center" wrapText="1"/>
    </xf>
    <xf numFmtId="1" fontId="19" fillId="22" borderId="40"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34" fillId="9" borderId="17" xfId="0" applyNumberFormat="1" applyFont="1" applyFill="1" applyBorder="1" applyAlignment="1">
      <alignment horizontal="center" vertical="center"/>
    </xf>
    <xf numFmtId="0" fontId="0" fillId="0" borderId="17" xfId="0" applyFont="1" applyBorder="1" applyAlignment="1">
      <alignment horizontal="center" vertical="center"/>
    </xf>
    <xf numFmtId="0" fontId="0" fillId="0" borderId="76" xfId="0" applyFont="1" applyBorder="1" applyAlignment="1">
      <alignment horizontal="center" vertical="center"/>
    </xf>
    <xf numFmtId="0" fontId="19" fillId="66" borderId="79" xfId="17" applyNumberFormat="1" applyFont="1" applyFill="1" applyBorder="1" applyAlignment="1">
      <alignment horizontal="center" vertical="center" wrapText="1"/>
    </xf>
    <xf numFmtId="0" fontId="19" fillId="66" borderId="87" xfId="17" applyNumberFormat="1" applyFont="1" applyFill="1" applyBorder="1" applyAlignment="1">
      <alignment horizontal="center" vertical="center" wrapText="1"/>
    </xf>
    <xf numFmtId="0" fontId="19" fillId="66" borderId="19" xfId="17" applyNumberFormat="1" applyFont="1" applyFill="1" applyBorder="1" applyAlignment="1">
      <alignment horizontal="center" vertical="center" wrapText="1"/>
    </xf>
    <xf numFmtId="9" fontId="19" fillId="66" borderId="130" xfId="21" applyFont="1" applyFill="1" applyBorder="1" applyAlignment="1">
      <alignment horizontal="center" vertical="center" wrapText="1"/>
    </xf>
    <xf numFmtId="9" fontId="19" fillId="66" borderId="131" xfId="21" applyFont="1" applyFill="1" applyBorder="1" applyAlignment="1">
      <alignment horizontal="center" vertical="center" wrapText="1"/>
    </xf>
    <xf numFmtId="9" fontId="19" fillId="66" borderId="19" xfId="21" applyFont="1" applyFill="1" applyBorder="1" applyAlignment="1">
      <alignment horizontal="center" vertical="center" wrapText="1"/>
    </xf>
    <xf numFmtId="0" fontId="0" fillId="0" borderId="27" xfId="0" applyFont="1" applyBorder="1" applyAlignment="1">
      <alignment horizontal="center" vertical="center"/>
    </xf>
    <xf numFmtId="0" fontId="19" fillId="66" borderId="95" xfId="17" applyNumberFormat="1" applyFont="1" applyFill="1" applyBorder="1" applyAlignment="1">
      <alignment horizontal="center" vertical="center" wrapText="1"/>
    </xf>
    <xf numFmtId="9" fontId="19" fillId="18" borderId="143" xfId="21" applyFont="1" applyFill="1" applyBorder="1" applyAlignment="1">
      <alignment horizontal="center" vertical="center" wrapText="1"/>
    </xf>
    <xf numFmtId="9" fontId="19" fillId="18" borderId="135" xfId="21" applyFont="1" applyFill="1" applyBorder="1" applyAlignment="1">
      <alignment horizontal="center" vertical="center" wrapText="1"/>
    </xf>
    <xf numFmtId="9" fontId="19" fillId="18" borderId="29" xfId="21" applyFont="1" applyFill="1" applyBorder="1" applyAlignment="1">
      <alignment horizontal="center" vertical="center" wrapText="1"/>
    </xf>
    <xf numFmtId="0" fontId="19" fillId="18" borderId="79" xfId="17" applyNumberFormat="1" applyFont="1" applyFill="1" applyBorder="1" applyAlignment="1">
      <alignment horizontal="center" vertical="center" wrapText="1"/>
    </xf>
    <xf numFmtId="0" fontId="19" fillId="18" borderId="87" xfId="17" applyNumberFormat="1" applyFont="1" applyFill="1" applyBorder="1" applyAlignment="1">
      <alignment horizontal="center" vertical="center" wrapText="1"/>
    </xf>
    <xf numFmtId="0" fontId="19" fillId="18" borderId="95" xfId="17" applyNumberFormat="1" applyFont="1" applyFill="1" applyBorder="1" applyAlignment="1">
      <alignment horizontal="center" vertical="center" wrapText="1"/>
    </xf>
    <xf numFmtId="9" fontId="19" fillId="20" borderId="130" xfId="21" applyFont="1" applyFill="1" applyBorder="1" applyAlignment="1">
      <alignment horizontal="center" vertical="center" wrapText="1"/>
    </xf>
    <xf numFmtId="9" fontId="19" fillId="20" borderId="131" xfId="21" applyFont="1" applyFill="1" applyBorder="1" applyAlignment="1">
      <alignment horizontal="center" vertical="center" wrapText="1"/>
    </xf>
    <xf numFmtId="9" fontId="19" fillId="20" borderId="19" xfId="21" applyFont="1" applyFill="1" applyBorder="1" applyAlignment="1">
      <alignment horizontal="center" vertical="center" wrapText="1"/>
    </xf>
    <xf numFmtId="0" fontId="19" fillId="20" borderId="79" xfId="17" applyNumberFormat="1" applyFont="1" applyFill="1" applyBorder="1" applyAlignment="1">
      <alignment horizontal="center" vertical="center" wrapText="1"/>
    </xf>
    <xf numFmtId="0" fontId="19" fillId="20" borderId="87" xfId="17" applyNumberFormat="1" applyFont="1" applyFill="1" applyBorder="1" applyAlignment="1">
      <alignment horizontal="center" vertical="center" wrapText="1"/>
    </xf>
    <xf numFmtId="0" fontId="19" fillId="20" borderId="19" xfId="17" applyNumberFormat="1" applyFont="1" applyFill="1" applyBorder="1" applyAlignment="1">
      <alignment horizontal="center" vertical="center" wrapText="1"/>
    </xf>
    <xf numFmtId="9" fontId="19" fillId="66" borderId="79" xfId="21" applyFont="1" applyFill="1" applyBorder="1" applyAlignment="1">
      <alignment horizontal="center" vertical="center" wrapText="1"/>
    </xf>
    <xf numFmtId="9" fontId="19" fillId="66" borderId="87" xfId="21" applyFont="1" applyFill="1" applyBorder="1" applyAlignment="1">
      <alignment horizontal="center" vertical="center" wrapText="1"/>
    </xf>
    <xf numFmtId="9" fontId="19" fillId="66" borderId="95" xfId="21" applyFont="1" applyFill="1" applyBorder="1" applyAlignment="1">
      <alignment horizontal="center" vertical="center" wrapText="1"/>
    </xf>
    <xf numFmtId="0" fontId="31" fillId="0" borderId="64"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65" xfId="0" applyNumberFormat="1" applyFont="1" applyFill="1" applyBorder="1" applyAlignment="1">
      <alignment horizontal="center" vertical="center" wrapText="1"/>
    </xf>
    <xf numFmtId="0" fontId="31" fillId="0" borderId="92" xfId="0" applyNumberFormat="1" applyFont="1" applyFill="1" applyBorder="1" applyAlignment="1">
      <alignment horizontal="center" vertical="center" wrapText="1"/>
    </xf>
    <xf numFmtId="0" fontId="31" fillId="0" borderId="93" xfId="0" applyNumberFormat="1" applyFont="1" applyFill="1" applyBorder="1" applyAlignment="1">
      <alignment horizontal="center" vertical="center" wrapText="1"/>
    </xf>
    <xf numFmtId="0" fontId="31" fillId="0" borderId="94" xfId="0" applyNumberFormat="1" applyFont="1" applyFill="1" applyBorder="1" applyAlignment="1">
      <alignment horizontal="center" vertical="center" wrapText="1"/>
    </xf>
    <xf numFmtId="1" fontId="31" fillId="0" borderId="140" xfId="0" applyNumberFormat="1" applyFont="1" applyFill="1" applyBorder="1" applyAlignment="1">
      <alignment horizontal="center" vertical="center" wrapText="1"/>
    </xf>
    <xf numFmtId="1" fontId="31" fillId="0" borderId="44" xfId="0" applyNumberFormat="1" applyFont="1" applyFill="1" applyBorder="1" applyAlignment="1">
      <alignment horizontal="center" vertical="center" wrapText="1"/>
    </xf>
    <xf numFmtId="1" fontId="31" fillId="0" borderId="141" xfId="0" applyNumberFormat="1" applyFont="1" applyFill="1" applyBorder="1" applyAlignment="1">
      <alignment horizontal="center" vertical="center" wrapText="1"/>
    </xf>
    <xf numFmtId="0" fontId="34" fillId="9" borderId="15" xfId="0" applyNumberFormat="1" applyFont="1" applyFill="1" applyBorder="1" applyAlignment="1">
      <alignment horizontal="center" vertical="center"/>
    </xf>
    <xf numFmtId="0" fontId="0" fillId="0" borderId="15" xfId="0" applyFont="1" applyBorder="1" applyAlignment="1">
      <alignment vertical="center"/>
    </xf>
    <xf numFmtId="0" fontId="0" fillId="0" borderId="78" xfId="0" applyFont="1" applyBorder="1" applyAlignment="1">
      <alignment vertical="center"/>
    </xf>
    <xf numFmtId="0" fontId="59" fillId="18" borderId="37" xfId="0" applyNumberFormat="1" applyFont="1" applyFill="1" applyBorder="1" applyAlignment="1">
      <alignment horizontal="center" vertical="center"/>
    </xf>
    <xf numFmtId="0" fontId="59" fillId="18" borderId="38" xfId="0" applyNumberFormat="1" applyFont="1" applyFill="1" applyBorder="1" applyAlignment="1">
      <alignment horizontal="center" vertical="center"/>
    </xf>
    <xf numFmtId="0" fontId="43" fillId="67" borderId="68" xfId="831" applyFont="1" applyFill="1" applyBorder="1" applyAlignment="1">
      <alignment horizontal="center" vertical="center" wrapText="1"/>
    </xf>
    <xf numFmtId="49" fontId="85" fillId="18" borderId="3" xfId="0" applyNumberFormat="1" applyFont="1" applyFill="1" applyBorder="1" applyAlignment="1">
      <alignment horizontal="center" vertical="center" wrapText="1"/>
    </xf>
    <xf numFmtId="49" fontId="85" fillId="18" borderId="4" xfId="0" applyNumberFormat="1" applyFont="1" applyFill="1" applyBorder="1" applyAlignment="1">
      <alignment horizontal="center" vertical="center" wrapText="1"/>
    </xf>
    <xf numFmtId="49" fontId="85" fillId="18" borderId="5" xfId="0" applyNumberFormat="1" applyFont="1" applyFill="1" applyBorder="1" applyAlignment="1">
      <alignment horizontal="center" vertical="center" wrapText="1"/>
    </xf>
    <xf numFmtId="0" fontId="85" fillId="18" borderId="3" xfId="0" applyNumberFormat="1" applyFont="1" applyFill="1" applyBorder="1" applyAlignment="1">
      <alignment horizontal="center" vertical="center" wrapText="1"/>
    </xf>
    <xf numFmtId="1" fontId="85" fillId="18" borderId="4" xfId="0" applyNumberFormat="1" applyFont="1" applyFill="1" applyBorder="1" applyAlignment="1">
      <alignment horizontal="center" vertical="center" wrapText="1"/>
    </xf>
    <xf numFmtId="1" fontId="85" fillId="18" borderId="5" xfId="0" applyNumberFormat="1" applyFont="1" applyFill="1" applyBorder="1" applyAlignment="1">
      <alignment horizontal="center" vertical="center" wrapText="1"/>
    </xf>
    <xf numFmtId="0" fontId="43" fillId="3" borderId="3" xfId="0" applyNumberFormat="1" applyFont="1" applyFill="1" applyBorder="1" applyAlignment="1">
      <alignment horizontal="center" vertical="center" wrapText="1"/>
    </xf>
    <xf numFmtId="1" fontId="43" fillId="3" borderId="4" xfId="0" applyNumberFormat="1" applyFont="1" applyFill="1" applyBorder="1" applyAlignment="1">
      <alignment horizontal="center" vertical="center" wrapText="1"/>
    </xf>
    <xf numFmtId="1" fontId="43" fillId="3" borderId="5" xfId="0" applyNumberFormat="1" applyFont="1" applyFill="1" applyBorder="1" applyAlignment="1">
      <alignment horizontal="center" vertical="center" wrapText="1"/>
    </xf>
    <xf numFmtId="0" fontId="59" fillId="66" borderId="36" xfId="0" applyNumberFormat="1" applyFont="1" applyFill="1" applyBorder="1" applyAlignment="1">
      <alignment horizontal="center" vertical="center"/>
    </xf>
    <xf numFmtId="0" fontId="59" fillId="66" borderId="37" xfId="0" applyNumberFormat="1" applyFont="1" applyFill="1" applyBorder="1" applyAlignment="1">
      <alignment horizontal="center" vertical="center"/>
    </xf>
    <xf numFmtId="0" fontId="60" fillId="18" borderId="123" xfId="0" applyFont="1" applyFill="1" applyBorder="1" applyAlignment="1">
      <alignment horizontal="center" vertical="center"/>
    </xf>
    <xf numFmtId="0" fontId="60" fillId="18" borderId="39" xfId="0" applyFont="1" applyFill="1" applyBorder="1" applyAlignment="1">
      <alignment horizontal="center" vertical="center"/>
    </xf>
    <xf numFmtId="0" fontId="60" fillId="20" borderId="39" xfId="0" applyFont="1" applyFill="1" applyBorder="1" applyAlignment="1">
      <alignment horizontal="center" vertical="center"/>
    </xf>
    <xf numFmtId="0" fontId="60" fillId="66" borderId="39" xfId="0" applyFont="1" applyFill="1" applyBorder="1" applyAlignment="1">
      <alignment horizontal="center" vertical="center"/>
    </xf>
    <xf numFmtId="0" fontId="60" fillId="66" borderId="69" xfId="0" applyFont="1" applyFill="1" applyBorder="1" applyAlignment="1">
      <alignment horizontal="center" vertical="center"/>
    </xf>
    <xf numFmtId="0" fontId="43" fillId="18" borderId="84" xfId="0" applyNumberFormat="1" applyFont="1" applyFill="1" applyBorder="1" applyAlignment="1">
      <alignment horizontal="center" vertical="center" wrapText="1"/>
    </xf>
    <xf numFmtId="1" fontId="43" fillId="18" borderId="4" xfId="0" applyNumberFormat="1" applyFont="1" applyFill="1" applyBorder="1" applyAlignment="1">
      <alignment horizontal="center" vertical="center" wrapText="1"/>
    </xf>
    <xf numFmtId="1" fontId="43" fillId="18" borderId="65" xfId="0" applyNumberFormat="1" applyFont="1" applyFill="1" applyBorder="1" applyAlignment="1">
      <alignment horizontal="center" vertical="center" wrapText="1"/>
    </xf>
    <xf numFmtId="0" fontId="18" fillId="3" borderId="6"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xf>
    <xf numFmtId="1" fontId="18" fillId="3" borderId="5" xfId="0" applyNumberFormat="1" applyFont="1" applyFill="1" applyBorder="1" applyAlignment="1">
      <alignment horizontal="center" vertical="center"/>
    </xf>
    <xf numFmtId="0" fontId="18" fillId="3" borderId="3"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20" fontId="18" fillId="3" borderId="4" xfId="0" applyNumberFormat="1" applyFont="1" applyFill="1" applyBorder="1" applyAlignment="1">
      <alignment horizontal="center" vertical="center" wrapText="1"/>
    </xf>
    <xf numFmtId="20"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1" fontId="18" fillId="3" borderId="2" xfId="0" applyNumberFormat="1" applyFont="1" applyFill="1" applyBorder="1" applyAlignment="1">
      <alignment horizontal="center" vertical="center" wrapText="1"/>
    </xf>
    <xf numFmtId="0" fontId="30" fillId="3" borderId="18" xfId="0" applyNumberFormat="1" applyFont="1" applyFill="1" applyBorder="1" applyAlignment="1">
      <alignment horizontal="center" vertical="center" wrapText="1"/>
    </xf>
    <xf numFmtId="0" fontId="0" fillId="0" borderId="19" xfId="0" applyFont="1" applyBorder="1" applyAlignment="1">
      <alignment horizontal="center" vertical="center" wrapText="1"/>
    </xf>
    <xf numFmtId="0" fontId="26" fillId="3" borderId="15" xfId="0" applyNumberFormat="1" applyFont="1" applyFill="1" applyBorder="1" applyAlignment="1">
      <alignment horizontal="center" vertical="center" wrapText="1"/>
    </xf>
    <xf numFmtId="0" fontId="26" fillId="3" borderId="15" xfId="0" applyFont="1" applyFill="1" applyBorder="1" applyAlignment="1">
      <alignment horizontal="center" vertical="center" wrapText="1"/>
    </xf>
    <xf numFmtId="0" fontId="30" fillId="3" borderId="15" xfId="0" applyNumberFormat="1" applyFont="1" applyFill="1" applyBorder="1" applyAlignment="1">
      <alignment horizontal="center" vertical="center" wrapText="1"/>
    </xf>
    <xf numFmtId="0" fontId="30" fillId="3" borderId="15" xfId="0" applyFont="1" applyFill="1" applyBorder="1" applyAlignment="1">
      <alignment horizontal="center" vertical="center" wrapText="1"/>
    </xf>
    <xf numFmtId="0" fontId="30" fillId="3" borderId="16" xfId="0" applyNumberFormat="1"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0" borderId="17" xfId="0" applyFont="1" applyBorder="1" applyAlignment="1">
      <alignment horizontal="center" vertical="center" wrapText="1"/>
    </xf>
    <xf numFmtId="0" fontId="30" fillId="3" borderId="20" xfId="0" applyNumberFormat="1" applyFont="1" applyFill="1" applyBorder="1" applyAlignment="1">
      <alignment horizontal="center" vertical="center" wrapText="1"/>
    </xf>
    <xf numFmtId="0" fontId="34" fillId="9" borderId="15" xfId="0" applyNumberFormat="1" applyFont="1" applyFill="1" applyBorder="1" applyAlignment="1">
      <alignment horizontal="center"/>
    </xf>
    <xf numFmtId="0" fontId="0" fillId="0" borderId="15" xfId="0" applyFont="1" applyBorder="1" applyAlignment="1"/>
    <xf numFmtId="0" fontId="34" fillId="9" borderId="27" xfId="0" applyNumberFormat="1" applyFont="1" applyFill="1" applyBorder="1" applyAlignment="1">
      <alignment horizontal="center"/>
    </xf>
    <xf numFmtId="0" fontId="0" fillId="0" borderId="27" xfId="0" applyFont="1" applyBorder="1" applyAlignment="1"/>
    <xf numFmtId="0" fontId="42" fillId="14" borderId="34" xfId="0" applyNumberFormat="1" applyFont="1" applyFill="1" applyBorder="1" applyAlignment="1">
      <alignment horizontal="right" wrapText="1"/>
    </xf>
    <xf numFmtId="0" fontId="42" fillId="14" borderId="35" xfId="0" applyFont="1" applyFill="1" applyBorder="1" applyAlignment="1">
      <alignment horizontal="right" wrapText="1"/>
    </xf>
    <xf numFmtId="2" fontId="41" fillId="0" borderId="33" xfId="0" applyNumberFormat="1" applyFont="1" applyBorder="1" applyAlignment="1">
      <alignment horizontal="center" wrapText="1"/>
    </xf>
    <xf numFmtId="0" fontId="41" fillId="0" borderId="33" xfId="0" applyFont="1" applyBorder="1" applyAlignment="1">
      <alignment horizontal="center" wrapText="1"/>
    </xf>
    <xf numFmtId="0" fontId="34" fillId="9" borderId="11" xfId="0" applyNumberFormat="1" applyFont="1" applyFill="1" applyBorder="1" applyAlignment="1">
      <alignment horizontal="right"/>
    </xf>
    <xf numFmtId="0" fontId="0" fillId="0" borderId="11" xfId="0" applyFont="1" applyBorder="1" applyAlignment="1">
      <alignment horizontal="right"/>
    </xf>
    <xf numFmtId="0" fontId="0" fillId="0" borderId="29" xfId="0" applyFont="1" applyBorder="1" applyAlignment="1">
      <alignment horizontal="right"/>
    </xf>
    <xf numFmtId="0" fontId="34" fillId="9" borderId="15" xfId="0" applyNumberFormat="1" applyFont="1" applyFill="1" applyBorder="1" applyAlignment="1">
      <alignment horizontal="right"/>
    </xf>
    <xf numFmtId="0" fontId="0" fillId="0" borderId="15" xfId="0" applyFont="1" applyBorder="1" applyAlignment="1">
      <alignment horizontal="right"/>
    </xf>
    <xf numFmtId="0" fontId="34" fillId="9" borderId="20" xfId="0" applyNumberFormat="1" applyFont="1" applyFill="1" applyBorder="1" applyAlignment="1">
      <alignment horizontal="right"/>
    </xf>
    <xf numFmtId="0" fontId="0" fillId="0" borderId="26" xfId="0" applyFont="1" applyBorder="1" applyAlignment="1">
      <alignment horizontal="right"/>
    </xf>
    <xf numFmtId="0" fontId="0" fillId="0" borderId="31" xfId="0" applyFont="1" applyBorder="1" applyAlignment="1">
      <alignment horizontal="right"/>
    </xf>
    <xf numFmtId="0" fontId="17" fillId="3" borderId="14" xfId="0" applyNumberFormat="1" applyFont="1" applyFill="1" applyBorder="1" applyAlignment="1">
      <alignment horizontal="center" vertical="center"/>
    </xf>
    <xf numFmtId="0" fontId="17" fillId="3" borderId="10" xfId="0" applyNumberFormat="1" applyFont="1" applyFill="1" applyBorder="1" applyAlignment="1">
      <alignment horizontal="center" vertical="center"/>
    </xf>
    <xf numFmtId="0" fontId="17" fillId="3" borderId="21" xfId="0" applyNumberFormat="1" applyFont="1" applyFill="1" applyBorder="1" applyAlignment="1">
      <alignment horizontal="center" vertical="center"/>
    </xf>
    <xf numFmtId="0" fontId="0" fillId="0" borderId="24" xfId="0" applyFont="1" applyBorder="1" applyAlignment="1">
      <alignment vertical="top"/>
    </xf>
    <xf numFmtId="0" fontId="0" fillId="0" borderId="19" xfId="0" applyFont="1" applyBorder="1" applyAlignment="1">
      <alignment vertical="top"/>
    </xf>
    <xf numFmtId="0" fontId="39" fillId="14" borderId="32" xfId="0" applyNumberFormat="1" applyFont="1" applyFill="1" applyBorder="1" applyAlignment="1">
      <alignment horizontal="right" vertical="top" wrapText="1"/>
    </xf>
    <xf numFmtId="0" fontId="39" fillId="14" borderId="17" xfId="0" applyFont="1" applyFill="1" applyBorder="1" applyAlignment="1">
      <alignment horizontal="right" vertical="top" wrapText="1"/>
    </xf>
    <xf numFmtId="0" fontId="0" fillId="0" borderId="10" xfId="0" applyFont="1" applyBorder="1" applyAlignment="1">
      <alignment vertical="top" wrapText="1"/>
    </xf>
    <xf numFmtId="0" fontId="39" fillId="14" borderId="20" xfId="0" applyNumberFormat="1" applyFont="1" applyFill="1" applyBorder="1" applyAlignment="1">
      <alignment horizontal="right" vertical="top" wrapText="1"/>
    </xf>
    <xf numFmtId="0" fontId="39" fillId="14" borderId="26" xfId="0" applyFont="1" applyFill="1" applyBorder="1" applyAlignment="1">
      <alignment horizontal="right" vertical="top" wrapText="1"/>
    </xf>
    <xf numFmtId="0" fontId="39" fillId="14" borderId="22" xfId="0" applyNumberFormat="1" applyFont="1" applyFill="1" applyBorder="1" applyAlignment="1">
      <alignment horizontal="right" vertical="top" wrapText="1"/>
    </xf>
    <xf numFmtId="0" fontId="39" fillId="14" borderId="27" xfId="0" applyFont="1" applyFill="1" applyBorder="1" applyAlignment="1">
      <alignment horizontal="right" vertical="top" wrapText="1"/>
    </xf>
    <xf numFmtId="1" fontId="18" fillId="9" borderId="9" xfId="0" applyNumberFormat="1" applyFont="1" applyFill="1" applyBorder="1" applyAlignment="1">
      <alignment horizontal="center" wrapText="1"/>
    </xf>
    <xf numFmtId="0" fontId="0" fillId="0" borderId="10" xfId="0" applyFont="1" applyBorder="1" applyAlignment="1">
      <alignment horizontal="center" wrapText="1"/>
    </xf>
    <xf numFmtId="0" fontId="0" fillId="0" borderId="17" xfId="0" applyFont="1" applyBorder="1" applyAlignment="1">
      <alignment horizontal="center" wrapText="1"/>
    </xf>
    <xf numFmtId="0" fontId="18" fillId="9" borderId="11" xfId="0" applyNumberFormat="1" applyFont="1" applyFill="1" applyBorder="1" applyAlignment="1">
      <alignment horizontal="right" vertical="center"/>
    </xf>
    <xf numFmtId="0" fontId="19" fillId="0" borderId="11" xfId="0" applyFont="1" applyBorder="1" applyAlignment="1">
      <alignment horizontal="right" vertical="center"/>
    </xf>
    <xf numFmtId="0" fontId="19" fillId="0" borderId="46" xfId="0" applyFont="1" applyBorder="1" applyAlignment="1">
      <alignment horizontal="right" vertical="center"/>
    </xf>
    <xf numFmtId="0" fontId="18" fillId="9" borderId="15" xfId="0" applyNumberFormat="1" applyFont="1" applyFill="1" applyBorder="1" applyAlignment="1">
      <alignment horizontal="center" vertical="center"/>
    </xf>
    <xf numFmtId="0" fontId="19" fillId="0" borderId="15" xfId="0" applyFont="1" applyBorder="1" applyAlignment="1">
      <alignment vertical="center"/>
    </xf>
    <xf numFmtId="0" fontId="19" fillId="0" borderId="68" xfId="0" applyFont="1" applyBorder="1" applyAlignment="1">
      <alignment vertical="center"/>
    </xf>
    <xf numFmtId="0" fontId="18" fillId="66" borderId="11" xfId="0" applyNumberFormat="1" applyFont="1" applyFill="1" applyBorder="1" applyAlignment="1">
      <alignment horizontal="right" vertical="center"/>
    </xf>
    <xf numFmtId="0" fontId="19" fillId="66" borderId="11" xfId="0" applyFont="1" applyFill="1" applyBorder="1" applyAlignment="1">
      <alignment horizontal="right" vertical="center"/>
    </xf>
    <xf numFmtId="0" fontId="19" fillId="66" borderId="29" xfId="0" applyFont="1" applyFill="1" applyBorder="1" applyAlignment="1">
      <alignment horizontal="right" vertical="center"/>
    </xf>
    <xf numFmtId="0" fontId="18" fillId="66" borderId="114" xfId="0" applyNumberFormat="1" applyFont="1" applyFill="1" applyBorder="1" applyAlignment="1">
      <alignment horizontal="center" vertical="center"/>
    </xf>
    <xf numFmtId="0" fontId="19" fillId="66" borderId="15" xfId="0" applyFont="1" applyFill="1" applyBorder="1" applyAlignment="1">
      <alignment vertical="center"/>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45" fillId="66" borderId="39" xfId="0" applyFont="1" applyFill="1" applyBorder="1" applyAlignment="1">
      <alignment horizontal="center" vertical="center"/>
    </xf>
    <xf numFmtId="0" fontId="18" fillId="9" borderId="27" xfId="0" applyNumberFormat="1" applyFont="1" applyFill="1" applyBorder="1" applyAlignment="1">
      <alignment horizontal="center" vertical="center"/>
    </xf>
    <xf numFmtId="0" fontId="19" fillId="0" borderId="27" xfId="0" applyFont="1" applyBorder="1" applyAlignment="1">
      <alignment vertical="center"/>
    </xf>
    <xf numFmtId="0" fontId="19" fillId="0" borderId="129" xfId="0" applyFont="1" applyBorder="1" applyAlignment="1">
      <alignment vertical="center"/>
    </xf>
    <xf numFmtId="1" fontId="43" fillId="18" borderId="132" xfId="0" applyNumberFormat="1" applyFont="1" applyFill="1" applyBorder="1" applyAlignment="1">
      <alignment horizontal="center" vertical="center" wrapText="1"/>
    </xf>
    <xf numFmtId="0" fontId="107" fillId="67" borderId="137" xfId="831" applyFont="1" applyFill="1" applyBorder="1" applyAlignment="1">
      <alignment horizontal="center" vertical="center" wrapText="1"/>
    </xf>
    <xf numFmtId="0" fontId="107" fillId="67" borderId="138" xfId="831" applyFont="1" applyFill="1" applyBorder="1" applyAlignment="1">
      <alignment horizontal="center" vertical="center" wrapText="1"/>
    </xf>
    <xf numFmtId="0" fontId="107" fillId="67" borderId="139" xfId="831" applyFont="1" applyFill="1" applyBorder="1" applyAlignment="1">
      <alignment horizontal="center" vertical="center" wrapText="1"/>
    </xf>
    <xf numFmtId="0" fontId="107" fillId="67" borderId="38" xfId="831" applyFont="1" applyFill="1" applyBorder="1" applyAlignment="1">
      <alignment horizontal="center" vertical="center" wrapText="1"/>
    </xf>
    <xf numFmtId="0" fontId="45" fillId="18" borderId="36" xfId="0" applyNumberFormat="1" applyFont="1" applyFill="1" applyBorder="1" applyAlignment="1">
      <alignment horizontal="center" vertical="center"/>
    </xf>
    <xf numFmtId="0" fontId="45" fillId="18" borderId="37" xfId="0" applyNumberFormat="1" applyFont="1" applyFill="1" applyBorder="1" applyAlignment="1">
      <alignment horizontal="center" vertical="center"/>
    </xf>
    <xf numFmtId="0" fontId="45" fillId="18" borderId="38" xfId="0" applyNumberFormat="1" applyFont="1" applyFill="1" applyBorder="1" applyAlignment="1">
      <alignment horizontal="center" vertical="center"/>
    </xf>
    <xf numFmtId="0" fontId="45" fillId="66" borderId="36" xfId="0" applyNumberFormat="1" applyFont="1" applyFill="1" applyBorder="1" applyAlignment="1">
      <alignment horizontal="center" vertical="center"/>
    </xf>
    <xf numFmtId="0" fontId="45" fillId="66" borderId="37" xfId="0" applyNumberFormat="1" applyFont="1" applyFill="1" applyBorder="1" applyAlignment="1">
      <alignment horizontal="center" vertical="center"/>
    </xf>
    <xf numFmtId="0" fontId="45" fillId="66" borderId="38" xfId="0" applyNumberFormat="1" applyFont="1" applyFill="1" applyBorder="1" applyAlignment="1">
      <alignment horizontal="center" vertical="center"/>
    </xf>
    <xf numFmtId="0" fontId="18" fillId="18" borderId="13" xfId="0" applyNumberFormat="1" applyFont="1" applyFill="1" applyBorder="1" applyAlignment="1">
      <alignment horizontal="center" vertical="center" wrapText="1"/>
    </xf>
    <xf numFmtId="0" fontId="18" fillId="18" borderId="45" xfId="0" applyNumberFormat="1" applyFont="1" applyFill="1" applyBorder="1" applyAlignment="1">
      <alignment horizontal="center" vertical="center"/>
    </xf>
    <xf numFmtId="0" fontId="0" fillId="0" borderId="46" xfId="0" applyFont="1" applyBorder="1" applyAlignment="1">
      <alignment vertical="top" wrapText="1"/>
    </xf>
    <xf numFmtId="0" fontId="0" fillId="0" borderId="47" xfId="0" applyFont="1" applyBorder="1" applyAlignment="1">
      <alignment vertical="top" wrapText="1"/>
    </xf>
    <xf numFmtId="2" fontId="15" fillId="0" borderId="27" xfId="0" applyNumberFormat="1" applyFont="1" applyBorder="1" applyAlignment="1">
      <alignment horizontal="center" vertical="top" wrapText="1"/>
    </xf>
    <xf numFmtId="0" fontId="15" fillId="0" borderId="27" xfId="0" applyNumberFormat="1" applyFont="1" applyBorder="1" applyAlignment="1">
      <alignment horizontal="center" vertical="top" wrapText="1"/>
    </xf>
    <xf numFmtId="0" fontId="15" fillId="0" borderId="10" xfId="0" applyNumberFormat="1" applyFont="1" applyBorder="1" applyAlignment="1">
      <alignment horizontal="center" vertical="top" wrapText="1"/>
    </xf>
    <xf numFmtId="0" fontId="17" fillId="9" borderId="15" xfId="0" applyNumberFormat="1" applyFont="1" applyFill="1" applyBorder="1" applyAlignment="1">
      <alignment horizontal="center"/>
    </xf>
  </cellXfs>
  <cellStyles count="60439">
    <cellStyle name="20 % - Accent1 10" xfId="7974"/>
    <cellStyle name="20 % - Accent1 10 2" xfId="23481"/>
    <cellStyle name="20 % - Accent1 10 3" xfId="34038"/>
    <cellStyle name="20 % - Accent1 10 4" xfId="44593"/>
    <cellStyle name="20 % - Accent1 10 5" xfId="55157"/>
    <cellStyle name="20 % - Accent1 11" xfId="2690"/>
    <cellStyle name="20 % - Accent1 12" xfId="13273"/>
    <cellStyle name="20 % - Accent1 13" xfId="18198"/>
    <cellStyle name="20 % - Accent1 14" xfId="28767"/>
    <cellStyle name="20 % - Accent1 15" xfId="39322"/>
    <cellStyle name="20 % - Accent1 16" xfId="49875"/>
    <cellStyle name="20 % - Accent1 2" xfId="31"/>
    <cellStyle name="20 % - Accent1 2 10" xfId="2714"/>
    <cellStyle name="20 % - Accent1 2 11" xfId="13350"/>
    <cellStyle name="20 % - Accent1 2 12" xfId="18279"/>
    <cellStyle name="20 % - Accent1 2 13" xfId="28788"/>
    <cellStyle name="20 % - Accent1 2 14" xfId="39343"/>
    <cellStyle name="20 % - Accent1 2 15" xfId="49956"/>
    <cellStyle name="20 % - Accent1 2 2" xfId="210"/>
    <cellStyle name="20 % - Accent1 2 2 10" xfId="13437"/>
    <cellStyle name="20 % - Accent1 2 2 11" xfId="18367"/>
    <cellStyle name="20 % - Accent1 2 2 12" xfId="28929"/>
    <cellStyle name="20 % - Accent1 2 2 13" xfId="39484"/>
    <cellStyle name="20 % - Accent1 2 2 14" xfId="50044"/>
    <cellStyle name="20 % - Accent1 2 2 2" xfId="390"/>
    <cellStyle name="20 % - Accent1 2 2 2 10" xfId="29105"/>
    <cellStyle name="20 % - Accent1 2 2 2 11" xfId="39660"/>
    <cellStyle name="20 % - Accent1 2 2 2 12" xfId="50220"/>
    <cellStyle name="20 % - Accent1 2 2 2 2" xfId="743"/>
    <cellStyle name="20 % - Accent1 2 2 2 2 10" xfId="50572"/>
    <cellStyle name="20 % - Accent1 2 2 2 2 2" xfId="1975"/>
    <cellStyle name="20 % - Accent1 2 2 2 2 2 2" xfId="7261"/>
    <cellStyle name="20 % - Accent1 2 2 2 2 2 2 2" xfId="12542"/>
    <cellStyle name="20 % - Accent1 2 2 2 2 2 2 2 2" xfId="28048"/>
    <cellStyle name="20 % - Accent1 2 2 2 2 2 2 2 3" xfId="38605"/>
    <cellStyle name="20 % - Accent1 2 2 2 2 2 2 2 4" xfId="49160"/>
    <cellStyle name="20 % - Accent1 2 2 2 2 2 2 2 5" xfId="59724"/>
    <cellStyle name="20 % - Accent1 2 2 2 2 2 2 3" xfId="17661"/>
    <cellStyle name="20 % - Accent1 2 2 2 2 2 2 4" xfId="22768"/>
    <cellStyle name="20 % - Accent1 2 2 2 2 2 2 5" xfId="33325"/>
    <cellStyle name="20 % - Accent1 2 2 2 2 2 2 6" xfId="43880"/>
    <cellStyle name="20 % - Accent1 2 2 2 2 2 2 7" xfId="54444"/>
    <cellStyle name="20 % - Accent1 2 2 2 2 2 3" xfId="9901"/>
    <cellStyle name="20 % - Accent1 2 2 2 2 2 3 2" xfId="25408"/>
    <cellStyle name="20 % - Accent1 2 2 2 2 2 3 3" xfId="35965"/>
    <cellStyle name="20 % - Accent1 2 2 2 2 2 3 4" xfId="46520"/>
    <cellStyle name="20 % - Accent1 2 2 2 2 2 3 5" xfId="57084"/>
    <cellStyle name="20 % - Accent1 2 2 2 2 2 4" xfId="4619"/>
    <cellStyle name="20 % - Accent1 2 2 2 2 2 5" xfId="15197"/>
    <cellStyle name="20 % - Accent1 2 2 2 2 2 6" xfId="20128"/>
    <cellStyle name="20 % - Accent1 2 2 2 2 2 7" xfId="30685"/>
    <cellStyle name="20 % - Accent1 2 2 2 2 2 8" xfId="41240"/>
    <cellStyle name="20 % - Accent1 2 2 2 2 2 9" xfId="51804"/>
    <cellStyle name="20 % - Accent1 2 2 2 2 3" xfId="6029"/>
    <cellStyle name="20 % - Accent1 2 2 2 2 3 2" xfId="11310"/>
    <cellStyle name="20 % - Accent1 2 2 2 2 3 2 2" xfId="26816"/>
    <cellStyle name="20 % - Accent1 2 2 2 2 3 2 3" xfId="37373"/>
    <cellStyle name="20 % - Accent1 2 2 2 2 3 2 4" xfId="47928"/>
    <cellStyle name="20 % - Accent1 2 2 2 2 3 2 5" xfId="58492"/>
    <cellStyle name="20 % - Accent1 2 2 2 2 3 3" xfId="16429"/>
    <cellStyle name="20 % - Accent1 2 2 2 2 3 4" xfId="21536"/>
    <cellStyle name="20 % - Accent1 2 2 2 2 3 5" xfId="32093"/>
    <cellStyle name="20 % - Accent1 2 2 2 2 3 6" xfId="42648"/>
    <cellStyle name="20 % - Accent1 2 2 2 2 3 7" xfId="53212"/>
    <cellStyle name="20 % - Accent1 2 2 2 2 4" xfId="8669"/>
    <cellStyle name="20 % - Accent1 2 2 2 2 4 2" xfId="24176"/>
    <cellStyle name="20 % - Accent1 2 2 2 2 4 3" xfId="34733"/>
    <cellStyle name="20 % - Accent1 2 2 2 2 4 4" xfId="45288"/>
    <cellStyle name="20 % - Accent1 2 2 2 2 4 5" xfId="55852"/>
    <cellStyle name="20 % - Accent1 2 2 2 2 5" xfId="3387"/>
    <cellStyle name="20 % - Accent1 2 2 2 2 6" xfId="13965"/>
    <cellStyle name="20 % - Accent1 2 2 2 2 7" xfId="18896"/>
    <cellStyle name="20 % - Accent1 2 2 2 2 8" xfId="29453"/>
    <cellStyle name="20 % - Accent1 2 2 2 2 9" xfId="40008"/>
    <cellStyle name="20 % - Accent1 2 2 2 3" xfId="1095"/>
    <cellStyle name="20 % - Accent1 2 2 2 3 10" xfId="50924"/>
    <cellStyle name="20 % - Accent1 2 2 2 3 2" xfId="2327"/>
    <cellStyle name="20 % - Accent1 2 2 2 3 2 2" xfId="7613"/>
    <cellStyle name="20 % - Accent1 2 2 2 3 2 2 2" xfId="12894"/>
    <cellStyle name="20 % - Accent1 2 2 2 3 2 2 2 2" xfId="28400"/>
    <cellStyle name="20 % - Accent1 2 2 2 3 2 2 2 3" xfId="38957"/>
    <cellStyle name="20 % - Accent1 2 2 2 3 2 2 2 4" xfId="49512"/>
    <cellStyle name="20 % - Accent1 2 2 2 3 2 2 2 5" xfId="60076"/>
    <cellStyle name="20 % - Accent1 2 2 2 3 2 2 3" xfId="18013"/>
    <cellStyle name="20 % - Accent1 2 2 2 3 2 2 4" xfId="23120"/>
    <cellStyle name="20 % - Accent1 2 2 2 3 2 2 5" xfId="33677"/>
    <cellStyle name="20 % - Accent1 2 2 2 3 2 2 6" xfId="44232"/>
    <cellStyle name="20 % - Accent1 2 2 2 3 2 2 7" xfId="54796"/>
    <cellStyle name="20 % - Accent1 2 2 2 3 2 3" xfId="10253"/>
    <cellStyle name="20 % - Accent1 2 2 2 3 2 3 2" xfId="25760"/>
    <cellStyle name="20 % - Accent1 2 2 2 3 2 3 3" xfId="36317"/>
    <cellStyle name="20 % - Accent1 2 2 2 3 2 3 4" xfId="46872"/>
    <cellStyle name="20 % - Accent1 2 2 2 3 2 3 5" xfId="57436"/>
    <cellStyle name="20 % - Accent1 2 2 2 3 2 4" xfId="4971"/>
    <cellStyle name="20 % - Accent1 2 2 2 3 2 5" xfId="15549"/>
    <cellStyle name="20 % - Accent1 2 2 2 3 2 6" xfId="20480"/>
    <cellStyle name="20 % - Accent1 2 2 2 3 2 7" xfId="31037"/>
    <cellStyle name="20 % - Accent1 2 2 2 3 2 8" xfId="41592"/>
    <cellStyle name="20 % - Accent1 2 2 2 3 2 9" xfId="52156"/>
    <cellStyle name="20 % - Accent1 2 2 2 3 3" xfId="6381"/>
    <cellStyle name="20 % - Accent1 2 2 2 3 3 2" xfId="11662"/>
    <cellStyle name="20 % - Accent1 2 2 2 3 3 2 2" xfId="27168"/>
    <cellStyle name="20 % - Accent1 2 2 2 3 3 2 3" xfId="37725"/>
    <cellStyle name="20 % - Accent1 2 2 2 3 3 2 4" xfId="48280"/>
    <cellStyle name="20 % - Accent1 2 2 2 3 3 2 5" xfId="58844"/>
    <cellStyle name="20 % - Accent1 2 2 2 3 3 3" xfId="16781"/>
    <cellStyle name="20 % - Accent1 2 2 2 3 3 4" xfId="21888"/>
    <cellStyle name="20 % - Accent1 2 2 2 3 3 5" xfId="32445"/>
    <cellStyle name="20 % - Accent1 2 2 2 3 3 6" xfId="43000"/>
    <cellStyle name="20 % - Accent1 2 2 2 3 3 7" xfId="53564"/>
    <cellStyle name="20 % - Accent1 2 2 2 3 4" xfId="9021"/>
    <cellStyle name="20 % - Accent1 2 2 2 3 4 2" xfId="24528"/>
    <cellStyle name="20 % - Accent1 2 2 2 3 4 3" xfId="35085"/>
    <cellStyle name="20 % - Accent1 2 2 2 3 4 4" xfId="45640"/>
    <cellStyle name="20 % - Accent1 2 2 2 3 4 5" xfId="56204"/>
    <cellStyle name="20 % - Accent1 2 2 2 3 5" xfId="3739"/>
    <cellStyle name="20 % - Accent1 2 2 2 3 6" xfId="14317"/>
    <cellStyle name="20 % - Accent1 2 2 2 3 7" xfId="19248"/>
    <cellStyle name="20 % - Accent1 2 2 2 3 8" xfId="29805"/>
    <cellStyle name="20 % - Accent1 2 2 2 3 9" xfId="40360"/>
    <cellStyle name="20 % - Accent1 2 2 2 4" xfId="1623"/>
    <cellStyle name="20 % - Accent1 2 2 2 4 2" xfId="6909"/>
    <cellStyle name="20 % - Accent1 2 2 2 4 2 2" xfId="12190"/>
    <cellStyle name="20 % - Accent1 2 2 2 4 2 2 2" xfId="27696"/>
    <cellStyle name="20 % - Accent1 2 2 2 4 2 2 3" xfId="38253"/>
    <cellStyle name="20 % - Accent1 2 2 2 4 2 2 4" xfId="48808"/>
    <cellStyle name="20 % - Accent1 2 2 2 4 2 2 5" xfId="59372"/>
    <cellStyle name="20 % - Accent1 2 2 2 4 2 3" xfId="17309"/>
    <cellStyle name="20 % - Accent1 2 2 2 4 2 4" xfId="22416"/>
    <cellStyle name="20 % - Accent1 2 2 2 4 2 5" xfId="32973"/>
    <cellStyle name="20 % - Accent1 2 2 2 4 2 6" xfId="43528"/>
    <cellStyle name="20 % - Accent1 2 2 2 4 2 7" xfId="54092"/>
    <cellStyle name="20 % - Accent1 2 2 2 4 3" xfId="9549"/>
    <cellStyle name="20 % - Accent1 2 2 2 4 3 2" xfId="25056"/>
    <cellStyle name="20 % - Accent1 2 2 2 4 3 3" xfId="35613"/>
    <cellStyle name="20 % - Accent1 2 2 2 4 3 4" xfId="46168"/>
    <cellStyle name="20 % - Accent1 2 2 2 4 3 5" xfId="56732"/>
    <cellStyle name="20 % - Accent1 2 2 2 4 4" xfId="4267"/>
    <cellStyle name="20 % - Accent1 2 2 2 4 5" xfId="14845"/>
    <cellStyle name="20 % - Accent1 2 2 2 4 6" xfId="19776"/>
    <cellStyle name="20 % - Accent1 2 2 2 4 7" xfId="30333"/>
    <cellStyle name="20 % - Accent1 2 2 2 4 8" xfId="40888"/>
    <cellStyle name="20 % - Accent1 2 2 2 4 9" xfId="51452"/>
    <cellStyle name="20 % - Accent1 2 2 2 5" xfId="5676"/>
    <cellStyle name="20 % - Accent1 2 2 2 5 2" xfId="10958"/>
    <cellStyle name="20 % - Accent1 2 2 2 5 2 2" xfId="26464"/>
    <cellStyle name="20 % - Accent1 2 2 2 5 2 3" xfId="37021"/>
    <cellStyle name="20 % - Accent1 2 2 2 5 2 4" xfId="47576"/>
    <cellStyle name="20 % - Accent1 2 2 2 5 2 5" xfId="58140"/>
    <cellStyle name="20 % - Accent1 2 2 2 5 3" xfId="16077"/>
    <cellStyle name="20 % - Accent1 2 2 2 5 4" xfId="21184"/>
    <cellStyle name="20 % - Accent1 2 2 2 5 5" xfId="31741"/>
    <cellStyle name="20 % - Accent1 2 2 2 5 6" xfId="42296"/>
    <cellStyle name="20 % - Accent1 2 2 2 5 7" xfId="52860"/>
    <cellStyle name="20 % - Accent1 2 2 2 6" xfId="8317"/>
    <cellStyle name="20 % - Accent1 2 2 2 6 2" xfId="23824"/>
    <cellStyle name="20 % - Accent1 2 2 2 6 3" xfId="34381"/>
    <cellStyle name="20 % - Accent1 2 2 2 6 4" xfId="44936"/>
    <cellStyle name="20 % - Accent1 2 2 2 6 5" xfId="55500"/>
    <cellStyle name="20 % - Accent1 2 2 2 7" xfId="3039"/>
    <cellStyle name="20 % - Accent1 2 2 2 8" xfId="13613"/>
    <cellStyle name="20 % - Accent1 2 2 2 9" xfId="18544"/>
    <cellStyle name="20 % - Accent1 2 2 3" xfId="566"/>
    <cellStyle name="20 % - Accent1 2 2 3 10" xfId="39832"/>
    <cellStyle name="20 % - Accent1 2 2 3 11" xfId="50396"/>
    <cellStyle name="20 % - Accent1 2 2 3 2" xfId="1271"/>
    <cellStyle name="20 % - Accent1 2 2 3 2 10" xfId="51100"/>
    <cellStyle name="20 % - Accent1 2 2 3 2 2" xfId="2503"/>
    <cellStyle name="20 % - Accent1 2 2 3 2 2 2" xfId="7789"/>
    <cellStyle name="20 % - Accent1 2 2 3 2 2 2 2" xfId="13070"/>
    <cellStyle name="20 % - Accent1 2 2 3 2 2 2 2 2" xfId="28576"/>
    <cellStyle name="20 % - Accent1 2 2 3 2 2 2 2 3" xfId="39133"/>
    <cellStyle name="20 % - Accent1 2 2 3 2 2 2 2 4" xfId="49688"/>
    <cellStyle name="20 % - Accent1 2 2 3 2 2 2 2 5" xfId="60252"/>
    <cellStyle name="20 % - Accent1 2 2 3 2 2 2 3" xfId="18189"/>
    <cellStyle name="20 % - Accent1 2 2 3 2 2 2 4" xfId="23296"/>
    <cellStyle name="20 % - Accent1 2 2 3 2 2 2 5" xfId="33853"/>
    <cellStyle name="20 % - Accent1 2 2 3 2 2 2 6" xfId="44408"/>
    <cellStyle name="20 % - Accent1 2 2 3 2 2 2 7" xfId="54972"/>
    <cellStyle name="20 % - Accent1 2 2 3 2 2 3" xfId="10429"/>
    <cellStyle name="20 % - Accent1 2 2 3 2 2 3 2" xfId="25936"/>
    <cellStyle name="20 % - Accent1 2 2 3 2 2 3 3" xfId="36493"/>
    <cellStyle name="20 % - Accent1 2 2 3 2 2 3 4" xfId="47048"/>
    <cellStyle name="20 % - Accent1 2 2 3 2 2 3 5" xfId="57612"/>
    <cellStyle name="20 % - Accent1 2 2 3 2 2 4" xfId="5147"/>
    <cellStyle name="20 % - Accent1 2 2 3 2 2 5" xfId="15725"/>
    <cellStyle name="20 % - Accent1 2 2 3 2 2 6" xfId="20656"/>
    <cellStyle name="20 % - Accent1 2 2 3 2 2 7" xfId="31213"/>
    <cellStyle name="20 % - Accent1 2 2 3 2 2 8" xfId="41768"/>
    <cellStyle name="20 % - Accent1 2 2 3 2 2 9" xfId="52332"/>
    <cellStyle name="20 % - Accent1 2 2 3 2 3" xfId="6557"/>
    <cellStyle name="20 % - Accent1 2 2 3 2 3 2" xfId="11838"/>
    <cellStyle name="20 % - Accent1 2 2 3 2 3 2 2" xfId="27344"/>
    <cellStyle name="20 % - Accent1 2 2 3 2 3 2 3" xfId="37901"/>
    <cellStyle name="20 % - Accent1 2 2 3 2 3 2 4" xfId="48456"/>
    <cellStyle name="20 % - Accent1 2 2 3 2 3 2 5" xfId="59020"/>
    <cellStyle name="20 % - Accent1 2 2 3 2 3 3" xfId="16957"/>
    <cellStyle name="20 % - Accent1 2 2 3 2 3 4" xfId="22064"/>
    <cellStyle name="20 % - Accent1 2 2 3 2 3 5" xfId="32621"/>
    <cellStyle name="20 % - Accent1 2 2 3 2 3 6" xfId="43176"/>
    <cellStyle name="20 % - Accent1 2 2 3 2 3 7" xfId="53740"/>
    <cellStyle name="20 % - Accent1 2 2 3 2 4" xfId="9197"/>
    <cellStyle name="20 % - Accent1 2 2 3 2 4 2" xfId="24704"/>
    <cellStyle name="20 % - Accent1 2 2 3 2 4 3" xfId="35261"/>
    <cellStyle name="20 % - Accent1 2 2 3 2 4 4" xfId="45816"/>
    <cellStyle name="20 % - Accent1 2 2 3 2 4 5" xfId="56380"/>
    <cellStyle name="20 % - Accent1 2 2 3 2 5" xfId="3915"/>
    <cellStyle name="20 % - Accent1 2 2 3 2 6" xfId="14493"/>
    <cellStyle name="20 % - Accent1 2 2 3 2 7" xfId="19424"/>
    <cellStyle name="20 % - Accent1 2 2 3 2 8" xfId="29981"/>
    <cellStyle name="20 % - Accent1 2 2 3 2 9" xfId="40536"/>
    <cellStyle name="20 % - Accent1 2 2 3 3" xfId="1799"/>
    <cellStyle name="20 % - Accent1 2 2 3 3 2" xfId="7085"/>
    <cellStyle name="20 % - Accent1 2 2 3 3 2 2" xfId="12366"/>
    <cellStyle name="20 % - Accent1 2 2 3 3 2 2 2" xfId="27872"/>
    <cellStyle name="20 % - Accent1 2 2 3 3 2 2 3" xfId="38429"/>
    <cellStyle name="20 % - Accent1 2 2 3 3 2 2 4" xfId="48984"/>
    <cellStyle name="20 % - Accent1 2 2 3 3 2 2 5" xfId="59548"/>
    <cellStyle name="20 % - Accent1 2 2 3 3 2 3" xfId="17485"/>
    <cellStyle name="20 % - Accent1 2 2 3 3 2 4" xfId="22592"/>
    <cellStyle name="20 % - Accent1 2 2 3 3 2 5" xfId="33149"/>
    <cellStyle name="20 % - Accent1 2 2 3 3 2 6" xfId="43704"/>
    <cellStyle name="20 % - Accent1 2 2 3 3 2 7" xfId="54268"/>
    <cellStyle name="20 % - Accent1 2 2 3 3 3" xfId="9725"/>
    <cellStyle name="20 % - Accent1 2 2 3 3 3 2" xfId="25232"/>
    <cellStyle name="20 % - Accent1 2 2 3 3 3 3" xfId="35789"/>
    <cellStyle name="20 % - Accent1 2 2 3 3 3 4" xfId="46344"/>
    <cellStyle name="20 % - Accent1 2 2 3 3 3 5" xfId="56908"/>
    <cellStyle name="20 % - Accent1 2 2 3 3 4" xfId="4443"/>
    <cellStyle name="20 % - Accent1 2 2 3 3 5" xfId="15021"/>
    <cellStyle name="20 % - Accent1 2 2 3 3 6" xfId="19952"/>
    <cellStyle name="20 % - Accent1 2 2 3 3 7" xfId="30509"/>
    <cellStyle name="20 % - Accent1 2 2 3 3 8" xfId="41064"/>
    <cellStyle name="20 % - Accent1 2 2 3 3 9" xfId="51628"/>
    <cellStyle name="20 % - Accent1 2 2 3 4" xfId="5852"/>
    <cellStyle name="20 % - Accent1 2 2 3 4 2" xfId="11134"/>
    <cellStyle name="20 % - Accent1 2 2 3 4 2 2" xfId="26640"/>
    <cellStyle name="20 % - Accent1 2 2 3 4 2 3" xfId="37197"/>
    <cellStyle name="20 % - Accent1 2 2 3 4 2 4" xfId="47752"/>
    <cellStyle name="20 % - Accent1 2 2 3 4 2 5" xfId="58316"/>
    <cellStyle name="20 % - Accent1 2 2 3 4 3" xfId="16253"/>
    <cellStyle name="20 % - Accent1 2 2 3 4 4" xfId="21360"/>
    <cellStyle name="20 % - Accent1 2 2 3 4 5" xfId="31917"/>
    <cellStyle name="20 % - Accent1 2 2 3 4 6" xfId="42472"/>
    <cellStyle name="20 % - Accent1 2 2 3 4 7" xfId="53036"/>
    <cellStyle name="20 % - Accent1 2 2 3 5" xfId="8493"/>
    <cellStyle name="20 % - Accent1 2 2 3 5 2" xfId="24000"/>
    <cellStyle name="20 % - Accent1 2 2 3 5 3" xfId="34557"/>
    <cellStyle name="20 % - Accent1 2 2 3 5 4" xfId="45112"/>
    <cellStyle name="20 % - Accent1 2 2 3 5 5" xfId="55676"/>
    <cellStyle name="20 % - Accent1 2 2 3 6" xfId="3211"/>
    <cellStyle name="20 % - Accent1 2 2 3 7" xfId="13789"/>
    <cellStyle name="20 % - Accent1 2 2 3 8" xfId="18720"/>
    <cellStyle name="20 % - Accent1 2 2 3 9" xfId="29277"/>
    <cellStyle name="20 % - Accent1 2 2 4" xfId="919"/>
    <cellStyle name="20 % - Accent1 2 2 4 10" xfId="50748"/>
    <cellStyle name="20 % - Accent1 2 2 4 2" xfId="2151"/>
    <cellStyle name="20 % - Accent1 2 2 4 2 2" xfId="7437"/>
    <cellStyle name="20 % - Accent1 2 2 4 2 2 2" xfId="12718"/>
    <cellStyle name="20 % - Accent1 2 2 4 2 2 2 2" xfId="28224"/>
    <cellStyle name="20 % - Accent1 2 2 4 2 2 2 3" xfId="38781"/>
    <cellStyle name="20 % - Accent1 2 2 4 2 2 2 4" xfId="49336"/>
    <cellStyle name="20 % - Accent1 2 2 4 2 2 2 5" xfId="59900"/>
    <cellStyle name="20 % - Accent1 2 2 4 2 2 3" xfId="17837"/>
    <cellStyle name="20 % - Accent1 2 2 4 2 2 4" xfId="22944"/>
    <cellStyle name="20 % - Accent1 2 2 4 2 2 5" xfId="33501"/>
    <cellStyle name="20 % - Accent1 2 2 4 2 2 6" xfId="44056"/>
    <cellStyle name="20 % - Accent1 2 2 4 2 2 7" xfId="54620"/>
    <cellStyle name="20 % - Accent1 2 2 4 2 3" xfId="10077"/>
    <cellStyle name="20 % - Accent1 2 2 4 2 3 2" xfId="25584"/>
    <cellStyle name="20 % - Accent1 2 2 4 2 3 3" xfId="36141"/>
    <cellStyle name="20 % - Accent1 2 2 4 2 3 4" xfId="46696"/>
    <cellStyle name="20 % - Accent1 2 2 4 2 3 5" xfId="57260"/>
    <cellStyle name="20 % - Accent1 2 2 4 2 4" xfId="4795"/>
    <cellStyle name="20 % - Accent1 2 2 4 2 5" xfId="15373"/>
    <cellStyle name="20 % - Accent1 2 2 4 2 6" xfId="20304"/>
    <cellStyle name="20 % - Accent1 2 2 4 2 7" xfId="30861"/>
    <cellStyle name="20 % - Accent1 2 2 4 2 8" xfId="41416"/>
    <cellStyle name="20 % - Accent1 2 2 4 2 9" xfId="51980"/>
    <cellStyle name="20 % - Accent1 2 2 4 3" xfId="6205"/>
    <cellStyle name="20 % - Accent1 2 2 4 3 2" xfId="11486"/>
    <cellStyle name="20 % - Accent1 2 2 4 3 2 2" xfId="26992"/>
    <cellStyle name="20 % - Accent1 2 2 4 3 2 3" xfId="37549"/>
    <cellStyle name="20 % - Accent1 2 2 4 3 2 4" xfId="48104"/>
    <cellStyle name="20 % - Accent1 2 2 4 3 2 5" xfId="58668"/>
    <cellStyle name="20 % - Accent1 2 2 4 3 3" xfId="16605"/>
    <cellStyle name="20 % - Accent1 2 2 4 3 4" xfId="21712"/>
    <cellStyle name="20 % - Accent1 2 2 4 3 5" xfId="32269"/>
    <cellStyle name="20 % - Accent1 2 2 4 3 6" xfId="42824"/>
    <cellStyle name="20 % - Accent1 2 2 4 3 7" xfId="53388"/>
    <cellStyle name="20 % - Accent1 2 2 4 4" xfId="8845"/>
    <cellStyle name="20 % - Accent1 2 2 4 4 2" xfId="24352"/>
    <cellStyle name="20 % - Accent1 2 2 4 4 3" xfId="34909"/>
    <cellStyle name="20 % - Accent1 2 2 4 4 4" xfId="45464"/>
    <cellStyle name="20 % - Accent1 2 2 4 4 5" xfId="56028"/>
    <cellStyle name="20 % - Accent1 2 2 4 5" xfId="3563"/>
    <cellStyle name="20 % - Accent1 2 2 4 6" xfId="14141"/>
    <cellStyle name="20 % - Accent1 2 2 4 7" xfId="19072"/>
    <cellStyle name="20 % - Accent1 2 2 4 8" xfId="29629"/>
    <cellStyle name="20 % - Accent1 2 2 4 9" xfId="40184"/>
    <cellStyle name="20 % - Accent1 2 2 5" xfId="1447"/>
    <cellStyle name="20 % - Accent1 2 2 5 2" xfId="6733"/>
    <cellStyle name="20 % - Accent1 2 2 5 2 2" xfId="12014"/>
    <cellStyle name="20 % - Accent1 2 2 5 2 2 2" xfId="27520"/>
    <cellStyle name="20 % - Accent1 2 2 5 2 2 3" xfId="38077"/>
    <cellStyle name="20 % - Accent1 2 2 5 2 2 4" xfId="48632"/>
    <cellStyle name="20 % - Accent1 2 2 5 2 2 5" xfId="59196"/>
    <cellStyle name="20 % - Accent1 2 2 5 2 3" xfId="17133"/>
    <cellStyle name="20 % - Accent1 2 2 5 2 4" xfId="22240"/>
    <cellStyle name="20 % - Accent1 2 2 5 2 5" xfId="32797"/>
    <cellStyle name="20 % - Accent1 2 2 5 2 6" xfId="43352"/>
    <cellStyle name="20 % - Accent1 2 2 5 2 7" xfId="53916"/>
    <cellStyle name="20 % - Accent1 2 2 5 3" xfId="9373"/>
    <cellStyle name="20 % - Accent1 2 2 5 3 2" xfId="24880"/>
    <cellStyle name="20 % - Accent1 2 2 5 3 3" xfId="35437"/>
    <cellStyle name="20 % - Accent1 2 2 5 3 4" xfId="45992"/>
    <cellStyle name="20 % - Accent1 2 2 5 3 5" xfId="56556"/>
    <cellStyle name="20 % - Accent1 2 2 5 4" xfId="4091"/>
    <cellStyle name="20 % - Accent1 2 2 5 5" xfId="14669"/>
    <cellStyle name="20 % - Accent1 2 2 5 6" xfId="19600"/>
    <cellStyle name="20 % - Accent1 2 2 5 7" xfId="30157"/>
    <cellStyle name="20 % - Accent1 2 2 5 8" xfId="40712"/>
    <cellStyle name="20 % - Accent1 2 2 5 9" xfId="51276"/>
    <cellStyle name="20 % - Accent1 2 2 6" xfId="2679"/>
    <cellStyle name="20 % - Accent1 2 2 6 2" xfId="7965"/>
    <cellStyle name="20 % - Accent1 2 2 6 2 2" xfId="13246"/>
    <cellStyle name="20 % - Accent1 2 2 6 2 2 2" xfId="28752"/>
    <cellStyle name="20 % - Accent1 2 2 6 2 2 3" xfId="39309"/>
    <cellStyle name="20 % - Accent1 2 2 6 2 2 4" xfId="49864"/>
    <cellStyle name="20 % - Accent1 2 2 6 2 2 5" xfId="60428"/>
    <cellStyle name="20 % - Accent1 2 2 6 2 3" xfId="23472"/>
    <cellStyle name="20 % - Accent1 2 2 6 2 4" xfId="34029"/>
    <cellStyle name="20 % - Accent1 2 2 6 2 5" xfId="44584"/>
    <cellStyle name="20 % - Accent1 2 2 6 2 6" xfId="55148"/>
    <cellStyle name="20 % - Accent1 2 2 6 3" xfId="10605"/>
    <cellStyle name="20 % - Accent1 2 2 6 3 2" xfId="26112"/>
    <cellStyle name="20 % - Accent1 2 2 6 3 3" xfId="36669"/>
    <cellStyle name="20 % - Accent1 2 2 6 3 4" xfId="47224"/>
    <cellStyle name="20 % - Accent1 2 2 6 3 5" xfId="57788"/>
    <cellStyle name="20 % - Accent1 2 2 6 4" xfId="5323"/>
    <cellStyle name="20 % - Accent1 2 2 6 5" xfId="15901"/>
    <cellStyle name="20 % - Accent1 2 2 6 6" xfId="20832"/>
    <cellStyle name="20 % - Accent1 2 2 6 7" xfId="31389"/>
    <cellStyle name="20 % - Accent1 2 2 6 8" xfId="41944"/>
    <cellStyle name="20 % - Accent1 2 2 6 9" xfId="52508"/>
    <cellStyle name="20 % - Accent1 2 2 7" xfId="5500"/>
    <cellStyle name="20 % - Accent1 2 2 7 2" xfId="10782"/>
    <cellStyle name="20 % - Accent1 2 2 7 2 2" xfId="26288"/>
    <cellStyle name="20 % - Accent1 2 2 7 2 3" xfId="36845"/>
    <cellStyle name="20 % - Accent1 2 2 7 2 4" xfId="47400"/>
    <cellStyle name="20 % - Accent1 2 2 7 2 5" xfId="57964"/>
    <cellStyle name="20 % - Accent1 2 2 7 3" xfId="21008"/>
    <cellStyle name="20 % - Accent1 2 2 7 4" xfId="31565"/>
    <cellStyle name="20 % - Accent1 2 2 7 5" xfId="42120"/>
    <cellStyle name="20 % - Accent1 2 2 7 6" xfId="52684"/>
    <cellStyle name="20 % - Accent1 2 2 8" xfId="8141"/>
    <cellStyle name="20 % - Accent1 2 2 8 2" xfId="23648"/>
    <cellStyle name="20 % - Accent1 2 2 8 3" xfId="34205"/>
    <cellStyle name="20 % - Accent1 2 2 8 4" xfId="44760"/>
    <cellStyle name="20 % - Accent1 2 2 8 5" xfId="55324"/>
    <cellStyle name="20 % - Accent1 2 2 9" xfId="2856"/>
    <cellStyle name="20 % - Accent1 2 3" xfId="303"/>
    <cellStyle name="20 % - Accent1 2 3 10" xfId="29018"/>
    <cellStyle name="20 % - Accent1 2 3 11" xfId="39573"/>
    <cellStyle name="20 % - Accent1 2 3 12" xfId="50133"/>
    <cellStyle name="20 % - Accent1 2 3 2" xfId="656"/>
    <cellStyle name="20 % - Accent1 2 3 2 10" xfId="50485"/>
    <cellStyle name="20 % - Accent1 2 3 2 2" xfId="1888"/>
    <cellStyle name="20 % - Accent1 2 3 2 2 2" xfId="7174"/>
    <cellStyle name="20 % - Accent1 2 3 2 2 2 2" xfId="12455"/>
    <cellStyle name="20 % - Accent1 2 3 2 2 2 2 2" xfId="27961"/>
    <cellStyle name="20 % - Accent1 2 3 2 2 2 2 3" xfId="38518"/>
    <cellStyle name="20 % - Accent1 2 3 2 2 2 2 4" xfId="49073"/>
    <cellStyle name="20 % - Accent1 2 3 2 2 2 2 5" xfId="59637"/>
    <cellStyle name="20 % - Accent1 2 3 2 2 2 3" xfId="17574"/>
    <cellStyle name="20 % - Accent1 2 3 2 2 2 4" xfId="22681"/>
    <cellStyle name="20 % - Accent1 2 3 2 2 2 5" xfId="33238"/>
    <cellStyle name="20 % - Accent1 2 3 2 2 2 6" xfId="43793"/>
    <cellStyle name="20 % - Accent1 2 3 2 2 2 7" xfId="54357"/>
    <cellStyle name="20 % - Accent1 2 3 2 2 3" xfId="9814"/>
    <cellStyle name="20 % - Accent1 2 3 2 2 3 2" xfId="25321"/>
    <cellStyle name="20 % - Accent1 2 3 2 2 3 3" xfId="35878"/>
    <cellStyle name="20 % - Accent1 2 3 2 2 3 4" xfId="46433"/>
    <cellStyle name="20 % - Accent1 2 3 2 2 3 5" xfId="56997"/>
    <cellStyle name="20 % - Accent1 2 3 2 2 4" xfId="4532"/>
    <cellStyle name="20 % - Accent1 2 3 2 2 5" xfId="15110"/>
    <cellStyle name="20 % - Accent1 2 3 2 2 6" xfId="20041"/>
    <cellStyle name="20 % - Accent1 2 3 2 2 7" xfId="30598"/>
    <cellStyle name="20 % - Accent1 2 3 2 2 8" xfId="41153"/>
    <cellStyle name="20 % - Accent1 2 3 2 2 9" xfId="51717"/>
    <cellStyle name="20 % - Accent1 2 3 2 3" xfId="5942"/>
    <cellStyle name="20 % - Accent1 2 3 2 3 2" xfId="11223"/>
    <cellStyle name="20 % - Accent1 2 3 2 3 2 2" xfId="26729"/>
    <cellStyle name="20 % - Accent1 2 3 2 3 2 3" xfId="37286"/>
    <cellStyle name="20 % - Accent1 2 3 2 3 2 4" xfId="47841"/>
    <cellStyle name="20 % - Accent1 2 3 2 3 2 5" xfId="58405"/>
    <cellStyle name="20 % - Accent1 2 3 2 3 3" xfId="16342"/>
    <cellStyle name="20 % - Accent1 2 3 2 3 4" xfId="21449"/>
    <cellStyle name="20 % - Accent1 2 3 2 3 5" xfId="32006"/>
    <cellStyle name="20 % - Accent1 2 3 2 3 6" xfId="42561"/>
    <cellStyle name="20 % - Accent1 2 3 2 3 7" xfId="53125"/>
    <cellStyle name="20 % - Accent1 2 3 2 4" xfId="8582"/>
    <cellStyle name="20 % - Accent1 2 3 2 4 2" xfId="24089"/>
    <cellStyle name="20 % - Accent1 2 3 2 4 3" xfId="34646"/>
    <cellStyle name="20 % - Accent1 2 3 2 4 4" xfId="45201"/>
    <cellStyle name="20 % - Accent1 2 3 2 4 5" xfId="55765"/>
    <cellStyle name="20 % - Accent1 2 3 2 5" xfId="3300"/>
    <cellStyle name="20 % - Accent1 2 3 2 6" xfId="13878"/>
    <cellStyle name="20 % - Accent1 2 3 2 7" xfId="18809"/>
    <cellStyle name="20 % - Accent1 2 3 2 8" xfId="29366"/>
    <cellStyle name="20 % - Accent1 2 3 2 9" xfId="39921"/>
    <cellStyle name="20 % - Accent1 2 3 3" xfId="1008"/>
    <cellStyle name="20 % - Accent1 2 3 3 10" xfId="50837"/>
    <cellStyle name="20 % - Accent1 2 3 3 2" xfId="2240"/>
    <cellStyle name="20 % - Accent1 2 3 3 2 2" xfId="7526"/>
    <cellStyle name="20 % - Accent1 2 3 3 2 2 2" xfId="12807"/>
    <cellStyle name="20 % - Accent1 2 3 3 2 2 2 2" xfId="28313"/>
    <cellStyle name="20 % - Accent1 2 3 3 2 2 2 3" xfId="38870"/>
    <cellStyle name="20 % - Accent1 2 3 3 2 2 2 4" xfId="49425"/>
    <cellStyle name="20 % - Accent1 2 3 3 2 2 2 5" xfId="59989"/>
    <cellStyle name="20 % - Accent1 2 3 3 2 2 3" xfId="17926"/>
    <cellStyle name="20 % - Accent1 2 3 3 2 2 4" xfId="23033"/>
    <cellStyle name="20 % - Accent1 2 3 3 2 2 5" xfId="33590"/>
    <cellStyle name="20 % - Accent1 2 3 3 2 2 6" xfId="44145"/>
    <cellStyle name="20 % - Accent1 2 3 3 2 2 7" xfId="54709"/>
    <cellStyle name="20 % - Accent1 2 3 3 2 3" xfId="10166"/>
    <cellStyle name="20 % - Accent1 2 3 3 2 3 2" xfId="25673"/>
    <cellStyle name="20 % - Accent1 2 3 3 2 3 3" xfId="36230"/>
    <cellStyle name="20 % - Accent1 2 3 3 2 3 4" xfId="46785"/>
    <cellStyle name="20 % - Accent1 2 3 3 2 3 5" xfId="57349"/>
    <cellStyle name="20 % - Accent1 2 3 3 2 4" xfId="4884"/>
    <cellStyle name="20 % - Accent1 2 3 3 2 5" xfId="15462"/>
    <cellStyle name="20 % - Accent1 2 3 3 2 6" xfId="20393"/>
    <cellStyle name="20 % - Accent1 2 3 3 2 7" xfId="30950"/>
    <cellStyle name="20 % - Accent1 2 3 3 2 8" xfId="41505"/>
    <cellStyle name="20 % - Accent1 2 3 3 2 9" xfId="52069"/>
    <cellStyle name="20 % - Accent1 2 3 3 3" xfId="6294"/>
    <cellStyle name="20 % - Accent1 2 3 3 3 2" xfId="11575"/>
    <cellStyle name="20 % - Accent1 2 3 3 3 2 2" xfId="27081"/>
    <cellStyle name="20 % - Accent1 2 3 3 3 2 3" xfId="37638"/>
    <cellStyle name="20 % - Accent1 2 3 3 3 2 4" xfId="48193"/>
    <cellStyle name="20 % - Accent1 2 3 3 3 2 5" xfId="58757"/>
    <cellStyle name="20 % - Accent1 2 3 3 3 3" xfId="16694"/>
    <cellStyle name="20 % - Accent1 2 3 3 3 4" xfId="21801"/>
    <cellStyle name="20 % - Accent1 2 3 3 3 5" xfId="32358"/>
    <cellStyle name="20 % - Accent1 2 3 3 3 6" xfId="42913"/>
    <cellStyle name="20 % - Accent1 2 3 3 3 7" xfId="53477"/>
    <cellStyle name="20 % - Accent1 2 3 3 4" xfId="8934"/>
    <cellStyle name="20 % - Accent1 2 3 3 4 2" xfId="24441"/>
    <cellStyle name="20 % - Accent1 2 3 3 4 3" xfId="34998"/>
    <cellStyle name="20 % - Accent1 2 3 3 4 4" xfId="45553"/>
    <cellStyle name="20 % - Accent1 2 3 3 4 5" xfId="56117"/>
    <cellStyle name="20 % - Accent1 2 3 3 5" xfId="3652"/>
    <cellStyle name="20 % - Accent1 2 3 3 6" xfId="14230"/>
    <cellStyle name="20 % - Accent1 2 3 3 7" xfId="19161"/>
    <cellStyle name="20 % - Accent1 2 3 3 8" xfId="29718"/>
    <cellStyle name="20 % - Accent1 2 3 3 9" xfId="40273"/>
    <cellStyle name="20 % - Accent1 2 3 4" xfId="1536"/>
    <cellStyle name="20 % - Accent1 2 3 4 2" xfId="6822"/>
    <cellStyle name="20 % - Accent1 2 3 4 2 2" xfId="12103"/>
    <cellStyle name="20 % - Accent1 2 3 4 2 2 2" xfId="27609"/>
    <cellStyle name="20 % - Accent1 2 3 4 2 2 3" xfId="38166"/>
    <cellStyle name="20 % - Accent1 2 3 4 2 2 4" xfId="48721"/>
    <cellStyle name="20 % - Accent1 2 3 4 2 2 5" xfId="59285"/>
    <cellStyle name="20 % - Accent1 2 3 4 2 3" xfId="17222"/>
    <cellStyle name="20 % - Accent1 2 3 4 2 4" xfId="22329"/>
    <cellStyle name="20 % - Accent1 2 3 4 2 5" xfId="32886"/>
    <cellStyle name="20 % - Accent1 2 3 4 2 6" xfId="43441"/>
    <cellStyle name="20 % - Accent1 2 3 4 2 7" xfId="54005"/>
    <cellStyle name="20 % - Accent1 2 3 4 3" xfId="9462"/>
    <cellStyle name="20 % - Accent1 2 3 4 3 2" xfId="24969"/>
    <cellStyle name="20 % - Accent1 2 3 4 3 3" xfId="35526"/>
    <cellStyle name="20 % - Accent1 2 3 4 3 4" xfId="46081"/>
    <cellStyle name="20 % - Accent1 2 3 4 3 5" xfId="56645"/>
    <cellStyle name="20 % - Accent1 2 3 4 4" xfId="4180"/>
    <cellStyle name="20 % - Accent1 2 3 4 5" xfId="14758"/>
    <cellStyle name="20 % - Accent1 2 3 4 6" xfId="19689"/>
    <cellStyle name="20 % - Accent1 2 3 4 7" xfId="30246"/>
    <cellStyle name="20 % - Accent1 2 3 4 8" xfId="40801"/>
    <cellStyle name="20 % - Accent1 2 3 4 9" xfId="51365"/>
    <cellStyle name="20 % - Accent1 2 3 5" xfId="5589"/>
    <cellStyle name="20 % - Accent1 2 3 5 2" xfId="10871"/>
    <cellStyle name="20 % - Accent1 2 3 5 2 2" xfId="26377"/>
    <cellStyle name="20 % - Accent1 2 3 5 2 3" xfId="36934"/>
    <cellStyle name="20 % - Accent1 2 3 5 2 4" xfId="47489"/>
    <cellStyle name="20 % - Accent1 2 3 5 2 5" xfId="58053"/>
    <cellStyle name="20 % - Accent1 2 3 5 3" xfId="15990"/>
    <cellStyle name="20 % - Accent1 2 3 5 4" xfId="21097"/>
    <cellStyle name="20 % - Accent1 2 3 5 5" xfId="31654"/>
    <cellStyle name="20 % - Accent1 2 3 5 6" xfId="42209"/>
    <cellStyle name="20 % - Accent1 2 3 5 7" xfId="52773"/>
    <cellStyle name="20 % - Accent1 2 3 6" xfId="8230"/>
    <cellStyle name="20 % - Accent1 2 3 6 2" xfId="23737"/>
    <cellStyle name="20 % - Accent1 2 3 6 3" xfId="34294"/>
    <cellStyle name="20 % - Accent1 2 3 6 4" xfId="44849"/>
    <cellStyle name="20 % - Accent1 2 3 6 5" xfId="55413"/>
    <cellStyle name="20 % - Accent1 2 3 7" xfId="2952"/>
    <cellStyle name="20 % - Accent1 2 3 8" xfId="13526"/>
    <cellStyle name="20 % - Accent1 2 3 9" xfId="18457"/>
    <cellStyle name="20 % - Accent1 2 4" xfId="479"/>
    <cellStyle name="20 % - Accent1 2 4 10" xfId="39747"/>
    <cellStyle name="20 % - Accent1 2 4 11" xfId="50309"/>
    <cellStyle name="20 % - Accent1 2 4 2" xfId="1184"/>
    <cellStyle name="20 % - Accent1 2 4 2 10" xfId="51013"/>
    <cellStyle name="20 % - Accent1 2 4 2 2" xfId="2416"/>
    <cellStyle name="20 % - Accent1 2 4 2 2 2" xfId="7702"/>
    <cellStyle name="20 % - Accent1 2 4 2 2 2 2" xfId="12983"/>
    <cellStyle name="20 % - Accent1 2 4 2 2 2 2 2" xfId="28489"/>
    <cellStyle name="20 % - Accent1 2 4 2 2 2 2 3" xfId="39046"/>
    <cellStyle name="20 % - Accent1 2 4 2 2 2 2 4" xfId="49601"/>
    <cellStyle name="20 % - Accent1 2 4 2 2 2 2 5" xfId="60165"/>
    <cellStyle name="20 % - Accent1 2 4 2 2 2 3" xfId="18102"/>
    <cellStyle name="20 % - Accent1 2 4 2 2 2 4" xfId="23209"/>
    <cellStyle name="20 % - Accent1 2 4 2 2 2 5" xfId="33766"/>
    <cellStyle name="20 % - Accent1 2 4 2 2 2 6" xfId="44321"/>
    <cellStyle name="20 % - Accent1 2 4 2 2 2 7" xfId="54885"/>
    <cellStyle name="20 % - Accent1 2 4 2 2 3" xfId="10342"/>
    <cellStyle name="20 % - Accent1 2 4 2 2 3 2" xfId="25849"/>
    <cellStyle name="20 % - Accent1 2 4 2 2 3 3" xfId="36406"/>
    <cellStyle name="20 % - Accent1 2 4 2 2 3 4" xfId="46961"/>
    <cellStyle name="20 % - Accent1 2 4 2 2 3 5" xfId="57525"/>
    <cellStyle name="20 % - Accent1 2 4 2 2 4" xfId="5060"/>
    <cellStyle name="20 % - Accent1 2 4 2 2 5" xfId="15638"/>
    <cellStyle name="20 % - Accent1 2 4 2 2 6" xfId="20569"/>
    <cellStyle name="20 % - Accent1 2 4 2 2 7" xfId="31126"/>
    <cellStyle name="20 % - Accent1 2 4 2 2 8" xfId="41681"/>
    <cellStyle name="20 % - Accent1 2 4 2 2 9" xfId="52245"/>
    <cellStyle name="20 % - Accent1 2 4 2 3" xfId="6470"/>
    <cellStyle name="20 % - Accent1 2 4 2 3 2" xfId="11751"/>
    <cellStyle name="20 % - Accent1 2 4 2 3 2 2" xfId="27257"/>
    <cellStyle name="20 % - Accent1 2 4 2 3 2 3" xfId="37814"/>
    <cellStyle name="20 % - Accent1 2 4 2 3 2 4" xfId="48369"/>
    <cellStyle name="20 % - Accent1 2 4 2 3 2 5" xfId="58933"/>
    <cellStyle name="20 % - Accent1 2 4 2 3 3" xfId="16870"/>
    <cellStyle name="20 % - Accent1 2 4 2 3 4" xfId="21977"/>
    <cellStyle name="20 % - Accent1 2 4 2 3 5" xfId="32534"/>
    <cellStyle name="20 % - Accent1 2 4 2 3 6" xfId="43089"/>
    <cellStyle name="20 % - Accent1 2 4 2 3 7" xfId="53653"/>
    <cellStyle name="20 % - Accent1 2 4 2 4" xfId="9110"/>
    <cellStyle name="20 % - Accent1 2 4 2 4 2" xfId="24617"/>
    <cellStyle name="20 % - Accent1 2 4 2 4 3" xfId="35174"/>
    <cellStyle name="20 % - Accent1 2 4 2 4 4" xfId="45729"/>
    <cellStyle name="20 % - Accent1 2 4 2 4 5" xfId="56293"/>
    <cellStyle name="20 % - Accent1 2 4 2 5" xfId="3828"/>
    <cellStyle name="20 % - Accent1 2 4 2 6" xfId="14406"/>
    <cellStyle name="20 % - Accent1 2 4 2 7" xfId="19337"/>
    <cellStyle name="20 % - Accent1 2 4 2 8" xfId="29894"/>
    <cellStyle name="20 % - Accent1 2 4 2 9" xfId="40449"/>
    <cellStyle name="20 % - Accent1 2 4 3" xfId="1712"/>
    <cellStyle name="20 % - Accent1 2 4 3 2" xfId="6998"/>
    <cellStyle name="20 % - Accent1 2 4 3 2 2" xfId="12279"/>
    <cellStyle name="20 % - Accent1 2 4 3 2 2 2" xfId="27785"/>
    <cellStyle name="20 % - Accent1 2 4 3 2 2 3" xfId="38342"/>
    <cellStyle name="20 % - Accent1 2 4 3 2 2 4" xfId="48897"/>
    <cellStyle name="20 % - Accent1 2 4 3 2 2 5" xfId="59461"/>
    <cellStyle name="20 % - Accent1 2 4 3 2 3" xfId="17398"/>
    <cellStyle name="20 % - Accent1 2 4 3 2 4" xfId="22505"/>
    <cellStyle name="20 % - Accent1 2 4 3 2 5" xfId="33062"/>
    <cellStyle name="20 % - Accent1 2 4 3 2 6" xfId="43617"/>
    <cellStyle name="20 % - Accent1 2 4 3 2 7" xfId="54181"/>
    <cellStyle name="20 % - Accent1 2 4 3 3" xfId="9638"/>
    <cellStyle name="20 % - Accent1 2 4 3 3 2" xfId="25145"/>
    <cellStyle name="20 % - Accent1 2 4 3 3 3" xfId="35702"/>
    <cellStyle name="20 % - Accent1 2 4 3 3 4" xfId="46257"/>
    <cellStyle name="20 % - Accent1 2 4 3 3 5" xfId="56821"/>
    <cellStyle name="20 % - Accent1 2 4 3 4" xfId="4356"/>
    <cellStyle name="20 % - Accent1 2 4 3 5" xfId="14934"/>
    <cellStyle name="20 % - Accent1 2 4 3 6" xfId="19865"/>
    <cellStyle name="20 % - Accent1 2 4 3 7" xfId="30422"/>
    <cellStyle name="20 % - Accent1 2 4 3 8" xfId="40977"/>
    <cellStyle name="20 % - Accent1 2 4 3 9" xfId="51541"/>
    <cellStyle name="20 % - Accent1 2 4 4" xfId="5765"/>
    <cellStyle name="20 % - Accent1 2 4 4 2" xfId="11047"/>
    <cellStyle name="20 % - Accent1 2 4 4 2 2" xfId="26553"/>
    <cellStyle name="20 % - Accent1 2 4 4 2 3" xfId="37110"/>
    <cellStyle name="20 % - Accent1 2 4 4 2 4" xfId="47665"/>
    <cellStyle name="20 % - Accent1 2 4 4 2 5" xfId="58229"/>
    <cellStyle name="20 % - Accent1 2 4 4 3" xfId="16166"/>
    <cellStyle name="20 % - Accent1 2 4 4 4" xfId="21273"/>
    <cellStyle name="20 % - Accent1 2 4 4 5" xfId="31830"/>
    <cellStyle name="20 % - Accent1 2 4 4 6" xfId="42385"/>
    <cellStyle name="20 % - Accent1 2 4 4 7" xfId="52949"/>
    <cellStyle name="20 % - Accent1 2 4 5" xfId="8406"/>
    <cellStyle name="20 % - Accent1 2 4 5 2" xfId="23913"/>
    <cellStyle name="20 % - Accent1 2 4 5 3" xfId="34470"/>
    <cellStyle name="20 % - Accent1 2 4 5 4" xfId="45025"/>
    <cellStyle name="20 % - Accent1 2 4 5 5" xfId="55589"/>
    <cellStyle name="20 % - Accent1 2 4 6" xfId="3126"/>
    <cellStyle name="20 % - Accent1 2 4 7" xfId="13702"/>
    <cellStyle name="20 % - Accent1 2 4 8" xfId="18633"/>
    <cellStyle name="20 % - Accent1 2 4 9" xfId="29192"/>
    <cellStyle name="20 % - Accent1 2 5" xfId="832"/>
    <cellStyle name="20 % - Accent1 2 5 10" xfId="50661"/>
    <cellStyle name="20 % - Accent1 2 5 2" xfId="2064"/>
    <cellStyle name="20 % - Accent1 2 5 2 2" xfId="7350"/>
    <cellStyle name="20 % - Accent1 2 5 2 2 2" xfId="12631"/>
    <cellStyle name="20 % - Accent1 2 5 2 2 2 2" xfId="28137"/>
    <cellStyle name="20 % - Accent1 2 5 2 2 2 3" xfId="38694"/>
    <cellStyle name="20 % - Accent1 2 5 2 2 2 4" xfId="49249"/>
    <cellStyle name="20 % - Accent1 2 5 2 2 2 5" xfId="59813"/>
    <cellStyle name="20 % - Accent1 2 5 2 2 3" xfId="17750"/>
    <cellStyle name="20 % - Accent1 2 5 2 2 4" xfId="22857"/>
    <cellStyle name="20 % - Accent1 2 5 2 2 5" xfId="33414"/>
    <cellStyle name="20 % - Accent1 2 5 2 2 6" xfId="43969"/>
    <cellStyle name="20 % - Accent1 2 5 2 2 7" xfId="54533"/>
    <cellStyle name="20 % - Accent1 2 5 2 3" xfId="9990"/>
    <cellStyle name="20 % - Accent1 2 5 2 3 2" xfId="25497"/>
    <cellStyle name="20 % - Accent1 2 5 2 3 3" xfId="36054"/>
    <cellStyle name="20 % - Accent1 2 5 2 3 4" xfId="46609"/>
    <cellStyle name="20 % - Accent1 2 5 2 3 5" xfId="57173"/>
    <cellStyle name="20 % - Accent1 2 5 2 4" xfId="4708"/>
    <cellStyle name="20 % - Accent1 2 5 2 5" xfId="15286"/>
    <cellStyle name="20 % - Accent1 2 5 2 6" xfId="20217"/>
    <cellStyle name="20 % - Accent1 2 5 2 7" xfId="30774"/>
    <cellStyle name="20 % - Accent1 2 5 2 8" xfId="41329"/>
    <cellStyle name="20 % - Accent1 2 5 2 9" xfId="51893"/>
    <cellStyle name="20 % - Accent1 2 5 3" xfId="6118"/>
    <cellStyle name="20 % - Accent1 2 5 3 2" xfId="11399"/>
    <cellStyle name="20 % - Accent1 2 5 3 2 2" xfId="26905"/>
    <cellStyle name="20 % - Accent1 2 5 3 2 3" xfId="37462"/>
    <cellStyle name="20 % - Accent1 2 5 3 2 4" xfId="48017"/>
    <cellStyle name="20 % - Accent1 2 5 3 2 5" xfId="58581"/>
    <cellStyle name="20 % - Accent1 2 5 3 3" xfId="16518"/>
    <cellStyle name="20 % - Accent1 2 5 3 4" xfId="21625"/>
    <cellStyle name="20 % - Accent1 2 5 3 5" xfId="32182"/>
    <cellStyle name="20 % - Accent1 2 5 3 6" xfId="42737"/>
    <cellStyle name="20 % - Accent1 2 5 3 7" xfId="53301"/>
    <cellStyle name="20 % - Accent1 2 5 4" xfId="8758"/>
    <cellStyle name="20 % - Accent1 2 5 4 2" xfId="24265"/>
    <cellStyle name="20 % - Accent1 2 5 4 3" xfId="34822"/>
    <cellStyle name="20 % - Accent1 2 5 4 4" xfId="45377"/>
    <cellStyle name="20 % - Accent1 2 5 4 5" xfId="55941"/>
    <cellStyle name="20 % - Accent1 2 5 5" xfId="3476"/>
    <cellStyle name="20 % - Accent1 2 5 6" xfId="14054"/>
    <cellStyle name="20 % - Accent1 2 5 7" xfId="18985"/>
    <cellStyle name="20 % - Accent1 2 5 8" xfId="29542"/>
    <cellStyle name="20 % - Accent1 2 5 9" xfId="40097"/>
    <cellStyle name="20 % - Accent1 2 6" xfId="1360"/>
    <cellStyle name="20 % - Accent1 2 6 2" xfId="6646"/>
    <cellStyle name="20 % - Accent1 2 6 2 2" xfId="11927"/>
    <cellStyle name="20 % - Accent1 2 6 2 2 2" xfId="27433"/>
    <cellStyle name="20 % - Accent1 2 6 2 2 3" xfId="37990"/>
    <cellStyle name="20 % - Accent1 2 6 2 2 4" xfId="48545"/>
    <cellStyle name="20 % - Accent1 2 6 2 2 5" xfId="59109"/>
    <cellStyle name="20 % - Accent1 2 6 2 3" xfId="17046"/>
    <cellStyle name="20 % - Accent1 2 6 2 4" xfId="22153"/>
    <cellStyle name="20 % - Accent1 2 6 2 5" xfId="32710"/>
    <cellStyle name="20 % - Accent1 2 6 2 6" xfId="43265"/>
    <cellStyle name="20 % - Accent1 2 6 2 7" xfId="53829"/>
    <cellStyle name="20 % - Accent1 2 6 3" xfId="9286"/>
    <cellStyle name="20 % - Accent1 2 6 3 2" xfId="24793"/>
    <cellStyle name="20 % - Accent1 2 6 3 3" xfId="35350"/>
    <cellStyle name="20 % - Accent1 2 6 3 4" xfId="45905"/>
    <cellStyle name="20 % - Accent1 2 6 3 5" xfId="56469"/>
    <cellStyle name="20 % - Accent1 2 6 4" xfId="4004"/>
    <cellStyle name="20 % - Accent1 2 6 5" xfId="14582"/>
    <cellStyle name="20 % - Accent1 2 6 6" xfId="19513"/>
    <cellStyle name="20 % - Accent1 2 6 7" xfId="30070"/>
    <cellStyle name="20 % - Accent1 2 6 8" xfId="40625"/>
    <cellStyle name="20 % - Accent1 2 6 9" xfId="51189"/>
    <cellStyle name="20 % - Accent1 2 7" xfId="2592"/>
    <cellStyle name="20 % - Accent1 2 7 2" xfId="7878"/>
    <cellStyle name="20 % - Accent1 2 7 2 2" xfId="13159"/>
    <cellStyle name="20 % - Accent1 2 7 2 2 2" xfId="28665"/>
    <cellStyle name="20 % - Accent1 2 7 2 2 3" xfId="39222"/>
    <cellStyle name="20 % - Accent1 2 7 2 2 4" xfId="49777"/>
    <cellStyle name="20 % - Accent1 2 7 2 2 5" xfId="60341"/>
    <cellStyle name="20 % - Accent1 2 7 2 3" xfId="23385"/>
    <cellStyle name="20 % - Accent1 2 7 2 4" xfId="33942"/>
    <cellStyle name="20 % - Accent1 2 7 2 5" xfId="44497"/>
    <cellStyle name="20 % - Accent1 2 7 2 6" xfId="55061"/>
    <cellStyle name="20 % - Accent1 2 7 3" xfId="10518"/>
    <cellStyle name="20 % - Accent1 2 7 3 2" xfId="26025"/>
    <cellStyle name="20 % - Accent1 2 7 3 3" xfId="36582"/>
    <cellStyle name="20 % - Accent1 2 7 3 4" xfId="47137"/>
    <cellStyle name="20 % - Accent1 2 7 3 5" xfId="57701"/>
    <cellStyle name="20 % - Accent1 2 7 4" xfId="5236"/>
    <cellStyle name="20 % - Accent1 2 7 5" xfId="15814"/>
    <cellStyle name="20 % - Accent1 2 7 6" xfId="20745"/>
    <cellStyle name="20 % - Accent1 2 7 7" xfId="31302"/>
    <cellStyle name="20 % - Accent1 2 7 8" xfId="41857"/>
    <cellStyle name="20 % - Accent1 2 7 9" xfId="52421"/>
    <cellStyle name="20 % - Accent1 2 8" xfId="5413"/>
    <cellStyle name="20 % - Accent1 2 8 2" xfId="10695"/>
    <cellStyle name="20 % - Accent1 2 8 2 2" xfId="26201"/>
    <cellStyle name="20 % - Accent1 2 8 2 3" xfId="36758"/>
    <cellStyle name="20 % - Accent1 2 8 2 4" xfId="47313"/>
    <cellStyle name="20 % - Accent1 2 8 2 5" xfId="57877"/>
    <cellStyle name="20 % - Accent1 2 8 3" xfId="20921"/>
    <cellStyle name="20 % - Accent1 2 8 4" xfId="31478"/>
    <cellStyle name="20 % - Accent1 2 8 5" xfId="42033"/>
    <cellStyle name="20 % - Accent1 2 8 6" xfId="52597"/>
    <cellStyle name="20 % - Accent1 2 9" xfId="8054"/>
    <cellStyle name="20 % - Accent1 2 9 2" xfId="23561"/>
    <cellStyle name="20 % - Accent1 2 9 3" xfId="34118"/>
    <cellStyle name="20 % - Accent1 2 9 4" xfId="44673"/>
    <cellStyle name="20 % - Accent1 2 9 5" xfId="55237"/>
    <cellStyle name="20 % - Accent1 3" xfId="132"/>
    <cellStyle name="20 % - Accent1 3 10" xfId="13362"/>
    <cellStyle name="20 % - Accent1 3 11" xfId="18292"/>
    <cellStyle name="20 % - Accent1 3 12" xfId="28854"/>
    <cellStyle name="20 % - Accent1 3 13" xfId="39409"/>
    <cellStyle name="20 % - Accent1 3 14" xfId="49969"/>
    <cellStyle name="20 % - Accent1 3 2" xfId="315"/>
    <cellStyle name="20 % - Accent1 3 2 10" xfId="29030"/>
    <cellStyle name="20 % - Accent1 3 2 11" xfId="39585"/>
    <cellStyle name="20 % - Accent1 3 2 12" xfId="50145"/>
    <cellStyle name="20 % - Accent1 3 2 2" xfId="668"/>
    <cellStyle name="20 % - Accent1 3 2 2 10" xfId="50497"/>
    <cellStyle name="20 % - Accent1 3 2 2 2" xfId="1900"/>
    <cellStyle name="20 % - Accent1 3 2 2 2 2" xfId="7186"/>
    <cellStyle name="20 % - Accent1 3 2 2 2 2 2" xfId="12467"/>
    <cellStyle name="20 % - Accent1 3 2 2 2 2 2 2" xfId="27973"/>
    <cellStyle name="20 % - Accent1 3 2 2 2 2 2 3" xfId="38530"/>
    <cellStyle name="20 % - Accent1 3 2 2 2 2 2 4" xfId="49085"/>
    <cellStyle name="20 % - Accent1 3 2 2 2 2 2 5" xfId="59649"/>
    <cellStyle name="20 % - Accent1 3 2 2 2 2 3" xfId="17586"/>
    <cellStyle name="20 % - Accent1 3 2 2 2 2 4" xfId="22693"/>
    <cellStyle name="20 % - Accent1 3 2 2 2 2 5" xfId="33250"/>
    <cellStyle name="20 % - Accent1 3 2 2 2 2 6" xfId="43805"/>
    <cellStyle name="20 % - Accent1 3 2 2 2 2 7" xfId="54369"/>
    <cellStyle name="20 % - Accent1 3 2 2 2 3" xfId="9826"/>
    <cellStyle name="20 % - Accent1 3 2 2 2 3 2" xfId="25333"/>
    <cellStyle name="20 % - Accent1 3 2 2 2 3 3" xfId="35890"/>
    <cellStyle name="20 % - Accent1 3 2 2 2 3 4" xfId="46445"/>
    <cellStyle name="20 % - Accent1 3 2 2 2 3 5" xfId="57009"/>
    <cellStyle name="20 % - Accent1 3 2 2 2 4" xfId="4544"/>
    <cellStyle name="20 % - Accent1 3 2 2 2 5" xfId="15122"/>
    <cellStyle name="20 % - Accent1 3 2 2 2 6" xfId="20053"/>
    <cellStyle name="20 % - Accent1 3 2 2 2 7" xfId="30610"/>
    <cellStyle name="20 % - Accent1 3 2 2 2 8" xfId="41165"/>
    <cellStyle name="20 % - Accent1 3 2 2 2 9" xfId="51729"/>
    <cellStyle name="20 % - Accent1 3 2 2 3" xfId="5954"/>
    <cellStyle name="20 % - Accent1 3 2 2 3 2" xfId="11235"/>
    <cellStyle name="20 % - Accent1 3 2 2 3 2 2" xfId="26741"/>
    <cellStyle name="20 % - Accent1 3 2 2 3 2 3" xfId="37298"/>
    <cellStyle name="20 % - Accent1 3 2 2 3 2 4" xfId="47853"/>
    <cellStyle name="20 % - Accent1 3 2 2 3 2 5" xfId="58417"/>
    <cellStyle name="20 % - Accent1 3 2 2 3 3" xfId="16354"/>
    <cellStyle name="20 % - Accent1 3 2 2 3 4" xfId="21461"/>
    <cellStyle name="20 % - Accent1 3 2 2 3 5" xfId="32018"/>
    <cellStyle name="20 % - Accent1 3 2 2 3 6" xfId="42573"/>
    <cellStyle name="20 % - Accent1 3 2 2 3 7" xfId="53137"/>
    <cellStyle name="20 % - Accent1 3 2 2 4" xfId="8594"/>
    <cellStyle name="20 % - Accent1 3 2 2 4 2" xfId="24101"/>
    <cellStyle name="20 % - Accent1 3 2 2 4 3" xfId="34658"/>
    <cellStyle name="20 % - Accent1 3 2 2 4 4" xfId="45213"/>
    <cellStyle name="20 % - Accent1 3 2 2 4 5" xfId="55777"/>
    <cellStyle name="20 % - Accent1 3 2 2 5" xfId="3312"/>
    <cellStyle name="20 % - Accent1 3 2 2 6" xfId="13890"/>
    <cellStyle name="20 % - Accent1 3 2 2 7" xfId="18821"/>
    <cellStyle name="20 % - Accent1 3 2 2 8" xfId="29378"/>
    <cellStyle name="20 % - Accent1 3 2 2 9" xfId="39933"/>
    <cellStyle name="20 % - Accent1 3 2 3" xfId="1020"/>
    <cellStyle name="20 % - Accent1 3 2 3 10" xfId="50849"/>
    <cellStyle name="20 % - Accent1 3 2 3 2" xfId="2252"/>
    <cellStyle name="20 % - Accent1 3 2 3 2 2" xfId="7538"/>
    <cellStyle name="20 % - Accent1 3 2 3 2 2 2" xfId="12819"/>
    <cellStyle name="20 % - Accent1 3 2 3 2 2 2 2" xfId="28325"/>
    <cellStyle name="20 % - Accent1 3 2 3 2 2 2 3" xfId="38882"/>
    <cellStyle name="20 % - Accent1 3 2 3 2 2 2 4" xfId="49437"/>
    <cellStyle name="20 % - Accent1 3 2 3 2 2 2 5" xfId="60001"/>
    <cellStyle name="20 % - Accent1 3 2 3 2 2 3" xfId="17938"/>
    <cellStyle name="20 % - Accent1 3 2 3 2 2 4" xfId="23045"/>
    <cellStyle name="20 % - Accent1 3 2 3 2 2 5" xfId="33602"/>
    <cellStyle name="20 % - Accent1 3 2 3 2 2 6" xfId="44157"/>
    <cellStyle name="20 % - Accent1 3 2 3 2 2 7" xfId="54721"/>
    <cellStyle name="20 % - Accent1 3 2 3 2 3" xfId="10178"/>
    <cellStyle name="20 % - Accent1 3 2 3 2 3 2" xfId="25685"/>
    <cellStyle name="20 % - Accent1 3 2 3 2 3 3" xfId="36242"/>
    <cellStyle name="20 % - Accent1 3 2 3 2 3 4" xfId="46797"/>
    <cellStyle name="20 % - Accent1 3 2 3 2 3 5" xfId="57361"/>
    <cellStyle name="20 % - Accent1 3 2 3 2 4" xfId="4896"/>
    <cellStyle name="20 % - Accent1 3 2 3 2 5" xfId="15474"/>
    <cellStyle name="20 % - Accent1 3 2 3 2 6" xfId="20405"/>
    <cellStyle name="20 % - Accent1 3 2 3 2 7" xfId="30962"/>
    <cellStyle name="20 % - Accent1 3 2 3 2 8" xfId="41517"/>
    <cellStyle name="20 % - Accent1 3 2 3 2 9" xfId="52081"/>
    <cellStyle name="20 % - Accent1 3 2 3 3" xfId="6306"/>
    <cellStyle name="20 % - Accent1 3 2 3 3 2" xfId="11587"/>
    <cellStyle name="20 % - Accent1 3 2 3 3 2 2" xfId="27093"/>
    <cellStyle name="20 % - Accent1 3 2 3 3 2 3" xfId="37650"/>
    <cellStyle name="20 % - Accent1 3 2 3 3 2 4" xfId="48205"/>
    <cellStyle name="20 % - Accent1 3 2 3 3 2 5" xfId="58769"/>
    <cellStyle name="20 % - Accent1 3 2 3 3 3" xfId="16706"/>
    <cellStyle name="20 % - Accent1 3 2 3 3 4" xfId="21813"/>
    <cellStyle name="20 % - Accent1 3 2 3 3 5" xfId="32370"/>
    <cellStyle name="20 % - Accent1 3 2 3 3 6" xfId="42925"/>
    <cellStyle name="20 % - Accent1 3 2 3 3 7" xfId="53489"/>
    <cellStyle name="20 % - Accent1 3 2 3 4" xfId="8946"/>
    <cellStyle name="20 % - Accent1 3 2 3 4 2" xfId="24453"/>
    <cellStyle name="20 % - Accent1 3 2 3 4 3" xfId="35010"/>
    <cellStyle name="20 % - Accent1 3 2 3 4 4" xfId="45565"/>
    <cellStyle name="20 % - Accent1 3 2 3 4 5" xfId="56129"/>
    <cellStyle name="20 % - Accent1 3 2 3 5" xfId="3664"/>
    <cellStyle name="20 % - Accent1 3 2 3 6" xfId="14242"/>
    <cellStyle name="20 % - Accent1 3 2 3 7" xfId="19173"/>
    <cellStyle name="20 % - Accent1 3 2 3 8" xfId="29730"/>
    <cellStyle name="20 % - Accent1 3 2 3 9" xfId="40285"/>
    <cellStyle name="20 % - Accent1 3 2 4" xfId="1548"/>
    <cellStyle name="20 % - Accent1 3 2 4 2" xfId="6834"/>
    <cellStyle name="20 % - Accent1 3 2 4 2 2" xfId="12115"/>
    <cellStyle name="20 % - Accent1 3 2 4 2 2 2" xfId="27621"/>
    <cellStyle name="20 % - Accent1 3 2 4 2 2 3" xfId="38178"/>
    <cellStyle name="20 % - Accent1 3 2 4 2 2 4" xfId="48733"/>
    <cellStyle name="20 % - Accent1 3 2 4 2 2 5" xfId="59297"/>
    <cellStyle name="20 % - Accent1 3 2 4 2 3" xfId="17234"/>
    <cellStyle name="20 % - Accent1 3 2 4 2 4" xfId="22341"/>
    <cellStyle name="20 % - Accent1 3 2 4 2 5" xfId="32898"/>
    <cellStyle name="20 % - Accent1 3 2 4 2 6" xfId="43453"/>
    <cellStyle name="20 % - Accent1 3 2 4 2 7" xfId="54017"/>
    <cellStyle name="20 % - Accent1 3 2 4 3" xfId="9474"/>
    <cellStyle name="20 % - Accent1 3 2 4 3 2" xfId="24981"/>
    <cellStyle name="20 % - Accent1 3 2 4 3 3" xfId="35538"/>
    <cellStyle name="20 % - Accent1 3 2 4 3 4" xfId="46093"/>
    <cellStyle name="20 % - Accent1 3 2 4 3 5" xfId="56657"/>
    <cellStyle name="20 % - Accent1 3 2 4 4" xfId="4192"/>
    <cellStyle name="20 % - Accent1 3 2 4 5" xfId="14770"/>
    <cellStyle name="20 % - Accent1 3 2 4 6" xfId="19701"/>
    <cellStyle name="20 % - Accent1 3 2 4 7" xfId="30258"/>
    <cellStyle name="20 % - Accent1 3 2 4 8" xfId="40813"/>
    <cellStyle name="20 % - Accent1 3 2 4 9" xfId="51377"/>
    <cellStyle name="20 % - Accent1 3 2 5" xfId="5601"/>
    <cellStyle name="20 % - Accent1 3 2 5 2" xfId="10883"/>
    <cellStyle name="20 % - Accent1 3 2 5 2 2" xfId="26389"/>
    <cellStyle name="20 % - Accent1 3 2 5 2 3" xfId="36946"/>
    <cellStyle name="20 % - Accent1 3 2 5 2 4" xfId="47501"/>
    <cellStyle name="20 % - Accent1 3 2 5 2 5" xfId="58065"/>
    <cellStyle name="20 % - Accent1 3 2 5 3" xfId="16002"/>
    <cellStyle name="20 % - Accent1 3 2 5 4" xfId="21109"/>
    <cellStyle name="20 % - Accent1 3 2 5 5" xfId="31666"/>
    <cellStyle name="20 % - Accent1 3 2 5 6" xfId="42221"/>
    <cellStyle name="20 % - Accent1 3 2 5 7" xfId="52785"/>
    <cellStyle name="20 % - Accent1 3 2 6" xfId="8242"/>
    <cellStyle name="20 % - Accent1 3 2 6 2" xfId="23749"/>
    <cellStyle name="20 % - Accent1 3 2 6 3" xfId="34306"/>
    <cellStyle name="20 % - Accent1 3 2 6 4" xfId="44861"/>
    <cellStyle name="20 % - Accent1 3 2 6 5" xfId="55425"/>
    <cellStyle name="20 % - Accent1 3 2 7" xfId="2964"/>
    <cellStyle name="20 % - Accent1 3 2 8" xfId="13538"/>
    <cellStyle name="20 % - Accent1 3 2 9" xfId="18469"/>
    <cellStyle name="20 % - Accent1 3 3" xfId="491"/>
    <cellStyle name="20 % - Accent1 3 3 10" xfId="39759"/>
    <cellStyle name="20 % - Accent1 3 3 11" xfId="50321"/>
    <cellStyle name="20 % - Accent1 3 3 2" xfId="1196"/>
    <cellStyle name="20 % - Accent1 3 3 2 10" xfId="51025"/>
    <cellStyle name="20 % - Accent1 3 3 2 2" xfId="2428"/>
    <cellStyle name="20 % - Accent1 3 3 2 2 2" xfId="7714"/>
    <cellStyle name="20 % - Accent1 3 3 2 2 2 2" xfId="12995"/>
    <cellStyle name="20 % - Accent1 3 3 2 2 2 2 2" xfId="28501"/>
    <cellStyle name="20 % - Accent1 3 3 2 2 2 2 3" xfId="39058"/>
    <cellStyle name="20 % - Accent1 3 3 2 2 2 2 4" xfId="49613"/>
    <cellStyle name="20 % - Accent1 3 3 2 2 2 2 5" xfId="60177"/>
    <cellStyle name="20 % - Accent1 3 3 2 2 2 3" xfId="18114"/>
    <cellStyle name="20 % - Accent1 3 3 2 2 2 4" xfId="23221"/>
    <cellStyle name="20 % - Accent1 3 3 2 2 2 5" xfId="33778"/>
    <cellStyle name="20 % - Accent1 3 3 2 2 2 6" xfId="44333"/>
    <cellStyle name="20 % - Accent1 3 3 2 2 2 7" xfId="54897"/>
    <cellStyle name="20 % - Accent1 3 3 2 2 3" xfId="10354"/>
    <cellStyle name="20 % - Accent1 3 3 2 2 3 2" xfId="25861"/>
    <cellStyle name="20 % - Accent1 3 3 2 2 3 3" xfId="36418"/>
    <cellStyle name="20 % - Accent1 3 3 2 2 3 4" xfId="46973"/>
    <cellStyle name="20 % - Accent1 3 3 2 2 3 5" xfId="57537"/>
    <cellStyle name="20 % - Accent1 3 3 2 2 4" xfId="5072"/>
    <cellStyle name="20 % - Accent1 3 3 2 2 5" xfId="15650"/>
    <cellStyle name="20 % - Accent1 3 3 2 2 6" xfId="20581"/>
    <cellStyle name="20 % - Accent1 3 3 2 2 7" xfId="31138"/>
    <cellStyle name="20 % - Accent1 3 3 2 2 8" xfId="41693"/>
    <cellStyle name="20 % - Accent1 3 3 2 2 9" xfId="52257"/>
    <cellStyle name="20 % - Accent1 3 3 2 3" xfId="6482"/>
    <cellStyle name="20 % - Accent1 3 3 2 3 2" xfId="11763"/>
    <cellStyle name="20 % - Accent1 3 3 2 3 2 2" xfId="27269"/>
    <cellStyle name="20 % - Accent1 3 3 2 3 2 3" xfId="37826"/>
    <cellStyle name="20 % - Accent1 3 3 2 3 2 4" xfId="48381"/>
    <cellStyle name="20 % - Accent1 3 3 2 3 2 5" xfId="58945"/>
    <cellStyle name="20 % - Accent1 3 3 2 3 3" xfId="16882"/>
    <cellStyle name="20 % - Accent1 3 3 2 3 4" xfId="21989"/>
    <cellStyle name="20 % - Accent1 3 3 2 3 5" xfId="32546"/>
    <cellStyle name="20 % - Accent1 3 3 2 3 6" xfId="43101"/>
    <cellStyle name="20 % - Accent1 3 3 2 3 7" xfId="53665"/>
    <cellStyle name="20 % - Accent1 3 3 2 4" xfId="9122"/>
    <cellStyle name="20 % - Accent1 3 3 2 4 2" xfId="24629"/>
    <cellStyle name="20 % - Accent1 3 3 2 4 3" xfId="35186"/>
    <cellStyle name="20 % - Accent1 3 3 2 4 4" xfId="45741"/>
    <cellStyle name="20 % - Accent1 3 3 2 4 5" xfId="56305"/>
    <cellStyle name="20 % - Accent1 3 3 2 5" xfId="3840"/>
    <cellStyle name="20 % - Accent1 3 3 2 6" xfId="14418"/>
    <cellStyle name="20 % - Accent1 3 3 2 7" xfId="19349"/>
    <cellStyle name="20 % - Accent1 3 3 2 8" xfId="29906"/>
    <cellStyle name="20 % - Accent1 3 3 2 9" xfId="40461"/>
    <cellStyle name="20 % - Accent1 3 3 3" xfId="1724"/>
    <cellStyle name="20 % - Accent1 3 3 3 2" xfId="7010"/>
    <cellStyle name="20 % - Accent1 3 3 3 2 2" xfId="12291"/>
    <cellStyle name="20 % - Accent1 3 3 3 2 2 2" xfId="27797"/>
    <cellStyle name="20 % - Accent1 3 3 3 2 2 3" xfId="38354"/>
    <cellStyle name="20 % - Accent1 3 3 3 2 2 4" xfId="48909"/>
    <cellStyle name="20 % - Accent1 3 3 3 2 2 5" xfId="59473"/>
    <cellStyle name="20 % - Accent1 3 3 3 2 3" xfId="17410"/>
    <cellStyle name="20 % - Accent1 3 3 3 2 4" xfId="22517"/>
    <cellStyle name="20 % - Accent1 3 3 3 2 5" xfId="33074"/>
    <cellStyle name="20 % - Accent1 3 3 3 2 6" xfId="43629"/>
    <cellStyle name="20 % - Accent1 3 3 3 2 7" xfId="54193"/>
    <cellStyle name="20 % - Accent1 3 3 3 3" xfId="9650"/>
    <cellStyle name="20 % - Accent1 3 3 3 3 2" xfId="25157"/>
    <cellStyle name="20 % - Accent1 3 3 3 3 3" xfId="35714"/>
    <cellStyle name="20 % - Accent1 3 3 3 3 4" xfId="46269"/>
    <cellStyle name="20 % - Accent1 3 3 3 3 5" xfId="56833"/>
    <cellStyle name="20 % - Accent1 3 3 3 4" xfId="4368"/>
    <cellStyle name="20 % - Accent1 3 3 3 5" xfId="14946"/>
    <cellStyle name="20 % - Accent1 3 3 3 6" xfId="19877"/>
    <cellStyle name="20 % - Accent1 3 3 3 7" xfId="30434"/>
    <cellStyle name="20 % - Accent1 3 3 3 8" xfId="40989"/>
    <cellStyle name="20 % - Accent1 3 3 3 9" xfId="51553"/>
    <cellStyle name="20 % - Accent1 3 3 4" xfId="5777"/>
    <cellStyle name="20 % - Accent1 3 3 4 2" xfId="11059"/>
    <cellStyle name="20 % - Accent1 3 3 4 2 2" xfId="26565"/>
    <cellStyle name="20 % - Accent1 3 3 4 2 3" xfId="37122"/>
    <cellStyle name="20 % - Accent1 3 3 4 2 4" xfId="47677"/>
    <cellStyle name="20 % - Accent1 3 3 4 2 5" xfId="58241"/>
    <cellStyle name="20 % - Accent1 3 3 4 3" xfId="16178"/>
    <cellStyle name="20 % - Accent1 3 3 4 4" xfId="21285"/>
    <cellStyle name="20 % - Accent1 3 3 4 5" xfId="31842"/>
    <cellStyle name="20 % - Accent1 3 3 4 6" xfId="42397"/>
    <cellStyle name="20 % - Accent1 3 3 4 7" xfId="52961"/>
    <cellStyle name="20 % - Accent1 3 3 5" xfId="8418"/>
    <cellStyle name="20 % - Accent1 3 3 5 2" xfId="23925"/>
    <cellStyle name="20 % - Accent1 3 3 5 3" xfId="34482"/>
    <cellStyle name="20 % - Accent1 3 3 5 4" xfId="45037"/>
    <cellStyle name="20 % - Accent1 3 3 5 5" xfId="55601"/>
    <cellStyle name="20 % - Accent1 3 3 6" xfId="3138"/>
    <cellStyle name="20 % - Accent1 3 3 7" xfId="13714"/>
    <cellStyle name="20 % - Accent1 3 3 8" xfId="18645"/>
    <cellStyle name="20 % - Accent1 3 3 9" xfId="29204"/>
    <cellStyle name="20 % - Accent1 3 4" xfId="844"/>
    <cellStyle name="20 % - Accent1 3 4 10" xfId="50673"/>
    <cellStyle name="20 % - Accent1 3 4 2" xfId="2076"/>
    <cellStyle name="20 % - Accent1 3 4 2 2" xfId="7362"/>
    <cellStyle name="20 % - Accent1 3 4 2 2 2" xfId="12643"/>
    <cellStyle name="20 % - Accent1 3 4 2 2 2 2" xfId="28149"/>
    <cellStyle name="20 % - Accent1 3 4 2 2 2 3" xfId="38706"/>
    <cellStyle name="20 % - Accent1 3 4 2 2 2 4" xfId="49261"/>
    <cellStyle name="20 % - Accent1 3 4 2 2 2 5" xfId="59825"/>
    <cellStyle name="20 % - Accent1 3 4 2 2 3" xfId="17762"/>
    <cellStyle name="20 % - Accent1 3 4 2 2 4" xfId="22869"/>
    <cellStyle name="20 % - Accent1 3 4 2 2 5" xfId="33426"/>
    <cellStyle name="20 % - Accent1 3 4 2 2 6" xfId="43981"/>
    <cellStyle name="20 % - Accent1 3 4 2 2 7" xfId="54545"/>
    <cellStyle name="20 % - Accent1 3 4 2 3" xfId="10002"/>
    <cellStyle name="20 % - Accent1 3 4 2 3 2" xfId="25509"/>
    <cellStyle name="20 % - Accent1 3 4 2 3 3" xfId="36066"/>
    <cellStyle name="20 % - Accent1 3 4 2 3 4" xfId="46621"/>
    <cellStyle name="20 % - Accent1 3 4 2 3 5" xfId="57185"/>
    <cellStyle name="20 % - Accent1 3 4 2 4" xfId="4720"/>
    <cellStyle name="20 % - Accent1 3 4 2 5" xfId="15298"/>
    <cellStyle name="20 % - Accent1 3 4 2 6" xfId="20229"/>
    <cellStyle name="20 % - Accent1 3 4 2 7" xfId="30786"/>
    <cellStyle name="20 % - Accent1 3 4 2 8" xfId="41341"/>
    <cellStyle name="20 % - Accent1 3 4 2 9" xfId="51905"/>
    <cellStyle name="20 % - Accent1 3 4 3" xfId="6130"/>
    <cellStyle name="20 % - Accent1 3 4 3 2" xfId="11411"/>
    <cellStyle name="20 % - Accent1 3 4 3 2 2" xfId="26917"/>
    <cellStyle name="20 % - Accent1 3 4 3 2 3" xfId="37474"/>
    <cellStyle name="20 % - Accent1 3 4 3 2 4" xfId="48029"/>
    <cellStyle name="20 % - Accent1 3 4 3 2 5" xfId="58593"/>
    <cellStyle name="20 % - Accent1 3 4 3 3" xfId="16530"/>
    <cellStyle name="20 % - Accent1 3 4 3 4" xfId="21637"/>
    <cellStyle name="20 % - Accent1 3 4 3 5" xfId="32194"/>
    <cellStyle name="20 % - Accent1 3 4 3 6" xfId="42749"/>
    <cellStyle name="20 % - Accent1 3 4 3 7" xfId="53313"/>
    <cellStyle name="20 % - Accent1 3 4 4" xfId="8770"/>
    <cellStyle name="20 % - Accent1 3 4 4 2" xfId="24277"/>
    <cellStyle name="20 % - Accent1 3 4 4 3" xfId="34834"/>
    <cellStyle name="20 % - Accent1 3 4 4 4" xfId="45389"/>
    <cellStyle name="20 % - Accent1 3 4 4 5" xfId="55953"/>
    <cellStyle name="20 % - Accent1 3 4 5" xfId="3488"/>
    <cellStyle name="20 % - Accent1 3 4 6" xfId="14066"/>
    <cellStyle name="20 % - Accent1 3 4 7" xfId="18997"/>
    <cellStyle name="20 % - Accent1 3 4 8" xfId="29554"/>
    <cellStyle name="20 % - Accent1 3 4 9" xfId="40109"/>
    <cellStyle name="20 % - Accent1 3 5" xfId="1372"/>
    <cellStyle name="20 % - Accent1 3 5 2" xfId="6658"/>
    <cellStyle name="20 % - Accent1 3 5 2 2" xfId="11939"/>
    <cellStyle name="20 % - Accent1 3 5 2 2 2" xfId="27445"/>
    <cellStyle name="20 % - Accent1 3 5 2 2 3" xfId="38002"/>
    <cellStyle name="20 % - Accent1 3 5 2 2 4" xfId="48557"/>
    <cellStyle name="20 % - Accent1 3 5 2 2 5" xfId="59121"/>
    <cellStyle name="20 % - Accent1 3 5 2 3" xfId="17058"/>
    <cellStyle name="20 % - Accent1 3 5 2 4" xfId="22165"/>
    <cellStyle name="20 % - Accent1 3 5 2 5" xfId="32722"/>
    <cellStyle name="20 % - Accent1 3 5 2 6" xfId="43277"/>
    <cellStyle name="20 % - Accent1 3 5 2 7" xfId="53841"/>
    <cellStyle name="20 % - Accent1 3 5 3" xfId="9298"/>
    <cellStyle name="20 % - Accent1 3 5 3 2" xfId="24805"/>
    <cellStyle name="20 % - Accent1 3 5 3 3" xfId="35362"/>
    <cellStyle name="20 % - Accent1 3 5 3 4" xfId="45917"/>
    <cellStyle name="20 % - Accent1 3 5 3 5" xfId="56481"/>
    <cellStyle name="20 % - Accent1 3 5 4" xfId="4016"/>
    <cellStyle name="20 % - Accent1 3 5 5" xfId="14594"/>
    <cellStyle name="20 % - Accent1 3 5 6" xfId="19525"/>
    <cellStyle name="20 % - Accent1 3 5 7" xfId="30082"/>
    <cellStyle name="20 % - Accent1 3 5 8" xfId="40637"/>
    <cellStyle name="20 % - Accent1 3 5 9" xfId="51201"/>
    <cellStyle name="20 % - Accent1 3 6" xfId="2604"/>
    <cellStyle name="20 % - Accent1 3 6 2" xfId="7890"/>
    <cellStyle name="20 % - Accent1 3 6 2 2" xfId="13171"/>
    <cellStyle name="20 % - Accent1 3 6 2 2 2" xfId="28677"/>
    <cellStyle name="20 % - Accent1 3 6 2 2 3" xfId="39234"/>
    <cellStyle name="20 % - Accent1 3 6 2 2 4" xfId="49789"/>
    <cellStyle name="20 % - Accent1 3 6 2 2 5" xfId="60353"/>
    <cellStyle name="20 % - Accent1 3 6 2 3" xfId="23397"/>
    <cellStyle name="20 % - Accent1 3 6 2 4" xfId="33954"/>
    <cellStyle name="20 % - Accent1 3 6 2 5" xfId="44509"/>
    <cellStyle name="20 % - Accent1 3 6 2 6" xfId="55073"/>
    <cellStyle name="20 % - Accent1 3 6 3" xfId="10530"/>
    <cellStyle name="20 % - Accent1 3 6 3 2" xfId="26037"/>
    <cellStyle name="20 % - Accent1 3 6 3 3" xfId="36594"/>
    <cellStyle name="20 % - Accent1 3 6 3 4" xfId="47149"/>
    <cellStyle name="20 % - Accent1 3 6 3 5" xfId="57713"/>
    <cellStyle name="20 % - Accent1 3 6 4" xfId="5248"/>
    <cellStyle name="20 % - Accent1 3 6 5" xfId="15826"/>
    <cellStyle name="20 % - Accent1 3 6 6" xfId="20757"/>
    <cellStyle name="20 % - Accent1 3 6 7" xfId="31314"/>
    <cellStyle name="20 % - Accent1 3 6 8" xfId="41869"/>
    <cellStyle name="20 % - Accent1 3 6 9" xfId="52433"/>
    <cellStyle name="20 % - Accent1 3 7" xfId="5425"/>
    <cellStyle name="20 % - Accent1 3 7 2" xfId="10707"/>
    <cellStyle name="20 % - Accent1 3 7 2 2" xfId="26213"/>
    <cellStyle name="20 % - Accent1 3 7 2 3" xfId="36770"/>
    <cellStyle name="20 % - Accent1 3 7 2 4" xfId="47325"/>
    <cellStyle name="20 % - Accent1 3 7 2 5" xfId="57889"/>
    <cellStyle name="20 % - Accent1 3 7 3" xfId="20933"/>
    <cellStyle name="20 % - Accent1 3 7 4" xfId="31490"/>
    <cellStyle name="20 % - Accent1 3 7 5" xfId="42045"/>
    <cellStyle name="20 % - Accent1 3 7 6" xfId="52609"/>
    <cellStyle name="20 % - Accent1 3 8" xfId="8066"/>
    <cellStyle name="20 % - Accent1 3 8 2" xfId="23573"/>
    <cellStyle name="20 % - Accent1 3 8 3" xfId="34130"/>
    <cellStyle name="20 % - Accent1 3 8 4" xfId="44685"/>
    <cellStyle name="20 % - Accent1 3 8 5" xfId="55249"/>
    <cellStyle name="20 % - Accent1 3 9" xfId="2781"/>
    <cellStyle name="20 % - Accent1 4" xfId="226"/>
    <cellStyle name="20 % - Accent1 4 10" xfId="28942"/>
    <cellStyle name="20 % - Accent1 4 11" xfId="39497"/>
    <cellStyle name="20 % - Accent1 4 12" xfId="50057"/>
    <cellStyle name="20 % - Accent1 4 2" xfId="579"/>
    <cellStyle name="20 % - Accent1 4 2 10" xfId="50408"/>
    <cellStyle name="20 % - Accent1 4 2 2" xfId="1811"/>
    <cellStyle name="20 % - Accent1 4 2 2 2" xfId="7097"/>
    <cellStyle name="20 % - Accent1 4 2 2 2 2" xfId="12378"/>
    <cellStyle name="20 % - Accent1 4 2 2 2 2 2" xfId="27884"/>
    <cellStyle name="20 % - Accent1 4 2 2 2 2 3" xfId="38441"/>
    <cellStyle name="20 % - Accent1 4 2 2 2 2 4" xfId="48996"/>
    <cellStyle name="20 % - Accent1 4 2 2 2 2 5" xfId="59560"/>
    <cellStyle name="20 % - Accent1 4 2 2 2 3" xfId="17497"/>
    <cellStyle name="20 % - Accent1 4 2 2 2 4" xfId="22604"/>
    <cellStyle name="20 % - Accent1 4 2 2 2 5" xfId="33161"/>
    <cellStyle name="20 % - Accent1 4 2 2 2 6" xfId="43716"/>
    <cellStyle name="20 % - Accent1 4 2 2 2 7" xfId="54280"/>
    <cellStyle name="20 % - Accent1 4 2 2 3" xfId="9737"/>
    <cellStyle name="20 % - Accent1 4 2 2 3 2" xfId="25244"/>
    <cellStyle name="20 % - Accent1 4 2 2 3 3" xfId="35801"/>
    <cellStyle name="20 % - Accent1 4 2 2 3 4" xfId="46356"/>
    <cellStyle name="20 % - Accent1 4 2 2 3 5" xfId="56920"/>
    <cellStyle name="20 % - Accent1 4 2 2 4" xfId="4455"/>
    <cellStyle name="20 % - Accent1 4 2 2 5" xfId="15033"/>
    <cellStyle name="20 % - Accent1 4 2 2 6" xfId="19964"/>
    <cellStyle name="20 % - Accent1 4 2 2 7" xfId="30521"/>
    <cellStyle name="20 % - Accent1 4 2 2 8" xfId="41076"/>
    <cellStyle name="20 % - Accent1 4 2 2 9" xfId="51640"/>
    <cellStyle name="20 % - Accent1 4 2 3" xfId="5865"/>
    <cellStyle name="20 % - Accent1 4 2 3 2" xfId="11146"/>
    <cellStyle name="20 % - Accent1 4 2 3 2 2" xfId="26652"/>
    <cellStyle name="20 % - Accent1 4 2 3 2 3" xfId="37209"/>
    <cellStyle name="20 % - Accent1 4 2 3 2 4" xfId="47764"/>
    <cellStyle name="20 % - Accent1 4 2 3 2 5" xfId="58328"/>
    <cellStyle name="20 % - Accent1 4 2 3 3" xfId="16265"/>
    <cellStyle name="20 % - Accent1 4 2 3 4" xfId="21372"/>
    <cellStyle name="20 % - Accent1 4 2 3 5" xfId="31929"/>
    <cellStyle name="20 % - Accent1 4 2 3 6" xfId="42484"/>
    <cellStyle name="20 % - Accent1 4 2 3 7" xfId="53048"/>
    <cellStyle name="20 % - Accent1 4 2 4" xfId="8505"/>
    <cellStyle name="20 % - Accent1 4 2 4 2" xfId="24012"/>
    <cellStyle name="20 % - Accent1 4 2 4 3" xfId="34569"/>
    <cellStyle name="20 % - Accent1 4 2 4 4" xfId="45124"/>
    <cellStyle name="20 % - Accent1 4 2 4 5" xfId="55688"/>
    <cellStyle name="20 % - Accent1 4 2 5" xfId="3223"/>
    <cellStyle name="20 % - Accent1 4 2 6" xfId="13801"/>
    <cellStyle name="20 % - Accent1 4 2 7" xfId="18732"/>
    <cellStyle name="20 % - Accent1 4 2 8" xfId="29289"/>
    <cellStyle name="20 % - Accent1 4 2 9" xfId="39844"/>
    <cellStyle name="20 % - Accent1 4 3" xfId="931"/>
    <cellStyle name="20 % - Accent1 4 3 10" xfId="50760"/>
    <cellStyle name="20 % - Accent1 4 3 2" xfId="2163"/>
    <cellStyle name="20 % - Accent1 4 3 2 2" xfId="7449"/>
    <cellStyle name="20 % - Accent1 4 3 2 2 2" xfId="12730"/>
    <cellStyle name="20 % - Accent1 4 3 2 2 2 2" xfId="28236"/>
    <cellStyle name="20 % - Accent1 4 3 2 2 2 3" xfId="38793"/>
    <cellStyle name="20 % - Accent1 4 3 2 2 2 4" xfId="49348"/>
    <cellStyle name="20 % - Accent1 4 3 2 2 2 5" xfId="59912"/>
    <cellStyle name="20 % - Accent1 4 3 2 2 3" xfId="17849"/>
    <cellStyle name="20 % - Accent1 4 3 2 2 4" xfId="22956"/>
    <cellStyle name="20 % - Accent1 4 3 2 2 5" xfId="33513"/>
    <cellStyle name="20 % - Accent1 4 3 2 2 6" xfId="44068"/>
    <cellStyle name="20 % - Accent1 4 3 2 2 7" xfId="54632"/>
    <cellStyle name="20 % - Accent1 4 3 2 3" xfId="10089"/>
    <cellStyle name="20 % - Accent1 4 3 2 3 2" xfId="25596"/>
    <cellStyle name="20 % - Accent1 4 3 2 3 3" xfId="36153"/>
    <cellStyle name="20 % - Accent1 4 3 2 3 4" xfId="46708"/>
    <cellStyle name="20 % - Accent1 4 3 2 3 5" xfId="57272"/>
    <cellStyle name="20 % - Accent1 4 3 2 4" xfId="4807"/>
    <cellStyle name="20 % - Accent1 4 3 2 5" xfId="15385"/>
    <cellStyle name="20 % - Accent1 4 3 2 6" xfId="20316"/>
    <cellStyle name="20 % - Accent1 4 3 2 7" xfId="30873"/>
    <cellStyle name="20 % - Accent1 4 3 2 8" xfId="41428"/>
    <cellStyle name="20 % - Accent1 4 3 2 9" xfId="51992"/>
    <cellStyle name="20 % - Accent1 4 3 3" xfId="6217"/>
    <cellStyle name="20 % - Accent1 4 3 3 2" xfId="11498"/>
    <cellStyle name="20 % - Accent1 4 3 3 2 2" xfId="27004"/>
    <cellStyle name="20 % - Accent1 4 3 3 2 3" xfId="37561"/>
    <cellStyle name="20 % - Accent1 4 3 3 2 4" xfId="48116"/>
    <cellStyle name="20 % - Accent1 4 3 3 2 5" xfId="58680"/>
    <cellStyle name="20 % - Accent1 4 3 3 3" xfId="16617"/>
    <cellStyle name="20 % - Accent1 4 3 3 4" xfId="21724"/>
    <cellStyle name="20 % - Accent1 4 3 3 5" xfId="32281"/>
    <cellStyle name="20 % - Accent1 4 3 3 6" xfId="42836"/>
    <cellStyle name="20 % - Accent1 4 3 3 7" xfId="53400"/>
    <cellStyle name="20 % - Accent1 4 3 4" xfId="8857"/>
    <cellStyle name="20 % - Accent1 4 3 4 2" xfId="24364"/>
    <cellStyle name="20 % - Accent1 4 3 4 3" xfId="34921"/>
    <cellStyle name="20 % - Accent1 4 3 4 4" xfId="45476"/>
    <cellStyle name="20 % - Accent1 4 3 4 5" xfId="56040"/>
    <cellStyle name="20 % - Accent1 4 3 5" xfId="3575"/>
    <cellStyle name="20 % - Accent1 4 3 6" xfId="14153"/>
    <cellStyle name="20 % - Accent1 4 3 7" xfId="19084"/>
    <cellStyle name="20 % - Accent1 4 3 8" xfId="29641"/>
    <cellStyle name="20 % - Accent1 4 3 9" xfId="40196"/>
    <cellStyle name="20 % - Accent1 4 4" xfId="1459"/>
    <cellStyle name="20 % - Accent1 4 4 2" xfId="6745"/>
    <cellStyle name="20 % - Accent1 4 4 2 2" xfId="12026"/>
    <cellStyle name="20 % - Accent1 4 4 2 2 2" xfId="27532"/>
    <cellStyle name="20 % - Accent1 4 4 2 2 3" xfId="38089"/>
    <cellStyle name="20 % - Accent1 4 4 2 2 4" xfId="48644"/>
    <cellStyle name="20 % - Accent1 4 4 2 2 5" xfId="59208"/>
    <cellStyle name="20 % - Accent1 4 4 2 3" xfId="17145"/>
    <cellStyle name="20 % - Accent1 4 4 2 4" xfId="22252"/>
    <cellStyle name="20 % - Accent1 4 4 2 5" xfId="32809"/>
    <cellStyle name="20 % - Accent1 4 4 2 6" xfId="43364"/>
    <cellStyle name="20 % - Accent1 4 4 2 7" xfId="53928"/>
    <cellStyle name="20 % - Accent1 4 4 3" xfId="9385"/>
    <cellStyle name="20 % - Accent1 4 4 3 2" xfId="24892"/>
    <cellStyle name="20 % - Accent1 4 4 3 3" xfId="35449"/>
    <cellStyle name="20 % - Accent1 4 4 3 4" xfId="46004"/>
    <cellStyle name="20 % - Accent1 4 4 3 5" xfId="56568"/>
    <cellStyle name="20 % - Accent1 4 4 4" xfId="4103"/>
    <cellStyle name="20 % - Accent1 4 4 5" xfId="14681"/>
    <cellStyle name="20 % - Accent1 4 4 6" xfId="19612"/>
    <cellStyle name="20 % - Accent1 4 4 7" xfId="30169"/>
    <cellStyle name="20 % - Accent1 4 4 8" xfId="40724"/>
    <cellStyle name="20 % - Accent1 4 4 9" xfId="51288"/>
    <cellStyle name="20 % - Accent1 4 5" xfId="5512"/>
    <cellStyle name="20 % - Accent1 4 5 2" xfId="10794"/>
    <cellStyle name="20 % - Accent1 4 5 2 2" xfId="26300"/>
    <cellStyle name="20 % - Accent1 4 5 2 3" xfId="36857"/>
    <cellStyle name="20 % - Accent1 4 5 2 4" xfId="47412"/>
    <cellStyle name="20 % - Accent1 4 5 2 5" xfId="57976"/>
    <cellStyle name="20 % - Accent1 4 5 3" xfId="15913"/>
    <cellStyle name="20 % - Accent1 4 5 4" xfId="21020"/>
    <cellStyle name="20 % - Accent1 4 5 5" xfId="31577"/>
    <cellStyle name="20 % - Accent1 4 5 6" xfId="42132"/>
    <cellStyle name="20 % - Accent1 4 5 7" xfId="52696"/>
    <cellStyle name="20 % - Accent1 4 6" xfId="8153"/>
    <cellStyle name="20 % - Accent1 4 6 2" xfId="23660"/>
    <cellStyle name="20 % - Accent1 4 6 3" xfId="34217"/>
    <cellStyle name="20 % - Accent1 4 6 4" xfId="44772"/>
    <cellStyle name="20 % - Accent1 4 6 5" xfId="55336"/>
    <cellStyle name="20 % - Accent1 4 7" xfId="2876"/>
    <cellStyle name="20 % - Accent1 4 8" xfId="13449"/>
    <cellStyle name="20 % - Accent1 4 9" xfId="18381"/>
    <cellStyle name="20 % - Accent1 5" xfId="399"/>
    <cellStyle name="20 % - Accent1 5 10" xfId="39669"/>
    <cellStyle name="20 % - Accent1 5 11" xfId="50229"/>
    <cellStyle name="20 % - Accent1 5 2" xfId="1104"/>
    <cellStyle name="20 % - Accent1 5 2 10" xfId="50933"/>
    <cellStyle name="20 % - Accent1 5 2 2" xfId="2336"/>
    <cellStyle name="20 % - Accent1 5 2 2 2" xfId="7622"/>
    <cellStyle name="20 % - Accent1 5 2 2 2 2" xfId="12903"/>
    <cellStyle name="20 % - Accent1 5 2 2 2 2 2" xfId="28409"/>
    <cellStyle name="20 % - Accent1 5 2 2 2 2 3" xfId="38966"/>
    <cellStyle name="20 % - Accent1 5 2 2 2 2 4" xfId="49521"/>
    <cellStyle name="20 % - Accent1 5 2 2 2 2 5" xfId="60085"/>
    <cellStyle name="20 % - Accent1 5 2 2 2 3" xfId="18022"/>
    <cellStyle name="20 % - Accent1 5 2 2 2 4" xfId="23129"/>
    <cellStyle name="20 % - Accent1 5 2 2 2 5" xfId="33686"/>
    <cellStyle name="20 % - Accent1 5 2 2 2 6" xfId="44241"/>
    <cellStyle name="20 % - Accent1 5 2 2 2 7" xfId="54805"/>
    <cellStyle name="20 % - Accent1 5 2 2 3" xfId="10262"/>
    <cellStyle name="20 % - Accent1 5 2 2 3 2" xfId="25769"/>
    <cellStyle name="20 % - Accent1 5 2 2 3 3" xfId="36326"/>
    <cellStyle name="20 % - Accent1 5 2 2 3 4" xfId="46881"/>
    <cellStyle name="20 % - Accent1 5 2 2 3 5" xfId="57445"/>
    <cellStyle name="20 % - Accent1 5 2 2 4" xfId="4980"/>
    <cellStyle name="20 % - Accent1 5 2 2 5" xfId="15558"/>
    <cellStyle name="20 % - Accent1 5 2 2 6" xfId="20489"/>
    <cellStyle name="20 % - Accent1 5 2 2 7" xfId="31046"/>
    <cellStyle name="20 % - Accent1 5 2 2 8" xfId="41601"/>
    <cellStyle name="20 % - Accent1 5 2 2 9" xfId="52165"/>
    <cellStyle name="20 % - Accent1 5 2 3" xfId="6390"/>
    <cellStyle name="20 % - Accent1 5 2 3 2" xfId="11671"/>
    <cellStyle name="20 % - Accent1 5 2 3 2 2" xfId="27177"/>
    <cellStyle name="20 % - Accent1 5 2 3 2 3" xfId="37734"/>
    <cellStyle name="20 % - Accent1 5 2 3 2 4" xfId="48289"/>
    <cellStyle name="20 % - Accent1 5 2 3 2 5" xfId="58853"/>
    <cellStyle name="20 % - Accent1 5 2 3 3" xfId="16790"/>
    <cellStyle name="20 % - Accent1 5 2 3 4" xfId="21897"/>
    <cellStyle name="20 % - Accent1 5 2 3 5" xfId="32454"/>
    <cellStyle name="20 % - Accent1 5 2 3 6" xfId="43009"/>
    <cellStyle name="20 % - Accent1 5 2 3 7" xfId="53573"/>
    <cellStyle name="20 % - Accent1 5 2 4" xfId="9030"/>
    <cellStyle name="20 % - Accent1 5 2 4 2" xfId="24537"/>
    <cellStyle name="20 % - Accent1 5 2 4 3" xfId="35094"/>
    <cellStyle name="20 % - Accent1 5 2 4 4" xfId="45649"/>
    <cellStyle name="20 % - Accent1 5 2 4 5" xfId="56213"/>
    <cellStyle name="20 % - Accent1 5 2 5" xfId="3748"/>
    <cellStyle name="20 % - Accent1 5 2 6" xfId="14326"/>
    <cellStyle name="20 % - Accent1 5 2 7" xfId="19257"/>
    <cellStyle name="20 % - Accent1 5 2 8" xfId="29814"/>
    <cellStyle name="20 % - Accent1 5 2 9" xfId="40369"/>
    <cellStyle name="20 % - Accent1 5 3" xfId="1632"/>
    <cellStyle name="20 % - Accent1 5 3 2" xfId="6918"/>
    <cellStyle name="20 % - Accent1 5 3 2 2" xfId="12199"/>
    <cellStyle name="20 % - Accent1 5 3 2 2 2" xfId="27705"/>
    <cellStyle name="20 % - Accent1 5 3 2 2 3" xfId="38262"/>
    <cellStyle name="20 % - Accent1 5 3 2 2 4" xfId="48817"/>
    <cellStyle name="20 % - Accent1 5 3 2 2 5" xfId="59381"/>
    <cellStyle name="20 % - Accent1 5 3 2 3" xfId="17318"/>
    <cellStyle name="20 % - Accent1 5 3 2 4" xfId="22425"/>
    <cellStyle name="20 % - Accent1 5 3 2 5" xfId="32982"/>
    <cellStyle name="20 % - Accent1 5 3 2 6" xfId="43537"/>
    <cellStyle name="20 % - Accent1 5 3 2 7" xfId="54101"/>
    <cellStyle name="20 % - Accent1 5 3 3" xfId="9558"/>
    <cellStyle name="20 % - Accent1 5 3 3 2" xfId="25065"/>
    <cellStyle name="20 % - Accent1 5 3 3 3" xfId="35622"/>
    <cellStyle name="20 % - Accent1 5 3 3 4" xfId="46177"/>
    <cellStyle name="20 % - Accent1 5 3 3 5" xfId="56741"/>
    <cellStyle name="20 % - Accent1 5 3 4" xfId="4276"/>
    <cellStyle name="20 % - Accent1 5 3 5" xfId="14854"/>
    <cellStyle name="20 % - Accent1 5 3 6" xfId="19785"/>
    <cellStyle name="20 % - Accent1 5 3 7" xfId="30342"/>
    <cellStyle name="20 % - Accent1 5 3 8" xfId="40897"/>
    <cellStyle name="20 % - Accent1 5 3 9" xfId="51461"/>
    <cellStyle name="20 % - Accent1 5 4" xfId="5685"/>
    <cellStyle name="20 % - Accent1 5 4 2" xfId="10967"/>
    <cellStyle name="20 % - Accent1 5 4 2 2" xfId="26473"/>
    <cellStyle name="20 % - Accent1 5 4 2 3" xfId="37030"/>
    <cellStyle name="20 % - Accent1 5 4 2 4" xfId="47585"/>
    <cellStyle name="20 % - Accent1 5 4 2 5" xfId="58149"/>
    <cellStyle name="20 % - Accent1 5 4 3" xfId="16086"/>
    <cellStyle name="20 % - Accent1 5 4 4" xfId="21193"/>
    <cellStyle name="20 % - Accent1 5 4 5" xfId="31750"/>
    <cellStyle name="20 % - Accent1 5 4 6" xfId="42305"/>
    <cellStyle name="20 % - Accent1 5 4 7" xfId="52869"/>
    <cellStyle name="20 % - Accent1 5 5" xfId="8326"/>
    <cellStyle name="20 % - Accent1 5 5 2" xfId="23833"/>
    <cellStyle name="20 % - Accent1 5 5 3" xfId="34390"/>
    <cellStyle name="20 % - Accent1 5 5 4" xfId="44945"/>
    <cellStyle name="20 % - Accent1 5 5 5" xfId="55509"/>
    <cellStyle name="20 % - Accent1 5 6" xfId="3048"/>
    <cellStyle name="20 % - Accent1 5 7" xfId="13622"/>
    <cellStyle name="20 % - Accent1 5 8" xfId="18553"/>
    <cellStyle name="20 % - Accent1 5 9" xfId="29114"/>
    <cellStyle name="20 % - Accent1 6" xfId="752"/>
    <cellStyle name="20 % - Accent1 6 10" xfId="50581"/>
    <cellStyle name="20 % - Accent1 6 2" xfId="1984"/>
    <cellStyle name="20 % - Accent1 6 2 2" xfId="7270"/>
    <cellStyle name="20 % - Accent1 6 2 2 2" xfId="12551"/>
    <cellStyle name="20 % - Accent1 6 2 2 2 2" xfId="28057"/>
    <cellStyle name="20 % - Accent1 6 2 2 2 3" xfId="38614"/>
    <cellStyle name="20 % - Accent1 6 2 2 2 4" xfId="49169"/>
    <cellStyle name="20 % - Accent1 6 2 2 2 5" xfId="59733"/>
    <cellStyle name="20 % - Accent1 6 2 2 3" xfId="17670"/>
    <cellStyle name="20 % - Accent1 6 2 2 4" xfId="22777"/>
    <cellStyle name="20 % - Accent1 6 2 2 5" xfId="33334"/>
    <cellStyle name="20 % - Accent1 6 2 2 6" xfId="43889"/>
    <cellStyle name="20 % - Accent1 6 2 2 7" xfId="54453"/>
    <cellStyle name="20 % - Accent1 6 2 3" xfId="9910"/>
    <cellStyle name="20 % - Accent1 6 2 3 2" xfId="25417"/>
    <cellStyle name="20 % - Accent1 6 2 3 3" xfId="35974"/>
    <cellStyle name="20 % - Accent1 6 2 3 4" xfId="46529"/>
    <cellStyle name="20 % - Accent1 6 2 3 5" xfId="57093"/>
    <cellStyle name="20 % - Accent1 6 2 4" xfId="4628"/>
    <cellStyle name="20 % - Accent1 6 2 5" xfId="15206"/>
    <cellStyle name="20 % - Accent1 6 2 6" xfId="20137"/>
    <cellStyle name="20 % - Accent1 6 2 7" xfId="30694"/>
    <cellStyle name="20 % - Accent1 6 2 8" xfId="41249"/>
    <cellStyle name="20 % - Accent1 6 2 9" xfId="51813"/>
    <cellStyle name="20 % - Accent1 6 3" xfId="6038"/>
    <cellStyle name="20 % - Accent1 6 3 2" xfId="11319"/>
    <cellStyle name="20 % - Accent1 6 3 2 2" xfId="26825"/>
    <cellStyle name="20 % - Accent1 6 3 2 3" xfId="37382"/>
    <cellStyle name="20 % - Accent1 6 3 2 4" xfId="47937"/>
    <cellStyle name="20 % - Accent1 6 3 2 5" xfId="58501"/>
    <cellStyle name="20 % - Accent1 6 3 3" xfId="16438"/>
    <cellStyle name="20 % - Accent1 6 3 4" xfId="21545"/>
    <cellStyle name="20 % - Accent1 6 3 5" xfId="32102"/>
    <cellStyle name="20 % - Accent1 6 3 6" xfId="42657"/>
    <cellStyle name="20 % - Accent1 6 3 7" xfId="53221"/>
    <cellStyle name="20 % - Accent1 6 4" xfId="8678"/>
    <cellStyle name="20 % - Accent1 6 4 2" xfId="24185"/>
    <cellStyle name="20 % - Accent1 6 4 3" xfId="34742"/>
    <cellStyle name="20 % - Accent1 6 4 4" xfId="45297"/>
    <cellStyle name="20 % - Accent1 6 4 5" xfId="55861"/>
    <cellStyle name="20 % - Accent1 6 5" xfId="3396"/>
    <cellStyle name="20 % - Accent1 6 6" xfId="13974"/>
    <cellStyle name="20 % - Accent1 6 7" xfId="18905"/>
    <cellStyle name="20 % - Accent1 6 8" xfId="29462"/>
    <cellStyle name="20 % - Accent1 6 9" xfId="40017"/>
    <cellStyle name="20 % - Accent1 7" xfId="1283"/>
    <cellStyle name="20 % - Accent1 7 2" xfId="6569"/>
    <cellStyle name="20 % - Accent1 7 2 2" xfId="11850"/>
    <cellStyle name="20 % - Accent1 7 2 2 2" xfId="27356"/>
    <cellStyle name="20 % - Accent1 7 2 2 3" xfId="37913"/>
    <cellStyle name="20 % - Accent1 7 2 2 4" xfId="48468"/>
    <cellStyle name="20 % - Accent1 7 2 2 5" xfId="59032"/>
    <cellStyle name="20 % - Accent1 7 2 3" xfId="16969"/>
    <cellStyle name="20 % - Accent1 7 2 4" xfId="22076"/>
    <cellStyle name="20 % - Accent1 7 2 5" xfId="32633"/>
    <cellStyle name="20 % - Accent1 7 2 6" xfId="43188"/>
    <cellStyle name="20 % - Accent1 7 2 7" xfId="53752"/>
    <cellStyle name="20 % - Accent1 7 3" xfId="9209"/>
    <cellStyle name="20 % - Accent1 7 3 2" xfId="24716"/>
    <cellStyle name="20 % - Accent1 7 3 3" xfId="35273"/>
    <cellStyle name="20 % - Accent1 7 3 4" xfId="45828"/>
    <cellStyle name="20 % - Accent1 7 3 5" xfId="56392"/>
    <cellStyle name="20 % - Accent1 7 4" xfId="3927"/>
    <cellStyle name="20 % - Accent1 7 5" xfId="14505"/>
    <cellStyle name="20 % - Accent1 7 6" xfId="19436"/>
    <cellStyle name="20 % - Accent1 7 7" xfId="29993"/>
    <cellStyle name="20 % - Accent1 7 8" xfId="40548"/>
    <cellStyle name="20 % - Accent1 7 9" xfId="51112"/>
    <cellStyle name="20 % - Accent1 8" xfId="2512"/>
    <cellStyle name="20 % - Accent1 8 2" xfId="7798"/>
    <cellStyle name="20 % - Accent1 8 2 2" xfId="13079"/>
    <cellStyle name="20 % - Accent1 8 2 2 2" xfId="28585"/>
    <cellStyle name="20 % - Accent1 8 2 2 3" xfId="39142"/>
    <cellStyle name="20 % - Accent1 8 2 2 4" xfId="49697"/>
    <cellStyle name="20 % - Accent1 8 2 2 5" xfId="60261"/>
    <cellStyle name="20 % - Accent1 8 2 3" xfId="23305"/>
    <cellStyle name="20 % - Accent1 8 2 4" xfId="33862"/>
    <cellStyle name="20 % - Accent1 8 2 5" xfId="44417"/>
    <cellStyle name="20 % - Accent1 8 2 6" xfId="54981"/>
    <cellStyle name="20 % - Accent1 8 3" xfId="10438"/>
    <cellStyle name="20 % - Accent1 8 3 2" xfId="25945"/>
    <cellStyle name="20 % - Accent1 8 3 3" xfId="36502"/>
    <cellStyle name="20 % - Accent1 8 3 4" xfId="47057"/>
    <cellStyle name="20 % - Accent1 8 3 5" xfId="57621"/>
    <cellStyle name="20 % - Accent1 8 4" xfId="5156"/>
    <cellStyle name="20 % - Accent1 8 5" xfId="15737"/>
    <cellStyle name="20 % - Accent1 8 6" xfId="20665"/>
    <cellStyle name="20 % - Accent1 8 7" xfId="31222"/>
    <cellStyle name="20 % - Accent1 8 8" xfId="41777"/>
    <cellStyle name="20 % - Accent1 8 9" xfId="52341"/>
    <cellStyle name="20 % - Accent1 9" xfId="5332"/>
    <cellStyle name="20 % - Accent1 9 2" xfId="10614"/>
    <cellStyle name="20 % - Accent1 9 2 2" xfId="26121"/>
    <cellStyle name="20 % - Accent1 9 2 3" xfId="36678"/>
    <cellStyle name="20 % - Accent1 9 2 4" xfId="47233"/>
    <cellStyle name="20 % - Accent1 9 2 5" xfId="57797"/>
    <cellStyle name="20 % - Accent1 9 3" xfId="20841"/>
    <cellStyle name="20 % - Accent1 9 4" xfId="31398"/>
    <cellStyle name="20 % - Accent1 9 5" xfId="41953"/>
    <cellStyle name="20 % - Accent1 9 6" xfId="52517"/>
    <cellStyle name="20 % - Accent2 10" xfId="7976"/>
    <cellStyle name="20 % - Accent2 10 2" xfId="23483"/>
    <cellStyle name="20 % - Accent2 10 3" xfId="34040"/>
    <cellStyle name="20 % - Accent2 10 4" xfId="44595"/>
    <cellStyle name="20 % - Accent2 10 5" xfId="55159"/>
    <cellStyle name="20 % - Accent2 11" xfId="2692"/>
    <cellStyle name="20 % - Accent2 12" xfId="13275"/>
    <cellStyle name="20 % - Accent2 13" xfId="18200"/>
    <cellStyle name="20 % - Accent2 14" xfId="28769"/>
    <cellStyle name="20 % - Accent2 15" xfId="39324"/>
    <cellStyle name="20 % - Accent2 16" xfId="49877"/>
    <cellStyle name="20 % - Accent2 2" xfId="35"/>
    <cellStyle name="20 % - Accent2 2 10" xfId="2716"/>
    <cellStyle name="20 % - Accent2 2 11" xfId="13348"/>
    <cellStyle name="20 % - Accent2 2 12" xfId="18277"/>
    <cellStyle name="20 % - Accent2 2 13" xfId="28790"/>
    <cellStyle name="20 % - Accent2 2 14" xfId="39345"/>
    <cellStyle name="20 % - Accent2 2 15" xfId="49954"/>
    <cellStyle name="20 % - Accent2 2 2" xfId="208"/>
    <cellStyle name="20 % - Accent2 2 2 10" xfId="13435"/>
    <cellStyle name="20 % - Accent2 2 2 11" xfId="18365"/>
    <cellStyle name="20 % - Accent2 2 2 12" xfId="28927"/>
    <cellStyle name="20 % - Accent2 2 2 13" xfId="39482"/>
    <cellStyle name="20 % - Accent2 2 2 14" xfId="50042"/>
    <cellStyle name="20 % - Accent2 2 2 2" xfId="388"/>
    <cellStyle name="20 % - Accent2 2 2 2 10" xfId="29103"/>
    <cellStyle name="20 % - Accent2 2 2 2 11" xfId="39658"/>
    <cellStyle name="20 % - Accent2 2 2 2 12" xfId="50218"/>
    <cellStyle name="20 % - Accent2 2 2 2 2" xfId="741"/>
    <cellStyle name="20 % - Accent2 2 2 2 2 10" xfId="50570"/>
    <cellStyle name="20 % - Accent2 2 2 2 2 2" xfId="1973"/>
    <cellStyle name="20 % - Accent2 2 2 2 2 2 2" xfId="7259"/>
    <cellStyle name="20 % - Accent2 2 2 2 2 2 2 2" xfId="12540"/>
    <cellStyle name="20 % - Accent2 2 2 2 2 2 2 2 2" xfId="28046"/>
    <cellStyle name="20 % - Accent2 2 2 2 2 2 2 2 3" xfId="38603"/>
    <cellStyle name="20 % - Accent2 2 2 2 2 2 2 2 4" xfId="49158"/>
    <cellStyle name="20 % - Accent2 2 2 2 2 2 2 2 5" xfId="59722"/>
    <cellStyle name="20 % - Accent2 2 2 2 2 2 2 3" xfId="17659"/>
    <cellStyle name="20 % - Accent2 2 2 2 2 2 2 4" xfId="22766"/>
    <cellStyle name="20 % - Accent2 2 2 2 2 2 2 5" xfId="33323"/>
    <cellStyle name="20 % - Accent2 2 2 2 2 2 2 6" xfId="43878"/>
    <cellStyle name="20 % - Accent2 2 2 2 2 2 2 7" xfId="54442"/>
    <cellStyle name="20 % - Accent2 2 2 2 2 2 3" xfId="9899"/>
    <cellStyle name="20 % - Accent2 2 2 2 2 2 3 2" xfId="25406"/>
    <cellStyle name="20 % - Accent2 2 2 2 2 2 3 3" xfId="35963"/>
    <cellStyle name="20 % - Accent2 2 2 2 2 2 3 4" xfId="46518"/>
    <cellStyle name="20 % - Accent2 2 2 2 2 2 3 5" xfId="57082"/>
    <cellStyle name="20 % - Accent2 2 2 2 2 2 4" xfId="4617"/>
    <cellStyle name="20 % - Accent2 2 2 2 2 2 5" xfId="15195"/>
    <cellStyle name="20 % - Accent2 2 2 2 2 2 6" xfId="20126"/>
    <cellStyle name="20 % - Accent2 2 2 2 2 2 7" xfId="30683"/>
    <cellStyle name="20 % - Accent2 2 2 2 2 2 8" xfId="41238"/>
    <cellStyle name="20 % - Accent2 2 2 2 2 2 9" xfId="51802"/>
    <cellStyle name="20 % - Accent2 2 2 2 2 3" xfId="6027"/>
    <cellStyle name="20 % - Accent2 2 2 2 2 3 2" xfId="11308"/>
    <cellStyle name="20 % - Accent2 2 2 2 2 3 2 2" xfId="26814"/>
    <cellStyle name="20 % - Accent2 2 2 2 2 3 2 3" xfId="37371"/>
    <cellStyle name="20 % - Accent2 2 2 2 2 3 2 4" xfId="47926"/>
    <cellStyle name="20 % - Accent2 2 2 2 2 3 2 5" xfId="58490"/>
    <cellStyle name="20 % - Accent2 2 2 2 2 3 3" xfId="16427"/>
    <cellStyle name="20 % - Accent2 2 2 2 2 3 4" xfId="21534"/>
    <cellStyle name="20 % - Accent2 2 2 2 2 3 5" xfId="32091"/>
    <cellStyle name="20 % - Accent2 2 2 2 2 3 6" xfId="42646"/>
    <cellStyle name="20 % - Accent2 2 2 2 2 3 7" xfId="53210"/>
    <cellStyle name="20 % - Accent2 2 2 2 2 4" xfId="8667"/>
    <cellStyle name="20 % - Accent2 2 2 2 2 4 2" xfId="24174"/>
    <cellStyle name="20 % - Accent2 2 2 2 2 4 3" xfId="34731"/>
    <cellStyle name="20 % - Accent2 2 2 2 2 4 4" xfId="45286"/>
    <cellStyle name="20 % - Accent2 2 2 2 2 4 5" xfId="55850"/>
    <cellStyle name="20 % - Accent2 2 2 2 2 5" xfId="3385"/>
    <cellStyle name="20 % - Accent2 2 2 2 2 6" xfId="13963"/>
    <cellStyle name="20 % - Accent2 2 2 2 2 7" xfId="18894"/>
    <cellStyle name="20 % - Accent2 2 2 2 2 8" xfId="29451"/>
    <cellStyle name="20 % - Accent2 2 2 2 2 9" xfId="40006"/>
    <cellStyle name="20 % - Accent2 2 2 2 3" xfId="1093"/>
    <cellStyle name="20 % - Accent2 2 2 2 3 10" xfId="50922"/>
    <cellStyle name="20 % - Accent2 2 2 2 3 2" xfId="2325"/>
    <cellStyle name="20 % - Accent2 2 2 2 3 2 2" xfId="7611"/>
    <cellStyle name="20 % - Accent2 2 2 2 3 2 2 2" xfId="12892"/>
    <cellStyle name="20 % - Accent2 2 2 2 3 2 2 2 2" xfId="28398"/>
    <cellStyle name="20 % - Accent2 2 2 2 3 2 2 2 3" xfId="38955"/>
    <cellStyle name="20 % - Accent2 2 2 2 3 2 2 2 4" xfId="49510"/>
    <cellStyle name="20 % - Accent2 2 2 2 3 2 2 2 5" xfId="60074"/>
    <cellStyle name="20 % - Accent2 2 2 2 3 2 2 3" xfId="18011"/>
    <cellStyle name="20 % - Accent2 2 2 2 3 2 2 4" xfId="23118"/>
    <cellStyle name="20 % - Accent2 2 2 2 3 2 2 5" xfId="33675"/>
    <cellStyle name="20 % - Accent2 2 2 2 3 2 2 6" xfId="44230"/>
    <cellStyle name="20 % - Accent2 2 2 2 3 2 2 7" xfId="54794"/>
    <cellStyle name="20 % - Accent2 2 2 2 3 2 3" xfId="10251"/>
    <cellStyle name="20 % - Accent2 2 2 2 3 2 3 2" xfId="25758"/>
    <cellStyle name="20 % - Accent2 2 2 2 3 2 3 3" xfId="36315"/>
    <cellStyle name="20 % - Accent2 2 2 2 3 2 3 4" xfId="46870"/>
    <cellStyle name="20 % - Accent2 2 2 2 3 2 3 5" xfId="57434"/>
    <cellStyle name="20 % - Accent2 2 2 2 3 2 4" xfId="4969"/>
    <cellStyle name="20 % - Accent2 2 2 2 3 2 5" xfId="15547"/>
    <cellStyle name="20 % - Accent2 2 2 2 3 2 6" xfId="20478"/>
    <cellStyle name="20 % - Accent2 2 2 2 3 2 7" xfId="31035"/>
    <cellStyle name="20 % - Accent2 2 2 2 3 2 8" xfId="41590"/>
    <cellStyle name="20 % - Accent2 2 2 2 3 2 9" xfId="52154"/>
    <cellStyle name="20 % - Accent2 2 2 2 3 3" xfId="6379"/>
    <cellStyle name="20 % - Accent2 2 2 2 3 3 2" xfId="11660"/>
    <cellStyle name="20 % - Accent2 2 2 2 3 3 2 2" xfId="27166"/>
    <cellStyle name="20 % - Accent2 2 2 2 3 3 2 3" xfId="37723"/>
    <cellStyle name="20 % - Accent2 2 2 2 3 3 2 4" xfId="48278"/>
    <cellStyle name="20 % - Accent2 2 2 2 3 3 2 5" xfId="58842"/>
    <cellStyle name="20 % - Accent2 2 2 2 3 3 3" xfId="16779"/>
    <cellStyle name="20 % - Accent2 2 2 2 3 3 4" xfId="21886"/>
    <cellStyle name="20 % - Accent2 2 2 2 3 3 5" xfId="32443"/>
    <cellStyle name="20 % - Accent2 2 2 2 3 3 6" xfId="42998"/>
    <cellStyle name="20 % - Accent2 2 2 2 3 3 7" xfId="53562"/>
    <cellStyle name="20 % - Accent2 2 2 2 3 4" xfId="9019"/>
    <cellStyle name="20 % - Accent2 2 2 2 3 4 2" xfId="24526"/>
    <cellStyle name="20 % - Accent2 2 2 2 3 4 3" xfId="35083"/>
    <cellStyle name="20 % - Accent2 2 2 2 3 4 4" xfId="45638"/>
    <cellStyle name="20 % - Accent2 2 2 2 3 4 5" xfId="56202"/>
    <cellStyle name="20 % - Accent2 2 2 2 3 5" xfId="3737"/>
    <cellStyle name="20 % - Accent2 2 2 2 3 6" xfId="14315"/>
    <cellStyle name="20 % - Accent2 2 2 2 3 7" xfId="19246"/>
    <cellStyle name="20 % - Accent2 2 2 2 3 8" xfId="29803"/>
    <cellStyle name="20 % - Accent2 2 2 2 3 9" xfId="40358"/>
    <cellStyle name="20 % - Accent2 2 2 2 4" xfId="1621"/>
    <cellStyle name="20 % - Accent2 2 2 2 4 2" xfId="6907"/>
    <cellStyle name="20 % - Accent2 2 2 2 4 2 2" xfId="12188"/>
    <cellStyle name="20 % - Accent2 2 2 2 4 2 2 2" xfId="27694"/>
    <cellStyle name="20 % - Accent2 2 2 2 4 2 2 3" xfId="38251"/>
    <cellStyle name="20 % - Accent2 2 2 2 4 2 2 4" xfId="48806"/>
    <cellStyle name="20 % - Accent2 2 2 2 4 2 2 5" xfId="59370"/>
    <cellStyle name="20 % - Accent2 2 2 2 4 2 3" xfId="17307"/>
    <cellStyle name="20 % - Accent2 2 2 2 4 2 4" xfId="22414"/>
    <cellStyle name="20 % - Accent2 2 2 2 4 2 5" xfId="32971"/>
    <cellStyle name="20 % - Accent2 2 2 2 4 2 6" xfId="43526"/>
    <cellStyle name="20 % - Accent2 2 2 2 4 2 7" xfId="54090"/>
    <cellStyle name="20 % - Accent2 2 2 2 4 3" xfId="9547"/>
    <cellStyle name="20 % - Accent2 2 2 2 4 3 2" xfId="25054"/>
    <cellStyle name="20 % - Accent2 2 2 2 4 3 3" xfId="35611"/>
    <cellStyle name="20 % - Accent2 2 2 2 4 3 4" xfId="46166"/>
    <cellStyle name="20 % - Accent2 2 2 2 4 3 5" xfId="56730"/>
    <cellStyle name="20 % - Accent2 2 2 2 4 4" xfId="4265"/>
    <cellStyle name="20 % - Accent2 2 2 2 4 5" xfId="14843"/>
    <cellStyle name="20 % - Accent2 2 2 2 4 6" xfId="19774"/>
    <cellStyle name="20 % - Accent2 2 2 2 4 7" xfId="30331"/>
    <cellStyle name="20 % - Accent2 2 2 2 4 8" xfId="40886"/>
    <cellStyle name="20 % - Accent2 2 2 2 4 9" xfId="51450"/>
    <cellStyle name="20 % - Accent2 2 2 2 5" xfId="5674"/>
    <cellStyle name="20 % - Accent2 2 2 2 5 2" xfId="10956"/>
    <cellStyle name="20 % - Accent2 2 2 2 5 2 2" xfId="26462"/>
    <cellStyle name="20 % - Accent2 2 2 2 5 2 3" xfId="37019"/>
    <cellStyle name="20 % - Accent2 2 2 2 5 2 4" xfId="47574"/>
    <cellStyle name="20 % - Accent2 2 2 2 5 2 5" xfId="58138"/>
    <cellStyle name="20 % - Accent2 2 2 2 5 3" xfId="16075"/>
    <cellStyle name="20 % - Accent2 2 2 2 5 4" xfId="21182"/>
    <cellStyle name="20 % - Accent2 2 2 2 5 5" xfId="31739"/>
    <cellStyle name="20 % - Accent2 2 2 2 5 6" xfId="42294"/>
    <cellStyle name="20 % - Accent2 2 2 2 5 7" xfId="52858"/>
    <cellStyle name="20 % - Accent2 2 2 2 6" xfId="8315"/>
    <cellStyle name="20 % - Accent2 2 2 2 6 2" xfId="23822"/>
    <cellStyle name="20 % - Accent2 2 2 2 6 3" xfId="34379"/>
    <cellStyle name="20 % - Accent2 2 2 2 6 4" xfId="44934"/>
    <cellStyle name="20 % - Accent2 2 2 2 6 5" xfId="55498"/>
    <cellStyle name="20 % - Accent2 2 2 2 7" xfId="3037"/>
    <cellStyle name="20 % - Accent2 2 2 2 8" xfId="13611"/>
    <cellStyle name="20 % - Accent2 2 2 2 9" xfId="18542"/>
    <cellStyle name="20 % - Accent2 2 2 3" xfId="564"/>
    <cellStyle name="20 % - Accent2 2 2 3 10" xfId="39830"/>
    <cellStyle name="20 % - Accent2 2 2 3 11" xfId="50394"/>
    <cellStyle name="20 % - Accent2 2 2 3 2" xfId="1269"/>
    <cellStyle name="20 % - Accent2 2 2 3 2 10" xfId="51098"/>
    <cellStyle name="20 % - Accent2 2 2 3 2 2" xfId="2501"/>
    <cellStyle name="20 % - Accent2 2 2 3 2 2 2" xfId="7787"/>
    <cellStyle name="20 % - Accent2 2 2 3 2 2 2 2" xfId="13068"/>
    <cellStyle name="20 % - Accent2 2 2 3 2 2 2 2 2" xfId="28574"/>
    <cellStyle name="20 % - Accent2 2 2 3 2 2 2 2 3" xfId="39131"/>
    <cellStyle name="20 % - Accent2 2 2 3 2 2 2 2 4" xfId="49686"/>
    <cellStyle name="20 % - Accent2 2 2 3 2 2 2 2 5" xfId="60250"/>
    <cellStyle name="20 % - Accent2 2 2 3 2 2 2 3" xfId="18187"/>
    <cellStyle name="20 % - Accent2 2 2 3 2 2 2 4" xfId="23294"/>
    <cellStyle name="20 % - Accent2 2 2 3 2 2 2 5" xfId="33851"/>
    <cellStyle name="20 % - Accent2 2 2 3 2 2 2 6" xfId="44406"/>
    <cellStyle name="20 % - Accent2 2 2 3 2 2 2 7" xfId="54970"/>
    <cellStyle name="20 % - Accent2 2 2 3 2 2 3" xfId="10427"/>
    <cellStyle name="20 % - Accent2 2 2 3 2 2 3 2" xfId="25934"/>
    <cellStyle name="20 % - Accent2 2 2 3 2 2 3 3" xfId="36491"/>
    <cellStyle name="20 % - Accent2 2 2 3 2 2 3 4" xfId="47046"/>
    <cellStyle name="20 % - Accent2 2 2 3 2 2 3 5" xfId="57610"/>
    <cellStyle name="20 % - Accent2 2 2 3 2 2 4" xfId="5145"/>
    <cellStyle name="20 % - Accent2 2 2 3 2 2 5" xfId="15723"/>
    <cellStyle name="20 % - Accent2 2 2 3 2 2 6" xfId="20654"/>
    <cellStyle name="20 % - Accent2 2 2 3 2 2 7" xfId="31211"/>
    <cellStyle name="20 % - Accent2 2 2 3 2 2 8" xfId="41766"/>
    <cellStyle name="20 % - Accent2 2 2 3 2 2 9" xfId="52330"/>
    <cellStyle name="20 % - Accent2 2 2 3 2 3" xfId="6555"/>
    <cellStyle name="20 % - Accent2 2 2 3 2 3 2" xfId="11836"/>
    <cellStyle name="20 % - Accent2 2 2 3 2 3 2 2" xfId="27342"/>
    <cellStyle name="20 % - Accent2 2 2 3 2 3 2 3" xfId="37899"/>
    <cellStyle name="20 % - Accent2 2 2 3 2 3 2 4" xfId="48454"/>
    <cellStyle name="20 % - Accent2 2 2 3 2 3 2 5" xfId="59018"/>
    <cellStyle name="20 % - Accent2 2 2 3 2 3 3" xfId="16955"/>
    <cellStyle name="20 % - Accent2 2 2 3 2 3 4" xfId="22062"/>
    <cellStyle name="20 % - Accent2 2 2 3 2 3 5" xfId="32619"/>
    <cellStyle name="20 % - Accent2 2 2 3 2 3 6" xfId="43174"/>
    <cellStyle name="20 % - Accent2 2 2 3 2 3 7" xfId="53738"/>
    <cellStyle name="20 % - Accent2 2 2 3 2 4" xfId="9195"/>
    <cellStyle name="20 % - Accent2 2 2 3 2 4 2" xfId="24702"/>
    <cellStyle name="20 % - Accent2 2 2 3 2 4 3" xfId="35259"/>
    <cellStyle name="20 % - Accent2 2 2 3 2 4 4" xfId="45814"/>
    <cellStyle name="20 % - Accent2 2 2 3 2 4 5" xfId="56378"/>
    <cellStyle name="20 % - Accent2 2 2 3 2 5" xfId="3913"/>
    <cellStyle name="20 % - Accent2 2 2 3 2 6" xfId="14491"/>
    <cellStyle name="20 % - Accent2 2 2 3 2 7" xfId="19422"/>
    <cellStyle name="20 % - Accent2 2 2 3 2 8" xfId="29979"/>
    <cellStyle name="20 % - Accent2 2 2 3 2 9" xfId="40534"/>
    <cellStyle name="20 % - Accent2 2 2 3 3" xfId="1797"/>
    <cellStyle name="20 % - Accent2 2 2 3 3 2" xfId="7083"/>
    <cellStyle name="20 % - Accent2 2 2 3 3 2 2" xfId="12364"/>
    <cellStyle name="20 % - Accent2 2 2 3 3 2 2 2" xfId="27870"/>
    <cellStyle name="20 % - Accent2 2 2 3 3 2 2 3" xfId="38427"/>
    <cellStyle name="20 % - Accent2 2 2 3 3 2 2 4" xfId="48982"/>
    <cellStyle name="20 % - Accent2 2 2 3 3 2 2 5" xfId="59546"/>
    <cellStyle name="20 % - Accent2 2 2 3 3 2 3" xfId="17483"/>
    <cellStyle name="20 % - Accent2 2 2 3 3 2 4" xfId="22590"/>
    <cellStyle name="20 % - Accent2 2 2 3 3 2 5" xfId="33147"/>
    <cellStyle name="20 % - Accent2 2 2 3 3 2 6" xfId="43702"/>
    <cellStyle name="20 % - Accent2 2 2 3 3 2 7" xfId="54266"/>
    <cellStyle name="20 % - Accent2 2 2 3 3 3" xfId="9723"/>
    <cellStyle name="20 % - Accent2 2 2 3 3 3 2" xfId="25230"/>
    <cellStyle name="20 % - Accent2 2 2 3 3 3 3" xfId="35787"/>
    <cellStyle name="20 % - Accent2 2 2 3 3 3 4" xfId="46342"/>
    <cellStyle name="20 % - Accent2 2 2 3 3 3 5" xfId="56906"/>
    <cellStyle name="20 % - Accent2 2 2 3 3 4" xfId="4441"/>
    <cellStyle name="20 % - Accent2 2 2 3 3 5" xfId="15019"/>
    <cellStyle name="20 % - Accent2 2 2 3 3 6" xfId="19950"/>
    <cellStyle name="20 % - Accent2 2 2 3 3 7" xfId="30507"/>
    <cellStyle name="20 % - Accent2 2 2 3 3 8" xfId="41062"/>
    <cellStyle name="20 % - Accent2 2 2 3 3 9" xfId="51626"/>
    <cellStyle name="20 % - Accent2 2 2 3 4" xfId="5850"/>
    <cellStyle name="20 % - Accent2 2 2 3 4 2" xfId="11132"/>
    <cellStyle name="20 % - Accent2 2 2 3 4 2 2" xfId="26638"/>
    <cellStyle name="20 % - Accent2 2 2 3 4 2 3" xfId="37195"/>
    <cellStyle name="20 % - Accent2 2 2 3 4 2 4" xfId="47750"/>
    <cellStyle name="20 % - Accent2 2 2 3 4 2 5" xfId="58314"/>
    <cellStyle name="20 % - Accent2 2 2 3 4 3" xfId="16251"/>
    <cellStyle name="20 % - Accent2 2 2 3 4 4" xfId="21358"/>
    <cellStyle name="20 % - Accent2 2 2 3 4 5" xfId="31915"/>
    <cellStyle name="20 % - Accent2 2 2 3 4 6" xfId="42470"/>
    <cellStyle name="20 % - Accent2 2 2 3 4 7" xfId="53034"/>
    <cellStyle name="20 % - Accent2 2 2 3 5" xfId="8491"/>
    <cellStyle name="20 % - Accent2 2 2 3 5 2" xfId="23998"/>
    <cellStyle name="20 % - Accent2 2 2 3 5 3" xfId="34555"/>
    <cellStyle name="20 % - Accent2 2 2 3 5 4" xfId="45110"/>
    <cellStyle name="20 % - Accent2 2 2 3 5 5" xfId="55674"/>
    <cellStyle name="20 % - Accent2 2 2 3 6" xfId="3209"/>
    <cellStyle name="20 % - Accent2 2 2 3 7" xfId="13787"/>
    <cellStyle name="20 % - Accent2 2 2 3 8" xfId="18718"/>
    <cellStyle name="20 % - Accent2 2 2 3 9" xfId="29275"/>
    <cellStyle name="20 % - Accent2 2 2 4" xfId="917"/>
    <cellStyle name="20 % - Accent2 2 2 4 10" xfId="50746"/>
    <cellStyle name="20 % - Accent2 2 2 4 2" xfId="2149"/>
    <cellStyle name="20 % - Accent2 2 2 4 2 2" xfId="7435"/>
    <cellStyle name="20 % - Accent2 2 2 4 2 2 2" xfId="12716"/>
    <cellStyle name="20 % - Accent2 2 2 4 2 2 2 2" xfId="28222"/>
    <cellStyle name="20 % - Accent2 2 2 4 2 2 2 3" xfId="38779"/>
    <cellStyle name="20 % - Accent2 2 2 4 2 2 2 4" xfId="49334"/>
    <cellStyle name="20 % - Accent2 2 2 4 2 2 2 5" xfId="59898"/>
    <cellStyle name="20 % - Accent2 2 2 4 2 2 3" xfId="17835"/>
    <cellStyle name="20 % - Accent2 2 2 4 2 2 4" xfId="22942"/>
    <cellStyle name="20 % - Accent2 2 2 4 2 2 5" xfId="33499"/>
    <cellStyle name="20 % - Accent2 2 2 4 2 2 6" xfId="44054"/>
    <cellStyle name="20 % - Accent2 2 2 4 2 2 7" xfId="54618"/>
    <cellStyle name="20 % - Accent2 2 2 4 2 3" xfId="10075"/>
    <cellStyle name="20 % - Accent2 2 2 4 2 3 2" xfId="25582"/>
    <cellStyle name="20 % - Accent2 2 2 4 2 3 3" xfId="36139"/>
    <cellStyle name="20 % - Accent2 2 2 4 2 3 4" xfId="46694"/>
    <cellStyle name="20 % - Accent2 2 2 4 2 3 5" xfId="57258"/>
    <cellStyle name="20 % - Accent2 2 2 4 2 4" xfId="4793"/>
    <cellStyle name="20 % - Accent2 2 2 4 2 5" xfId="15371"/>
    <cellStyle name="20 % - Accent2 2 2 4 2 6" xfId="20302"/>
    <cellStyle name="20 % - Accent2 2 2 4 2 7" xfId="30859"/>
    <cellStyle name="20 % - Accent2 2 2 4 2 8" xfId="41414"/>
    <cellStyle name="20 % - Accent2 2 2 4 2 9" xfId="51978"/>
    <cellStyle name="20 % - Accent2 2 2 4 3" xfId="6203"/>
    <cellStyle name="20 % - Accent2 2 2 4 3 2" xfId="11484"/>
    <cellStyle name="20 % - Accent2 2 2 4 3 2 2" xfId="26990"/>
    <cellStyle name="20 % - Accent2 2 2 4 3 2 3" xfId="37547"/>
    <cellStyle name="20 % - Accent2 2 2 4 3 2 4" xfId="48102"/>
    <cellStyle name="20 % - Accent2 2 2 4 3 2 5" xfId="58666"/>
    <cellStyle name="20 % - Accent2 2 2 4 3 3" xfId="16603"/>
    <cellStyle name="20 % - Accent2 2 2 4 3 4" xfId="21710"/>
    <cellStyle name="20 % - Accent2 2 2 4 3 5" xfId="32267"/>
    <cellStyle name="20 % - Accent2 2 2 4 3 6" xfId="42822"/>
    <cellStyle name="20 % - Accent2 2 2 4 3 7" xfId="53386"/>
    <cellStyle name="20 % - Accent2 2 2 4 4" xfId="8843"/>
    <cellStyle name="20 % - Accent2 2 2 4 4 2" xfId="24350"/>
    <cellStyle name="20 % - Accent2 2 2 4 4 3" xfId="34907"/>
    <cellStyle name="20 % - Accent2 2 2 4 4 4" xfId="45462"/>
    <cellStyle name="20 % - Accent2 2 2 4 4 5" xfId="56026"/>
    <cellStyle name="20 % - Accent2 2 2 4 5" xfId="3561"/>
    <cellStyle name="20 % - Accent2 2 2 4 6" xfId="14139"/>
    <cellStyle name="20 % - Accent2 2 2 4 7" xfId="19070"/>
    <cellStyle name="20 % - Accent2 2 2 4 8" xfId="29627"/>
    <cellStyle name="20 % - Accent2 2 2 4 9" xfId="40182"/>
    <cellStyle name="20 % - Accent2 2 2 5" xfId="1445"/>
    <cellStyle name="20 % - Accent2 2 2 5 2" xfId="6731"/>
    <cellStyle name="20 % - Accent2 2 2 5 2 2" xfId="12012"/>
    <cellStyle name="20 % - Accent2 2 2 5 2 2 2" xfId="27518"/>
    <cellStyle name="20 % - Accent2 2 2 5 2 2 3" xfId="38075"/>
    <cellStyle name="20 % - Accent2 2 2 5 2 2 4" xfId="48630"/>
    <cellStyle name="20 % - Accent2 2 2 5 2 2 5" xfId="59194"/>
    <cellStyle name="20 % - Accent2 2 2 5 2 3" xfId="17131"/>
    <cellStyle name="20 % - Accent2 2 2 5 2 4" xfId="22238"/>
    <cellStyle name="20 % - Accent2 2 2 5 2 5" xfId="32795"/>
    <cellStyle name="20 % - Accent2 2 2 5 2 6" xfId="43350"/>
    <cellStyle name="20 % - Accent2 2 2 5 2 7" xfId="53914"/>
    <cellStyle name="20 % - Accent2 2 2 5 3" xfId="9371"/>
    <cellStyle name="20 % - Accent2 2 2 5 3 2" xfId="24878"/>
    <cellStyle name="20 % - Accent2 2 2 5 3 3" xfId="35435"/>
    <cellStyle name="20 % - Accent2 2 2 5 3 4" xfId="45990"/>
    <cellStyle name="20 % - Accent2 2 2 5 3 5" xfId="56554"/>
    <cellStyle name="20 % - Accent2 2 2 5 4" xfId="4089"/>
    <cellStyle name="20 % - Accent2 2 2 5 5" xfId="14667"/>
    <cellStyle name="20 % - Accent2 2 2 5 6" xfId="19598"/>
    <cellStyle name="20 % - Accent2 2 2 5 7" xfId="30155"/>
    <cellStyle name="20 % - Accent2 2 2 5 8" xfId="40710"/>
    <cellStyle name="20 % - Accent2 2 2 5 9" xfId="51274"/>
    <cellStyle name="20 % - Accent2 2 2 6" xfId="2677"/>
    <cellStyle name="20 % - Accent2 2 2 6 2" xfId="7963"/>
    <cellStyle name="20 % - Accent2 2 2 6 2 2" xfId="13244"/>
    <cellStyle name="20 % - Accent2 2 2 6 2 2 2" xfId="28750"/>
    <cellStyle name="20 % - Accent2 2 2 6 2 2 3" xfId="39307"/>
    <cellStyle name="20 % - Accent2 2 2 6 2 2 4" xfId="49862"/>
    <cellStyle name="20 % - Accent2 2 2 6 2 2 5" xfId="60426"/>
    <cellStyle name="20 % - Accent2 2 2 6 2 3" xfId="23470"/>
    <cellStyle name="20 % - Accent2 2 2 6 2 4" xfId="34027"/>
    <cellStyle name="20 % - Accent2 2 2 6 2 5" xfId="44582"/>
    <cellStyle name="20 % - Accent2 2 2 6 2 6" xfId="55146"/>
    <cellStyle name="20 % - Accent2 2 2 6 3" xfId="10603"/>
    <cellStyle name="20 % - Accent2 2 2 6 3 2" xfId="26110"/>
    <cellStyle name="20 % - Accent2 2 2 6 3 3" xfId="36667"/>
    <cellStyle name="20 % - Accent2 2 2 6 3 4" xfId="47222"/>
    <cellStyle name="20 % - Accent2 2 2 6 3 5" xfId="57786"/>
    <cellStyle name="20 % - Accent2 2 2 6 4" xfId="5321"/>
    <cellStyle name="20 % - Accent2 2 2 6 5" xfId="15899"/>
    <cellStyle name="20 % - Accent2 2 2 6 6" xfId="20830"/>
    <cellStyle name="20 % - Accent2 2 2 6 7" xfId="31387"/>
    <cellStyle name="20 % - Accent2 2 2 6 8" xfId="41942"/>
    <cellStyle name="20 % - Accent2 2 2 6 9" xfId="52506"/>
    <cellStyle name="20 % - Accent2 2 2 7" xfId="5498"/>
    <cellStyle name="20 % - Accent2 2 2 7 2" xfId="10780"/>
    <cellStyle name="20 % - Accent2 2 2 7 2 2" xfId="26286"/>
    <cellStyle name="20 % - Accent2 2 2 7 2 3" xfId="36843"/>
    <cellStyle name="20 % - Accent2 2 2 7 2 4" xfId="47398"/>
    <cellStyle name="20 % - Accent2 2 2 7 2 5" xfId="57962"/>
    <cellStyle name="20 % - Accent2 2 2 7 3" xfId="21006"/>
    <cellStyle name="20 % - Accent2 2 2 7 4" xfId="31563"/>
    <cellStyle name="20 % - Accent2 2 2 7 5" xfId="42118"/>
    <cellStyle name="20 % - Accent2 2 2 7 6" xfId="52682"/>
    <cellStyle name="20 % - Accent2 2 2 8" xfId="8139"/>
    <cellStyle name="20 % - Accent2 2 2 8 2" xfId="23646"/>
    <cellStyle name="20 % - Accent2 2 2 8 3" xfId="34203"/>
    <cellStyle name="20 % - Accent2 2 2 8 4" xfId="44758"/>
    <cellStyle name="20 % - Accent2 2 2 8 5" xfId="55322"/>
    <cellStyle name="20 % - Accent2 2 2 9" xfId="2854"/>
    <cellStyle name="20 % - Accent2 2 3" xfId="301"/>
    <cellStyle name="20 % - Accent2 2 3 10" xfId="29016"/>
    <cellStyle name="20 % - Accent2 2 3 11" xfId="39571"/>
    <cellStyle name="20 % - Accent2 2 3 12" xfId="50131"/>
    <cellStyle name="20 % - Accent2 2 3 2" xfId="654"/>
    <cellStyle name="20 % - Accent2 2 3 2 10" xfId="50483"/>
    <cellStyle name="20 % - Accent2 2 3 2 2" xfId="1886"/>
    <cellStyle name="20 % - Accent2 2 3 2 2 2" xfId="7172"/>
    <cellStyle name="20 % - Accent2 2 3 2 2 2 2" xfId="12453"/>
    <cellStyle name="20 % - Accent2 2 3 2 2 2 2 2" xfId="27959"/>
    <cellStyle name="20 % - Accent2 2 3 2 2 2 2 3" xfId="38516"/>
    <cellStyle name="20 % - Accent2 2 3 2 2 2 2 4" xfId="49071"/>
    <cellStyle name="20 % - Accent2 2 3 2 2 2 2 5" xfId="59635"/>
    <cellStyle name="20 % - Accent2 2 3 2 2 2 3" xfId="17572"/>
    <cellStyle name="20 % - Accent2 2 3 2 2 2 4" xfId="22679"/>
    <cellStyle name="20 % - Accent2 2 3 2 2 2 5" xfId="33236"/>
    <cellStyle name="20 % - Accent2 2 3 2 2 2 6" xfId="43791"/>
    <cellStyle name="20 % - Accent2 2 3 2 2 2 7" xfId="54355"/>
    <cellStyle name="20 % - Accent2 2 3 2 2 3" xfId="9812"/>
    <cellStyle name="20 % - Accent2 2 3 2 2 3 2" xfId="25319"/>
    <cellStyle name="20 % - Accent2 2 3 2 2 3 3" xfId="35876"/>
    <cellStyle name="20 % - Accent2 2 3 2 2 3 4" xfId="46431"/>
    <cellStyle name="20 % - Accent2 2 3 2 2 3 5" xfId="56995"/>
    <cellStyle name="20 % - Accent2 2 3 2 2 4" xfId="4530"/>
    <cellStyle name="20 % - Accent2 2 3 2 2 5" xfId="15108"/>
    <cellStyle name="20 % - Accent2 2 3 2 2 6" xfId="20039"/>
    <cellStyle name="20 % - Accent2 2 3 2 2 7" xfId="30596"/>
    <cellStyle name="20 % - Accent2 2 3 2 2 8" xfId="41151"/>
    <cellStyle name="20 % - Accent2 2 3 2 2 9" xfId="51715"/>
    <cellStyle name="20 % - Accent2 2 3 2 3" xfId="5940"/>
    <cellStyle name="20 % - Accent2 2 3 2 3 2" xfId="11221"/>
    <cellStyle name="20 % - Accent2 2 3 2 3 2 2" xfId="26727"/>
    <cellStyle name="20 % - Accent2 2 3 2 3 2 3" xfId="37284"/>
    <cellStyle name="20 % - Accent2 2 3 2 3 2 4" xfId="47839"/>
    <cellStyle name="20 % - Accent2 2 3 2 3 2 5" xfId="58403"/>
    <cellStyle name="20 % - Accent2 2 3 2 3 3" xfId="16340"/>
    <cellStyle name="20 % - Accent2 2 3 2 3 4" xfId="21447"/>
    <cellStyle name="20 % - Accent2 2 3 2 3 5" xfId="32004"/>
    <cellStyle name="20 % - Accent2 2 3 2 3 6" xfId="42559"/>
    <cellStyle name="20 % - Accent2 2 3 2 3 7" xfId="53123"/>
    <cellStyle name="20 % - Accent2 2 3 2 4" xfId="8580"/>
    <cellStyle name="20 % - Accent2 2 3 2 4 2" xfId="24087"/>
    <cellStyle name="20 % - Accent2 2 3 2 4 3" xfId="34644"/>
    <cellStyle name="20 % - Accent2 2 3 2 4 4" xfId="45199"/>
    <cellStyle name="20 % - Accent2 2 3 2 4 5" xfId="55763"/>
    <cellStyle name="20 % - Accent2 2 3 2 5" xfId="3298"/>
    <cellStyle name="20 % - Accent2 2 3 2 6" xfId="13876"/>
    <cellStyle name="20 % - Accent2 2 3 2 7" xfId="18807"/>
    <cellStyle name="20 % - Accent2 2 3 2 8" xfId="29364"/>
    <cellStyle name="20 % - Accent2 2 3 2 9" xfId="39919"/>
    <cellStyle name="20 % - Accent2 2 3 3" xfId="1006"/>
    <cellStyle name="20 % - Accent2 2 3 3 10" xfId="50835"/>
    <cellStyle name="20 % - Accent2 2 3 3 2" xfId="2238"/>
    <cellStyle name="20 % - Accent2 2 3 3 2 2" xfId="7524"/>
    <cellStyle name="20 % - Accent2 2 3 3 2 2 2" xfId="12805"/>
    <cellStyle name="20 % - Accent2 2 3 3 2 2 2 2" xfId="28311"/>
    <cellStyle name="20 % - Accent2 2 3 3 2 2 2 3" xfId="38868"/>
    <cellStyle name="20 % - Accent2 2 3 3 2 2 2 4" xfId="49423"/>
    <cellStyle name="20 % - Accent2 2 3 3 2 2 2 5" xfId="59987"/>
    <cellStyle name="20 % - Accent2 2 3 3 2 2 3" xfId="17924"/>
    <cellStyle name="20 % - Accent2 2 3 3 2 2 4" xfId="23031"/>
    <cellStyle name="20 % - Accent2 2 3 3 2 2 5" xfId="33588"/>
    <cellStyle name="20 % - Accent2 2 3 3 2 2 6" xfId="44143"/>
    <cellStyle name="20 % - Accent2 2 3 3 2 2 7" xfId="54707"/>
    <cellStyle name="20 % - Accent2 2 3 3 2 3" xfId="10164"/>
    <cellStyle name="20 % - Accent2 2 3 3 2 3 2" xfId="25671"/>
    <cellStyle name="20 % - Accent2 2 3 3 2 3 3" xfId="36228"/>
    <cellStyle name="20 % - Accent2 2 3 3 2 3 4" xfId="46783"/>
    <cellStyle name="20 % - Accent2 2 3 3 2 3 5" xfId="57347"/>
    <cellStyle name="20 % - Accent2 2 3 3 2 4" xfId="4882"/>
    <cellStyle name="20 % - Accent2 2 3 3 2 5" xfId="15460"/>
    <cellStyle name="20 % - Accent2 2 3 3 2 6" xfId="20391"/>
    <cellStyle name="20 % - Accent2 2 3 3 2 7" xfId="30948"/>
    <cellStyle name="20 % - Accent2 2 3 3 2 8" xfId="41503"/>
    <cellStyle name="20 % - Accent2 2 3 3 2 9" xfId="52067"/>
    <cellStyle name="20 % - Accent2 2 3 3 3" xfId="6292"/>
    <cellStyle name="20 % - Accent2 2 3 3 3 2" xfId="11573"/>
    <cellStyle name="20 % - Accent2 2 3 3 3 2 2" xfId="27079"/>
    <cellStyle name="20 % - Accent2 2 3 3 3 2 3" xfId="37636"/>
    <cellStyle name="20 % - Accent2 2 3 3 3 2 4" xfId="48191"/>
    <cellStyle name="20 % - Accent2 2 3 3 3 2 5" xfId="58755"/>
    <cellStyle name="20 % - Accent2 2 3 3 3 3" xfId="16692"/>
    <cellStyle name="20 % - Accent2 2 3 3 3 4" xfId="21799"/>
    <cellStyle name="20 % - Accent2 2 3 3 3 5" xfId="32356"/>
    <cellStyle name="20 % - Accent2 2 3 3 3 6" xfId="42911"/>
    <cellStyle name="20 % - Accent2 2 3 3 3 7" xfId="53475"/>
    <cellStyle name="20 % - Accent2 2 3 3 4" xfId="8932"/>
    <cellStyle name="20 % - Accent2 2 3 3 4 2" xfId="24439"/>
    <cellStyle name="20 % - Accent2 2 3 3 4 3" xfId="34996"/>
    <cellStyle name="20 % - Accent2 2 3 3 4 4" xfId="45551"/>
    <cellStyle name="20 % - Accent2 2 3 3 4 5" xfId="56115"/>
    <cellStyle name="20 % - Accent2 2 3 3 5" xfId="3650"/>
    <cellStyle name="20 % - Accent2 2 3 3 6" xfId="14228"/>
    <cellStyle name="20 % - Accent2 2 3 3 7" xfId="19159"/>
    <cellStyle name="20 % - Accent2 2 3 3 8" xfId="29716"/>
    <cellStyle name="20 % - Accent2 2 3 3 9" xfId="40271"/>
    <cellStyle name="20 % - Accent2 2 3 4" xfId="1534"/>
    <cellStyle name="20 % - Accent2 2 3 4 2" xfId="6820"/>
    <cellStyle name="20 % - Accent2 2 3 4 2 2" xfId="12101"/>
    <cellStyle name="20 % - Accent2 2 3 4 2 2 2" xfId="27607"/>
    <cellStyle name="20 % - Accent2 2 3 4 2 2 3" xfId="38164"/>
    <cellStyle name="20 % - Accent2 2 3 4 2 2 4" xfId="48719"/>
    <cellStyle name="20 % - Accent2 2 3 4 2 2 5" xfId="59283"/>
    <cellStyle name="20 % - Accent2 2 3 4 2 3" xfId="17220"/>
    <cellStyle name="20 % - Accent2 2 3 4 2 4" xfId="22327"/>
    <cellStyle name="20 % - Accent2 2 3 4 2 5" xfId="32884"/>
    <cellStyle name="20 % - Accent2 2 3 4 2 6" xfId="43439"/>
    <cellStyle name="20 % - Accent2 2 3 4 2 7" xfId="54003"/>
    <cellStyle name="20 % - Accent2 2 3 4 3" xfId="9460"/>
    <cellStyle name="20 % - Accent2 2 3 4 3 2" xfId="24967"/>
    <cellStyle name="20 % - Accent2 2 3 4 3 3" xfId="35524"/>
    <cellStyle name="20 % - Accent2 2 3 4 3 4" xfId="46079"/>
    <cellStyle name="20 % - Accent2 2 3 4 3 5" xfId="56643"/>
    <cellStyle name="20 % - Accent2 2 3 4 4" xfId="4178"/>
    <cellStyle name="20 % - Accent2 2 3 4 5" xfId="14756"/>
    <cellStyle name="20 % - Accent2 2 3 4 6" xfId="19687"/>
    <cellStyle name="20 % - Accent2 2 3 4 7" xfId="30244"/>
    <cellStyle name="20 % - Accent2 2 3 4 8" xfId="40799"/>
    <cellStyle name="20 % - Accent2 2 3 4 9" xfId="51363"/>
    <cellStyle name="20 % - Accent2 2 3 5" xfId="5587"/>
    <cellStyle name="20 % - Accent2 2 3 5 2" xfId="10869"/>
    <cellStyle name="20 % - Accent2 2 3 5 2 2" xfId="26375"/>
    <cellStyle name="20 % - Accent2 2 3 5 2 3" xfId="36932"/>
    <cellStyle name="20 % - Accent2 2 3 5 2 4" xfId="47487"/>
    <cellStyle name="20 % - Accent2 2 3 5 2 5" xfId="58051"/>
    <cellStyle name="20 % - Accent2 2 3 5 3" xfId="15988"/>
    <cellStyle name="20 % - Accent2 2 3 5 4" xfId="21095"/>
    <cellStyle name="20 % - Accent2 2 3 5 5" xfId="31652"/>
    <cellStyle name="20 % - Accent2 2 3 5 6" xfId="42207"/>
    <cellStyle name="20 % - Accent2 2 3 5 7" xfId="52771"/>
    <cellStyle name="20 % - Accent2 2 3 6" xfId="8228"/>
    <cellStyle name="20 % - Accent2 2 3 6 2" xfId="23735"/>
    <cellStyle name="20 % - Accent2 2 3 6 3" xfId="34292"/>
    <cellStyle name="20 % - Accent2 2 3 6 4" xfId="44847"/>
    <cellStyle name="20 % - Accent2 2 3 6 5" xfId="55411"/>
    <cellStyle name="20 % - Accent2 2 3 7" xfId="2950"/>
    <cellStyle name="20 % - Accent2 2 3 8" xfId="13524"/>
    <cellStyle name="20 % - Accent2 2 3 9" xfId="18455"/>
    <cellStyle name="20 % - Accent2 2 4" xfId="477"/>
    <cellStyle name="20 % - Accent2 2 4 10" xfId="39745"/>
    <cellStyle name="20 % - Accent2 2 4 11" xfId="50307"/>
    <cellStyle name="20 % - Accent2 2 4 2" xfId="1182"/>
    <cellStyle name="20 % - Accent2 2 4 2 10" xfId="51011"/>
    <cellStyle name="20 % - Accent2 2 4 2 2" xfId="2414"/>
    <cellStyle name="20 % - Accent2 2 4 2 2 2" xfId="7700"/>
    <cellStyle name="20 % - Accent2 2 4 2 2 2 2" xfId="12981"/>
    <cellStyle name="20 % - Accent2 2 4 2 2 2 2 2" xfId="28487"/>
    <cellStyle name="20 % - Accent2 2 4 2 2 2 2 3" xfId="39044"/>
    <cellStyle name="20 % - Accent2 2 4 2 2 2 2 4" xfId="49599"/>
    <cellStyle name="20 % - Accent2 2 4 2 2 2 2 5" xfId="60163"/>
    <cellStyle name="20 % - Accent2 2 4 2 2 2 3" xfId="18100"/>
    <cellStyle name="20 % - Accent2 2 4 2 2 2 4" xfId="23207"/>
    <cellStyle name="20 % - Accent2 2 4 2 2 2 5" xfId="33764"/>
    <cellStyle name="20 % - Accent2 2 4 2 2 2 6" xfId="44319"/>
    <cellStyle name="20 % - Accent2 2 4 2 2 2 7" xfId="54883"/>
    <cellStyle name="20 % - Accent2 2 4 2 2 3" xfId="10340"/>
    <cellStyle name="20 % - Accent2 2 4 2 2 3 2" xfId="25847"/>
    <cellStyle name="20 % - Accent2 2 4 2 2 3 3" xfId="36404"/>
    <cellStyle name="20 % - Accent2 2 4 2 2 3 4" xfId="46959"/>
    <cellStyle name="20 % - Accent2 2 4 2 2 3 5" xfId="57523"/>
    <cellStyle name="20 % - Accent2 2 4 2 2 4" xfId="5058"/>
    <cellStyle name="20 % - Accent2 2 4 2 2 5" xfId="15636"/>
    <cellStyle name="20 % - Accent2 2 4 2 2 6" xfId="20567"/>
    <cellStyle name="20 % - Accent2 2 4 2 2 7" xfId="31124"/>
    <cellStyle name="20 % - Accent2 2 4 2 2 8" xfId="41679"/>
    <cellStyle name="20 % - Accent2 2 4 2 2 9" xfId="52243"/>
    <cellStyle name="20 % - Accent2 2 4 2 3" xfId="6468"/>
    <cellStyle name="20 % - Accent2 2 4 2 3 2" xfId="11749"/>
    <cellStyle name="20 % - Accent2 2 4 2 3 2 2" xfId="27255"/>
    <cellStyle name="20 % - Accent2 2 4 2 3 2 3" xfId="37812"/>
    <cellStyle name="20 % - Accent2 2 4 2 3 2 4" xfId="48367"/>
    <cellStyle name="20 % - Accent2 2 4 2 3 2 5" xfId="58931"/>
    <cellStyle name="20 % - Accent2 2 4 2 3 3" xfId="16868"/>
    <cellStyle name="20 % - Accent2 2 4 2 3 4" xfId="21975"/>
    <cellStyle name="20 % - Accent2 2 4 2 3 5" xfId="32532"/>
    <cellStyle name="20 % - Accent2 2 4 2 3 6" xfId="43087"/>
    <cellStyle name="20 % - Accent2 2 4 2 3 7" xfId="53651"/>
    <cellStyle name="20 % - Accent2 2 4 2 4" xfId="9108"/>
    <cellStyle name="20 % - Accent2 2 4 2 4 2" xfId="24615"/>
    <cellStyle name="20 % - Accent2 2 4 2 4 3" xfId="35172"/>
    <cellStyle name="20 % - Accent2 2 4 2 4 4" xfId="45727"/>
    <cellStyle name="20 % - Accent2 2 4 2 4 5" xfId="56291"/>
    <cellStyle name="20 % - Accent2 2 4 2 5" xfId="3826"/>
    <cellStyle name="20 % - Accent2 2 4 2 6" xfId="14404"/>
    <cellStyle name="20 % - Accent2 2 4 2 7" xfId="19335"/>
    <cellStyle name="20 % - Accent2 2 4 2 8" xfId="29892"/>
    <cellStyle name="20 % - Accent2 2 4 2 9" xfId="40447"/>
    <cellStyle name="20 % - Accent2 2 4 3" xfId="1710"/>
    <cellStyle name="20 % - Accent2 2 4 3 2" xfId="6996"/>
    <cellStyle name="20 % - Accent2 2 4 3 2 2" xfId="12277"/>
    <cellStyle name="20 % - Accent2 2 4 3 2 2 2" xfId="27783"/>
    <cellStyle name="20 % - Accent2 2 4 3 2 2 3" xfId="38340"/>
    <cellStyle name="20 % - Accent2 2 4 3 2 2 4" xfId="48895"/>
    <cellStyle name="20 % - Accent2 2 4 3 2 2 5" xfId="59459"/>
    <cellStyle name="20 % - Accent2 2 4 3 2 3" xfId="17396"/>
    <cellStyle name="20 % - Accent2 2 4 3 2 4" xfId="22503"/>
    <cellStyle name="20 % - Accent2 2 4 3 2 5" xfId="33060"/>
    <cellStyle name="20 % - Accent2 2 4 3 2 6" xfId="43615"/>
    <cellStyle name="20 % - Accent2 2 4 3 2 7" xfId="54179"/>
    <cellStyle name="20 % - Accent2 2 4 3 3" xfId="9636"/>
    <cellStyle name="20 % - Accent2 2 4 3 3 2" xfId="25143"/>
    <cellStyle name="20 % - Accent2 2 4 3 3 3" xfId="35700"/>
    <cellStyle name="20 % - Accent2 2 4 3 3 4" xfId="46255"/>
    <cellStyle name="20 % - Accent2 2 4 3 3 5" xfId="56819"/>
    <cellStyle name="20 % - Accent2 2 4 3 4" xfId="4354"/>
    <cellStyle name="20 % - Accent2 2 4 3 5" xfId="14932"/>
    <cellStyle name="20 % - Accent2 2 4 3 6" xfId="19863"/>
    <cellStyle name="20 % - Accent2 2 4 3 7" xfId="30420"/>
    <cellStyle name="20 % - Accent2 2 4 3 8" xfId="40975"/>
    <cellStyle name="20 % - Accent2 2 4 3 9" xfId="51539"/>
    <cellStyle name="20 % - Accent2 2 4 4" xfId="5763"/>
    <cellStyle name="20 % - Accent2 2 4 4 2" xfId="11045"/>
    <cellStyle name="20 % - Accent2 2 4 4 2 2" xfId="26551"/>
    <cellStyle name="20 % - Accent2 2 4 4 2 3" xfId="37108"/>
    <cellStyle name="20 % - Accent2 2 4 4 2 4" xfId="47663"/>
    <cellStyle name="20 % - Accent2 2 4 4 2 5" xfId="58227"/>
    <cellStyle name="20 % - Accent2 2 4 4 3" xfId="16164"/>
    <cellStyle name="20 % - Accent2 2 4 4 4" xfId="21271"/>
    <cellStyle name="20 % - Accent2 2 4 4 5" xfId="31828"/>
    <cellStyle name="20 % - Accent2 2 4 4 6" xfId="42383"/>
    <cellStyle name="20 % - Accent2 2 4 4 7" xfId="52947"/>
    <cellStyle name="20 % - Accent2 2 4 5" xfId="8404"/>
    <cellStyle name="20 % - Accent2 2 4 5 2" xfId="23911"/>
    <cellStyle name="20 % - Accent2 2 4 5 3" xfId="34468"/>
    <cellStyle name="20 % - Accent2 2 4 5 4" xfId="45023"/>
    <cellStyle name="20 % - Accent2 2 4 5 5" xfId="55587"/>
    <cellStyle name="20 % - Accent2 2 4 6" xfId="3124"/>
    <cellStyle name="20 % - Accent2 2 4 7" xfId="13700"/>
    <cellStyle name="20 % - Accent2 2 4 8" xfId="18631"/>
    <cellStyle name="20 % - Accent2 2 4 9" xfId="29190"/>
    <cellStyle name="20 % - Accent2 2 5" xfId="830"/>
    <cellStyle name="20 % - Accent2 2 5 10" xfId="50659"/>
    <cellStyle name="20 % - Accent2 2 5 2" xfId="2062"/>
    <cellStyle name="20 % - Accent2 2 5 2 2" xfId="7348"/>
    <cellStyle name="20 % - Accent2 2 5 2 2 2" xfId="12629"/>
    <cellStyle name="20 % - Accent2 2 5 2 2 2 2" xfId="28135"/>
    <cellStyle name="20 % - Accent2 2 5 2 2 2 3" xfId="38692"/>
    <cellStyle name="20 % - Accent2 2 5 2 2 2 4" xfId="49247"/>
    <cellStyle name="20 % - Accent2 2 5 2 2 2 5" xfId="59811"/>
    <cellStyle name="20 % - Accent2 2 5 2 2 3" xfId="17748"/>
    <cellStyle name="20 % - Accent2 2 5 2 2 4" xfId="22855"/>
    <cellStyle name="20 % - Accent2 2 5 2 2 5" xfId="33412"/>
    <cellStyle name="20 % - Accent2 2 5 2 2 6" xfId="43967"/>
    <cellStyle name="20 % - Accent2 2 5 2 2 7" xfId="54531"/>
    <cellStyle name="20 % - Accent2 2 5 2 3" xfId="9988"/>
    <cellStyle name="20 % - Accent2 2 5 2 3 2" xfId="25495"/>
    <cellStyle name="20 % - Accent2 2 5 2 3 3" xfId="36052"/>
    <cellStyle name="20 % - Accent2 2 5 2 3 4" xfId="46607"/>
    <cellStyle name="20 % - Accent2 2 5 2 3 5" xfId="57171"/>
    <cellStyle name="20 % - Accent2 2 5 2 4" xfId="4706"/>
    <cellStyle name="20 % - Accent2 2 5 2 5" xfId="15284"/>
    <cellStyle name="20 % - Accent2 2 5 2 6" xfId="20215"/>
    <cellStyle name="20 % - Accent2 2 5 2 7" xfId="30772"/>
    <cellStyle name="20 % - Accent2 2 5 2 8" xfId="41327"/>
    <cellStyle name="20 % - Accent2 2 5 2 9" xfId="51891"/>
    <cellStyle name="20 % - Accent2 2 5 3" xfId="6116"/>
    <cellStyle name="20 % - Accent2 2 5 3 2" xfId="11397"/>
    <cellStyle name="20 % - Accent2 2 5 3 2 2" xfId="26903"/>
    <cellStyle name="20 % - Accent2 2 5 3 2 3" xfId="37460"/>
    <cellStyle name="20 % - Accent2 2 5 3 2 4" xfId="48015"/>
    <cellStyle name="20 % - Accent2 2 5 3 2 5" xfId="58579"/>
    <cellStyle name="20 % - Accent2 2 5 3 3" xfId="16516"/>
    <cellStyle name="20 % - Accent2 2 5 3 4" xfId="21623"/>
    <cellStyle name="20 % - Accent2 2 5 3 5" xfId="32180"/>
    <cellStyle name="20 % - Accent2 2 5 3 6" xfId="42735"/>
    <cellStyle name="20 % - Accent2 2 5 3 7" xfId="53299"/>
    <cellStyle name="20 % - Accent2 2 5 4" xfId="8756"/>
    <cellStyle name="20 % - Accent2 2 5 4 2" xfId="24263"/>
    <cellStyle name="20 % - Accent2 2 5 4 3" xfId="34820"/>
    <cellStyle name="20 % - Accent2 2 5 4 4" xfId="45375"/>
    <cellStyle name="20 % - Accent2 2 5 4 5" xfId="55939"/>
    <cellStyle name="20 % - Accent2 2 5 5" xfId="3474"/>
    <cellStyle name="20 % - Accent2 2 5 6" xfId="14052"/>
    <cellStyle name="20 % - Accent2 2 5 7" xfId="18983"/>
    <cellStyle name="20 % - Accent2 2 5 8" xfId="29540"/>
    <cellStyle name="20 % - Accent2 2 5 9" xfId="40095"/>
    <cellStyle name="20 % - Accent2 2 6" xfId="1358"/>
    <cellStyle name="20 % - Accent2 2 6 2" xfId="6644"/>
    <cellStyle name="20 % - Accent2 2 6 2 2" xfId="11925"/>
    <cellStyle name="20 % - Accent2 2 6 2 2 2" xfId="27431"/>
    <cellStyle name="20 % - Accent2 2 6 2 2 3" xfId="37988"/>
    <cellStyle name="20 % - Accent2 2 6 2 2 4" xfId="48543"/>
    <cellStyle name="20 % - Accent2 2 6 2 2 5" xfId="59107"/>
    <cellStyle name="20 % - Accent2 2 6 2 3" xfId="17044"/>
    <cellStyle name="20 % - Accent2 2 6 2 4" xfId="22151"/>
    <cellStyle name="20 % - Accent2 2 6 2 5" xfId="32708"/>
    <cellStyle name="20 % - Accent2 2 6 2 6" xfId="43263"/>
    <cellStyle name="20 % - Accent2 2 6 2 7" xfId="53827"/>
    <cellStyle name="20 % - Accent2 2 6 3" xfId="9284"/>
    <cellStyle name="20 % - Accent2 2 6 3 2" xfId="24791"/>
    <cellStyle name="20 % - Accent2 2 6 3 3" xfId="35348"/>
    <cellStyle name="20 % - Accent2 2 6 3 4" xfId="45903"/>
    <cellStyle name="20 % - Accent2 2 6 3 5" xfId="56467"/>
    <cellStyle name="20 % - Accent2 2 6 4" xfId="4002"/>
    <cellStyle name="20 % - Accent2 2 6 5" xfId="14580"/>
    <cellStyle name="20 % - Accent2 2 6 6" xfId="19511"/>
    <cellStyle name="20 % - Accent2 2 6 7" xfId="30068"/>
    <cellStyle name="20 % - Accent2 2 6 8" xfId="40623"/>
    <cellStyle name="20 % - Accent2 2 6 9" xfId="51187"/>
    <cellStyle name="20 % - Accent2 2 7" xfId="2590"/>
    <cellStyle name="20 % - Accent2 2 7 2" xfId="7876"/>
    <cellStyle name="20 % - Accent2 2 7 2 2" xfId="13157"/>
    <cellStyle name="20 % - Accent2 2 7 2 2 2" xfId="28663"/>
    <cellStyle name="20 % - Accent2 2 7 2 2 3" xfId="39220"/>
    <cellStyle name="20 % - Accent2 2 7 2 2 4" xfId="49775"/>
    <cellStyle name="20 % - Accent2 2 7 2 2 5" xfId="60339"/>
    <cellStyle name="20 % - Accent2 2 7 2 3" xfId="23383"/>
    <cellStyle name="20 % - Accent2 2 7 2 4" xfId="33940"/>
    <cellStyle name="20 % - Accent2 2 7 2 5" xfId="44495"/>
    <cellStyle name="20 % - Accent2 2 7 2 6" xfId="55059"/>
    <cellStyle name="20 % - Accent2 2 7 3" xfId="10516"/>
    <cellStyle name="20 % - Accent2 2 7 3 2" xfId="26023"/>
    <cellStyle name="20 % - Accent2 2 7 3 3" xfId="36580"/>
    <cellStyle name="20 % - Accent2 2 7 3 4" xfId="47135"/>
    <cellStyle name="20 % - Accent2 2 7 3 5" xfId="57699"/>
    <cellStyle name="20 % - Accent2 2 7 4" xfId="5234"/>
    <cellStyle name="20 % - Accent2 2 7 5" xfId="15812"/>
    <cellStyle name="20 % - Accent2 2 7 6" xfId="20743"/>
    <cellStyle name="20 % - Accent2 2 7 7" xfId="31300"/>
    <cellStyle name="20 % - Accent2 2 7 8" xfId="41855"/>
    <cellStyle name="20 % - Accent2 2 7 9" xfId="52419"/>
    <cellStyle name="20 % - Accent2 2 8" xfId="5411"/>
    <cellStyle name="20 % - Accent2 2 8 2" xfId="10693"/>
    <cellStyle name="20 % - Accent2 2 8 2 2" xfId="26199"/>
    <cellStyle name="20 % - Accent2 2 8 2 3" xfId="36756"/>
    <cellStyle name="20 % - Accent2 2 8 2 4" xfId="47311"/>
    <cellStyle name="20 % - Accent2 2 8 2 5" xfId="57875"/>
    <cellStyle name="20 % - Accent2 2 8 3" xfId="20919"/>
    <cellStyle name="20 % - Accent2 2 8 4" xfId="31476"/>
    <cellStyle name="20 % - Accent2 2 8 5" xfId="42031"/>
    <cellStyle name="20 % - Accent2 2 8 6" xfId="52595"/>
    <cellStyle name="20 % - Accent2 2 9" xfId="8052"/>
    <cellStyle name="20 % - Accent2 2 9 2" xfId="23559"/>
    <cellStyle name="20 % - Accent2 2 9 3" xfId="34116"/>
    <cellStyle name="20 % - Accent2 2 9 4" xfId="44671"/>
    <cellStyle name="20 % - Accent2 2 9 5" xfId="55235"/>
    <cellStyle name="20 % - Accent2 3" xfId="134"/>
    <cellStyle name="20 % - Accent2 3 10" xfId="13364"/>
    <cellStyle name="20 % - Accent2 3 11" xfId="18294"/>
    <cellStyle name="20 % - Accent2 3 12" xfId="28856"/>
    <cellStyle name="20 % - Accent2 3 13" xfId="39411"/>
    <cellStyle name="20 % - Accent2 3 14" xfId="49971"/>
    <cellStyle name="20 % - Accent2 3 2" xfId="317"/>
    <cellStyle name="20 % - Accent2 3 2 10" xfId="29032"/>
    <cellStyle name="20 % - Accent2 3 2 11" xfId="39587"/>
    <cellStyle name="20 % - Accent2 3 2 12" xfId="50147"/>
    <cellStyle name="20 % - Accent2 3 2 2" xfId="670"/>
    <cellStyle name="20 % - Accent2 3 2 2 10" xfId="50499"/>
    <cellStyle name="20 % - Accent2 3 2 2 2" xfId="1902"/>
    <cellStyle name="20 % - Accent2 3 2 2 2 2" xfId="7188"/>
    <cellStyle name="20 % - Accent2 3 2 2 2 2 2" xfId="12469"/>
    <cellStyle name="20 % - Accent2 3 2 2 2 2 2 2" xfId="27975"/>
    <cellStyle name="20 % - Accent2 3 2 2 2 2 2 3" xfId="38532"/>
    <cellStyle name="20 % - Accent2 3 2 2 2 2 2 4" xfId="49087"/>
    <cellStyle name="20 % - Accent2 3 2 2 2 2 2 5" xfId="59651"/>
    <cellStyle name="20 % - Accent2 3 2 2 2 2 3" xfId="17588"/>
    <cellStyle name="20 % - Accent2 3 2 2 2 2 4" xfId="22695"/>
    <cellStyle name="20 % - Accent2 3 2 2 2 2 5" xfId="33252"/>
    <cellStyle name="20 % - Accent2 3 2 2 2 2 6" xfId="43807"/>
    <cellStyle name="20 % - Accent2 3 2 2 2 2 7" xfId="54371"/>
    <cellStyle name="20 % - Accent2 3 2 2 2 3" xfId="9828"/>
    <cellStyle name="20 % - Accent2 3 2 2 2 3 2" xfId="25335"/>
    <cellStyle name="20 % - Accent2 3 2 2 2 3 3" xfId="35892"/>
    <cellStyle name="20 % - Accent2 3 2 2 2 3 4" xfId="46447"/>
    <cellStyle name="20 % - Accent2 3 2 2 2 3 5" xfId="57011"/>
    <cellStyle name="20 % - Accent2 3 2 2 2 4" xfId="4546"/>
    <cellStyle name="20 % - Accent2 3 2 2 2 5" xfId="15124"/>
    <cellStyle name="20 % - Accent2 3 2 2 2 6" xfId="20055"/>
    <cellStyle name="20 % - Accent2 3 2 2 2 7" xfId="30612"/>
    <cellStyle name="20 % - Accent2 3 2 2 2 8" xfId="41167"/>
    <cellStyle name="20 % - Accent2 3 2 2 2 9" xfId="51731"/>
    <cellStyle name="20 % - Accent2 3 2 2 3" xfId="5956"/>
    <cellStyle name="20 % - Accent2 3 2 2 3 2" xfId="11237"/>
    <cellStyle name="20 % - Accent2 3 2 2 3 2 2" xfId="26743"/>
    <cellStyle name="20 % - Accent2 3 2 2 3 2 3" xfId="37300"/>
    <cellStyle name="20 % - Accent2 3 2 2 3 2 4" xfId="47855"/>
    <cellStyle name="20 % - Accent2 3 2 2 3 2 5" xfId="58419"/>
    <cellStyle name="20 % - Accent2 3 2 2 3 3" xfId="16356"/>
    <cellStyle name="20 % - Accent2 3 2 2 3 4" xfId="21463"/>
    <cellStyle name="20 % - Accent2 3 2 2 3 5" xfId="32020"/>
    <cellStyle name="20 % - Accent2 3 2 2 3 6" xfId="42575"/>
    <cellStyle name="20 % - Accent2 3 2 2 3 7" xfId="53139"/>
    <cellStyle name="20 % - Accent2 3 2 2 4" xfId="8596"/>
    <cellStyle name="20 % - Accent2 3 2 2 4 2" xfId="24103"/>
    <cellStyle name="20 % - Accent2 3 2 2 4 3" xfId="34660"/>
    <cellStyle name="20 % - Accent2 3 2 2 4 4" xfId="45215"/>
    <cellStyle name="20 % - Accent2 3 2 2 4 5" xfId="55779"/>
    <cellStyle name="20 % - Accent2 3 2 2 5" xfId="3314"/>
    <cellStyle name="20 % - Accent2 3 2 2 6" xfId="13892"/>
    <cellStyle name="20 % - Accent2 3 2 2 7" xfId="18823"/>
    <cellStyle name="20 % - Accent2 3 2 2 8" xfId="29380"/>
    <cellStyle name="20 % - Accent2 3 2 2 9" xfId="39935"/>
    <cellStyle name="20 % - Accent2 3 2 3" xfId="1022"/>
    <cellStyle name="20 % - Accent2 3 2 3 10" xfId="50851"/>
    <cellStyle name="20 % - Accent2 3 2 3 2" xfId="2254"/>
    <cellStyle name="20 % - Accent2 3 2 3 2 2" xfId="7540"/>
    <cellStyle name="20 % - Accent2 3 2 3 2 2 2" xfId="12821"/>
    <cellStyle name="20 % - Accent2 3 2 3 2 2 2 2" xfId="28327"/>
    <cellStyle name="20 % - Accent2 3 2 3 2 2 2 3" xfId="38884"/>
    <cellStyle name="20 % - Accent2 3 2 3 2 2 2 4" xfId="49439"/>
    <cellStyle name="20 % - Accent2 3 2 3 2 2 2 5" xfId="60003"/>
    <cellStyle name="20 % - Accent2 3 2 3 2 2 3" xfId="17940"/>
    <cellStyle name="20 % - Accent2 3 2 3 2 2 4" xfId="23047"/>
    <cellStyle name="20 % - Accent2 3 2 3 2 2 5" xfId="33604"/>
    <cellStyle name="20 % - Accent2 3 2 3 2 2 6" xfId="44159"/>
    <cellStyle name="20 % - Accent2 3 2 3 2 2 7" xfId="54723"/>
    <cellStyle name="20 % - Accent2 3 2 3 2 3" xfId="10180"/>
    <cellStyle name="20 % - Accent2 3 2 3 2 3 2" xfId="25687"/>
    <cellStyle name="20 % - Accent2 3 2 3 2 3 3" xfId="36244"/>
    <cellStyle name="20 % - Accent2 3 2 3 2 3 4" xfId="46799"/>
    <cellStyle name="20 % - Accent2 3 2 3 2 3 5" xfId="57363"/>
    <cellStyle name="20 % - Accent2 3 2 3 2 4" xfId="4898"/>
    <cellStyle name="20 % - Accent2 3 2 3 2 5" xfId="15476"/>
    <cellStyle name="20 % - Accent2 3 2 3 2 6" xfId="20407"/>
    <cellStyle name="20 % - Accent2 3 2 3 2 7" xfId="30964"/>
    <cellStyle name="20 % - Accent2 3 2 3 2 8" xfId="41519"/>
    <cellStyle name="20 % - Accent2 3 2 3 2 9" xfId="52083"/>
    <cellStyle name="20 % - Accent2 3 2 3 3" xfId="6308"/>
    <cellStyle name="20 % - Accent2 3 2 3 3 2" xfId="11589"/>
    <cellStyle name="20 % - Accent2 3 2 3 3 2 2" xfId="27095"/>
    <cellStyle name="20 % - Accent2 3 2 3 3 2 3" xfId="37652"/>
    <cellStyle name="20 % - Accent2 3 2 3 3 2 4" xfId="48207"/>
    <cellStyle name="20 % - Accent2 3 2 3 3 2 5" xfId="58771"/>
    <cellStyle name="20 % - Accent2 3 2 3 3 3" xfId="16708"/>
    <cellStyle name="20 % - Accent2 3 2 3 3 4" xfId="21815"/>
    <cellStyle name="20 % - Accent2 3 2 3 3 5" xfId="32372"/>
    <cellStyle name="20 % - Accent2 3 2 3 3 6" xfId="42927"/>
    <cellStyle name="20 % - Accent2 3 2 3 3 7" xfId="53491"/>
    <cellStyle name="20 % - Accent2 3 2 3 4" xfId="8948"/>
    <cellStyle name="20 % - Accent2 3 2 3 4 2" xfId="24455"/>
    <cellStyle name="20 % - Accent2 3 2 3 4 3" xfId="35012"/>
    <cellStyle name="20 % - Accent2 3 2 3 4 4" xfId="45567"/>
    <cellStyle name="20 % - Accent2 3 2 3 4 5" xfId="56131"/>
    <cellStyle name="20 % - Accent2 3 2 3 5" xfId="3666"/>
    <cellStyle name="20 % - Accent2 3 2 3 6" xfId="14244"/>
    <cellStyle name="20 % - Accent2 3 2 3 7" xfId="19175"/>
    <cellStyle name="20 % - Accent2 3 2 3 8" xfId="29732"/>
    <cellStyle name="20 % - Accent2 3 2 3 9" xfId="40287"/>
    <cellStyle name="20 % - Accent2 3 2 4" xfId="1550"/>
    <cellStyle name="20 % - Accent2 3 2 4 2" xfId="6836"/>
    <cellStyle name="20 % - Accent2 3 2 4 2 2" xfId="12117"/>
    <cellStyle name="20 % - Accent2 3 2 4 2 2 2" xfId="27623"/>
    <cellStyle name="20 % - Accent2 3 2 4 2 2 3" xfId="38180"/>
    <cellStyle name="20 % - Accent2 3 2 4 2 2 4" xfId="48735"/>
    <cellStyle name="20 % - Accent2 3 2 4 2 2 5" xfId="59299"/>
    <cellStyle name="20 % - Accent2 3 2 4 2 3" xfId="17236"/>
    <cellStyle name="20 % - Accent2 3 2 4 2 4" xfId="22343"/>
    <cellStyle name="20 % - Accent2 3 2 4 2 5" xfId="32900"/>
    <cellStyle name="20 % - Accent2 3 2 4 2 6" xfId="43455"/>
    <cellStyle name="20 % - Accent2 3 2 4 2 7" xfId="54019"/>
    <cellStyle name="20 % - Accent2 3 2 4 3" xfId="9476"/>
    <cellStyle name="20 % - Accent2 3 2 4 3 2" xfId="24983"/>
    <cellStyle name="20 % - Accent2 3 2 4 3 3" xfId="35540"/>
    <cellStyle name="20 % - Accent2 3 2 4 3 4" xfId="46095"/>
    <cellStyle name="20 % - Accent2 3 2 4 3 5" xfId="56659"/>
    <cellStyle name="20 % - Accent2 3 2 4 4" xfId="4194"/>
    <cellStyle name="20 % - Accent2 3 2 4 5" xfId="14772"/>
    <cellStyle name="20 % - Accent2 3 2 4 6" xfId="19703"/>
    <cellStyle name="20 % - Accent2 3 2 4 7" xfId="30260"/>
    <cellStyle name="20 % - Accent2 3 2 4 8" xfId="40815"/>
    <cellStyle name="20 % - Accent2 3 2 4 9" xfId="51379"/>
    <cellStyle name="20 % - Accent2 3 2 5" xfId="5603"/>
    <cellStyle name="20 % - Accent2 3 2 5 2" xfId="10885"/>
    <cellStyle name="20 % - Accent2 3 2 5 2 2" xfId="26391"/>
    <cellStyle name="20 % - Accent2 3 2 5 2 3" xfId="36948"/>
    <cellStyle name="20 % - Accent2 3 2 5 2 4" xfId="47503"/>
    <cellStyle name="20 % - Accent2 3 2 5 2 5" xfId="58067"/>
    <cellStyle name="20 % - Accent2 3 2 5 3" xfId="16004"/>
    <cellStyle name="20 % - Accent2 3 2 5 4" xfId="21111"/>
    <cellStyle name="20 % - Accent2 3 2 5 5" xfId="31668"/>
    <cellStyle name="20 % - Accent2 3 2 5 6" xfId="42223"/>
    <cellStyle name="20 % - Accent2 3 2 5 7" xfId="52787"/>
    <cellStyle name="20 % - Accent2 3 2 6" xfId="8244"/>
    <cellStyle name="20 % - Accent2 3 2 6 2" xfId="23751"/>
    <cellStyle name="20 % - Accent2 3 2 6 3" xfId="34308"/>
    <cellStyle name="20 % - Accent2 3 2 6 4" xfId="44863"/>
    <cellStyle name="20 % - Accent2 3 2 6 5" xfId="55427"/>
    <cellStyle name="20 % - Accent2 3 2 7" xfId="2966"/>
    <cellStyle name="20 % - Accent2 3 2 8" xfId="13540"/>
    <cellStyle name="20 % - Accent2 3 2 9" xfId="18471"/>
    <cellStyle name="20 % - Accent2 3 3" xfId="493"/>
    <cellStyle name="20 % - Accent2 3 3 10" xfId="39761"/>
    <cellStyle name="20 % - Accent2 3 3 11" xfId="50323"/>
    <cellStyle name="20 % - Accent2 3 3 2" xfId="1198"/>
    <cellStyle name="20 % - Accent2 3 3 2 10" xfId="51027"/>
    <cellStyle name="20 % - Accent2 3 3 2 2" xfId="2430"/>
    <cellStyle name="20 % - Accent2 3 3 2 2 2" xfId="7716"/>
    <cellStyle name="20 % - Accent2 3 3 2 2 2 2" xfId="12997"/>
    <cellStyle name="20 % - Accent2 3 3 2 2 2 2 2" xfId="28503"/>
    <cellStyle name="20 % - Accent2 3 3 2 2 2 2 3" xfId="39060"/>
    <cellStyle name="20 % - Accent2 3 3 2 2 2 2 4" xfId="49615"/>
    <cellStyle name="20 % - Accent2 3 3 2 2 2 2 5" xfId="60179"/>
    <cellStyle name="20 % - Accent2 3 3 2 2 2 3" xfId="18116"/>
    <cellStyle name="20 % - Accent2 3 3 2 2 2 4" xfId="23223"/>
    <cellStyle name="20 % - Accent2 3 3 2 2 2 5" xfId="33780"/>
    <cellStyle name="20 % - Accent2 3 3 2 2 2 6" xfId="44335"/>
    <cellStyle name="20 % - Accent2 3 3 2 2 2 7" xfId="54899"/>
    <cellStyle name="20 % - Accent2 3 3 2 2 3" xfId="10356"/>
    <cellStyle name="20 % - Accent2 3 3 2 2 3 2" xfId="25863"/>
    <cellStyle name="20 % - Accent2 3 3 2 2 3 3" xfId="36420"/>
    <cellStyle name="20 % - Accent2 3 3 2 2 3 4" xfId="46975"/>
    <cellStyle name="20 % - Accent2 3 3 2 2 3 5" xfId="57539"/>
    <cellStyle name="20 % - Accent2 3 3 2 2 4" xfId="5074"/>
    <cellStyle name="20 % - Accent2 3 3 2 2 5" xfId="15652"/>
    <cellStyle name="20 % - Accent2 3 3 2 2 6" xfId="20583"/>
    <cellStyle name="20 % - Accent2 3 3 2 2 7" xfId="31140"/>
    <cellStyle name="20 % - Accent2 3 3 2 2 8" xfId="41695"/>
    <cellStyle name="20 % - Accent2 3 3 2 2 9" xfId="52259"/>
    <cellStyle name="20 % - Accent2 3 3 2 3" xfId="6484"/>
    <cellStyle name="20 % - Accent2 3 3 2 3 2" xfId="11765"/>
    <cellStyle name="20 % - Accent2 3 3 2 3 2 2" xfId="27271"/>
    <cellStyle name="20 % - Accent2 3 3 2 3 2 3" xfId="37828"/>
    <cellStyle name="20 % - Accent2 3 3 2 3 2 4" xfId="48383"/>
    <cellStyle name="20 % - Accent2 3 3 2 3 2 5" xfId="58947"/>
    <cellStyle name="20 % - Accent2 3 3 2 3 3" xfId="16884"/>
    <cellStyle name="20 % - Accent2 3 3 2 3 4" xfId="21991"/>
    <cellStyle name="20 % - Accent2 3 3 2 3 5" xfId="32548"/>
    <cellStyle name="20 % - Accent2 3 3 2 3 6" xfId="43103"/>
    <cellStyle name="20 % - Accent2 3 3 2 3 7" xfId="53667"/>
    <cellStyle name="20 % - Accent2 3 3 2 4" xfId="9124"/>
    <cellStyle name="20 % - Accent2 3 3 2 4 2" xfId="24631"/>
    <cellStyle name="20 % - Accent2 3 3 2 4 3" xfId="35188"/>
    <cellStyle name="20 % - Accent2 3 3 2 4 4" xfId="45743"/>
    <cellStyle name="20 % - Accent2 3 3 2 4 5" xfId="56307"/>
    <cellStyle name="20 % - Accent2 3 3 2 5" xfId="3842"/>
    <cellStyle name="20 % - Accent2 3 3 2 6" xfId="14420"/>
    <cellStyle name="20 % - Accent2 3 3 2 7" xfId="19351"/>
    <cellStyle name="20 % - Accent2 3 3 2 8" xfId="29908"/>
    <cellStyle name="20 % - Accent2 3 3 2 9" xfId="40463"/>
    <cellStyle name="20 % - Accent2 3 3 3" xfId="1726"/>
    <cellStyle name="20 % - Accent2 3 3 3 2" xfId="7012"/>
    <cellStyle name="20 % - Accent2 3 3 3 2 2" xfId="12293"/>
    <cellStyle name="20 % - Accent2 3 3 3 2 2 2" xfId="27799"/>
    <cellStyle name="20 % - Accent2 3 3 3 2 2 3" xfId="38356"/>
    <cellStyle name="20 % - Accent2 3 3 3 2 2 4" xfId="48911"/>
    <cellStyle name="20 % - Accent2 3 3 3 2 2 5" xfId="59475"/>
    <cellStyle name="20 % - Accent2 3 3 3 2 3" xfId="17412"/>
    <cellStyle name="20 % - Accent2 3 3 3 2 4" xfId="22519"/>
    <cellStyle name="20 % - Accent2 3 3 3 2 5" xfId="33076"/>
    <cellStyle name="20 % - Accent2 3 3 3 2 6" xfId="43631"/>
    <cellStyle name="20 % - Accent2 3 3 3 2 7" xfId="54195"/>
    <cellStyle name="20 % - Accent2 3 3 3 3" xfId="9652"/>
    <cellStyle name="20 % - Accent2 3 3 3 3 2" xfId="25159"/>
    <cellStyle name="20 % - Accent2 3 3 3 3 3" xfId="35716"/>
    <cellStyle name="20 % - Accent2 3 3 3 3 4" xfId="46271"/>
    <cellStyle name="20 % - Accent2 3 3 3 3 5" xfId="56835"/>
    <cellStyle name="20 % - Accent2 3 3 3 4" xfId="4370"/>
    <cellStyle name="20 % - Accent2 3 3 3 5" xfId="14948"/>
    <cellStyle name="20 % - Accent2 3 3 3 6" xfId="19879"/>
    <cellStyle name="20 % - Accent2 3 3 3 7" xfId="30436"/>
    <cellStyle name="20 % - Accent2 3 3 3 8" xfId="40991"/>
    <cellStyle name="20 % - Accent2 3 3 3 9" xfId="51555"/>
    <cellStyle name="20 % - Accent2 3 3 4" xfId="5779"/>
    <cellStyle name="20 % - Accent2 3 3 4 2" xfId="11061"/>
    <cellStyle name="20 % - Accent2 3 3 4 2 2" xfId="26567"/>
    <cellStyle name="20 % - Accent2 3 3 4 2 3" xfId="37124"/>
    <cellStyle name="20 % - Accent2 3 3 4 2 4" xfId="47679"/>
    <cellStyle name="20 % - Accent2 3 3 4 2 5" xfId="58243"/>
    <cellStyle name="20 % - Accent2 3 3 4 3" xfId="16180"/>
    <cellStyle name="20 % - Accent2 3 3 4 4" xfId="21287"/>
    <cellStyle name="20 % - Accent2 3 3 4 5" xfId="31844"/>
    <cellStyle name="20 % - Accent2 3 3 4 6" xfId="42399"/>
    <cellStyle name="20 % - Accent2 3 3 4 7" xfId="52963"/>
    <cellStyle name="20 % - Accent2 3 3 5" xfId="8420"/>
    <cellStyle name="20 % - Accent2 3 3 5 2" xfId="23927"/>
    <cellStyle name="20 % - Accent2 3 3 5 3" xfId="34484"/>
    <cellStyle name="20 % - Accent2 3 3 5 4" xfId="45039"/>
    <cellStyle name="20 % - Accent2 3 3 5 5" xfId="55603"/>
    <cellStyle name="20 % - Accent2 3 3 6" xfId="3140"/>
    <cellStyle name="20 % - Accent2 3 3 7" xfId="13716"/>
    <cellStyle name="20 % - Accent2 3 3 8" xfId="18647"/>
    <cellStyle name="20 % - Accent2 3 3 9" xfId="29206"/>
    <cellStyle name="20 % - Accent2 3 4" xfId="846"/>
    <cellStyle name="20 % - Accent2 3 4 10" xfId="50675"/>
    <cellStyle name="20 % - Accent2 3 4 2" xfId="2078"/>
    <cellStyle name="20 % - Accent2 3 4 2 2" xfId="7364"/>
    <cellStyle name="20 % - Accent2 3 4 2 2 2" xfId="12645"/>
    <cellStyle name="20 % - Accent2 3 4 2 2 2 2" xfId="28151"/>
    <cellStyle name="20 % - Accent2 3 4 2 2 2 3" xfId="38708"/>
    <cellStyle name="20 % - Accent2 3 4 2 2 2 4" xfId="49263"/>
    <cellStyle name="20 % - Accent2 3 4 2 2 2 5" xfId="59827"/>
    <cellStyle name="20 % - Accent2 3 4 2 2 3" xfId="17764"/>
    <cellStyle name="20 % - Accent2 3 4 2 2 4" xfId="22871"/>
    <cellStyle name="20 % - Accent2 3 4 2 2 5" xfId="33428"/>
    <cellStyle name="20 % - Accent2 3 4 2 2 6" xfId="43983"/>
    <cellStyle name="20 % - Accent2 3 4 2 2 7" xfId="54547"/>
    <cellStyle name="20 % - Accent2 3 4 2 3" xfId="10004"/>
    <cellStyle name="20 % - Accent2 3 4 2 3 2" xfId="25511"/>
    <cellStyle name="20 % - Accent2 3 4 2 3 3" xfId="36068"/>
    <cellStyle name="20 % - Accent2 3 4 2 3 4" xfId="46623"/>
    <cellStyle name="20 % - Accent2 3 4 2 3 5" xfId="57187"/>
    <cellStyle name="20 % - Accent2 3 4 2 4" xfId="4722"/>
    <cellStyle name="20 % - Accent2 3 4 2 5" xfId="15300"/>
    <cellStyle name="20 % - Accent2 3 4 2 6" xfId="20231"/>
    <cellStyle name="20 % - Accent2 3 4 2 7" xfId="30788"/>
    <cellStyle name="20 % - Accent2 3 4 2 8" xfId="41343"/>
    <cellStyle name="20 % - Accent2 3 4 2 9" xfId="51907"/>
    <cellStyle name="20 % - Accent2 3 4 3" xfId="6132"/>
    <cellStyle name="20 % - Accent2 3 4 3 2" xfId="11413"/>
    <cellStyle name="20 % - Accent2 3 4 3 2 2" xfId="26919"/>
    <cellStyle name="20 % - Accent2 3 4 3 2 3" xfId="37476"/>
    <cellStyle name="20 % - Accent2 3 4 3 2 4" xfId="48031"/>
    <cellStyle name="20 % - Accent2 3 4 3 2 5" xfId="58595"/>
    <cellStyle name="20 % - Accent2 3 4 3 3" xfId="16532"/>
    <cellStyle name="20 % - Accent2 3 4 3 4" xfId="21639"/>
    <cellStyle name="20 % - Accent2 3 4 3 5" xfId="32196"/>
    <cellStyle name="20 % - Accent2 3 4 3 6" xfId="42751"/>
    <cellStyle name="20 % - Accent2 3 4 3 7" xfId="53315"/>
    <cellStyle name="20 % - Accent2 3 4 4" xfId="8772"/>
    <cellStyle name="20 % - Accent2 3 4 4 2" xfId="24279"/>
    <cellStyle name="20 % - Accent2 3 4 4 3" xfId="34836"/>
    <cellStyle name="20 % - Accent2 3 4 4 4" xfId="45391"/>
    <cellStyle name="20 % - Accent2 3 4 4 5" xfId="55955"/>
    <cellStyle name="20 % - Accent2 3 4 5" xfId="3490"/>
    <cellStyle name="20 % - Accent2 3 4 6" xfId="14068"/>
    <cellStyle name="20 % - Accent2 3 4 7" xfId="18999"/>
    <cellStyle name="20 % - Accent2 3 4 8" xfId="29556"/>
    <cellStyle name="20 % - Accent2 3 4 9" xfId="40111"/>
    <cellStyle name="20 % - Accent2 3 5" xfId="1374"/>
    <cellStyle name="20 % - Accent2 3 5 2" xfId="6660"/>
    <cellStyle name="20 % - Accent2 3 5 2 2" xfId="11941"/>
    <cellStyle name="20 % - Accent2 3 5 2 2 2" xfId="27447"/>
    <cellStyle name="20 % - Accent2 3 5 2 2 3" xfId="38004"/>
    <cellStyle name="20 % - Accent2 3 5 2 2 4" xfId="48559"/>
    <cellStyle name="20 % - Accent2 3 5 2 2 5" xfId="59123"/>
    <cellStyle name="20 % - Accent2 3 5 2 3" xfId="17060"/>
    <cellStyle name="20 % - Accent2 3 5 2 4" xfId="22167"/>
    <cellStyle name="20 % - Accent2 3 5 2 5" xfId="32724"/>
    <cellStyle name="20 % - Accent2 3 5 2 6" xfId="43279"/>
    <cellStyle name="20 % - Accent2 3 5 2 7" xfId="53843"/>
    <cellStyle name="20 % - Accent2 3 5 3" xfId="9300"/>
    <cellStyle name="20 % - Accent2 3 5 3 2" xfId="24807"/>
    <cellStyle name="20 % - Accent2 3 5 3 3" xfId="35364"/>
    <cellStyle name="20 % - Accent2 3 5 3 4" xfId="45919"/>
    <cellStyle name="20 % - Accent2 3 5 3 5" xfId="56483"/>
    <cellStyle name="20 % - Accent2 3 5 4" xfId="4018"/>
    <cellStyle name="20 % - Accent2 3 5 5" xfId="14596"/>
    <cellStyle name="20 % - Accent2 3 5 6" xfId="19527"/>
    <cellStyle name="20 % - Accent2 3 5 7" xfId="30084"/>
    <cellStyle name="20 % - Accent2 3 5 8" xfId="40639"/>
    <cellStyle name="20 % - Accent2 3 5 9" xfId="51203"/>
    <cellStyle name="20 % - Accent2 3 6" xfId="2606"/>
    <cellStyle name="20 % - Accent2 3 6 2" xfId="7892"/>
    <cellStyle name="20 % - Accent2 3 6 2 2" xfId="13173"/>
    <cellStyle name="20 % - Accent2 3 6 2 2 2" xfId="28679"/>
    <cellStyle name="20 % - Accent2 3 6 2 2 3" xfId="39236"/>
    <cellStyle name="20 % - Accent2 3 6 2 2 4" xfId="49791"/>
    <cellStyle name="20 % - Accent2 3 6 2 2 5" xfId="60355"/>
    <cellStyle name="20 % - Accent2 3 6 2 3" xfId="23399"/>
    <cellStyle name="20 % - Accent2 3 6 2 4" xfId="33956"/>
    <cellStyle name="20 % - Accent2 3 6 2 5" xfId="44511"/>
    <cellStyle name="20 % - Accent2 3 6 2 6" xfId="55075"/>
    <cellStyle name="20 % - Accent2 3 6 3" xfId="10532"/>
    <cellStyle name="20 % - Accent2 3 6 3 2" xfId="26039"/>
    <cellStyle name="20 % - Accent2 3 6 3 3" xfId="36596"/>
    <cellStyle name="20 % - Accent2 3 6 3 4" xfId="47151"/>
    <cellStyle name="20 % - Accent2 3 6 3 5" xfId="57715"/>
    <cellStyle name="20 % - Accent2 3 6 4" xfId="5250"/>
    <cellStyle name="20 % - Accent2 3 6 5" xfId="15828"/>
    <cellStyle name="20 % - Accent2 3 6 6" xfId="20759"/>
    <cellStyle name="20 % - Accent2 3 6 7" xfId="31316"/>
    <cellStyle name="20 % - Accent2 3 6 8" xfId="41871"/>
    <cellStyle name="20 % - Accent2 3 6 9" xfId="52435"/>
    <cellStyle name="20 % - Accent2 3 7" xfId="5427"/>
    <cellStyle name="20 % - Accent2 3 7 2" xfId="10709"/>
    <cellStyle name="20 % - Accent2 3 7 2 2" xfId="26215"/>
    <cellStyle name="20 % - Accent2 3 7 2 3" xfId="36772"/>
    <cellStyle name="20 % - Accent2 3 7 2 4" xfId="47327"/>
    <cellStyle name="20 % - Accent2 3 7 2 5" xfId="57891"/>
    <cellStyle name="20 % - Accent2 3 7 3" xfId="20935"/>
    <cellStyle name="20 % - Accent2 3 7 4" xfId="31492"/>
    <cellStyle name="20 % - Accent2 3 7 5" xfId="42047"/>
    <cellStyle name="20 % - Accent2 3 7 6" xfId="52611"/>
    <cellStyle name="20 % - Accent2 3 8" xfId="8068"/>
    <cellStyle name="20 % - Accent2 3 8 2" xfId="23575"/>
    <cellStyle name="20 % - Accent2 3 8 3" xfId="34132"/>
    <cellStyle name="20 % - Accent2 3 8 4" xfId="44687"/>
    <cellStyle name="20 % - Accent2 3 8 5" xfId="55251"/>
    <cellStyle name="20 % - Accent2 3 9" xfId="2783"/>
    <cellStyle name="20 % - Accent2 4" xfId="228"/>
    <cellStyle name="20 % - Accent2 4 10" xfId="28944"/>
    <cellStyle name="20 % - Accent2 4 11" xfId="39499"/>
    <cellStyle name="20 % - Accent2 4 12" xfId="50059"/>
    <cellStyle name="20 % - Accent2 4 2" xfId="581"/>
    <cellStyle name="20 % - Accent2 4 2 10" xfId="50410"/>
    <cellStyle name="20 % - Accent2 4 2 2" xfId="1813"/>
    <cellStyle name="20 % - Accent2 4 2 2 2" xfId="7099"/>
    <cellStyle name="20 % - Accent2 4 2 2 2 2" xfId="12380"/>
    <cellStyle name="20 % - Accent2 4 2 2 2 2 2" xfId="27886"/>
    <cellStyle name="20 % - Accent2 4 2 2 2 2 3" xfId="38443"/>
    <cellStyle name="20 % - Accent2 4 2 2 2 2 4" xfId="48998"/>
    <cellStyle name="20 % - Accent2 4 2 2 2 2 5" xfId="59562"/>
    <cellStyle name="20 % - Accent2 4 2 2 2 3" xfId="17499"/>
    <cellStyle name="20 % - Accent2 4 2 2 2 4" xfId="22606"/>
    <cellStyle name="20 % - Accent2 4 2 2 2 5" xfId="33163"/>
    <cellStyle name="20 % - Accent2 4 2 2 2 6" xfId="43718"/>
    <cellStyle name="20 % - Accent2 4 2 2 2 7" xfId="54282"/>
    <cellStyle name="20 % - Accent2 4 2 2 3" xfId="9739"/>
    <cellStyle name="20 % - Accent2 4 2 2 3 2" xfId="25246"/>
    <cellStyle name="20 % - Accent2 4 2 2 3 3" xfId="35803"/>
    <cellStyle name="20 % - Accent2 4 2 2 3 4" xfId="46358"/>
    <cellStyle name="20 % - Accent2 4 2 2 3 5" xfId="56922"/>
    <cellStyle name="20 % - Accent2 4 2 2 4" xfId="4457"/>
    <cellStyle name="20 % - Accent2 4 2 2 5" xfId="15035"/>
    <cellStyle name="20 % - Accent2 4 2 2 6" xfId="19966"/>
    <cellStyle name="20 % - Accent2 4 2 2 7" xfId="30523"/>
    <cellStyle name="20 % - Accent2 4 2 2 8" xfId="41078"/>
    <cellStyle name="20 % - Accent2 4 2 2 9" xfId="51642"/>
    <cellStyle name="20 % - Accent2 4 2 3" xfId="5867"/>
    <cellStyle name="20 % - Accent2 4 2 3 2" xfId="11148"/>
    <cellStyle name="20 % - Accent2 4 2 3 2 2" xfId="26654"/>
    <cellStyle name="20 % - Accent2 4 2 3 2 3" xfId="37211"/>
    <cellStyle name="20 % - Accent2 4 2 3 2 4" xfId="47766"/>
    <cellStyle name="20 % - Accent2 4 2 3 2 5" xfId="58330"/>
    <cellStyle name="20 % - Accent2 4 2 3 3" xfId="16267"/>
    <cellStyle name="20 % - Accent2 4 2 3 4" xfId="21374"/>
    <cellStyle name="20 % - Accent2 4 2 3 5" xfId="31931"/>
    <cellStyle name="20 % - Accent2 4 2 3 6" xfId="42486"/>
    <cellStyle name="20 % - Accent2 4 2 3 7" xfId="53050"/>
    <cellStyle name="20 % - Accent2 4 2 4" xfId="8507"/>
    <cellStyle name="20 % - Accent2 4 2 4 2" xfId="24014"/>
    <cellStyle name="20 % - Accent2 4 2 4 3" xfId="34571"/>
    <cellStyle name="20 % - Accent2 4 2 4 4" xfId="45126"/>
    <cellStyle name="20 % - Accent2 4 2 4 5" xfId="55690"/>
    <cellStyle name="20 % - Accent2 4 2 5" xfId="3225"/>
    <cellStyle name="20 % - Accent2 4 2 6" xfId="13803"/>
    <cellStyle name="20 % - Accent2 4 2 7" xfId="18734"/>
    <cellStyle name="20 % - Accent2 4 2 8" xfId="29291"/>
    <cellStyle name="20 % - Accent2 4 2 9" xfId="39846"/>
    <cellStyle name="20 % - Accent2 4 3" xfId="933"/>
    <cellStyle name="20 % - Accent2 4 3 10" xfId="50762"/>
    <cellStyle name="20 % - Accent2 4 3 2" xfId="2165"/>
    <cellStyle name="20 % - Accent2 4 3 2 2" xfId="7451"/>
    <cellStyle name="20 % - Accent2 4 3 2 2 2" xfId="12732"/>
    <cellStyle name="20 % - Accent2 4 3 2 2 2 2" xfId="28238"/>
    <cellStyle name="20 % - Accent2 4 3 2 2 2 3" xfId="38795"/>
    <cellStyle name="20 % - Accent2 4 3 2 2 2 4" xfId="49350"/>
    <cellStyle name="20 % - Accent2 4 3 2 2 2 5" xfId="59914"/>
    <cellStyle name="20 % - Accent2 4 3 2 2 3" xfId="17851"/>
    <cellStyle name="20 % - Accent2 4 3 2 2 4" xfId="22958"/>
    <cellStyle name="20 % - Accent2 4 3 2 2 5" xfId="33515"/>
    <cellStyle name="20 % - Accent2 4 3 2 2 6" xfId="44070"/>
    <cellStyle name="20 % - Accent2 4 3 2 2 7" xfId="54634"/>
    <cellStyle name="20 % - Accent2 4 3 2 3" xfId="10091"/>
    <cellStyle name="20 % - Accent2 4 3 2 3 2" xfId="25598"/>
    <cellStyle name="20 % - Accent2 4 3 2 3 3" xfId="36155"/>
    <cellStyle name="20 % - Accent2 4 3 2 3 4" xfId="46710"/>
    <cellStyle name="20 % - Accent2 4 3 2 3 5" xfId="57274"/>
    <cellStyle name="20 % - Accent2 4 3 2 4" xfId="4809"/>
    <cellStyle name="20 % - Accent2 4 3 2 5" xfId="15387"/>
    <cellStyle name="20 % - Accent2 4 3 2 6" xfId="20318"/>
    <cellStyle name="20 % - Accent2 4 3 2 7" xfId="30875"/>
    <cellStyle name="20 % - Accent2 4 3 2 8" xfId="41430"/>
    <cellStyle name="20 % - Accent2 4 3 2 9" xfId="51994"/>
    <cellStyle name="20 % - Accent2 4 3 3" xfId="6219"/>
    <cellStyle name="20 % - Accent2 4 3 3 2" xfId="11500"/>
    <cellStyle name="20 % - Accent2 4 3 3 2 2" xfId="27006"/>
    <cellStyle name="20 % - Accent2 4 3 3 2 3" xfId="37563"/>
    <cellStyle name="20 % - Accent2 4 3 3 2 4" xfId="48118"/>
    <cellStyle name="20 % - Accent2 4 3 3 2 5" xfId="58682"/>
    <cellStyle name="20 % - Accent2 4 3 3 3" xfId="16619"/>
    <cellStyle name="20 % - Accent2 4 3 3 4" xfId="21726"/>
    <cellStyle name="20 % - Accent2 4 3 3 5" xfId="32283"/>
    <cellStyle name="20 % - Accent2 4 3 3 6" xfId="42838"/>
    <cellStyle name="20 % - Accent2 4 3 3 7" xfId="53402"/>
    <cellStyle name="20 % - Accent2 4 3 4" xfId="8859"/>
    <cellStyle name="20 % - Accent2 4 3 4 2" xfId="24366"/>
    <cellStyle name="20 % - Accent2 4 3 4 3" xfId="34923"/>
    <cellStyle name="20 % - Accent2 4 3 4 4" xfId="45478"/>
    <cellStyle name="20 % - Accent2 4 3 4 5" xfId="56042"/>
    <cellStyle name="20 % - Accent2 4 3 5" xfId="3577"/>
    <cellStyle name="20 % - Accent2 4 3 6" xfId="14155"/>
    <cellStyle name="20 % - Accent2 4 3 7" xfId="19086"/>
    <cellStyle name="20 % - Accent2 4 3 8" xfId="29643"/>
    <cellStyle name="20 % - Accent2 4 3 9" xfId="40198"/>
    <cellStyle name="20 % - Accent2 4 4" xfId="1461"/>
    <cellStyle name="20 % - Accent2 4 4 2" xfId="6747"/>
    <cellStyle name="20 % - Accent2 4 4 2 2" xfId="12028"/>
    <cellStyle name="20 % - Accent2 4 4 2 2 2" xfId="27534"/>
    <cellStyle name="20 % - Accent2 4 4 2 2 3" xfId="38091"/>
    <cellStyle name="20 % - Accent2 4 4 2 2 4" xfId="48646"/>
    <cellStyle name="20 % - Accent2 4 4 2 2 5" xfId="59210"/>
    <cellStyle name="20 % - Accent2 4 4 2 3" xfId="17147"/>
    <cellStyle name="20 % - Accent2 4 4 2 4" xfId="22254"/>
    <cellStyle name="20 % - Accent2 4 4 2 5" xfId="32811"/>
    <cellStyle name="20 % - Accent2 4 4 2 6" xfId="43366"/>
    <cellStyle name="20 % - Accent2 4 4 2 7" xfId="53930"/>
    <cellStyle name="20 % - Accent2 4 4 3" xfId="9387"/>
    <cellStyle name="20 % - Accent2 4 4 3 2" xfId="24894"/>
    <cellStyle name="20 % - Accent2 4 4 3 3" xfId="35451"/>
    <cellStyle name="20 % - Accent2 4 4 3 4" xfId="46006"/>
    <cellStyle name="20 % - Accent2 4 4 3 5" xfId="56570"/>
    <cellStyle name="20 % - Accent2 4 4 4" xfId="4105"/>
    <cellStyle name="20 % - Accent2 4 4 5" xfId="14683"/>
    <cellStyle name="20 % - Accent2 4 4 6" xfId="19614"/>
    <cellStyle name="20 % - Accent2 4 4 7" xfId="30171"/>
    <cellStyle name="20 % - Accent2 4 4 8" xfId="40726"/>
    <cellStyle name="20 % - Accent2 4 4 9" xfId="51290"/>
    <cellStyle name="20 % - Accent2 4 5" xfId="5514"/>
    <cellStyle name="20 % - Accent2 4 5 2" xfId="10796"/>
    <cellStyle name="20 % - Accent2 4 5 2 2" xfId="26302"/>
    <cellStyle name="20 % - Accent2 4 5 2 3" xfId="36859"/>
    <cellStyle name="20 % - Accent2 4 5 2 4" xfId="47414"/>
    <cellStyle name="20 % - Accent2 4 5 2 5" xfId="57978"/>
    <cellStyle name="20 % - Accent2 4 5 3" xfId="15915"/>
    <cellStyle name="20 % - Accent2 4 5 4" xfId="21022"/>
    <cellStyle name="20 % - Accent2 4 5 5" xfId="31579"/>
    <cellStyle name="20 % - Accent2 4 5 6" xfId="42134"/>
    <cellStyle name="20 % - Accent2 4 5 7" xfId="52698"/>
    <cellStyle name="20 % - Accent2 4 6" xfId="8155"/>
    <cellStyle name="20 % - Accent2 4 6 2" xfId="23662"/>
    <cellStyle name="20 % - Accent2 4 6 3" xfId="34219"/>
    <cellStyle name="20 % - Accent2 4 6 4" xfId="44774"/>
    <cellStyle name="20 % - Accent2 4 6 5" xfId="55338"/>
    <cellStyle name="20 % - Accent2 4 7" xfId="2878"/>
    <cellStyle name="20 % - Accent2 4 8" xfId="13451"/>
    <cellStyle name="20 % - Accent2 4 9" xfId="18383"/>
    <cellStyle name="20 % - Accent2 5" xfId="401"/>
    <cellStyle name="20 % - Accent2 5 10" xfId="39671"/>
    <cellStyle name="20 % - Accent2 5 11" xfId="50231"/>
    <cellStyle name="20 % - Accent2 5 2" xfId="1106"/>
    <cellStyle name="20 % - Accent2 5 2 10" xfId="50935"/>
    <cellStyle name="20 % - Accent2 5 2 2" xfId="2338"/>
    <cellStyle name="20 % - Accent2 5 2 2 2" xfId="7624"/>
    <cellStyle name="20 % - Accent2 5 2 2 2 2" xfId="12905"/>
    <cellStyle name="20 % - Accent2 5 2 2 2 2 2" xfId="28411"/>
    <cellStyle name="20 % - Accent2 5 2 2 2 2 3" xfId="38968"/>
    <cellStyle name="20 % - Accent2 5 2 2 2 2 4" xfId="49523"/>
    <cellStyle name="20 % - Accent2 5 2 2 2 2 5" xfId="60087"/>
    <cellStyle name="20 % - Accent2 5 2 2 2 3" xfId="18024"/>
    <cellStyle name="20 % - Accent2 5 2 2 2 4" xfId="23131"/>
    <cellStyle name="20 % - Accent2 5 2 2 2 5" xfId="33688"/>
    <cellStyle name="20 % - Accent2 5 2 2 2 6" xfId="44243"/>
    <cellStyle name="20 % - Accent2 5 2 2 2 7" xfId="54807"/>
    <cellStyle name="20 % - Accent2 5 2 2 3" xfId="10264"/>
    <cellStyle name="20 % - Accent2 5 2 2 3 2" xfId="25771"/>
    <cellStyle name="20 % - Accent2 5 2 2 3 3" xfId="36328"/>
    <cellStyle name="20 % - Accent2 5 2 2 3 4" xfId="46883"/>
    <cellStyle name="20 % - Accent2 5 2 2 3 5" xfId="57447"/>
    <cellStyle name="20 % - Accent2 5 2 2 4" xfId="4982"/>
    <cellStyle name="20 % - Accent2 5 2 2 5" xfId="15560"/>
    <cellStyle name="20 % - Accent2 5 2 2 6" xfId="20491"/>
    <cellStyle name="20 % - Accent2 5 2 2 7" xfId="31048"/>
    <cellStyle name="20 % - Accent2 5 2 2 8" xfId="41603"/>
    <cellStyle name="20 % - Accent2 5 2 2 9" xfId="52167"/>
    <cellStyle name="20 % - Accent2 5 2 3" xfId="6392"/>
    <cellStyle name="20 % - Accent2 5 2 3 2" xfId="11673"/>
    <cellStyle name="20 % - Accent2 5 2 3 2 2" xfId="27179"/>
    <cellStyle name="20 % - Accent2 5 2 3 2 3" xfId="37736"/>
    <cellStyle name="20 % - Accent2 5 2 3 2 4" xfId="48291"/>
    <cellStyle name="20 % - Accent2 5 2 3 2 5" xfId="58855"/>
    <cellStyle name="20 % - Accent2 5 2 3 3" xfId="16792"/>
    <cellStyle name="20 % - Accent2 5 2 3 4" xfId="21899"/>
    <cellStyle name="20 % - Accent2 5 2 3 5" xfId="32456"/>
    <cellStyle name="20 % - Accent2 5 2 3 6" xfId="43011"/>
    <cellStyle name="20 % - Accent2 5 2 3 7" xfId="53575"/>
    <cellStyle name="20 % - Accent2 5 2 4" xfId="9032"/>
    <cellStyle name="20 % - Accent2 5 2 4 2" xfId="24539"/>
    <cellStyle name="20 % - Accent2 5 2 4 3" xfId="35096"/>
    <cellStyle name="20 % - Accent2 5 2 4 4" xfId="45651"/>
    <cellStyle name="20 % - Accent2 5 2 4 5" xfId="56215"/>
    <cellStyle name="20 % - Accent2 5 2 5" xfId="3750"/>
    <cellStyle name="20 % - Accent2 5 2 6" xfId="14328"/>
    <cellStyle name="20 % - Accent2 5 2 7" xfId="19259"/>
    <cellStyle name="20 % - Accent2 5 2 8" xfId="29816"/>
    <cellStyle name="20 % - Accent2 5 2 9" xfId="40371"/>
    <cellStyle name="20 % - Accent2 5 3" xfId="1634"/>
    <cellStyle name="20 % - Accent2 5 3 2" xfId="6920"/>
    <cellStyle name="20 % - Accent2 5 3 2 2" xfId="12201"/>
    <cellStyle name="20 % - Accent2 5 3 2 2 2" xfId="27707"/>
    <cellStyle name="20 % - Accent2 5 3 2 2 3" xfId="38264"/>
    <cellStyle name="20 % - Accent2 5 3 2 2 4" xfId="48819"/>
    <cellStyle name="20 % - Accent2 5 3 2 2 5" xfId="59383"/>
    <cellStyle name="20 % - Accent2 5 3 2 3" xfId="17320"/>
    <cellStyle name="20 % - Accent2 5 3 2 4" xfId="22427"/>
    <cellStyle name="20 % - Accent2 5 3 2 5" xfId="32984"/>
    <cellStyle name="20 % - Accent2 5 3 2 6" xfId="43539"/>
    <cellStyle name="20 % - Accent2 5 3 2 7" xfId="54103"/>
    <cellStyle name="20 % - Accent2 5 3 3" xfId="9560"/>
    <cellStyle name="20 % - Accent2 5 3 3 2" xfId="25067"/>
    <cellStyle name="20 % - Accent2 5 3 3 3" xfId="35624"/>
    <cellStyle name="20 % - Accent2 5 3 3 4" xfId="46179"/>
    <cellStyle name="20 % - Accent2 5 3 3 5" xfId="56743"/>
    <cellStyle name="20 % - Accent2 5 3 4" xfId="4278"/>
    <cellStyle name="20 % - Accent2 5 3 5" xfId="14856"/>
    <cellStyle name="20 % - Accent2 5 3 6" xfId="19787"/>
    <cellStyle name="20 % - Accent2 5 3 7" xfId="30344"/>
    <cellStyle name="20 % - Accent2 5 3 8" xfId="40899"/>
    <cellStyle name="20 % - Accent2 5 3 9" xfId="51463"/>
    <cellStyle name="20 % - Accent2 5 4" xfId="5687"/>
    <cellStyle name="20 % - Accent2 5 4 2" xfId="10969"/>
    <cellStyle name="20 % - Accent2 5 4 2 2" xfId="26475"/>
    <cellStyle name="20 % - Accent2 5 4 2 3" xfId="37032"/>
    <cellStyle name="20 % - Accent2 5 4 2 4" xfId="47587"/>
    <cellStyle name="20 % - Accent2 5 4 2 5" xfId="58151"/>
    <cellStyle name="20 % - Accent2 5 4 3" xfId="16088"/>
    <cellStyle name="20 % - Accent2 5 4 4" xfId="21195"/>
    <cellStyle name="20 % - Accent2 5 4 5" xfId="31752"/>
    <cellStyle name="20 % - Accent2 5 4 6" xfId="42307"/>
    <cellStyle name="20 % - Accent2 5 4 7" xfId="52871"/>
    <cellStyle name="20 % - Accent2 5 5" xfId="8328"/>
    <cellStyle name="20 % - Accent2 5 5 2" xfId="23835"/>
    <cellStyle name="20 % - Accent2 5 5 3" xfId="34392"/>
    <cellStyle name="20 % - Accent2 5 5 4" xfId="44947"/>
    <cellStyle name="20 % - Accent2 5 5 5" xfId="55511"/>
    <cellStyle name="20 % - Accent2 5 6" xfId="3050"/>
    <cellStyle name="20 % - Accent2 5 7" xfId="13624"/>
    <cellStyle name="20 % - Accent2 5 8" xfId="18555"/>
    <cellStyle name="20 % - Accent2 5 9" xfId="29116"/>
    <cellStyle name="20 % - Accent2 6" xfId="754"/>
    <cellStyle name="20 % - Accent2 6 10" xfId="50583"/>
    <cellStyle name="20 % - Accent2 6 2" xfId="1986"/>
    <cellStyle name="20 % - Accent2 6 2 2" xfId="7272"/>
    <cellStyle name="20 % - Accent2 6 2 2 2" xfId="12553"/>
    <cellStyle name="20 % - Accent2 6 2 2 2 2" xfId="28059"/>
    <cellStyle name="20 % - Accent2 6 2 2 2 3" xfId="38616"/>
    <cellStyle name="20 % - Accent2 6 2 2 2 4" xfId="49171"/>
    <cellStyle name="20 % - Accent2 6 2 2 2 5" xfId="59735"/>
    <cellStyle name="20 % - Accent2 6 2 2 3" xfId="17672"/>
    <cellStyle name="20 % - Accent2 6 2 2 4" xfId="22779"/>
    <cellStyle name="20 % - Accent2 6 2 2 5" xfId="33336"/>
    <cellStyle name="20 % - Accent2 6 2 2 6" xfId="43891"/>
    <cellStyle name="20 % - Accent2 6 2 2 7" xfId="54455"/>
    <cellStyle name="20 % - Accent2 6 2 3" xfId="9912"/>
    <cellStyle name="20 % - Accent2 6 2 3 2" xfId="25419"/>
    <cellStyle name="20 % - Accent2 6 2 3 3" xfId="35976"/>
    <cellStyle name="20 % - Accent2 6 2 3 4" xfId="46531"/>
    <cellStyle name="20 % - Accent2 6 2 3 5" xfId="57095"/>
    <cellStyle name="20 % - Accent2 6 2 4" xfId="4630"/>
    <cellStyle name="20 % - Accent2 6 2 5" xfId="15208"/>
    <cellStyle name="20 % - Accent2 6 2 6" xfId="20139"/>
    <cellStyle name="20 % - Accent2 6 2 7" xfId="30696"/>
    <cellStyle name="20 % - Accent2 6 2 8" xfId="41251"/>
    <cellStyle name="20 % - Accent2 6 2 9" xfId="51815"/>
    <cellStyle name="20 % - Accent2 6 3" xfId="6040"/>
    <cellStyle name="20 % - Accent2 6 3 2" xfId="11321"/>
    <cellStyle name="20 % - Accent2 6 3 2 2" xfId="26827"/>
    <cellStyle name="20 % - Accent2 6 3 2 3" xfId="37384"/>
    <cellStyle name="20 % - Accent2 6 3 2 4" xfId="47939"/>
    <cellStyle name="20 % - Accent2 6 3 2 5" xfId="58503"/>
    <cellStyle name="20 % - Accent2 6 3 3" xfId="16440"/>
    <cellStyle name="20 % - Accent2 6 3 4" xfId="21547"/>
    <cellStyle name="20 % - Accent2 6 3 5" xfId="32104"/>
    <cellStyle name="20 % - Accent2 6 3 6" xfId="42659"/>
    <cellStyle name="20 % - Accent2 6 3 7" xfId="53223"/>
    <cellStyle name="20 % - Accent2 6 4" xfId="8680"/>
    <cellStyle name="20 % - Accent2 6 4 2" xfId="24187"/>
    <cellStyle name="20 % - Accent2 6 4 3" xfId="34744"/>
    <cellStyle name="20 % - Accent2 6 4 4" xfId="45299"/>
    <cellStyle name="20 % - Accent2 6 4 5" xfId="55863"/>
    <cellStyle name="20 % - Accent2 6 5" xfId="3398"/>
    <cellStyle name="20 % - Accent2 6 6" xfId="13976"/>
    <cellStyle name="20 % - Accent2 6 7" xfId="18907"/>
    <cellStyle name="20 % - Accent2 6 8" xfId="29464"/>
    <cellStyle name="20 % - Accent2 6 9" xfId="40019"/>
    <cellStyle name="20 % - Accent2 7" xfId="1285"/>
    <cellStyle name="20 % - Accent2 7 2" xfId="6571"/>
    <cellStyle name="20 % - Accent2 7 2 2" xfId="11852"/>
    <cellStyle name="20 % - Accent2 7 2 2 2" xfId="27358"/>
    <cellStyle name="20 % - Accent2 7 2 2 3" xfId="37915"/>
    <cellStyle name="20 % - Accent2 7 2 2 4" xfId="48470"/>
    <cellStyle name="20 % - Accent2 7 2 2 5" xfId="59034"/>
    <cellStyle name="20 % - Accent2 7 2 3" xfId="16971"/>
    <cellStyle name="20 % - Accent2 7 2 4" xfId="22078"/>
    <cellStyle name="20 % - Accent2 7 2 5" xfId="32635"/>
    <cellStyle name="20 % - Accent2 7 2 6" xfId="43190"/>
    <cellStyle name="20 % - Accent2 7 2 7" xfId="53754"/>
    <cellStyle name="20 % - Accent2 7 3" xfId="9211"/>
    <cellStyle name="20 % - Accent2 7 3 2" xfId="24718"/>
    <cellStyle name="20 % - Accent2 7 3 3" xfId="35275"/>
    <cellStyle name="20 % - Accent2 7 3 4" xfId="45830"/>
    <cellStyle name="20 % - Accent2 7 3 5" xfId="56394"/>
    <cellStyle name="20 % - Accent2 7 4" xfId="3929"/>
    <cellStyle name="20 % - Accent2 7 5" xfId="14507"/>
    <cellStyle name="20 % - Accent2 7 6" xfId="19438"/>
    <cellStyle name="20 % - Accent2 7 7" xfId="29995"/>
    <cellStyle name="20 % - Accent2 7 8" xfId="40550"/>
    <cellStyle name="20 % - Accent2 7 9" xfId="51114"/>
    <cellStyle name="20 % - Accent2 8" xfId="2514"/>
    <cellStyle name="20 % - Accent2 8 2" xfId="7800"/>
    <cellStyle name="20 % - Accent2 8 2 2" xfId="13081"/>
    <cellStyle name="20 % - Accent2 8 2 2 2" xfId="28587"/>
    <cellStyle name="20 % - Accent2 8 2 2 3" xfId="39144"/>
    <cellStyle name="20 % - Accent2 8 2 2 4" xfId="49699"/>
    <cellStyle name="20 % - Accent2 8 2 2 5" xfId="60263"/>
    <cellStyle name="20 % - Accent2 8 2 3" xfId="23307"/>
    <cellStyle name="20 % - Accent2 8 2 4" xfId="33864"/>
    <cellStyle name="20 % - Accent2 8 2 5" xfId="44419"/>
    <cellStyle name="20 % - Accent2 8 2 6" xfId="54983"/>
    <cellStyle name="20 % - Accent2 8 3" xfId="10440"/>
    <cellStyle name="20 % - Accent2 8 3 2" xfId="25947"/>
    <cellStyle name="20 % - Accent2 8 3 3" xfId="36504"/>
    <cellStyle name="20 % - Accent2 8 3 4" xfId="47059"/>
    <cellStyle name="20 % - Accent2 8 3 5" xfId="57623"/>
    <cellStyle name="20 % - Accent2 8 4" xfId="5158"/>
    <cellStyle name="20 % - Accent2 8 5" xfId="15739"/>
    <cellStyle name="20 % - Accent2 8 6" xfId="20667"/>
    <cellStyle name="20 % - Accent2 8 7" xfId="31224"/>
    <cellStyle name="20 % - Accent2 8 8" xfId="41779"/>
    <cellStyle name="20 % - Accent2 8 9" xfId="52343"/>
    <cellStyle name="20 % - Accent2 9" xfId="5334"/>
    <cellStyle name="20 % - Accent2 9 2" xfId="10616"/>
    <cellStyle name="20 % - Accent2 9 2 2" xfId="26123"/>
    <cellStyle name="20 % - Accent2 9 2 3" xfId="36680"/>
    <cellStyle name="20 % - Accent2 9 2 4" xfId="47235"/>
    <cellStyle name="20 % - Accent2 9 2 5" xfId="57799"/>
    <cellStyle name="20 % - Accent2 9 3" xfId="20843"/>
    <cellStyle name="20 % - Accent2 9 4" xfId="31400"/>
    <cellStyle name="20 % - Accent2 9 5" xfId="41955"/>
    <cellStyle name="20 % - Accent2 9 6" xfId="52519"/>
    <cellStyle name="20 % - Accent3 10" xfId="7978"/>
    <cellStyle name="20 % - Accent3 10 2" xfId="23485"/>
    <cellStyle name="20 % - Accent3 10 3" xfId="34042"/>
    <cellStyle name="20 % - Accent3 10 4" xfId="44597"/>
    <cellStyle name="20 % - Accent3 10 5" xfId="55161"/>
    <cellStyle name="20 % - Accent3 11" xfId="2694"/>
    <cellStyle name="20 % - Accent3 12" xfId="13277"/>
    <cellStyle name="20 % - Accent3 13" xfId="18202"/>
    <cellStyle name="20 % - Accent3 14" xfId="28771"/>
    <cellStyle name="20 % - Accent3 15" xfId="39326"/>
    <cellStyle name="20 % - Accent3 16" xfId="49879"/>
    <cellStyle name="20 % - Accent3 2" xfId="39"/>
    <cellStyle name="20 % - Accent3 2 10" xfId="2718"/>
    <cellStyle name="20 % - Accent3 2 11" xfId="13346"/>
    <cellStyle name="20 % - Accent3 2 12" xfId="18275"/>
    <cellStyle name="20 % - Accent3 2 13" xfId="28792"/>
    <cellStyle name="20 % - Accent3 2 14" xfId="39347"/>
    <cellStyle name="20 % - Accent3 2 15" xfId="49952"/>
    <cellStyle name="20 % - Accent3 2 2" xfId="206"/>
    <cellStyle name="20 % - Accent3 2 2 10" xfId="13433"/>
    <cellStyle name="20 % - Accent3 2 2 11" xfId="18363"/>
    <cellStyle name="20 % - Accent3 2 2 12" xfId="28925"/>
    <cellStyle name="20 % - Accent3 2 2 13" xfId="39480"/>
    <cellStyle name="20 % - Accent3 2 2 14" xfId="50040"/>
    <cellStyle name="20 % - Accent3 2 2 2" xfId="386"/>
    <cellStyle name="20 % - Accent3 2 2 2 10" xfId="29101"/>
    <cellStyle name="20 % - Accent3 2 2 2 11" xfId="39656"/>
    <cellStyle name="20 % - Accent3 2 2 2 12" xfId="50216"/>
    <cellStyle name="20 % - Accent3 2 2 2 2" xfId="739"/>
    <cellStyle name="20 % - Accent3 2 2 2 2 10" xfId="50568"/>
    <cellStyle name="20 % - Accent3 2 2 2 2 2" xfId="1971"/>
    <cellStyle name="20 % - Accent3 2 2 2 2 2 2" xfId="7257"/>
    <cellStyle name="20 % - Accent3 2 2 2 2 2 2 2" xfId="12538"/>
    <cellStyle name="20 % - Accent3 2 2 2 2 2 2 2 2" xfId="28044"/>
    <cellStyle name="20 % - Accent3 2 2 2 2 2 2 2 3" xfId="38601"/>
    <cellStyle name="20 % - Accent3 2 2 2 2 2 2 2 4" xfId="49156"/>
    <cellStyle name="20 % - Accent3 2 2 2 2 2 2 2 5" xfId="59720"/>
    <cellStyle name="20 % - Accent3 2 2 2 2 2 2 3" xfId="17657"/>
    <cellStyle name="20 % - Accent3 2 2 2 2 2 2 4" xfId="22764"/>
    <cellStyle name="20 % - Accent3 2 2 2 2 2 2 5" xfId="33321"/>
    <cellStyle name="20 % - Accent3 2 2 2 2 2 2 6" xfId="43876"/>
    <cellStyle name="20 % - Accent3 2 2 2 2 2 2 7" xfId="54440"/>
    <cellStyle name="20 % - Accent3 2 2 2 2 2 3" xfId="9897"/>
    <cellStyle name="20 % - Accent3 2 2 2 2 2 3 2" xfId="25404"/>
    <cellStyle name="20 % - Accent3 2 2 2 2 2 3 3" xfId="35961"/>
    <cellStyle name="20 % - Accent3 2 2 2 2 2 3 4" xfId="46516"/>
    <cellStyle name="20 % - Accent3 2 2 2 2 2 3 5" xfId="57080"/>
    <cellStyle name="20 % - Accent3 2 2 2 2 2 4" xfId="4615"/>
    <cellStyle name="20 % - Accent3 2 2 2 2 2 5" xfId="15193"/>
    <cellStyle name="20 % - Accent3 2 2 2 2 2 6" xfId="20124"/>
    <cellStyle name="20 % - Accent3 2 2 2 2 2 7" xfId="30681"/>
    <cellStyle name="20 % - Accent3 2 2 2 2 2 8" xfId="41236"/>
    <cellStyle name="20 % - Accent3 2 2 2 2 2 9" xfId="51800"/>
    <cellStyle name="20 % - Accent3 2 2 2 2 3" xfId="6025"/>
    <cellStyle name="20 % - Accent3 2 2 2 2 3 2" xfId="11306"/>
    <cellStyle name="20 % - Accent3 2 2 2 2 3 2 2" xfId="26812"/>
    <cellStyle name="20 % - Accent3 2 2 2 2 3 2 3" xfId="37369"/>
    <cellStyle name="20 % - Accent3 2 2 2 2 3 2 4" xfId="47924"/>
    <cellStyle name="20 % - Accent3 2 2 2 2 3 2 5" xfId="58488"/>
    <cellStyle name="20 % - Accent3 2 2 2 2 3 3" xfId="16425"/>
    <cellStyle name="20 % - Accent3 2 2 2 2 3 4" xfId="21532"/>
    <cellStyle name="20 % - Accent3 2 2 2 2 3 5" xfId="32089"/>
    <cellStyle name="20 % - Accent3 2 2 2 2 3 6" xfId="42644"/>
    <cellStyle name="20 % - Accent3 2 2 2 2 3 7" xfId="53208"/>
    <cellStyle name="20 % - Accent3 2 2 2 2 4" xfId="8665"/>
    <cellStyle name="20 % - Accent3 2 2 2 2 4 2" xfId="24172"/>
    <cellStyle name="20 % - Accent3 2 2 2 2 4 3" xfId="34729"/>
    <cellStyle name="20 % - Accent3 2 2 2 2 4 4" xfId="45284"/>
    <cellStyle name="20 % - Accent3 2 2 2 2 4 5" xfId="55848"/>
    <cellStyle name="20 % - Accent3 2 2 2 2 5" xfId="3383"/>
    <cellStyle name="20 % - Accent3 2 2 2 2 6" xfId="13961"/>
    <cellStyle name="20 % - Accent3 2 2 2 2 7" xfId="18892"/>
    <cellStyle name="20 % - Accent3 2 2 2 2 8" xfId="29449"/>
    <cellStyle name="20 % - Accent3 2 2 2 2 9" xfId="40004"/>
    <cellStyle name="20 % - Accent3 2 2 2 3" xfId="1091"/>
    <cellStyle name="20 % - Accent3 2 2 2 3 10" xfId="50920"/>
    <cellStyle name="20 % - Accent3 2 2 2 3 2" xfId="2323"/>
    <cellStyle name="20 % - Accent3 2 2 2 3 2 2" xfId="7609"/>
    <cellStyle name="20 % - Accent3 2 2 2 3 2 2 2" xfId="12890"/>
    <cellStyle name="20 % - Accent3 2 2 2 3 2 2 2 2" xfId="28396"/>
    <cellStyle name="20 % - Accent3 2 2 2 3 2 2 2 3" xfId="38953"/>
    <cellStyle name="20 % - Accent3 2 2 2 3 2 2 2 4" xfId="49508"/>
    <cellStyle name="20 % - Accent3 2 2 2 3 2 2 2 5" xfId="60072"/>
    <cellStyle name="20 % - Accent3 2 2 2 3 2 2 3" xfId="18009"/>
    <cellStyle name="20 % - Accent3 2 2 2 3 2 2 4" xfId="23116"/>
    <cellStyle name="20 % - Accent3 2 2 2 3 2 2 5" xfId="33673"/>
    <cellStyle name="20 % - Accent3 2 2 2 3 2 2 6" xfId="44228"/>
    <cellStyle name="20 % - Accent3 2 2 2 3 2 2 7" xfId="54792"/>
    <cellStyle name="20 % - Accent3 2 2 2 3 2 3" xfId="10249"/>
    <cellStyle name="20 % - Accent3 2 2 2 3 2 3 2" xfId="25756"/>
    <cellStyle name="20 % - Accent3 2 2 2 3 2 3 3" xfId="36313"/>
    <cellStyle name="20 % - Accent3 2 2 2 3 2 3 4" xfId="46868"/>
    <cellStyle name="20 % - Accent3 2 2 2 3 2 3 5" xfId="57432"/>
    <cellStyle name="20 % - Accent3 2 2 2 3 2 4" xfId="4967"/>
    <cellStyle name="20 % - Accent3 2 2 2 3 2 5" xfId="15545"/>
    <cellStyle name="20 % - Accent3 2 2 2 3 2 6" xfId="20476"/>
    <cellStyle name="20 % - Accent3 2 2 2 3 2 7" xfId="31033"/>
    <cellStyle name="20 % - Accent3 2 2 2 3 2 8" xfId="41588"/>
    <cellStyle name="20 % - Accent3 2 2 2 3 2 9" xfId="52152"/>
    <cellStyle name="20 % - Accent3 2 2 2 3 3" xfId="6377"/>
    <cellStyle name="20 % - Accent3 2 2 2 3 3 2" xfId="11658"/>
    <cellStyle name="20 % - Accent3 2 2 2 3 3 2 2" xfId="27164"/>
    <cellStyle name="20 % - Accent3 2 2 2 3 3 2 3" xfId="37721"/>
    <cellStyle name="20 % - Accent3 2 2 2 3 3 2 4" xfId="48276"/>
    <cellStyle name="20 % - Accent3 2 2 2 3 3 2 5" xfId="58840"/>
    <cellStyle name="20 % - Accent3 2 2 2 3 3 3" xfId="16777"/>
    <cellStyle name="20 % - Accent3 2 2 2 3 3 4" xfId="21884"/>
    <cellStyle name="20 % - Accent3 2 2 2 3 3 5" xfId="32441"/>
    <cellStyle name="20 % - Accent3 2 2 2 3 3 6" xfId="42996"/>
    <cellStyle name="20 % - Accent3 2 2 2 3 3 7" xfId="53560"/>
    <cellStyle name="20 % - Accent3 2 2 2 3 4" xfId="9017"/>
    <cellStyle name="20 % - Accent3 2 2 2 3 4 2" xfId="24524"/>
    <cellStyle name="20 % - Accent3 2 2 2 3 4 3" xfId="35081"/>
    <cellStyle name="20 % - Accent3 2 2 2 3 4 4" xfId="45636"/>
    <cellStyle name="20 % - Accent3 2 2 2 3 4 5" xfId="56200"/>
    <cellStyle name="20 % - Accent3 2 2 2 3 5" xfId="3735"/>
    <cellStyle name="20 % - Accent3 2 2 2 3 6" xfId="14313"/>
    <cellStyle name="20 % - Accent3 2 2 2 3 7" xfId="19244"/>
    <cellStyle name="20 % - Accent3 2 2 2 3 8" xfId="29801"/>
    <cellStyle name="20 % - Accent3 2 2 2 3 9" xfId="40356"/>
    <cellStyle name="20 % - Accent3 2 2 2 4" xfId="1619"/>
    <cellStyle name="20 % - Accent3 2 2 2 4 2" xfId="6905"/>
    <cellStyle name="20 % - Accent3 2 2 2 4 2 2" xfId="12186"/>
    <cellStyle name="20 % - Accent3 2 2 2 4 2 2 2" xfId="27692"/>
    <cellStyle name="20 % - Accent3 2 2 2 4 2 2 3" xfId="38249"/>
    <cellStyle name="20 % - Accent3 2 2 2 4 2 2 4" xfId="48804"/>
    <cellStyle name="20 % - Accent3 2 2 2 4 2 2 5" xfId="59368"/>
    <cellStyle name="20 % - Accent3 2 2 2 4 2 3" xfId="17305"/>
    <cellStyle name="20 % - Accent3 2 2 2 4 2 4" xfId="22412"/>
    <cellStyle name="20 % - Accent3 2 2 2 4 2 5" xfId="32969"/>
    <cellStyle name="20 % - Accent3 2 2 2 4 2 6" xfId="43524"/>
    <cellStyle name="20 % - Accent3 2 2 2 4 2 7" xfId="54088"/>
    <cellStyle name="20 % - Accent3 2 2 2 4 3" xfId="9545"/>
    <cellStyle name="20 % - Accent3 2 2 2 4 3 2" xfId="25052"/>
    <cellStyle name="20 % - Accent3 2 2 2 4 3 3" xfId="35609"/>
    <cellStyle name="20 % - Accent3 2 2 2 4 3 4" xfId="46164"/>
    <cellStyle name="20 % - Accent3 2 2 2 4 3 5" xfId="56728"/>
    <cellStyle name="20 % - Accent3 2 2 2 4 4" xfId="4263"/>
    <cellStyle name="20 % - Accent3 2 2 2 4 5" xfId="14841"/>
    <cellStyle name="20 % - Accent3 2 2 2 4 6" xfId="19772"/>
    <cellStyle name="20 % - Accent3 2 2 2 4 7" xfId="30329"/>
    <cellStyle name="20 % - Accent3 2 2 2 4 8" xfId="40884"/>
    <cellStyle name="20 % - Accent3 2 2 2 4 9" xfId="51448"/>
    <cellStyle name="20 % - Accent3 2 2 2 5" xfId="5672"/>
    <cellStyle name="20 % - Accent3 2 2 2 5 2" xfId="10954"/>
    <cellStyle name="20 % - Accent3 2 2 2 5 2 2" xfId="26460"/>
    <cellStyle name="20 % - Accent3 2 2 2 5 2 3" xfId="37017"/>
    <cellStyle name="20 % - Accent3 2 2 2 5 2 4" xfId="47572"/>
    <cellStyle name="20 % - Accent3 2 2 2 5 2 5" xfId="58136"/>
    <cellStyle name="20 % - Accent3 2 2 2 5 3" xfId="16073"/>
    <cellStyle name="20 % - Accent3 2 2 2 5 4" xfId="21180"/>
    <cellStyle name="20 % - Accent3 2 2 2 5 5" xfId="31737"/>
    <cellStyle name="20 % - Accent3 2 2 2 5 6" xfId="42292"/>
    <cellStyle name="20 % - Accent3 2 2 2 5 7" xfId="52856"/>
    <cellStyle name="20 % - Accent3 2 2 2 6" xfId="8313"/>
    <cellStyle name="20 % - Accent3 2 2 2 6 2" xfId="23820"/>
    <cellStyle name="20 % - Accent3 2 2 2 6 3" xfId="34377"/>
    <cellStyle name="20 % - Accent3 2 2 2 6 4" xfId="44932"/>
    <cellStyle name="20 % - Accent3 2 2 2 6 5" xfId="55496"/>
    <cellStyle name="20 % - Accent3 2 2 2 7" xfId="3035"/>
    <cellStyle name="20 % - Accent3 2 2 2 8" xfId="13609"/>
    <cellStyle name="20 % - Accent3 2 2 2 9" xfId="18540"/>
    <cellStyle name="20 % - Accent3 2 2 3" xfId="562"/>
    <cellStyle name="20 % - Accent3 2 2 3 10" xfId="39828"/>
    <cellStyle name="20 % - Accent3 2 2 3 11" xfId="50392"/>
    <cellStyle name="20 % - Accent3 2 2 3 2" xfId="1267"/>
    <cellStyle name="20 % - Accent3 2 2 3 2 10" xfId="51096"/>
    <cellStyle name="20 % - Accent3 2 2 3 2 2" xfId="2499"/>
    <cellStyle name="20 % - Accent3 2 2 3 2 2 2" xfId="7785"/>
    <cellStyle name="20 % - Accent3 2 2 3 2 2 2 2" xfId="13066"/>
    <cellStyle name="20 % - Accent3 2 2 3 2 2 2 2 2" xfId="28572"/>
    <cellStyle name="20 % - Accent3 2 2 3 2 2 2 2 3" xfId="39129"/>
    <cellStyle name="20 % - Accent3 2 2 3 2 2 2 2 4" xfId="49684"/>
    <cellStyle name="20 % - Accent3 2 2 3 2 2 2 2 5" xfId="60248"/>
    <cellStyle name="20 % - Accent3 2 2 3 2 2 2 3" xfId="18185"/>
    <cellStyle name="20 % - Accent3 2 2 3 2 2 2 4" xfId="23292"/>
    <cellStyle name="20 % - Accent3 2 2 3 2 2 2 5" xfId="33849"/>
    <cellStyle name="20 % - Accent3 2 2 3 2 2 2 6" xfId="44404"/>
    <cellStyle name="20 % - Accent3 2 2 3 2 2 2 7" xfId="54968"/>
    <cellStyle name="20 % - Accent3 2 2 3 2 2 3" xfId="10425"/>
    <cellStyle name="20 % - Accent3 2 2 3 2 2 3 2" xfId="25932"/>
    <cellStyle name="20 % - Accent3 2 2 3 2 2 3 3" xfId="36489"/>
    <cellStyle name="20 % - Accent3 2 2 3 2 2 3 4" xfId="47044"/>
    <cellStyle name="20 % - Accent3 2 2 3 2 2 3 5" xfId="57608"/>
    <cellStyle name="20 % - Accent3 2 2 3 2 2 4" xfId="5143"/>
    <cellStyle name="20 % - Accent3 2 2 3 2 2 5" xfId="15721"/>
    <cellStyle name="20 % - Accent3 2 2 3 2 2 6" xfId="20652"/>
    <cellStyle name="20 % - Accent3 2 2 3 2 2 7" xfId="31209"/>
    <cellStyle name="20 % - Accent3 2 2 3 2 2 8" xfId="41764"/>
    <cellStyle name="20 % - Accent3 2 2 3 2 2 9" xfId="52328"/>
    <cellStyle name="20 % - Accent3 2 2 3 2 3" xfId="6553"/>
    <cellStyle name="20 % - Accent3 2 2 3 2 3 2" xfId="11834"/>
    <cellStyle name="20 % - Accent3 2 2 3 2 3 2 2" xfId="27340"/>
    <cellStyle name="20 % - Accent3 2 2 3 2 3 2 3" xfId="37897"/>
    <cellStyle name="20 % - Accent3 2 2 3 2 3 2 4" xfId="48452"/>
    <cellStyle name="20 % - Accent3 2 2 3 2 3 2 5" xfId="59016"/>
    <cellStyle name="20 % - Accent3 2 2 3 2 3 3" xfId="16953"/>
    <cellStyle name="20 % - Accent3 2 2 3 2 3 4" xfId="22060"/>
    <cellStyle name="20 % - Accent3 2 2 3 2 3 5" xfId="32617"/>
    <cellStyle name="20 % - Accent3 2 2 3 2 3 6" xfId="43172"/>
    <cellStyle name="20 % - Accent3 2 2 3 2 3 7" xfId="53736"/>
    <cellStyle name="20 % - Accent3 2 2 3 2 4" xfId="9193"/>
    <cellStyle name="20 % - Accent3 2 2 3 2 4 2" xfId="24700"/>
    <cellStyle name="20 % - Accent3 2 2 3 2 4 3" xfId="35257"/>
    <cellStyle name="20 % - Accent3 2 2 3 2 4 4" xfId="45812"/>
    <cellStyle name="20 % - Accent3 2 2 3 2 4 5" xfId="56376"/>
    <cellStyle name="20 % - Accent3 2 2 3 2 5" xfId="3911"/>
    <cellStyle name="20 % - Accent3 2 2 3 2 6" xfId="14489"/>
    <cellStyle name="20 % - Accent3 2 2 3 2 7" xfId="19420"/>
    <cellStyle name="20 % - Accent3 2 2 3 2 8" xfId="29977"/>
    <cellStyle name="20 % - Accent3 2 2 3 2 9" xfId="40532"/>
    <cellStyle name="20 % - Accent3 2 2 3 3" xfId="1795"/>
    <cellStyle name="20 % - Accent3 2 2 3 3 2" xfId="7081"/>
    <cellStyle name="20 % - Accent3 2 2 3 3 2 2" xfId="12362"/>
    <cellStyle name="20 % - Accent3 2 2 3 3 2 2 2" xfId="27868"/>
    <cellStyle name="20 % - Accent3 2 2 3 3 2 2 3" xfId="38425"/>
    <cellStyle name="20 % - Accent3 2 2 3 3 2 2 4" xfId="48980"/>
    <cellStyle name="20 % - Accent3 2 2 3 3 2 2 5" xfId="59544"/>
    <cellStyle name="20 % - Accent3 2 2 3 3 2 3" xfId="17481"/>
    <cellStyle name="20 % - Accent3 2 2 3 3 2 4" xfId="22588"/>
    <cellStyle name="20 % - Accent3 2 2 3 3 2 5" xfId="33145"/>
    <cellStyle name="20 % - Accent3 2 2 3 3 2 6" xfId="43700"/>
    <cellStyle name="20 % - Accent3 2 2 3 3 2 7" xfId="54264"/>
    <cellStyle name="20 % - Accent3 2 2 3 3 3" xfId="9721"/>
    <cellStyle name="20 % - Accent3 2 2 3 3 3 2" xfId="25228"/>
    <cellStyle name="20 % - Accent3 2 2 3 3 3 3" xfId="35785"/>
    <cellStyle name="20 % - Accent3 2 2 3 3 3 4" xfId="46340"/>
    <cellStyle name="20 % - Accent3 2 2 3 3 3 5" xfId="56904"/>
    <cellStyle name="20 % - Accent3 2 2 3 3 4" xfId="4439"/>
    <cellStyle name="20 % - Accent3 2 2 3 3 5" xfId="15017"/>
    <cellStyle name="20 % - Accent3 2 2 3 3 6" xfId="19948"/>
    <cellStyle name="20 % - Accent3 2 2 3 3 7" xfId="30505"/>
    <cellStyle name="20 % - Accent3 2 2 3 3 8" xfId="41060"/>
    <cellStyle name="20 % - Accent3 2 2 3 3 9" xfId="51624"/>
    <cellStyle name="20 % - Accent3 2 2 3 4" xfId="5848"/>
    <cellStyle name="20 % - Accent3 2 2 3 4 2" xfId="11130"/>
    <cellStyle name="20 % - Accent3 2 2 3 4 2 2" xfId="26636"/>
    <cellStyle name="20 % - Accent3 2 2 3 4 2 3" xfId="37193"/>
    <cellStyle name="20 % - Accent3 2 2 3 4 2 4" xfId="47748"/>
    <cellStyle name="20 % - Accent3 2 2 3 4 2 5" xfId="58312"/>
    <cellStyle name="20 % - Accent3 2 2 3 4 3" xfId="16249"/>
    <cellStyle name="20 % - Accent3 2 2 3 4 4" xfId="21356"/>
    <cellStyle name="20 % - Accent3 2 2 3 4 5" xfId="31913"/>
    <cellStyle name="20 % - Accent3 2 2 3 4 6" xfId="42468"/>
    <cellStyle name="20 % - Accent3 2 2 3 4 7" xfId="53032"/>
    <cellStyle name="20 % - Accent3 2 2 3 5" xfId="8489"/>
    <cellStyle name="20 % - Accent3 2 2 3 5 2" xfId="23996"/>
    <cellStyle name="20 % - Accent3 2 2 3 5 3" xfId="34553"/>
    <cellStyle name="20 % - Accent3 2 2 3 5 4" xfId="45108"/>
    <cellStyle name="20 % - Accent3 2 2 3 5 5" xfId="55672"/>
    <cellStyle name="20 % - Accent3 2 2 3 6" xfId="3207"/>
    <cellStyle name="20 % - Accent3 2 2 3 7" xfId="13785"/>
    <cellStyle name="20 % - Accent3 2 2 3 8" xfId="18716"/>
    <cellStyle name="20 % - Accent3 2 2 3 9" xfId="29273"/>
    <cellStyle name="20 % - Accent3 2 2 4" xfId="915"/>
    <cellStyle name="20 % - Accent3 2 2 4 10" xfId="50744"/>
    <cellStyle name="20 % - Accent3 2 2 4 2" xfId="2147"/>
    <cellStyle name="20 % - Accent3 2 2 4 2 2" xfId="7433"/>
    <cellStyle name="20 % - Accent3 2 2 4 2 2 2" xfId="12714"/>
    <cellStyle name="20 % - Accent3 2 2 4 2 2 2 2" xfId="28220"/>
    <cellStyle name="20 % - Accent3 2 2 4 2 2 2 3" xfId="38777"/>
    <cellStyle name="20 % - Accent3 2 2 4 2 2 2 4" xfId="49332"/>
    <cellStyle name="20 % - Accent3 2 2 4 2 2 2 5" xfId="59896"/>
    <cellStyle name="20 % - Accent3 2 2 4 2 2 3" xfId="17833"/>
    <cellStyle name="20 % - Accent3 2 2 4 2 2 4" xfId="22940"/>
    <cellStyle name="20 % - Accent3 2 2 4 2 2 5" xfId="33497"/>
    <cellStyle name="20 % - Accent3 2 2 4 2 2 6" xfId="44052"/>
    <cellStyle name="20 % - Accent3 2 2 4 2 2 7" xfId="54616"/>
    <cellStyle name="20 % - Accent3 2 2 4 2 3" xfId="10073"/>
    <cellStyle name="20 % - Accent3 2 2 4 2 3 2" xfId="25580"/>
    <cellStyle name="20 % - Accent3 2 2 4 2 3 3" xfId="36137"/>
    <cellStyle name="20 % - Accent3 2 2 4 2 3 4" xfId="46692"/>
    <cellStyle name="20 % - Accent3 2 2 4 2 3 5" xfId="57256"/>
    <cellStyle name="20 % - Accent3 2 2 4 2 4" xfId="4791"/>
    <cellStyle name="20 % - Accent3 2 2 4 2 5" xfId="15369"/>
    <cellStyle name="20 % - Accent3 2 2 4 2 6" xfId="20300"/>
    <cellStyle name="20 % - Accent3 2 2 4 2 7" xfId="30857"/>
    <cellStyle name="20 % - Accent3 2 2 4 2 8" xfId="41412"/>
    <cellStyle name="20 % - Accent3 2 2 4 2 9" xfId="51976"/>
    <cellStyle name="20 % - Accent3 2 2 4 3" xfId="6201"/>
    <cellStyle name="20 % - Accent3 2 2 4 3 2" xfId="11482"/>
    <cellStyle name="20 % - Accent3 2 2 4 3 2 2" xfId="26988"/>
    <cellStyle name="20 % - Accent3 2 2 4 3 2 3" xfId="37545"/>
    <cellStyle name="20 % - Accent3 2 2 4 3 2 4" xfId="48100"/>
    <cellStyle name="20 % - Accent3 2 2 4 3 2 5" xfId="58664"/>
    <cellStyle name="20 % - Accent3 2 2 4 3 3" xfId="16601"/>
    <cellStyle name="20 % - Accent3 2 2 4 3 4" xfId="21708"/>
    <cellStyle name="20 % - Accent3 2 2 4 3 5" xfId="32265"/>
    <cellStyle name="20 % - Accent3 2 2 4 3 6" xfId="42820"/>
    <cellStyle name="20 % - Accent3 2 2 4 3 7" xfId="53384"/>
    <cellStyle name="20 % - Accent3 2 2 4 4" xfId="8841"/>
    <cellStyle name="20 % - Accent3 2 2 4 4 2" xfId="24348"/>
    <cellStyle name="20 % - Accent3 2 2 4 4 3" xfId="34905"/>
    <cellStyle name="20 % - Accent3 2 2 4 4 4" xfId="45460"/>
    <cellStyle name="20 % - Accent3 2 2 4 4 5" xfId="56024"/>
    <cellStyle name="20 % - Accent3 2 2 4 5" xfId="3559"/>
    <cellStyle name="20 % - Accent3 2 2 4 6" xfId="14137"/>
    <cellStyle name="20 % - Accent3 2 2 4 7" xfId="19068"/>
    <cellStyle name="20 % - Accent3 2 2 4 8" xfId="29625"/>
    <cellStyle name="20 % - Accent3 2 2 4 9" xfId="40180"/>
    <cellStyle name="20 % - Accent3 2 2 5" xfId="1443"/>
    <cellStyle name="20 % - Accent3 2 2 5 2" xfId="6729"/>
    <cellStyle name="20 % - Accent3 2 2 5 2 2" xfId="12010"/>
    <cellStyle name="20 % - Accent3 2 2 5 2 2 2" xfId="27516"/>
    <cellStyle name="20 % - Accent3 2 2 5 2 2 3" xfId="38073"/>
    <cellStyle name="20 % - Accent3 2 2 5 2 2 4" xfId="48628"/>
    <cellStyle name="20 % - Accent3 2 2 5 2 2 5" xfId="59192"/>
    <cellStyle name="20 % - Accent3 2 2 5 2 3" xfId="17129"/>
    <cellStyle name="20 % - Accent3 2 2 5 2 4" xfId="22236"/>
    <cellStyle name="20 % - Accent3 2 2 5 2 5" xfId="32793"/>
    <cellStyle name="20 % - Accent3 2 2 5 2 6" xfId="43348"/>
    <cellStyle name="20 % - Accent3 2 2 5 2 7" xfId="53912"/>
    <cellStyle name="20 % - Accent3 2 2 5 3" xfId="9369"/>
    <cellStyle name="20 % - Accent3 2 2 5 3 2" xfId="24876"/>
    <cellStyle name="20 % - Accent3 2 2 5 3 3" xfId="35433"/>
    <cellStyle name="20 % - Accent3 2 2 5 3 4" xfId="45988"/>
    <cellStyle name="20 % - Accent3 2 2 5 3 5" xfId="56552"/>
    <cellStyle name="20 % - Accent3 2 2 5 4" xfId="4087"/>
    <cellStyle name="20 % - Accent3 2 2 5 5" xfId="14665"/>
    <cellStyle name="20 % - Accent3 2 2 5 6" xfId="19596"/>
    <cellStyle name="20 % - Accent3 2 2 5 7" xfId="30153"/>
    <cellStyle name="20 % - Accent3 2 2 5 8" xfId="40708"/>
    <cellStyle name="20 % - Accent3 2 2 5 9" xfId="51272"/>
    <cellStyle name="20 % - Accent3 2 2 6" xfId="2675"/>
    <cellStyle name="20 % - Accent3 2 2 6 2" xfId="7961"/>
    <cellStyle name="20 % - Accent3 2 2 6 2 2" xfId="13242"/>
    <cellStyle name="20 % - Accent3 2 2 6 2 2 2" xfId="28748"/>
    <cellStyle name="20 % - Accent3 2 2 6 2 2 3" xfId="39305"/>
    <cellStyle name="20 % - Accent3 2 2 6 2 2 4" xfId="49860"/>
    <cellStyle name="20 % - Accent3 2 2 6 2 2 5" xfId="60424"/>
    <cellStyle name="20 % - Accent3 2 2 6 2 3" xfId="23468"/>
    <cellStyle name="20 % - Accent3 2 2 6 2 4" xfId="34025"/>
    <cellStyle name="20 % - Accent3 2 2 6 2 5" xfId="44580"/>
    <cellStyle name="20 % - Accent3 2 2 6 2 6" xfId="55144"/>
    <cellStyle name="20 % - Accent3 2 2 6 3" xfId="10601"/>
    <cellStyle name="20 % - Accent3 2 2 6 3 2" xfId="26108"/>
    <cellStyle name="20 % - Accent3 2 2 6 3 3" xfId="36665"/>
    <cellStyle name="20 % - Accent3 2 2 6 3 4" xfId="47220"/>
    <cellStyle name="20 % - Accent3 2 2 6 3 5" xfId="57784"/>
    <cellStyle name="20 % - Accent3 2 2 6 4" xfId="5319"/>
    <cellStyle name="20 % - Accent3 2 2 6 5" xfId="15897"/>
    <cellStyle name="20 % - Accent3 2 2 6 6" xfId="20828"/>
    <cellStyle name="20 % - Accent3 2 2 6 7" xfId="31385"/>
    <cellStyle name="20 % - Accent3 2 2 6 8" xfId="41940"/>
    <cellStyle name="20 % - Accent3 2 2 6 9" xfId="52504"/>
    <cellStyle name="20 % - Accent3 2 2 7" xfId="5496"/>
    <cellStyle name="20 % - Accent3 2 2 7 2" xfId="10778"/>
    <cellStyle name="20 % - Accent3 2 2 7 2 2" xfId="26284"/>
    <cellStyle name="20 % - Accent3 2 2 7 2 3" xfId="36841"/>
    <cellStyle name="20 % - Accent3 2 2 7 2 4" xfId="47396"/>
    <cellStyle name="20 % - Accent3 2 2 7 2 5" xfId="57960"/>
    <cellStyle name="20 % - Accent3 2 2 7 3" xfId="21004"/>
    <cellStyle name="20 % - Accent3 2 2 7 4" xfId="31561"/>
    <cellStyle name="20 % - Accent3 2 2 7 5" xfId="42116"/>
    <cellStyle name="20 % - Accent3 2 2 7 6" xfId="52680"/>
    <cellStyle name="20 % - Accent3 2 2 8" xfId="8137"/>
    <cellStyle name="20 % - Accent3 2 2 8 2" xfId="23644"/>
    <cellStyle name="20 % - Accent3 2 2 8 3" xfId="34201"/>
    <cellStyle name="20 % - Accent3 2 2 8 4" xfId="44756"/>
    <cellStyle name="20 % - Accent3 2 2 8 5" xfId="55320"/>
    <cellStyle name="20 % - Accent3 2 2 9" xfId="2852"/>
    <cellStyle name="20 % - Accent3 2 3" xfId="299"/>
    <cellStyle name="20 % - Accent3 2 3 10" xfId="29014"/>
    <cellStyle name="20 % - Accent3 2 3 11" xfId="39569"/>
    <cellStyle name="20 % - Accent3 2 3 12" xfId="50129"/>
    <cellStyle name="20 % - Accent3 2 3 2" xfId="652"/>
    <cellStyle name="20 % - Accent3 2 3 2 10" xfId="50481"/>
    <cellStyle name="20 % - Accent3 2 3 2 2" xfId="1884"/>
    <cellStyle name="20 % - Accent3 2 3 2 2 2" xfId="7170"/>
    <cellStyle name="20 % - Accent3 2 3 2 2 2 2" xfId="12451"/>
    <cellStyle name="20 % - Accent3 2 3 2 2 2 2 2" xfId="27957"/>
    <cellStyle name="20 % - Accent3 2 3 2 2 2 2 3" xfId="38514"/>
    <cellStyle name="20 % - Accent3 2 3 2 2 2 2 4" xfId="49069"/>
    <cellStyle name="20 % - Accent3 2 3 2 2 2 2 5" xfId="59633"/>
    <cellStyle name="20 % - Accent3 2 3 2 2 2 3" xfId="17570"/>
    <cellStyle name="20 % - Accent3 2 3 2 2 2 4" xfId="22677"/>
    <cellStyle name="20 % - Accent3 2 3 2 2 2 5" xfId="33234"/>
    <cellStyle name="20 % - Accent3 2 3 2 2 2 6" xfId="43789"/>
    <cellStyle name="20 % - Accent3 2 3 2 2 2 7" xfId="54353"/>
    <cellStyle name="20 % - Accent3 2 3 2 2 3" xfId="9810"/>
    <cellStyle name="20 % - Accent3 2 3 2 2 3 2" xfId="25317"/>
    <cellStyle name="20 % - Accent3 2 3 2 2 3 3" xfId="35874"/>
    <cellStyle name="20 % - Accent3 2 3 2 2 3 4" xfId="46429"/>
    <cellStyle name="20 % - Accent3 2 3 2 2 3 5" xfId="56993"/>
    <cellStyle name="20 % - Accent3 2 3 2 2 4" xfId="4528"/>
    <cellStyle name="20 % - Accent3 2 3 2 2 5" xfId="15106"/>
    <cellStyle name="20 % - Accent3 2 3 2 2 6" xfId="20037"/>
    <cellStyle name="20 % - Accent3 2 3 2 2 7" xfId="30594"/>
    <cellStyle name="20 % - Accent3 2 3 2 2 8" xfId="41149"/>
    <cellStyle name="20 % - Accent3 2 3 2 2 9" xfId="51713"/>
    <cellStyle name="20 % - Accent3 2 3 2 3" xfId="5938"/>
    <cellStyle name="20 % - Accent3 2 3 2 3 2" xfId="11219"/>
    <cellStyle name="20 % - Accent3 2 3 2 3 2 2" xfId="26725"/>
    <cellStyle name="20 % - Accent3 2 3 2 3 2 3" xfId="37282"/>
    <cellStyle name="20 % - Accent3 2 3 2 3 2 4" xfId="47837"/>
    <cellStyle name="20 % - Accent3 2 3 2 3 2 5" xfId="58401"/>
    <cellStyle name="20 % - Accent3 2 3 2 3 3" xfId="16338"/>
    <cellStyle name="20 % - Accent3 2 3 2 3 4" xfId="21445"/>
    <cellStyle name="20 % - Accent3 2 3 2 3 5" xfId="32002"/>
    <cellStyle name="20 % - Accent3 2 3 2 3 6" xfId="42557"/>
    <cellStyle name="20 % - Accent3 2 3 2 3 7" xfId="53121"/>
    <cellStyle name="20 % - Accent3 2 3 2 4" xfId="8578"/>
    <cellStyle name="20 % - Accent3 2 3 2 4 2" xfId="24085"/>
    <cellStyle name="20 % - Accent3 2 3 2 4 3" xfId="34642"/>
    <cellStyle name="20 % - Accent3 2 3 2 4 4" xfId="45197"/>
    <cellStyle name="20 % - Accent3 2 3 2 4 5" xfId="55761"/>
    <cellStyle name="20 % - Accent3 2 3 2 5" xfId="3296"/>
    <cellStyle name="20 % - Accent3 2 3 2 6" xfId="13874"/>
    <cellStyle name="20 % - Accent3 2 3 2 7" xfId="18805"/>
    <cellStyle name="20 % - Accent3 2 3 2 8" xfId="29362"/>
    <cellStyle name="20 % - Accent3 2 3 2 9" xfId="39917"/>
    <cellStyle name="20 % - Accent3 2 3 3" xfId="1004"/>
    <cellStyle name="20 % - Accent3 2 3 3 10" xfId="50833"/>
    <cellStyle name="20 % - Accent3 2 3 3 2" xfId="2236"/>
    <cellStyle name="20 % - Accent3 2 3 3 2 2" xfId="7522"/>
    <cellStyle name="20 % - Accent3 2 3 3 2 2 2" xfId="12803"/>
    <cellStyle name="20 % - Accent3 2 3 3 2 2 2 2" xfId="28309"/>
    <cellStyle name="20 % - Accent3 2 3 3 2 2 2 3" xfId="38866"/>
    <cellStyle name="20 % - Accent3 2 3 3 2 2 2 4" xfId="49421"/>
    <cellStyle name="20 % - Accent3 2 3 3 2 2 2 5" xfId="59985"/>
    <cellStyle name="20 % - Accent3 2 3 3 2 2 3" xfId="17922"/>
    <cellStyle name="20 % - Accent3 2 3 3 2 2 4" xfId="23029"/>
    <cellStyle name="20 % - Accent3 2 3 3 2 2 5" xfId="33586"/>
    <cellStyle name="20 % - Accent3 2 3 3 2 2 6" xfId="44141"/>
    <cellStyle name="20 % - Accent3 2 3 3 2 2 7" xfId="54705"/>
    <cellStyle name="20 % - Accent3 2 3 3 2 3" xfId="10162"/>
    <cellStyle name="20 % - Accent3 2 3 3 2 3 2" xfId="25669"/>
    <cellStyle name="20 % - Accent3 2 3 3 2 3 3" xfId="36226"/>
    <cellStyle name="20 % - Accent3 2 3 3 2 3 4" xfId="46781"/>
    <cellStyle name="20 % - Accent3 2 3 3 2 3 5" xfId="57345"/>
    <cellStyle name="20 % - Accent3 2 3 3 2 4" xfId="4880"/>
    <cellStyle name="20 % - Accent3 2 3 3 2 5" xfId="15458"/>
    <cellStyle name="20 % - Accent3 2 3 3 2 6" xfId="20389"/>
    <cellStyle name="20 % - Accent3 2 3 3 2 7" xfId="30946"/>
    <cellStyle name="20 % - Accent3 2 3 3 2 8" xfId="41501"/>
    <cellStyle name="20 % - Accent3 2 3 3 2 9" xfId="52065"/>
    <cellStyle name="20 % - Accent3 2 3 3 3" xfId="6290"/>
    <cellStyle name="20 % - Accent3 2 3 3 3 2" xfId="11571"/>
    <cellStyle name="20 % - Accent3 2 3 3 3 2 2" xfId="27077"/>
    <cellStyle name="20 % - Accent3 2 3 3 3 2 3" xfId="37634"/>
    <cellStyle name="20 % - Accent3 2 3 3 3 2 4" xfId="48189"/>
    <cellStyle name="20 % - Accent3 2 3 3 3 2 5" xfId="58753"/>
    <cellStyle name="20 % - Accent3 2 3 3 3 3" xfId="16690"/>
    <cellStyle name="20 % - Accent3 2 3 3 3 4" xfId="21797"/>
    <cellStyle name="20 % - Accent3 2 3 3 3 5" xfId="32354"/>
    <cellStyle name="20 % - Accent3 2 3 3 3 6" xfId="42909"/>
    <cellStyle name="20 % - Accent3 2 3 3 3 7" xfId="53473"/>
    <cellStyle name="20 % - Accent3 2 3 3 4" xfId="8930"/>
    <cellStyle name="20 % - Accent3 2 3 3 4 2" xfId="24437"/>
    <cellStyle name="20 % - Accent3 2 3 3 4 3" xfId="34994"/>
    <cellStyle name="20 % - Accent3 2 3 3 4 4" xfId="45549"/>
    <cellStyle name="20 % - Accent3 2 3 3 4 5" xfId="56113"/>
    <cellStyle name="20 % - Accent3 2 3 3 5" xfId="3648"/>
    <cellStyle name="20 % - Accent3 2 3 3 6" xfId="14226"/>
    <cellStyle name="20 % - Accent3 2 3 3 7" xfId="19157"/>
    <cellStyle name="20 % - Accent3 2 3 3 8" xfId="29714"/>
    <cellStyle name="20 % - Accent3 2 3 3 9" xfId="40269"/>
    <cellStyle name="20 % - Accent3 2 3 4" xfId="1532"/>
    <cellStyle name="20 % - Accent3 2 3 4 2" xfId="6818"/>
    <cellStyle name="20 % - Accent3 2 3 4 2 2" xfId="12099"/>
    <cellStyle name="20 % - Accent3 2 3 4 2 2 2" xfId="27605"/>
    <cellStyle name="20 % - Accent3 2 3 4 2 2 3" xfId="38162"/>
    <cellStyle name="20 % - Accent3 2 3 4 2 2 4" xfId="48717"/>
    <cellStyle name="20 % - Accent3 2 3 4 2 2 5" xfId="59281"/>
    <cellStyle name="20 % - Accent3 2 3 4 2 3" xfId="17218"/>
    <cellStyle name="20 % - Accent3 2 3 4 2 4" xfId="22325"/>
    <cellStyle name="20 % - Accent3 2 3 4 2 5" xfId="32882"/>
    <cellStyle name="20 % - Accent3 2 3 4 2 6" xfId="43437"/>
    <cellStyle name="20 % - Accent3 2 3 4 2 7" xfId="54001"/>
    <cellStyle name="20 % - Accent3 2 3 4 3" xfId="9458"/>
    <cellStyle name="20 % - Accent3 2 3 4 3 2" xfId="24965"/>
    <cellStyle name="20 % - Accent3 2 3 4 3 3" xfId="35522"/>
    <cellStyle name="20 % - Accent3 2 3 4 3 4" xfId="46077"/>
    <cellStyle name="20 % - Accent3 2 3 4 3 5" xfId="56641"/>
    <cellStyle name="20 % - Accent3 2 3 4 4" xfId="4176"/>
    <cellStyle name="20 % - Accent3 2 3 4 5" xfId="14754"/>
    <cellStyle name="20 % - Accent3 2 3 4 6" xfId="19685"/>
    <cellStyle name="20 % - Accent3 2 3 4 7" xfId="30242"/>
    <cellStyle name="20 % - Accent3 2 3 4 8" xfId="40797"/>
    <cellStyle name="20 % - Accent3 2 3 4 9" xfId="51361"/>
    <cellStyle name="20 % - Accent3 2 3 5" xfId="5585"/>
    <cellStyle name="20 % - Accent3 2 3 5 2" xfId="10867"/>
    <cellStyle name="20 % - Accent3 2 3 5 2 2" xfId="26373"/>
    <cellStyle name="20 % - Accent3 2 3 5 2 3" xfId="36930"/>
    <cellStyle name="20 % - Accent3 2 3 5 2 4" xfId="47485"/>
    <cellStyle name="20 % - Accent3 2 3 5 2 5" xfId="58049"/>
    <cellStyle name="20 % - Accent3 2 3 5 3" xfId="15986"/>
    <cellStyle name="20 % - Accent3 2 3 5 4" xfId="21093"/>
    <cellStyle name="20 % - Accent3 2 3 5 5" xfId="31650"/>
    <cellStyle name="20 % - Accent3 2 3 5 6" xfId="42205"/>
    <cellStyle name="20 % - Accent3 2 3 5 7" xfId="52769"/>
    <cellStyle name="20 % - Accent3 2 3 6" xfId="8226"/>
    <cellStyle name="20 % - Accent3 2 3 6 2" xfId="23733"/>
    <cellStyle name="20 % - Accent3 2 3 6 3" xfId="34290"/>
    <cellStyle name="20 % - Accent3 2 3 6 4" xfId="44845"/>
    <cellStyle name="20 % - Accent3 2 3 6 5" xfId="55409"/>
    <cellStyle name="20 % - Accent3 2 3 7" xfId="2948"/>
    <cellStyle name="20 % - Accent3 2 3 8" xfId="13522"/>
    <cellStyle name="20 % - Accent3 2 3 9" xfId="18453"/>
    <cellStyle name="20 % - Accent3 2 4" xfId="475"/>
    <cellStyle name="20 % - Accent3 2 4 10" xfId="39743"/>
    <cellStyle name="20 % - Accent3 2 4 11" xfId="50305"/>
    <cellStyle name="20 % - Accent3 2 4 2" xfId="1180"/>
    <cellStyle name="20 % - Accent3 2 4 2 10" xfId="51009"/>
    <cellStyle name="20 % - Accent3 2 4 2 2" xfId="2412"/>
    <cellStyle name="20 % - Accent3 2 4 2 2 2" xfId="7698"/>
    <cellStyle name="20 % - Accent3 2 4 2 2 2 2" xfId="12979"/>
    <cellStyle name="20 % - Accent3 2 4 2 2 2 2 2" xfId="28485"/>
    <cellStyle name="20 % - Accent3 2 4 2 2 2 2 3" xfId="39042"/>
    <cellStyle name="20 % - Accent3 2 4 2 2 2 2 4" xfId="49597"/>
    <cellStyle name="20 % - Accent3 2 4 2 2 2 2 5" xfId="60161"/>
    <cellStyle name="20 % - Accent3 2 4 2 2 2 3" xfId="18098"/>
    <cellStyle name="20 % - Accent3 2 4 2 2 2 4" xfId="23205"/>
    <cellStyle name="20 % - Accent3 2 4 2 2 2 5" xfId="33762"/>
    <cellStyle name="20 % - Accent3 2 4 2 2 2 6" xfId="44317"/>
    <cellStyle name="20 % - Accent3 2 4 2 2 2 7" xfId="54881"/>
    <cellStyle name="20 % - Accent3 2 4 2 2 3" xfId="10338"/>
    <cellStyle name="20 % - Accent3 2 4 2 2 3 2" xfId="25845"/>
    <cellStyle name="20 % - Accent3 2 4 2 2 3 3" xfId="36402"/>
    <cellStyle name="20 % - Accent3 2 4 2 2 3 4" xfId="46957"/>
    <cellStyle name="20 % - Accent3 2 4 2 2 3 5" xfId="57521"/>
    <cellStyle name="20 % - Accent3 2 4 2 2 4" xfId="5056"/>
    <cellStyle name="20 % - Accent3 2 4 2 2 5" xfId="15634"/>
    <cellStyle name="20 % - Accent3 2 4 2 2 6" xfId="20565"/>
    <cellStyle name="20 % - Accent3 2 4 2 2 7" xfId="31122"/>
    <cellStyle name="20 % - Accent3 2 4 2 2 8" xfId="41677"/>
    <cellStyle name="20 % - Accent3 2 4 2 2 9" xfId="52241"/>
    <cellStyle name="20 % - Accent3 2 4 2 3" xfId="6466"/>
    <cellStyle name="20 % - Accent3 2 4 2 3 2" xfId="11747"/>
    <cellStyle name="20 % - Accent3 2 4 2 3 2 2" xfId="27253"/>
    <cellStyle name="20 % - Accent3 2 4 2 3 2 3" xfId="37810"/>
    <cellStyle name="20 % - Accent3 2 4 2 3 2 4" xfId="48365"/>
    <cellStyle name="20 % - Accent3 2 4 2 3 2 5" xfId="58929"/>
    <cellStyle name="20 % - Accent3 2 4 2 3 3" xfId="16866"/>
    <cellStyle name="20 % - Accent3 2 4 2 3 4" xfId="21973"/>
    <cellStyle name="20 % - Accent3 2 4 2 3 5" xfId="32530"/>
    <cellStyle name="20 % - Accent3 2 4 2 3 6" xfId="43085"/>
    <cellStyle name="20 % - Accent3 2 4 2 3 7" xfId="53649"/>
    <cellStyle name="20 % - Accent3 2 4 2 4" xfId="9106"/>
    <cellStyle name="20 % - Accent3 2 4 2 4 2" xfId="24613"/>
    <cellStyle name="20 % - Accent3 2 4 2 4 3" xfId="35170"/>
    <cellStyle name="20 % - Accent3 2 4 2 4 4" xfId="45725"/>
    <cellStyle name="20 % - Accent3 2 4 2 4 5" xfId="56289"/>
    <cellStyle name="20 % - Accent3 2 4 2 5" xfId="3824"/>
    <cellStyle name="20 % - Accent3 2 4 2 6" xfId="14402"/>
    <cellStyle name="20 % - Accent3 2 4 2 7" xfId="19333"/>
    <cellStyle name="20 % - Accent3 2 4 2 8" xfId="29890"/>
    <cellStyle name="20 % - Accent3 2 4 2 9" xfId="40445"/>
    <cellStyle name="20 % - Accent3 2 4 3" xfId="1708"/>
    <cellStyle name="20 % - Accent3 2 4 3 2" xfId="6994"/>
    <cellStyle name="20 % - Accent3 2 4 3 2 2" xfId="12275"/>
    <cellStyle name="20 % - Accent3 2 4 3 2 2 2" xfId="27781"/>
    <cellStyle name="20 % - Accent3 2 4 3 2 2 3" xfId="38338"/>
    <cellStyle name="20 % - Accent3 2 4 3 2 2 4" xfId="48893"/>
    <cellStyle name="20 % - Accent3 2 4 3 2 2 5" xfId="59457"/>
    <cellStyle name="20 % - Accent3 2 4 3 2 3" xfId="17394"/>
    <cellStyle name="20 % - Accent3 2 4 3 2 4" xfId="22501"/>
    <cellStyle name="20 % - Accent3 2 4 3 2 5" xfId="33058"/>
    <cellStyle name="20 % - Accent3 2 4 3 2 6" xfId="43613"/>
    <cellStyle name="20 % - Accent3 2 4 3 2 7" xfId="54177"/>
    <cellStyle name="20 % - Accent3 2 4 3 3" xfId="9634"/>
    <cellStyle name="20 % - Accent3 2 4 3 3 2" xfId="25141"/>
    <cellStyle name="20 % - Accent3 2 4 3 3 3" xfId="35698"/>
    <cellStyle name="20 % - Accent3 2 4 3 3 4" xfId="46253"/>
    <cellStyle name="20 % - Accent3 2 4 3 3 5" xfId="56817"/>
    <cellStyle name="20 % - Accent3 2 4 3 4" xfId="4352"/>
    <cellStyle name="20 % - Accent3 2 4 3 5" xfId="14930"/>
    <cellStyle name="20 % - Accent3 2 4 3 6" xfId="19861"/>
    <cellStyle name="20 % - Accent3 2 4 3 7" xfId="30418"/>
    <cellStyle name="20 % - Accent3 2 4 3 8" xfId="40973"/>
    <cellStyle name="20 % - Accent3 2 4 3 9" xfId="51537"/>
    <cellStyle name="20 % - Accent3 2 4 4" xfId="5761"/>
    <cellStyle name="20 % - Accent3 2 4 4 2" xfId="11043"/>
    <cellStyle name="20 % - Accent3 2 4 4 2 2" xfId="26549"/>
    <cellStyle name="20 % - Accent3 2 4 4 2 3" xfId="37106"/>
    <cellStyle name="20 % - Accent3 2 4 4 2 4" xfId="47661"/>
    <cellStyle name="20 % - Accent3 2 4 4 2 5" xfId="58225"/>
    <cellStyle name="20 % - Accent3 2 4 4 3" xfId="16162"/>
    <cellStyle name="20 % - Accent3 2 4 4 4" xfId="21269"/>
    <cellStyle name="20 % - Accent3 2 4 4 5" xfId="31826"/>
    <cellStyle name="20 % - Accent3 2 4 4 6" xfId="42381"/>
    <cellStyle name="20 % - Accent3 2 4 4 7" xfId="52945"/>
    <cellStyle name="20 % - Accent3 2 4 5" xfId="8402"/>
    <cellStyle name="20 % - Accent3 2 4 5 2" xfId="23909"/>
    <cellStyle name="20 % - Accent3 2 4 5 3" xfId="34466"/>
    <cellStyle name="20 % - Accent3 2 4 5 4" xfId="45021"/>
    <cellStyle name="20 % - Accent3 2 4 5 5" xfId="55585"/>
    <cellStyle name="20 % - Accent3 2 4 6" xfId="3122"/>
    <cellStyle name="20 % - Accent3 2 4 7" xfId="13698"/>
    <cellStyle name="20 % - Accent3 2 4 8" xfId="18629"/>
    <cellStyle name="20 % - Accent3 2 4 9" xfId="29188"/>
    <cellStyle name="20 % - Accent3 2 5" xfId="828"/>
    <cellStyle name="20 % - Accent3 2 5 10" xfId="50657"/>
    <cellStyle name="20 % - Accent3 2 5 2" xfId="2060"/>
    <cellStyle name="20 % - Accent3 2 5 2 2" xfId="7346"/>
    <cellStyle name="20 % - Accent3 2 5 2 2 2" xfId="12627"/>
    <cellStyle name="20 % - Accent3 2 5 2 2 2 2" xfId="28133"/>
    <cellStyle name="20 % - Accent3 2 5 2 2 2 3" xfId="38690"/>
    <cellStyle name="20 % - Accent3 2 5 2 2 2 4" xfId="49245"/>
    <cellStyle name="20 % - Accent3 2 5 2 2 2 5" xfId="59809"/>
    <cellStyle name="20 % - Accent3 2 5 2 2 3" xfId="17746"/>
    <cellStyle name="20 % - Accent3 2 5 2 2 4" xfId="22853"/>
    <cellStyle name="20 % - Accent3 2 5 2 2 5" xfId="33410"/>
    <cellStyle name="20 % - Accent3 2 5 2 2 6" xfId="43965"/>
    <cellStyle name="20 % - Accent3 2 5 2 2 7" xfId="54529"/>
    <cellStyle name="20 % - Accent3 2 5 2 3" xfId="9986"/>
    <cellStyle name="20 % - Accent3 2 5 2 3 2" xfId="25493"/>
    <cellStyle name="20 % - Accent3 2 5 2 3 3" xfId="36050"/>
    <cellStyle name="20 % - Accent3 2 5 2 3 4" xfId="46605"/>
    <cellStyle name="20 % - Accent3 2 5 2 3 5" xfId="57169"/>
    <cellStyle name="20 % - Accent3 2 5 2 4" xfId="4704"/>
    <cellStyle name="20 % - Accent3 2 5 2 5" xfId="15282"/>
    <cellStyle name="20 % - Accent3 2 5 2 6" xfId="20213"/>
    <cellStyle name="20 % - Accent3 2 5 2 7" xfId="30770"/>
    <cellStyle name="20 % - Accent3 2 5 2 8" xfId="41325"/>
    <cellStyle name="20 % - Accent3 2 5 2 9" xfId="51889"/>
    <cellStyle name="20 % - Accent3 2 5 3" xfId="6114"/>
    <cellStyle name="20 % - Accent3 2 5 3 2" xfId="11395"/>
    <cellStyle name="20 % - Accent3 2 5 3 2 2" xfId="26901"/>
    <cellStyle name="20 % - Accent3 2 5 3 2 3" xfId="37458"/>
    <cellStyle name="20 % - Accent3 2 5 3 2 4" xfId="48013"/>
    <cellStyle name="20 % - Accent3 2 5 3 2 5" xfId="58577"/>
    <cellStyle name="20 % - Accent3 2 5 3 3" xfId="16514"/>
    <cellStyle name="20 % - Accent3 2 5 3 4" xfId="21621"/>
    <cellStyle name="20 % - Accent3 2 5 3 5" xfId="32178"/>
    <cellStyle name="20 % - Accent3 2 5 3 6" xfId="42733"/>
    <cellStyle name="20 % - Accent3 2 5 3 7" xfId="53297"/>
    <cellStyle name="20 % - Accent3 2 5 4" xfId="8754"/>
    <cellStyle name="20 % - Accent3 2 5 4 2" xfId="24261"/>
    <cellStyle name="20 % - Accent3 2 5 4 3" xfId="34818"/>
    <cellStyle name="20 % - Accent3 2 5 4 4" xfId="45373"/>
    <cellStyle name="20 % - Accent3 2 5 4 5" xfId="55937"/>
    <cellStyle name="20 % - Accent3 2 5 5" xfId="3472"/>
    <cellStyle name="20 % - Accent3 2 5 6" xfId="14050"/>
    <cellStyle name="20 % - Accent3 2 5 7" xfId="18981"/>
    <cellStyle name="20 % - Accent3 2 5 8" xfId="29538"/>
    <cellStyle name="20 % - Accent3 2 5 9" xfId="40093"/>
    <cellStyle name="20 % - Accent3 2 6" xfId="1356"/>
    <cellStyle name="20 % - Accent3 2 6 2" xfId="6642"/>
    <cellStyle name="20 % - Accent3 2 6 2 2" xfId="11923"/>
    <cellStyle name="20 % - Accent3 2 6 2 2 2" xfId="27429"/>
    <cellStyle name="20 % - Accent3 2 6 2 2 3" xfId="37986"/>
    <cellStyle name="20 % - Accent3 2 6 2 2 4" xfId="48541"/>
    <cellStyle name="20 % - Accent3 2 6 2 2 5" xfId="59105"/>
    <cellStyle name="20 % - Accent3 2 6 2 3" xfId="17042"/>
    <cellStyle name="20 % - Accent3 2 6 2 4" xfId="22149"/>
    <cellStyle name="20 % - Accent3 2 6 2 5" xfId="32706"/>
    <cellStyle name="20 % - Accent3 2 6 2 6" xfId="43261"/>
    <cellStyle name="20 % - Accent3 2 6 2 7" xfId="53825"/>
    <cellStyle name="20 % - Accent3 2 6 3" xfId="9282"/>
    <cellStyle name="20 % - Accent3 2 6 3 2" xfId="24789"/>
    <cellStyle name="20 % - Accent3 2 6 3 3" xfId="35346"/>
    <cellStyle name="20 % - Accent3 2 6 3 4" xfId="45901"/>
    <cellStyle name="20 % - Accent3 2 6 3 5" xfId="56465"/>
    <cellStyle name="20 % - Accent3 2 6 4" xfId="4000"/>
    <cellStyle name="20 % - Accent3 2 6 5" xfId="14578"/>
    <cellStyle name="20 % - Accent3 2 6 6" xfId="19509"/>
    <cellStyle name="20 % - Accent3 2 6 7" xfId="30066"/>
    <cellStyle name="20 % - Accent3 2 6 8" xfId="40621"/>
    <cellStyle name="20 % - Accent3 2 6 9" xfId="51185"/>
    <cellStyle name="20 % - Accent3 2 7" xfId="2588"/>
    <cellStyle name="20 % - Accent3 2 7 2" xfId="7874"/>
    <cellStyle name="20 % - Accent3 2 7 2 2" xfId="13155"/>
    <cellStyle name="20 % - Accent3 2 7 2 2 2" xfId="28661"/>
    <cellStyle name="20 % - Accent3 2 7 2 2 3" xfId="39218"/>
    <cellStyle name="20 % - Accent3 2 7 2 2 4" xfId="49773"/>
    <cellStyle name="20 % - Accent3 2 7 2 2 5" xfId="60337"/>
    <cellStyle name="20 % - Accent3 2 7 2 3" xfId="23381"/>
    <cellStyle name="20 % - Accent3 2 7 2 4" xfId="33938"/>
    <cellStyle name="20 % - Accent3 2 7 2 5" xfId="44493"/>
    <cellStyle name="20 % - Accent3 2 7 2 6" xfId="55057"/>
    <cellStyle name="20 % - Accent3 2 7 3" xfId="10514"/>
    <cellStyle name="20 % - Accent3 2 7 3 2" xfId="26021"/>
    <cellStyle name="20 % - Accent3 2 7 3 3" xfId="36578"/>
    <cellStyle name="20 % - Accent3 2 7 3 4" xfId="47133"/>
    <cellStyle name="20 % - Accent3 2 7 3 5" xfId="57697"/>
    <cellStyle name="20 % - Accent3 2 7 4" xfId="5232"/>
    <cellStyle name="20 % - Accent3 2 7 5" xfId="15810"/>
    <cellStyle name="20 % - Accent3 2 7 6" xfId="20741"/>
    <cellStyle name="20 % - Accent3 2 7 7" xfId="31298"/>
    <cellStyle name="20 % - Accent3 2 7 8" xfId="41853"/>
    <cellStyle name="20 % - Accent3 2 7 9" xfId="52417"/>
    <cellStyle name="20 % - Accent3 2 8" xfId="5409"/>
    <cellStyle name="20 % - Accent3 2 8 2" xfId="10691"/>
    <cellStyle name="20 % - Accent3 2 8 2 2" xfId="26197"/>
    <cellStyle name="20 % - Accent3 2 8 2 3" xfId="36754"/>
    <cellStyle name="20 % - Accent3 2 8 2 4" xfId="47309"/>
    <cellStyle name="20 % - Accent3 2 8 2 5" xfId="57873"/>
    <cellStyle name="20 % - Accent3 2 8 3" xfId="20917"/>
    <cellStyle name="20 % - Accent3 2 8 4" xfId="31474"/>
    <cellStyle name="20 % - Accent3 2 8 5" xfId="42029"/>
    <cellStyle name="20 % - Accent3 2 8 6" xfId="52593"/>
    <cellStyle name="20 % - Accent3 2 9" xfId="8050"/>
    <cellStyle name="20 % - Accent3 2 9 2" xfId="23557"/>
    <cellStyle name="20 % - Accent3 2 9 3" xfId="34114"/>
    <cellStyle name="20 % - Accent3 2 9 4" xfId="44669"/>
    <cellStyle name="20 % - Accent3 2 9 5" xfId="55233"/>
    <cellStyle name="20 % - Accent3 3" xfId="136"/>
    <cellStyle name="20 % - Accent3 3 10" xfId="13366"/>
    <cellStyle name="20 % - Accent3 3 11" xfId="18296"/>
    <cellStyle name="20 % - Accent3 3 12" xfId="28858"/>
    <cellStyle name="20 % - Accent3 3 13" xfId="39413"/>
    <cellStyle name="20 % - Accent3 3 14" xfId="49973"/>
    <cellStyle name="20 % - Accent3 3 2" xfId="319"/>
    <cellStyle name="20 % - Accent3 3 2 10" xfId="29034"/>
    <cellStyle name="20 % - Accent3 3 2 11" xfId="39589"/>
    <cellStyle name="20 % - Accent3 3 2 12" xfId="50149"/>
    <cellStyle name="20 % - Accent3 3 2 2" xfId="672"/>
    <cellStyle name="20 % - Accent3 3 2 2 10" xfId="50501"/>
    <cellStyle name="20 % - Accent3 3 2 2 2" xfId="1904"/>
    <cellStyle name="20 % - Accent3 3 2 2 2 2" xfId="7190"/>
    <cellStyle name="20 % - Accent3 3 2 2 2 2 2" xfId="12471"/>
    <cellStyle name="20 % - Accent3 3 2 2 2 2 2 2" xfId="27977"/>
    <cellStyle name="20 % - Accent3 3 2 2 2 2 2 3" xfId="38534"/>
    <cellStyle name="20 % - Accent3 3 2 2 2 2 2 4" xfId="49089"/>
    <cellStyle name="20 % - Accent3 3 2 2 2 2 2 5" xfId="59653"/>
    <cellStyle name="20 % - Accent3 3 2 2 2 2 3" xfId="17590"/>
    <cellStyle name="20 % - Accent3 3 2 2 2 2 4" xfId="22697"/>
    <cellStyle name="20 % - Accent3 3 2 2 2 2 5" xfId="33254"/>
    <cellStyle name="20 % - Accent3 3 2 2 2 2 6" xfId="43809"/>
    <cellStyle name="20 % - Accent3 3 2 2 2 2 7" xfId="54373"/>
    <cellStyle name="20 % - Accent3 3 2 2 2 3" xfId="9830"/>
    <cellStyle name="20 % - Accent3 3 2 2 2 3 2" xfId="25337"/>
    <cellStyle name="20 % - Accent3 3 2 2 2 3 3" xfId="35894"/>
    <cellStyle name="20 % - Accent3 3 2 2 2 3 4" xfId="46449"/>
    <cellStyle name="20 % - Accent3 3 2 2 2 3 5" xfId="57013"/>
    <cellStyle name="20 % - Accent3 3 2 2 2 4" xfId="4548"/>
    <cellStyle name="20 % - Accent3 3 2 2 2 5" xfId="15126"/>
    <cellStyle name="20 % - Accent3 3 2 2 2 6" xfId="20057"/>
    <cellStyle name="20 % - Accent3 3 2 2 2 7" xfId="30614"/>
    <cellStyle name="20 % - Accent3 3 2 2 2 8" xfId="41169"/>
    <cellStyle name="20 % - Accent3 3 2 2 2 9" xfId="51733"/>
    <cellStyle name="20 % - Accent3 3 2 2 3" xfId="5958"/>
    <cellStyle name="20 % - Accent3 3 2 2 3 2" xfId="11239"/>
    <cellStyle name="20 % - Accent3 3 2 2 3 2 2" xfId="26745"/>
    <cellStyle name="20 % - Accent3 3 2 2 3 2 3" xfId="37302"/>
    <cellStyle name="20 % - Accent3 3 2 2 3 2 4" xfId="47857"/>
    <cellStyle name="20 % - Accent3 3 2 2 3 2 5" xfId="58421"/>
    <cellStyle name="20 % - Accent3 3 2 2 3 3" xfId="16358"/>
    <cellStyle name="20 % - Accent3 3 2 2 3 4" xfId="21465"/>
    <cellStyle name="20 % - Accent3 3 2 2 3 5" xfId="32022"/>
    <cellStyle name="20 % - Accent3 3 2 2 3 6" xfId="42577"/>
    <cellStyle name="20 % - Accent3 3 2 2 3 7" xfId="53141"/>
    <cellStyle name="20 % - Accent3 3 2 2 4" xfId="8598"/>
    <cellStyle name="20 % - Accent3 3 2 2 4 2" xfId="24105"/>
    <cellStyle name="20 % - Accent3 3 2 2 4 3" xfId="34662"/>
    <cellStyle name="20 % - Accent3 3 2 2 4 4" xfId="45217"/>
    <cellStyle name="20 % - Accent3 3 2 2 4 5" xfId="55781"/>
    <cellStyle name="20 % - Accent3 3 2 2 5" xfId="3316"/>
    <cellStyle name="20 % - Accent3 3 2 2 6" xfId="13894"/>
    <cellStyle name="20 % - Accent3 3 2 2 7" xfId="18825"/>
    <cellStyle name="20 % - Accent3 3 2 2 8" xfId="29382"/>
    <cellStyle name="20 % - Accent3 3 2 2 9" xfId="39937"/>
    <cellStyle name="20 % - Accent3 3 2 3" xfId="1024"/>
    <cellStyle name="20 % - Accent3 3 2 3 10" xfId="50853"/>
    <cellStyle name="20 % - Accent3 3 2 3 2" xfId="2256"/>
    <cellStyle name="20 % - Accent3 3 2 3 2 2" xfId="7542"/>
    <cellStyle name="20 % - Accent3 3 2 3 2 2 2" xfId="12823"/>
    <cellStyle name="20 % - Accent3 3 2 3 2 2 2 2" xfId="28329"/>
    <cellStyle name="20 % - Accent3 3 2 3 2 2 2 3" xfId="38886"/>
    <cellStyle name="20 % - Accent3 3 2 3 2 2 2 4" xfId="49441"/>
    <cellStyle name="20 % - Accent3 3 2 3 2 2 2 5" xfId="60005"/>
    <cellStyle name="20 % - Accent3 3 2 3 2 2 3" xfId="17942"/>
    <cellStyle name="20 % - Accent3 3 2 3 2 2 4" xfId="23049"/>
    <cellStyle name="20 % - Accent3 3 2 3 2 2 5" xfId="33606"/>
    <cellStyle name="20 % - Accent3 3 2 3 2 2 6" xfId="44161"/>
    <cellStyle name="20 % - Accent3 3 2 3 2 2 7" xfId="54725"/>
    <cellStyle name="20 % - Accent3 3 2 3 2 3" xfId="10182"/>
    <cellStyle name="20 % - Accent3 3 2 3 2 3 2" xfId="25689"/>
    <cellStyle name="20 % - Accent3 3 2 3 2 3 3" xfId="36246"/>
    <cellStyle name="20 % - Accent3 3 2 3 2 3 4" xfId="46801"/>
    <cellStyle name="20 % - Accent3 3 2 3 2 3 5" xfId="57365"/>
    <cellStyle name="20 % - Accent3 3 2 3 2 4" xfId="4900"/>
    <cellStyle name="20 % - Accent3 3 2 3 2 5" xfId="15478"/>
    <cellStyle name="20 % - Accent3 3 2 3 2 6" xfId="20409"/>
    <cellStyle name="20 % - Accent3 3 2 3 2 7" xfId="30966"/>
    <cellStyle name="20 % - Accent3 3 2 3 2 8" xfId="41521"/>
    <cellStyle name="20 % - Accent3 3 2 3 2 9" xfId="52085"/>
    <cellStyle name="20 % - Accent3 3 2 3 3" xfId="6310"/>
    <cellStyle name="20 % - Accent3 3 2 3 3 2" xfId="11591"/>
    <cellStyle name="20 % - Accent3 3 2 3 3 2 2" xfId="27097"/>
    <cellStyle name="20 % - Accent3 3 2 3 3 2 3" xfId="37654"/>
    <cellStyle name="20 % - Accent3 3 2 3 3 2 4" xfId="48209"/>
    <cellStyle name="20 % - Accent3 3 2 3 3 2 5" xfId="58773"/>
    <cellStyle name="20 % - Accent3 3 2 3 3 3" xfId="16710"/>
    <cellStyle name="20 % - Accent3 3 2 3 3 4" xfId="21817"/>
    <cellStyle name="20 % - Accent3 3 2 3 3 5" xfId="32374"/>
    <cellStyle name="20 % - Accent3 3 2 3 3 6" xfId="42929"/>
    <cellStyle name="20 % - Accent3 3 2 3 3 7" xfId="53493"/>
    <cellStyle name="20 % - Accent3 3 2 3 4" xfId="8950"/>
    <cellStyle name="20 % - Accent3 3 2 3 4 2" xfId="24457"/>
    <cellStyle name="20 % - Accent3 3 2 3 4 3" xfId="35014"/>
    <cellStyle name="20 % - Accent3 3 2 3 4 4" xfId="45569"/>
    <cellStyle name="20 % - Accent3 3 2 3 4 5" xfId="56133"/>
    <cellStyle name="20 % - Accent3 3 2 3 5" xfId="3668"/>
    <cellStyle name="20 % - Accent3 3 2 3 6" xfId="14246"/>
    <cellStyle name="20 % - Accent3 3 2 3 7" xfId="19177"/>
    <cellStyle name="20 % - Accent3 3 2 3 8" xfId="29734"/>
    <cellStyle name="20 % - Accent3 3 2 3 9" xfId="40289"/>
    <cellStyle name="20 % - Accent3 3 2 4" xfId="1552"/>
    <cellStyle name="20 % - Accent3 3 2 4 2" xfId="6838"/>
    <cellStyle name="20 % - Accent3 3 2 4 2 2" xfId="12119"/>
    <cellStyle name="20 % - Accent3 3 2 4 2 2 2" xfId="27625"/>
    <cellStyle name="20 % - Accent3 3 2 4 2 2 3" xfId="38182"/>
    <cellStyle name="20 % - Accent3 3 2 4 2 2 4" xfId="48737"/>
    <cellStyle name="20 % - Accent3 3 2 4 2 2 5" xfId="59301"/>
    <cellStyle name="20 % - Accent3 3 2 4 2 3" xfId="17238"/>
    <cellStyle name="20 % - Accent3 3 2 4 2 4" xfId="22345"/>
    <cellStyle name="20 % - Accent3 3 2 4 2 5" xfId="32902"/>
    <cellStyle name="20 % - Accent3 3 2 4 2 6" xfId="43457"/>
    <cellStyle name="20 % - Accent3 3 2 4 2 7" xfId="54021"/>
    <cellStyle name="20 % - Accent3 3 2 4 3" xfId="9478"/>
    <cellStyle name="20 % - Accent3 3 2 4 3 2" xfId="24985"/>
    <cellStyle name="20 % - Accent3 3 2 4 3 3" xfId="35542"/>
    <cellStyle name="20 % - Accent3 3 2 4 3 4" xfId="46097"/>
    <cellStyle name="20 % - Accent3 3 2 4 3 5" xfId="56661"/>
    <cellStyle name="20 % - Accent3 3 2 4 4" xfId="4196"/>
    <cellStyle name="20 % - Accent3 3 2 4 5" xfId="14774"/>
    <cellStyle name="20 % - Accent3 3 2 4 6" xfId="19705"/>
    <cellStyle name="20 % - Accent3 3 2 4 7" xfId="30262"/>
    <cellStyle name="20 % - Accent3 3 2 4 8" xfId="40817"/>
    <cellStyle name="20 % - Accent3 3 2 4 9" xfId="51381"/>
    <cellStyle name="20 % - Accent3 3 2 5" xfId="5605"/>
    <cellStyle name="20 % - Accent3 3 2 5 2" xfId="10887"/>
    <cellStyle name="20 % - Accent3 3 2 5 2 2" xfId="26393"/>
    <cellStyle name="20 % - Accent3 3 2 5 2 3" xfId="36950"/>
    <cellStyle name="20 % - Accent3 3 2 5 2 4" xfId="47505"/>
    <cellStyle name="20 % - Accent3 3 2 5 2 5" xfId="58069"/>
    <cellStyle name="20 % - Accent3 3 2 5 3" xfId="16006"/>
    <cellStyle name="20 % - Accent3 3 2 5 4" xfId="21113"/>
    <cellStyle name="20 % - Accent3 3 2 5 5" xfId="31670"/>
    <cellStyle name="20 % - Accent3 3 2 5 6" xfId="42225"/>
    <cellStyle name="20 % - Accent3 3 2 5 7" xfId="52789"/>
    <cellStyle name="20 % - Accent3 3 2 6" xfId="8246"/>
    <cellStyle name="20 % - Accent3 3 2 6 2" xfId="23753"/>
    <cellStyle name="20 % - Accent3 3 2 6 3" xfId="34310"/>
    <cellStyle name="20 % - Accent3 3 2 6 4" xfId="44865"/>
    <cellStyle name="20 % - Accent3 3 2 6 5" xfId="55429"/>
    <cellStyle name="20 % - Accent3 3 2 7" xfId="2968"/>
    <cellStyle name="20 % - Accent3 3 2 8" xfId="13542"/>
    <cellStyle name="20 % - Accent3 3 2 9" xfId="18473"/>
    <cellStyle name="20 % - Accent3 3 3" xfId="495"/>
    <cellStyle name="20 % - Accent3 3 3 10" xfId="39763"/>
    <cellStyle name="20 % - Accent3 3 3 11" xfId="50325"/>
    <cellStyle name="20 % - Accent3 3 3 2" xfId="1200"/>
    <cellStyle name="20 % - Accent3 3 3 2 10" xfId="51029"/>
    <cellStyle name="20 % - Accent3 3 3 2 2" xfId="2432"/>
    <cellStyle name="20 % - Accent3 3 3 2 2 2" xfId="7718"/>
    <cellStyle name="20 % - Accent3 3 3 2 2 2 2" xfId="12999"/>
    <cellStyle name="20 % - Accent3 3 3 2 2 2 2 2" xfId="28505"/>
    <cellStyle name="20 % - Accent3 3 3 2 2 2 2 3" xfId="39062"/>
    <cellStyle name="20 % - Accent3 3 3 2 2 2 2 4" xfId="49617"/>
    <cellStyle name="20 % - Accent3 3 3 2 2 2 2 5" xfId="60181"/>
    <cellStyle name="20 % - Accent3 3 3 2 2 2 3" xfId="18118"/>
    <cellStyle name="20 % - Accent3 3 3 2 2 2 4" xfId="23225"/>
    <cellStyle name="20 % - Accent3 3 3 2 2 2 5" xfId="33782"/>
    <cellStyle name="20 % - Accent3 3 3 2 2 2 6" xfId="44337"/>
    <cellStyle name="20 % - Accent3 3 3 2 2 2 7" xfId="54901"/>
    <cellStyle name="20 % - Accent3 3 3 2 2 3" xfId="10358"/>
    <cellStyle name="20 % - Accent3 3 3 2 2 3 2" xfId="25865"/>
    <cellStyle name="20 % - Accent3 3 3 2 2 3 3" xfId="36422"/>
    <cellStyle name="20 % - Accent3 3 3 2 2 3 4" xfId="46977"/>
    <cellStyle name="20 % - Accent3 3 3 2 2 3 5" xfId="57541"/>
    <cellStyle name="20 % - Accent3 3 3 2 2 4" xfId="5076"/>
    <cellStyle name="20 % - Accent3 3 3 2 2 5" xfId="15654"/>
    <cellStyle name="20 % - Accent3 3 3 2 2 6" xfId="20585"/>
    <cellStyle name="20 % - Accent3 3 3 2 2 7" xfId="31142"/>
    <cellStyle name="20 % - Accent3 3 3 2 2 8" xfId="41697"/>
    <cellStyle name="20 % - Accent3 3 3 2 2 9" xfId="52261"/>
    <cellStyle name="20 % - Accent3 3 3 2 3" xfId="6486"/>
    <cellStyle name="20 % - Accent3 3 3 2 3 2" xfId="11767"/>
    <cellStyle name="20 % - Accent3 3 3 2 3 2 2" xfId="27273"/>
    <cellStyle name="20 % - Accent3 3 3 2 3 2 3" xfId="37830"/>
    <cellStyle name="20 % - Accent3 3 3 2 3 2 4" xfId="48385"/>
    <cellStyle name="20 % - Accent3 3 3 2 3 2 5" xfId="58949"/>
    <cellStyle name="20 % - Accent3 3 3 2 3 3" xfId="16886"/>
    <cellStyle name="20 % - Accent3 3 3 2 3 4" xfId="21993"/>
    <cellStyle name="20 % - Accent3 3 3 2 3 5" xfId="32550"/>
    <cellStyle name="20 % - Accent3 3 3 2 3 6" xfId="43105"/>
    <cellStyle name="20 % - Accent3 3 3 2 3 7" xfId="53669"/>
    <cellStyle name="20 % - Accent3 3 3 2 4" xfId="9126"/>
    <cellStyle name="20 % - Accent3 3 3 2 4 2" xfId="24633"/>
    <cellStyle name="20 % - Accent3 3 3 2 4 3" xfId="35190"/>
    <cellStyle name="20 % - Accent3 3 3 2 4 4" xfId="45745"/>
    <cellStyle name="20 % - Accent3 3 3 2 4 5" xfId="56309"/>
    <cellStyle name="20 % - Accent3 3 3 2 5" xfId="3844"/>
    <cellStyle name="20 % - Accent3 3 3 2 6" xfId="14422"/>
    <cellStyle name="20 % - Accent3 3 3 2 7" xfId="19353"/>
    <cellStyle name="20 % - Accent3 3 3 2 8" xfId="29910"/>
    <cellStyle name="20 % - Accent3 3 3 2 9" xfId="40465"/>
    <cellStyle name="20 % - Accent3 3 3 3" xfId="1728"/>
    <cellStyle name="20 % - Accent3 3 3 3 2" xfId="7014"/>
    <cellStyle name="20 % - Accent3 3 3 3 2 2" xfId="12295"/>
    <cellStyle name="20 % - Accent3 3 3 3 2 2 2" xfId="27801"/>
    <cellStyle name="20 % - Accent3 3 3 3 2 2 3" xfId="38358"/>
    <cellStyle name="20 % - Accent3 3 3 3 2 2 4" xfId="48913"/>
    <cellStyle name="20 % - Accent3 3 3 3 2 2 5" xfId="59477"/>
    <cellStyle name="20 % - Accent3 3 3 3 2 3" xfId="17414"/>
    <cellStyle name="20 % - Accent3 3 3 3 2 4" xfId="22521"/>
    <cellStyle name="20 % - Accent3 3 3 3 2 5" xfId="33078"/>
    <cellStyle name="20 % - Accent3 3 3 3 2 6" xfId="43633"/>
    <cellStyle name="20 % - Accent3 3 3 3 2 7" xfId="54197"/>
    <cellStyle name="20 % - Accent3 3 3 3 3" xfId="9654"/>
    <cellStyle name="20 % - Accent3 3 3 3 3 2" xfId="25161"/>
    <cellStyle name="20 % - Accent3 3 3 3 3 3" xfId="35718"/>
    <cellStyle name="20 % - Accent3 3 3 3 3 4" xfId="46273"/>
    <cellStyle name="20 % - Accent3 3 3 3 3 5" xfId="56837"/>
    <cellStyle name="20 % - Accent3 3 3 3 4" xfId="4372"/>
    <cellStyle name="20 % - Accent3 3 3 3 5" xfId="14950"/>
    <cellStyle name="20 % - Accent3 3 3 3 6" xfId="19881"/>
    <cellStyle name="20 % - Accent3 3 3 3 7" xfId="30438"/>
    <cellStyle name="20 % - Accent3 3 3 3 8" xfId="40993"/>
    <cellStyle name="20 % - Accent3 3 3 3 9" xfId="51557"/>
    <cellStyle name="20 % - Accent3 3 3 4" xfId="5781"/>
    <cellStyle name="20 % - Accent3 3 3 4 2" xfId="11063"/>
    <cellStyle name="20 % - Accent3 3 3 4 2 2" xfId="26569"/>
    <cellStyle name="20 % - Accent3 3 3 4 2 3" xfId="37126"/>
    <cellStyle name="20 % - Accent3 3 3 4 2 4" xfId="47681"/>
    <cellStyle name="20 % - Accent3 3 3 4 2 5" xfId="58245"/>
    <cellStyle name="20 % - Accent3 3 3 4 3" xfId="16182"/>
    <cellStyle name="20 % - Accent3 3 3 4 4" xfId="21289"/>
    <cellStyle name="20 % - Accent3 3 3 4 5" xfId="31846"/>
    <cellStyle name="20 % - Accent3 3 3 4 6" xfId="42401"/>
    <cellStyle name="20 % - Accent3 3 3 4 7" xfId="52965"/>
    <cellStyle name="20 % - Accent3 3 3 5" xfId="8422"/>
    <cellStyle name="20 % - Accent3 3 3 5 2" xfId="23929"/>
    <cellStyle name="20 % - Accent3 3 3 5 3" xfId="34486"/>
    <cellStyle name="20 % - Accent3 3 3 5 4" xfId="45041"/>
    <cellStyle name="20 % - Accent3 3 3 5 5" xfId="55605"/>
    <cellStyle name="20 % - Accent3 3 3 6" xfId="3142"/>
    <cellStyle name="20 % - Accent3 3 3 7" xfId="13718"/>
    <cellStyle name="20 % - Accent3 3 3 8" xfId="18649"/>
    <cellStyle name="20 % - Accent3 3 3 9" xfId="29208"/>
    <cellStyle name="20 % - Accent3 3 4" xfId="848"/>
    <cellStyle name="20 % - Accent3 3 4 10" xfId="50677"/>
    <cellStyle name="20 % - Accent3 3 4 2" xfId="2080"/>
    <cellStyle name="20 % - Accent3 3 4 2 2" xfId="7366"/>
    <cellStyle name="20 % - Accent3 3 4 2 2 2" xfId="12647"/>
    <cellStyle name="20 % - Accent3 3 4 2 2 2 2" xfId="28153"/>
    <cellStyle name="20 % - Accent3 3 4 2 2 2 3" xfId="38710"/>
    <cellStyle name="20 % - Accent3 3 4 2 2 2 4" xfId="49265"/>
    <cellStyle name="20 % - Accent3 3 4 2 2 2 5" xfId="59829"/>
    <cellStyle name="20 % - Accent3 3 4 2 2 3" xfId="17766"/>
    <cellStyle name="20 % - Accent3 3 4 2 2 4" xfId="22873"/>
    <cellStyle name="20 % - Accent3 3 4 2 2 5" xfId="33430"/>
    <cellStyle name="20 % - Accent3 3 4 2 2 6" xfId="43985"/>
    <cellStyle name="20 % - Accent3 3 4 2 2 7" xfId="54549"/>
    <cellStyle name="20 % - Accent3 3 4 2 3" xfId="10006"/>
    <cellStyle name="20 % - Accent3 3 4 2 3 2" xfId="25513"/>
    <cellStyle name="20 % - Accent3 3 4 2 3 3" xfId="36070"/>
    <cellStyle name="20 % - Accent3 3 4 2 3 4" xfId="46625"/>
    <cellStyle name="20 % - Accent3 3 4 2 3 5" xfId="57189"/>
    <cellStyle name="20 % - Accent3 3 4 2 4" xfId="4724"/>
    <cellStyle name="20 % - Accent3 3 4 2 5" xfId="15302"/>
    <cellStyle name="20 % - Accent3 3 4 2 6" xfId="20233"/>
    <cellStyle name="20 % - Accent3 3 4 2 7" xfId="30790"/>
    <cellStyle name="20 % - Accent3 3 4 2 8" xfId="41345"/>
    <cellStyle name="20 % - Accent3 3 4 2 9" xfId="51909"/>
    <cellStyle name="20 % - Accent3 3 4 3" xfId="6134"/>
    <cellStyle name="20 % - Accent3 3 4 3 2" xfId="11415"/>
    <cellStyle name="20 % - Accent3 3 4 3 2 2" xfId="26921"/>
    <cellStyle name="20 % - Accent3 3 4 3 2 3" xfId="37478"/>
    <cellStyle name="20 % - Accent3 3 4 3 2 4" xfId="48033"/>
    <cellStyle name="20 % - Accent3 3 4 3 2 5" xfId="58597"/>
    <cellStyle name="20 % - Accent3 3 4 3 3" xfId="16534"/>
    <cellStyle name="20 % - Accent3 3 4 3 4" xfId="21641"/>
    <cellStyle name="20 % - Accent3 3 4 3 5" xfId="32198"/>
    <cellStyle name="20 % - Accent3 3 4 3 6" xfId="42753"/>
    <cellStyle name="20 % - Accent3 3 4 3 7" xfId="53317"/>
    <cellStyle name="20 % - Accent3 3 4 4" xfId="8774"/>
    <cellStyle name="20 % - Accent3 3 4 4 2" xfId="24281"/>
    <cellStyle name="20 % - Accent3 3 4 4 3" xfId="34838"/>
    <cellStyle name="20 % - Accent3 3 4 4 4" xfId="45393"/>
    <cellStyle name="20 % - Accent3 3 4 4 5" xfId="55957"/>
    <cellStyle name="20 % - Accent3 3 4 5" xfId="3492"/>
    <cellStyle name="20 % - Accent3 3 4 6" xfId="14070"/>
    <cellStyle name="20 % - Accent3 3 4 7" xfId="19001"/>
    <cellStyle name="20 % - Accent3 3 4 8" xfId="29558"/>
    <cellStyle name="20 % - Accent3 3 4 9" xfId="40113"/>
    <cellStyle name="20 % - Accent3 3 5" xfId="1376"/>
    <cellStyle name="20 % - Accent3 3 5 2" xfId="6662"/>
    <cellStyle name="20 % - Accent3 3 5 2 2" xfId="11943"/>
    <cellStyle name="20 % - Accent3 3 5 2 2 2" xfId="27449"/>
    <cellStyle name="20 % - Accent3 3 5 2 2 3" xfId="38006"/>
    <cellStyle name="20 % - Accent3 3 5 2 2 4" xfId="48561"/>
    <cellStyle name="20 % - Accent3 3 5 2 2 5" xfId="59125"/>
    <cellStyle name="20 % - Accent3 3 5 2 3" xfId="17062"/>
    <cellStyle name="20 % - Accent3 3 5 2 4" xfId="22169"/>
    <cellStyle name="20 % - Accent3 3 5 2 5" xfId="32726"/>
    <cellStyle name="20 % - Accent3 3 5 2 6" xfId="43281"/>
    <cellStyle name="20 % - Accent3 3 5 2 7" xfId="53845"/>
    <cellStyle name="20 % - Accent3 3 5 3" xfId="9302"/>
    <cellStyle name="20 % - Accent3 3 5 3 2" xfId="24809"/>
    <cellStyle name="20 % - Accent3 3 5 3 3" xfId="35366"/>
    <cellStyle name="20 % - Accent3 3 5 3 4" xfId="45921"/>
    <cellStyle name="20 % - Accent3 3 5 3 5" xfId="56485"/>
    <cellStyle name="20 % - Accent3 3 5 4" xfId="4020"/>
    <cellStyle name="20 % - Accent3 3 5 5" xfId="14598"/>
    <cellStyle name="20 % - Accent3 3 5 6" xfId="19529"/>
    <cellStyle name="20 % - Accent3 3 5 7" xfId="30086"/>
    <cellStyle name="20 % - Accent3 3 5 8" xfId="40641"/>
    <cellStyle name="20 % - Accent3 3 5 9" xfId="51205"/>
    <cellStyle name="20 % - Accent3 3 6" xfId="2608"/>
    <cellStyle name="20 % - Accent3 3 6 2" xfId="7894"/>
    <cellStyle name="20 % - Accent3 3 6 2 2" xfId="13175"/>
    <cellStyle name="20 % - Accent3 3 6 2 2 2" xfId="28681"/>
    <cellStyle name="20 % - Accent3 3 6 2 2 3" xfId="39238"/>
    <cellStyle name="20 % - Accent3 3 6 2 2 4" xfId="49793"/>
    <cellStyle name="20 % - Accent3 3 6 2 2 5" xfId="60357"/>
    <cellStyle name="20 % - Accent3 3 6 2 3" xfId="23401"/>
    <cellStyle name="20 % - Accent3 3 6 2 4" xfId="33958"/>
    <cellStyle name="20 % - Accent3 3 6 2 5" xfId="44513"/>
    <cellStyle name="20 % - Accent3 3 6 2 6" xfId="55077"/>
    <cellStyle name="20 % - Accent3 3 6 3" xfId="10534"/>
    <cellStyle name="20 % - Accent3 3 6 3 2" xfId="26041"/>
    <cellStyle name="20 % - Accent3 3 6 3 3" xfId="36598"/>
    <cellStyle name="20 % - Accent3 3 6 3 4" xfId="47153"/>
    <cellStyle name="20 % - Accent3 3 6 3 5" xfId="57717"/>
    <cellStyle name="20 % - Accent3 3 6 4" xfId="5252"/>
    <cellStyle name="20 % - Accent3 3 6 5" xfId="15830"/>
    <cellStyle name="20 % - Accent3 3 6 6" xfId="20761"/>
    <cellStyle name="20 % - Accent3 3 6 7" xfId="31318"/>
    <cellStyle name="20 % - Accent3 3 6 8" xfId="41873"/>
    <cellStyle name="20 % - Accent3 3 6 9" xfId="52437"/>
    <cellStyle name="20 % - Accent3 3 7" xfId="5429"/>
    <cellStyle name="20 % - Accent3 3 7 2" xfId="10711"/>
    <cellStyle name="20 % - Accent3 3 7 2 2" xfId="26217"/>
    <cellStyle name="20 % - Accent3 3 7 2 3" xfId="36774"/>
    <cellStyle name="20 % - Accent3 3 7 2 4" xfId="47329"/>
    <cellStyle name="20 % - Accent3 3 7 2 5" xfId="57893"/>
    <cellStyle name="20 % - Accent3 3 7 3" xfId="20937"/>
    <cellStyle name="20 % - Accent3 3 7 4" xfId="31494"/>
    <cellStyle name="20 % - Accent3 3 7 5" xfId="42049"/>
    <cellStyle name="20 % - Accent3 3 7 6" xfId="52613"/>
    <cellStyle name="20 % - Accent3 3 8" xfId="8070"/>
    <cellStyle name="20 % - Accent3 3 8 2" xfId="23577"/>
    <cellStyle name="20 % - Accent3 3 8 3" xfId="34134"/>
    <cellStyle name="20 % - Accent3 3 8 4" xfId="44689"/>
    <cellStyle name="20 % - Accent3 3 8 5" xfId="55253"/>
    <cellStyle name="20 % - Accent3 3 9" xfId="2785"/>
    <cellStyle name="20 % - Accent3 4" xfId="230"/>
    <cellStyle name="20 % - Accent3 4 10" xfId="28946"/>
    <cellStyle name="20 % - Accent3 4 11" xfId="39501"/>
    <cellStyle name="20 % - Accent3 4 12" xfId="50061"/>
    <cellStyle name="20 % - Accent3 4 2" xfId="583"/>
    <cellStyle name="20 % - Accent3 4 2 10" xfId="50412"/>
    <cellStyle name="20 % - Accent3 4 2 2" xfId="1815"/>
    <cellStyle name="20 % - Accent3 4 2 2 2" xfId="7101"/>
    <cellStyle name="20 % - Accent3 4 2 2 2 2" xfId="12382"/>
    <cellStyle name="20 % - Accent3 4 2 2 2 2 2" xfId="27888"/>
    <cellStyle name="20 % - Accent3 4 2 2 2 2 3" xfId="38445"/>
    <cellStyle name="20 % - Accent3 4 2 2 2 2 4" xfId="49000"/>
    <cellStyle name="20 % - Accent3 4 2 2 2 2 5" xfId="59564"/>
    <cellStyle name="20 % - Accent3 4 2 2 2 3" xfId="17501"/>
    <cellStyle name="20 % - Accent3 4 2 2 2 4" xfId="22608"/>
    <cellStyle name="20 % - Accent3 4 2 2 2 5" xfId="33165"/>
    <cellStyle name="20 % - Accent3 4 2 2 2 6" xfId="43720"/>
    <cellStyle name="20 % - Accent3 4 2 2 2 7" xfId="54284"/>
    <cellStyle name="20 % - Accent3 4 2 2 3" xfId="9741"/>
    <cellStyle name="20 % - Accent3 4 2 2 3 2" xfId="25248"/>
    <cellStyle name="20 % - Accent3 4 2 2 3 3" xfId="35805"/>
    <cellStyle name="20 % - Accent3 4 2 2 3 4" xfId="46360"/>
    <cellStyle name="20 % - Accent3 4 2 2 3 5" xfId="56924"/>
    <cellStyle name="20 % - Accent3 4 2 2 4" xfId="4459"/>
    <cellStyle name="20 % - Accent3 4 2 2 5" xfId="15037"/>
    <cellStyle name="20 % - Accent3 4 2 2 6" xfId="19968"/>
    <cellStyle name="20 % - Accent3 4 2 2 7" xfId="30525"/>
    <cellStyle name="20 % - Accent3 4 2 2 8" xfId="41080"/>
    <cellStyle name="20 % - Accent3 4 2 2 9" xfId="51644"/>
    <cellStyle name="20 % - Accent3 4 2 3" xfId="5869"/>
    <cellStyle name="20 % - Accent3 4 2 3 2" xfId="11150"/>
    <cellStyle name="20 % - Accent3 4 2 3 2 2" xfId="26656"/>
    <cellStyle name="20 % - Accent3 4 2 3 2 3" xfId="37213"/>
    <cellStyle name="20 % - Accent3 4 2 3 2 4" xfId="47768"/>
    <cellStyle name="20 % - Accent3 4 2 3 2 5" xfId="58332"/>
    <cellStyle name="20 % - Accent3 4 2 3 3" xfId="16269"/>
    <cellStyle name="20 % - Accent3 4 2 3 4" xfId="21376"/>
    <cellStyle name="20 % - Accent3 4 2 3 5" xfId="31933"/>
    <cellStyle name="20 % - Accent3 4 2 3 6" xfId="42488"/>
    <cellStyle name="20 % - Accent3 4 2 3 7" xfId="53052"/>
    <cellStyle name="20 % - Accent3 4 2 4" xfId="8509"/>
    <cellStyle name="20 % - Accent3 4 2 4 2" xfId="24016"/>
    <cellStyle name="20 % - Accent3 4 2 4 3" xfId="34573"/>
    <cellStyle name="20 % - Accent3 4 2 4 4" xfId="45128"/>
    <cellStyle name="20 % - Accent3 4 2 4 5" xfId="55692"/>
    <cellStyle name="20 % - Accent3 4 2 5" xfId="3227"/>
    <cellStyle name="20 % - Accent3 4 2 6" xfId="13805"/>
    <cellStyle name="20 % - Accent3 4 2 7" xfId="18736"/>
    <cellStyle name="20 % - Accent3 4 2 8" xfId="29293"/>
    <cellStyle name="20 % - Accent3 4 2 9" xfId="39848"/>
    <cellStyle name="20 % - Accent3 4 3" xfId="935"/>
    <cellStyle name="20 % - Accent3 4 3 10" xfId="50764"/>
    <cellStyle name="20 % - Accent3 4 3 2" xfId="2167"/>
    <cellStyle name="20 % - Accent3 4 3 2 2" xfId="7453"/>
    <cellStyle name="20 % - Accent3 4 3 2 2 2" xfId="12734"/>
    <cellStyle name="20 % - Accent3 4 3 2 2 2 2" xfId="28240"/>
    <cellStyle name="20 % - Accent3 4 3 2 2 2 3" xfId="38797"/>
    <cellStyle name="20 % - Accent3 4 3 2 2 2 4" xfId="49352"/>
    <cellStyle name="20 % - Accent3 4 3 2 2 2 5" xfId="59916"/>
    <cellStyle name="20 % - Accent3 4 3 2 2 3" xfId="17853"/>
    <cellStyle name="20 % - Accent3 4 3 2 2 4" xfId="22960"/>
    <cellStyle name="20 % - Accent3 4 3 2 2 5" xfId="33517"/>
    <cellStyle name="20 % - Accent3 4 3 2 2 6" xfId="44072"/>
    <cellStyle name="20 % - Accent3 4 3 2 2 7" xfId="54636"/>
    <cellStyle name="20 % - Accent3 4 3 2 3" xfId="10093"/>
    <cellStyle name="20 % - Accent3 4 3 2 3 2" xfId="25600"/>
    <cellStyle name="20 % - Accent3 4 3 2 3 3" xfId="36157"/>
    <cellStyle name="20 % - Accent3 4 3 2 3 4" xfId="46712"/>
    <cellStyle name="20 % - Accent3 4 3 2 3 5" xfId="57276"/>
    <cellStyle name="20 % - Accent3 4 3 2 4" xfId="4811"/>
    <cellStyle name="20 % - Accent3 4 3 2 5" xfId="15389"/>
    <cellStyle name="20 % - Accent3 4 3 2 6" xfId="20320"/>
    <cellStyle name="20 % - Accent3 4 3 2 7" xfId="30877"/>
    <cellStyle name="20 % - Accent3 4 3 2 8" xfId="41432"/>
    <cellStyle name="20 % - Accent3 4 3 2 9" xfId="51996"/>
    <cellStyle name="20 % - Accent3 4 3 3" xfId="6221"/>
    <cellStyle name="20 % - Accent3 4 3 3 2" xfId="11502"/>
    <cellStyle name="20 % - Accent3 4 3 3 2 2" xfId="27008"/>
    <cellStyle name="20 % - Accent3 4 3 3 2 3" xfId="37565"/>
    <cellStyle name="20 % - Accent3 4 3 3 2 4" xfId="48120"/>
    <cellStyle name="20 % - Accent3 4 3 3 2 5" xfId="58684"/>
    <cellStyle name="20 % - Accent3 4 3 3 3" xfId="16621"/>
    <cellStyle name="20 % - Accent3 4 3 3 4" xfId="21728"/>
    <cellStyle name="20 % - Accent3 4 3 3 5" xfId="32285"/>
    <cellStyle name="20 % - Accent3 4 3 3 6" xfId="42840"/>
    <cellStyle name="20 % - Accent3 4 3 3 7" xfId="53404"/>
    <cellStyle name="20 % - Accent3 4 3 4" xfId="8861"/>
    <cellStyle name="20 % - Accent3 4 3 4 2" xfId="24368"/>
    <cellStyle name="20 % - Accent3 4 3 4 3" xfId="34925"/>
    <cellStyle name="20 % - Accent3 4 3 4 4" xfId="45480"/>
    <cellStyle name="20 % - Accent3 4 3 4 5" xfId="56044"/>
    <cellStyle name="20 % - Accent3 4 3 5" xfId="3579"/>
    <cellStyle name="20 % - Accent3 4 3 6" xfId="14157"/>
    <cellStyle name="20 % - Accent3 4 3 7" xfId="19088"/>
    <cellStyle name="20 % - Accent3 4 3 8" xfId="29645"/>
    <cellStyle name="20 % - Accent3 4 3 9" xfId="40200"/>
    <cellStyle name="20 % - Accent3 4 4" xfId="1463"/>
    <cellStyle name="20 % - Accent3 4 4 2" xfId="6749"/>
    <cellStyle name="20 % - Accent3 4 4 2 2" xfId="12030"/>
    <cellStyle name="20 % - Accent3 4 4 2 2 2" xfId="27536"/>
    <cellStyle name="20 % - Accent3 4 4 2 2 3" xfId="38093"/>
    <cellStyle name="20 % - Accent3 4 4 2 2 4" xfId="48648"/>
    <cellStyle name="20 % - Accent3 4 4 2 2 5" xfId="59212"/>
    <cellStyle name="20 % - Accent3 4 4 2 3" xfId="17149"/>
    <cellStyle name="20 % - Accent3 4 4 2 4" xfId="22256"/>
    <cellStyle name="20 % - Accent3 4 4 2 5" xfId="32813"/>
    <cellStyle name="20 % - Accent3 4 4 2 6" xfId="43368"/>
    <cellStyle name="20 % - Accent3 4 4 2 7" xfId="53932"/>
    <cellStyle name="20 % - Accent3 4 4 3" xfId="9389"/>
    <cellStyle name="20 % - Accent3 4 4 3 2" xfId="24896"/>
    <cellStyle name="20 % - Accent3 4 4 3 3" xfId="35453"/>
    <cellStyle name="20 % - Accent3 4 4 3 4" xfId="46008"/>
    <cellStyle name="20 % - Accent3 4 4 3 5" xfId="56572"/>
    <cellStyle name="20 % - Accent3 4 4 4" xfId="4107"/>
    <cellStyle name="20 % - Accent3 4 4 5" xfId="14685"/>
    <cellStyle name="20 % - Accent3 4 4 6" xfId="19616"/>
    <cellStyle name="20 % - Accent3 4 4 7" xfId="30173"/>
    <cellStyle name="20 % - Accent3 4 4 8" xfId="40728"/>
    <cellStyle name="20 % - Accent3 4 4 9" xfId="51292"/>
    <cellStyle name="20 % - Accent3 4 5" xfId="5516"/>
    <cellStyle name="20 % - Accent3 4 5 2" xfId="10798"/>
    <cellStyle name="20 % - Accent3 4 5 2 2" xfId="26304"/>
    <cellStyle name="20 % - Accent3 4 5 2 3" xfId="36861"/>
    <cellStyle name="20 % - Accent3 4 5 2 4" xfId="47416"/>
    <cellStyle name="20 % - Accent3 4 5 2 5" xfId="57980"/>
    <cellStyle name="20 % - Accent3 4 5 3" xfId="15917"/>
    <cellStyle name="20 % - Accent3 4 5 4" xfId="21024"/>
    <cellStyle name="20 % - Accent3 4 5 5" xfId="31581"/>
    <cellStyle name="20 % - Accent3 4 5 6" xfId="42136"/>
    <cellStyle name="20 % - Accent3 4 5 7" xfId="52700"/>
    <cellStyle name="20 % - Accent3 4 6" xfId="8157"/>
    <cellStyle name="20 % - Accent3 4 6 2" xfId="23664"/>
    <cellStyle name="20 % - Accent3 4 6 3" xfId="34221"/>
    <cellStyle name="20 % - Accent3 4 6 4" xfId="44776"/>
    <cellStyle name="20 % - Accent3 4 6 5" xfId="55340"/>
    <cellStyle name="20 % - Accent3 4 7" xfId="2880"/>
    <cellStyle name="20 % - Accent3 4 8" xfId="13453"/>
    <cellStyle name="20 % - Accent3 4 9" xfId="18385"/>
    <cellStyle name="20 % - Accent3 5" xfId="403"/>
    <cellStyle name="20 % - Accent3 5 10" xfId="39673"/>
    <cellStyle name="20 % - Accent3 5 11" xfId="50233"/>
    <cellStyle name="20 % - Accent3 5 2" xfId="1108"/>
    <cellStyle name="20 % - Accent3 5 2 10" xfId="50937"/>
    <cellStyle name="20 % - Accent3 5 2 2" xfId="2340"/>
    <cellStyle name="20 % - Accent3 5 2 2 2" xfId="7626"/>
    <cellStyle name="20 % - Accent3 5 2 2 2 2" xfId="12907"/>
    <cellStyle name="20 % - Accent3 5 2 2 2 2 2" xfId="28413"/>
    <cellStyle name="20 % - Accent3 5 2 2 2 2 3" xfId="38970"/>
    <cellStyle name="20 % - Accent3 5 2 2 2 2 4" xfId="49525"/>
    <cellStyle name="20 % - Accent3 5 2 2 2 2 5" xfId="60089"/>
    <cellStyle name="20 % - Accent3 5 2 2 2 3" xfId="18026"/>
    <cellStyle name="20 % - Accent3 5 2 2 2 4" xfId="23133"/>
    <cellStyle name="20 % - Accent3 5 2 2 2 5" xfId="33690"/>
    <cellStyle name="20 % - Accent3 5 2 2 2 6" xfId="44245"/>
    <cellStyle name="20 % - Accent3 5 2 2 2 7" xfId="54809"/>
    <cellStyle name="20 % - Accent3 5 2 2 3" xfId="10266"/>
    <cellStyle name="20 % - Accent3 5 2 2 3 2" xfId="25773"/>
    <cellStyle name="20 % - Accent3 5 2 2 3 3" xfId="36330"/>
    <cellStyle name="20 % - Accent3 5 2 2 3 4" xfId="46885"/>
    <cellStyle name="20 % - Accent3 5 2 2 3 5" xfId="57449"/>
    <cellStyle name="20 % - Accent3 5 2 2 4" xfId="4984"/>
    <cellStyle name="20 % - Accent3 5 2 2 5" xfId="15562"/>
    <cellStyle name="20 % - Accent3 5 2 2 6" xfId="20493"/>
    <cellStyle name="20 % - Accent3 5 2 2 7" xfId="31050"/>
    <cellStyle name="20 % - Accent3 5 2 2 8" xfId="41605"/>
    <cellStyle name="20 % - Accent3 5 2 2 9" xfId="52169"/>
    <cellStyle name="20 % - Accent3 5 2 3" xfId="6394"/>
    <cellStyle name="20 % - Accent3 5 2 3 2" xfId="11675"/>
    <cellStyle name="20 % - Accent3 5 2 3 2 2" xfId="27181"/>
    <cellStyle name="20 % - Accent3 5 2 3 2 3" xfId="37738"/>
    <cellStyle name="20 % - Accent3 5 2 3 2 4" xfId="48293"/>
    <cellStyle name="20 % - Accent3 5 2 3 2 5" xfId="58857"/>
    <cellStyle name="20 % - Accent3 5 2 3 3" xfId="16794"/>
    <cellStyle name="20 % - Accent3 5 2 3 4" xfId="21901"/>
    <cellStyle name="20 % - Accent3 5 2 3 5" xfId="32458"/>
    <cellStyle name="20 % - Accent3 5 2 3 6" xfId="43013"/>
    <cellStyle name="20 % - Accent3 5 2 3 7" xfId="53577"/>
    <cellStyle name="20 % - Accent3 5 2 4" xfId="9034"/>
    <cellStyle name="20 % - Accent3 5 2 4 2" xfId="24541"/>
    <cellStyle name="20 % - Accent3 5 2 4 3" xfId="35098"/>
    <cellStyle name="20 % - Accent3 5 2 4 4" xfId="45653"/>
    <cellStyle name="20 % - Accent3 5 2 4 5" xfId="56217"/>
    <cellStyle name="20 % - Accent3 5 2 5" xfId="3752"/>
    <cellStyle name="20 % - Accent3 5 2 6" xfId="14330"/>
    <cellStyle name="20 % - Accent3 5 2 7" xfId="19261"/>
    <cellStyle name="20 % - Accent3 5 2 8" xfId="29818"/>
    <cellStyle name="20 % - Accent3 5 2 9" xfId="40373"/>
    <cellStyle name="20 % - Accent3 5 3" xfId="1636"/>
    <cellStyle name="20 % - Accent3 5 3 2" xfId="6922"/>
    <cellStyle name="20 % - Accent3 5 3 2 2" xfId="12203"/>
    <cellStyle name="20 % - Accent3 5 3 2 2 2" xfId="27709"/>
    <cellStyle name="20 % - Accent3 5 3 2 2 3" xfId="38266"/>
    <cellStyle name="20 % - Accent3 5 3 2 2 4" xfId="48821"/>
    <cellStyle name="20 % - Accent3 5 3 2 2 5" xfId="59385"/>
    <cellStyle name="20 % - Accent3 5 3 2 3" xfId="17322"/>
    <cellStyle name="20 % - Accent3 5 3 2 4" xfId="22429"/>
    <cellStyle name="20 % - Accent3 5 3 2 5" xfId="32986"/>
    <cellStyle name="20 % - Accent3 5 3 2 6" xfId="43541"/>
    <cellStyle name="20 % - Accent3 5 3 2 7" xfId="54105"/>
    <cellStyle name="20 % - Accent3 5 3 3" xfId="9562"/>
    <cellStyle name="20 % - Accent3 5 3 3 2" xfId="25069"/>
    <cellStyle name="20 % - Accent3 5 3 3 3" xfId="35626"/>
    <cellStyle name="20 % - Accent3 5 3 3 4" xfId="46181"/>
    <cellStyle name="20 % - Accent3 5 3 3 5" xfId="56745"/>
    <cellStyle name="20 % - Accent3 5 3 4" xfId="4280"/>
    <cellStyle name="20 % - Accent3 5 3 5" xfId="14858"/>
    <cellStyle name="20 % - Accent3 5 3 6" xfId="19789"/>
    <cellStyle name="20 % - Accent3 5 3 7" xfId="30346"/>
    <cellStyle name="20 % - Accent3 5 3 8" xfId="40901"/>
    <cellStyle name="20 % - Accent3 5 3 9" xfId="51465"/>
    <cellStyle name="20 % - Accent3 5 4" xfId="5689"/>
    <cellStyle name="20 % - Accent3 5 4 2" xfId="10971"/>
    <cellStyle name="20 % - Accent3 5 4 2 2" xfId="26477"/>
    <cellStyle name="20 % - Accent3 5 4 2 3" xfId="37034"/>
    <cellStyle name="20 % - Accent3 5 4 2 4" xfId="47589"/>
    <cellStyle name="20 % - Accent3 5 4 2 5" xfId="58153"/>
    <cellStyle name="20 % - Accent3 5 4 3" xfId="16090"/>
    <cellStyle name="20 % - Accent3 5 4 4" xfId="21197"/>
    <cellStyle name="20 % - Accent3 5 4 5" xfId="31754"/>
    <cellStyle name="20 % - Accent3 5 4 6" xfId="42309"/>
    <cellStyle name="20 % - Accent3 5 4 7" xfId="52873"/>
    <cellStyle name="20 % - Accent3 5 5" xfId="8330"/>
    <cellStyle name="20 % - Accent3 5 5 2" xfId="23837"/>
    <cellStyle name="20 % - Accent3 5 5 3" xfId="34394"/>
    <cellStyle name="20 % - Accent3 5 5 4" xfId="44949"/>
    <cellStyle name="20 % - Accent3 5 5 5" xfId="55513"/>
    <cellStyle name="20 % - Accent3 5 6" xfId="3052"/>
    <cellStyle name="20 % - Accent3 5 7" xfId="13626"/>
    <cellStyle name="20 % - Accent3 5 8" xfId="18557"/>
    <cellStyle name="20 % - Accent3 5 9" xfId="29118"/>
    <cellStyle name="20 % - Accent3 6" xfId="756"/>
    <cellStyle name="20 % - Accent3 6 10" xfId="50585"/>
    <cellStyle name="20 % - Accent3 6 2" xfId="1988"/>
    <cellStyle name="20 % - Accent3 6 2 2" xfId="7274"/>
    <cellStyle name="20 % - Accent3 6 2 2 2" xfId="12555"/>
    <cellStyle name="20 % - Accent3 6 2 2 2 2" xfId="28061"/>
    <cellStyle name="20 % - Accent3 6 2 2 2 3" xfId="38618"/>
    <cellStyle name="20 % - Accent3 6 2 2 2 4" xfId="49173"/>
    <cellStyle name="20 % - Accent3 6 2 2 2 5" xfId="59737"/>
    <cellStyle name="20 % - Accent3 6 2 2 3" xfId="17674"/>
    <cellStyle name="20 % - Accent3 6 2 2 4" xfId="22781"/>
    <cellStyle name="20 % - Accent3 6 2 2 5" xfId="33338"/>
    <cellStyle name="20 % - Accent3 6 2 2 6" xfId="43893"/>
    <cellStyle name="20 % - Accent3 6 2 2 7" xfId="54457"/>
    <cellStyle name="20 % - Accent3 6 2 3" xfId="9914"/>
    <cellStyle name="20 % - Accent3 6 2 3 2" xfId="25421"/>
    <cellStyle name="20 % - Accent3 6 2 3 3" xfId="35978"/>
    <cellStyle name="20 % - Accent3 6 2 3 4" xfId="46533"/>
    <cellStyle name="20 % - Accent3 6 2 3 5" xfId="57097"/>
    <cellStyle name="20 % - Accent3 6 2 4" xfId="4632"/>
    <cellStyle name="20 % - Accent3 6 2 5" xfId="15210"/>
    <cellStyle name="20 % - Accent3 6 2 6" xfId="20141"/>
    <cellStyle name="20 % - Accent3 6 2 7" xfId="30698"/>
    <cellStyle name="20 % - Accent3 6 2 8" xfId="41253"/>
    <cellStyle name="20 % - Accent3 6 2 9" xfId="51817"/>
    <cellStyle name="20 % - Accent3 6 3" xfId="6042"/>
    <cellStyle name="20 % - Accent3 6 3 2" xfId="11323"/>
    <cellStyle name="20 % - Accent3 6 3 2 2" xfId="26829"/>
    <cellStyle name="20 % - Accent3 6 3 2 3" xfId="37386"/>
    <cellStyle name="20 % - Accent3 6 3 2 4" xfId="47941"/>
    <cellStyle name="20 % - Accent3 6 3 2 5" xfId="58505"/>
    <cellStyle name="20 % - Accent3 6 3 3" xfId="16442"/>
    <cellStyle name="20 % - Accent3 6 3 4" xfId="21549"/>
    <cellStyle name="20 % - Accent3 6 3 5" xfId="32106"/>
    <cellStyle name="20 % - Accent3 6 3 6" xfId="42661"/>
    <cellStyle name="20 % - Accent3 6 3 7" xfId="53225"/>
    <cellStyle name="20 % - Accent3 6 4" xfId="8682"/>
    <cellStyle name="20 % - Accent3 6 4 2" xfId="24189"/>
    <cellStyle name="20 % - Accent3 6 4 3" xfId="34746"/>
    <cellStyle name="20 % - Accent3 6 4 4" xfId="45301"/>
    <cellStyle name="20 % - Accent3 6 4 5" xfId="55865"/>
    <cellStyle name="20 % - Accent3 6 5" xfId="3400"/>
    <cellStyle name="20 % - Accent3 6 6" xfId="13978"/>
    <cellStyle name="20 % - Accent3 6 7" xfId="18909"/>
    <cellStyle name="20 % - Accent3 6 8" xfId="29466"/>
    <cellStyle name="20 % - Accent3 6 9" xfId="40021"/>
    <cellStyle name="20 % - Accent3 7" xfId="1287"/>
    <cellStyle name="20 % - Accent3 7 2" xfId="6573"/>
    <cellStyle name="20 % - Accent3 7 2 2" xfId="11854"/>
    <cellStyle name="20 % - Accent3 7 2 2 2" xfId="27360"/>
    <cellStyle name="20 % - Accent3 7 2 2 3" xfId="37917"/>
    <cellStyle name="20 % - Accent3 7 2 2 4" xfId="48472"/>
    <cellStyle name="20 % - Accent3 7 2 2 5" xfId="59036"/>
    <cellStyle name="20 % - Accent3 7 2 3" xfId="16973"/>
    <cellStyle name="20 % - Accent3 7 2 4" xfId="22080"/>
    <cellStyle name="20 % - Accent3 7 2 5" xfId="32637"/>
    <cellStyle name="20 % - Accent3 7 2 6" xfId="43192"/>
    <cellStyle name="20 % - Accent3 7 2 7" xfId="53756"/>
    <cellStyle name="20 % - Accent3 7 3" xfId="9213"/>
    <cellStyle name="20 % - Accent3 7 3 2" xfId="24720"/>
    <cellStyle name="20 % - Accent3 7 3 3" xfId="35277"/>
    <cellStyle name="20 % - Accent3 7 3 4" xfId="45832"/>
    <cellStyle name="20 % - Accent3 7 3 5" xfId="56396"/>
    <cellStyle name="20 % - Accent3 7 4" xfId="3931"/>
    <cellStyle name="20 % - Accent3 7 5" xfId="14509"/>
    <cellStyle name="20 % - Accent3 7 6" xfId="19440"/>
    <cellStyle name="20 % - Accent3 7 7" xfId="29997"/>
    <cellStyle name="20 % - Accent3 7 8" xfId="40552"/>
    <cellStyle name="20 % - Accent3 7 9" xfId="51116"/>
    <cellStyle name="20 % - Accent3 8" xfId="2516"/>
    <cellStyle name="20 % - Accent3 8 2" xfId="7802"/>
    <cellStyle name="20 % - Accent3 8 2 2" xfId="13083"/>
    <cellStyle name="20 % - Accent3 8 2 2 2" xfId="28589"/>
    <cellStyle name="20 % - Accent3 8 2 2 3" xfId="39146"/>
    <cellStyle name="20 % - Accent3 8 2 2 4" xfId="49701"/>
    <cellStyle name="20 % - Accent3 8 2 2 5" xfId="60265"/>
    <cellStyle name="20 % - Accent3 8 2 3" xfId="23309"/>
    <cellStyle name="20 % - Accent3 8 2 4" xfId="33866"/>
    <cellStyle name="20 % - Accent3 8 2 5" xfId="44421"/>
    <cellStyle name="20 % - Accent3 8 2 6" xfId="54985"/>
    <cellStyle name="20 % - Accent3 8 3" xfId="10442"/>
    <cellStyle name="20 % - Accent3 8 3 2" xfId="25949"/>
    <cellStyle name="20 % - Accent3 8 3 3" xfId="36506"/>
    <cellStyle name="20 % - Accent3 8 3 4" xfId="47061"/>
    <cellStyle name="20 % - Accent3 8 3 5" xfId="57625"/>
    <cellStyle name="20 % - Accent3 8 4" xfId="5160"/>
    <cellStyle name="20 % - Accent3 8 5" xfId="15741"/>
    <cellStyle name="20 % - Accent3 8 6" xfId="20669"/>
    <cellStyle name="20 % - Accent3 8 7" xfId="31226"/>
    <cellStyle name="20 % - Accent3 8 8" xfId="41781"/>
    <cellStyle name="20 % - Accent3 8 9" xfId="52345"/>
    <cellStyle name="20 % - Accent3 9" xfId="5336"/>
    <cellStyle name="20 % - Accent3 9 2" xfId="10618"/>
    <cellStyle name="20 % - Accent3 9 2 2" xfId="26125"/>
    <cellStyle name="20 % - Accent3 9 2 3" xfId="36682"/>
    <cellStyle name="20 % - Accent3 9 2 4" xfId="47237"/>
    <cellStyle name="20 % - Accent3 9 2 5" xfId="57801"/>
    <cellStyle name="20 % - Accent3 9 3" xfId="20845"/>
    <cellStyle name="20 % - Accent3 9 4" xfId="31402"/>
    <cellStyle name="20 % - Accent3 9 5" xfId="41957"/>
    <cellStyle name="20 % - Accent3 9 6" xfId="52521"/>
    <cellStyle name="20 % - Accent4 10" xfId="7980"/>
    <cellStyle name="20 % - Accent4 10 2" xfId="23487"/>
    <cellStyle name="20 % - Accent4 10 3" xfId="34044"/>
    <cellStyle name="20 % - Accent4 10 4" xfId="44599"/>
    <cellStyle name="20 % - Accent4 10 5" xfId="55163"/>
    <cellStyle name="20 % - Accent4 11" xfId="2696"/>
    <cellStyle name="20 % - Accent4 12" xfId="13279"/>
    <cellStyle name="20 % - Accent4 13" xfId="18204"/>
    <cellStyle name="20 % - Accent4 14" xfId="28773"/>
    <cellStyle name="20 % - Accent4 15" xfId="39328"/>
    <cellStyle name="20 % - Accent4 16" xfId="49881"/>
    <cellStyle name="20 % - Accent4 2" xfId="43"/>
    <cellStyle name="20 % - Accent4 2 10" xfId="2720"/>
    <cellStyle name="20 % - Accent4 2 11" xfId="13344"/>
    <cellStyle name="20 % - Accent4 2 12" xfId="18273"/>
    <cellStyle name="20 % - Accent4 2 13" xfId="28794"/>
    <cellStyle name="20 % - Accent4 2 14" xfId="39349"/>
    <cellStyle name="20 % - Accent4 2 15" xfId="49950"/>
    <cellStyle name="20 % - Accent4 2 2" xfId="204"/>
    <cellStyle name="20 % - Accent4 2 2 10" xfId="13431"/>
    <cellStyle name="20 % - Accent4 2 2 11" xfId="18361"/>
    <cellStyle name="20 % - Accent4 2 2 12" xfId="28923"/>
    <cellStyle name="20 % - Accent4 2 2 13" xfId="39478"/>
    <cellStyle name="20 % - Accent4 2 2 14" xfId="50038"/>
    <cellStyle name="20 % - Accent4 2 2 2" xfId="384"/>
    <cellStyle name="20 % - Accent4 2 2 2 10" xfId="29099"/>
    <cellStyle name="20 % - Accent4 2 2 2 11" xfId="39654"/>
    <cellStyle name="20 % - Accent4 2 2 2 12" xfId="50214"/>
    <cellStyle name="20 % - Accent4 2 2 2 2" xfId="737"/>
    <cellStyle name="20 % - Accent4 2 2 2 2 10" xfId="50566"/>
    <cellStyle name="20 % - Accent4 2 2 2 2 2" xfId="1969"/>
    <cellStyle name="20 % - Accent4 2 2 2 2 2 2" xfId="7255"/>
    <cellStyle name="20 % - Accent4 2 2 2 2 2 2 2" xfId="12536"/>
    <cellStyle name="20 % - Accent4 2 2 2 2 2 2 2 2" xfId="28042"/>
    <cellStyle name="20 % - Accent4 2 2 2 2 2 2 2 3" xfId="38599"/>
    <cellStyle name="20 % - Accent4 2 2 2 2 2 2 2 4" xfId="49154"/>
    <cellStyle name="20 % - Accent4 2 2 2 2 2 2 2 5" xfId="59718"/>
    <cellStyle name="20 % - Accent4 2 2 2 2 2 2 3" xfId="17655"/>
    <cellStyle name="20 % - Accent4 2 2 2 2 2 2 4" xfId="22762"/>
    <cellStyle name="20 % - Accent4 2 2 2 2 2 2 5" xfId="33319"/>
    <cellStyle name="20 % - Accent4 2 2 2 2 2 2 6" xfId="43874"/>
    <cellStyle name="20 % - Accent4 2 2 2 2 2 2 7" xfId="54438"/>
    <cellStyle name="20 % - Accent4 2 2 2 2 2 3" xfId="9895"/>
    <cellStyle name="20 % - Accent4 2 2 2 2 2 3 2" xfId="25402"/>
    <cellStyle name="20 % - Accent4 2 2 2 2 2 3 3" xfId="35959"/>
    <cellStyle name="20 % - Accent4 2 2 2 2 2 3 4" xfId="46514"/>
    <cellStyle name="20 % - Accent4 2 2 2 2 2 3 5" xfId="57078"/>
    <cellStyle name="20 % - Accent4 2 2 2 2 2 4" xfId="4613"/>
    <cellStyle name="20 % - Accent4 2 2 2 2 2 5" xfId="15191"/>
    <cellStyle name="20 % - Accent4 2 2 2 2 2 6" xfId="20122"/>
    <cellStyle name="20 % - Accent4 2 2 2 2 2 7" xfId="30679"/>
    <cellStyle name="20 % - Accent4 2 2 2 2 2 8" xfId="41234"/>
    <cellStyle name="20 % - Accent4 2 2 2 2 2 9" xfId="51798"/>
    <cellStyle name="20 % - Accent4 2 2 2 2 3" xfId="6023"/>
    <cellStyle name="20 % - Accent4 2 2 2 2 3 2" xfId="11304"/>
    <cellStyle name="20 % - Accent4 2 2 2 2 3 2 2" xfId="26810"/>
    <cellStyle name="20 % - Accent4 2 2 2 2 3 2 3" xfId="37367"/>
    <cellStyle name="20 % - Accent4 2 2 2 2 3 2 4" xfId="47922"/>
    <cellStyle name="20 % - Accent4 2 2 2 2 3 2 5" xfId="58486"/>
    <cellStyle name="20 % - Accent4 2 2 2 2 3 3" xfId="16423"/>
    <cellStyle name="20 % - Accent4 2 2 2 2 3 4" xfId="21530"/>
    <cellStyle name="20 % - Accent4 2 2 2 2 3 5" xfId="32087"/>
    <cellStyle name="20 % - Accent4 2 2 2 2 3 6" xfId="42642"/>
    <cellStyle name="20 % - Accent4 2 2 2 2 3 7" xfId="53206"/>
    <cellStyle name="20 % - Accent4 2 2 2 2 4" xfId="8663"/>
    <cellStyle name="20 % - Accent4 2 2 2 2 4 2" xfId="24170"/>
    <cellStyle name="20 % - Accent4 2 2 2 2 4 3" xfId="34727"/>
    <cellStyle name="20 % - Accent4 2 2 2 2 4 4" xfId="45282"/>
    <cellStyle name="20 % - Accent4 2 2 2 2 4 5" xfId="55846"/>
    <cellStyle name="20 % - Accent4 2 2 2 2 5" xfId="3381"/>
    <cellStyle name="20 % - Accent4 2 2 2 2 6" xfId="13959"/>
    <cellStyle name="20 % - Accent4 2 2 2 2 7" xfId="18890"/>
    <cellStyle name="20 % - Accent4 2 2 2 2 8" xfId="29447"/>
    <cellStyle name="20 % - Accent4 2 2 2 2 9" xfId="40002"/>
    <cellStyle name="20 % - Accent4 2 2 2 3" xfId="1089"/>
    <cellStyle name="20 % - Accent4 2 2 2 3 10" xfId="50918"/>
    <cellStyle name="20 % - Accent4 2 2 2 3 2" xfId="2321"/>
    <cellStyle name="20 % - Accent4 2 2 2 3 2 2" xfId="7607"/>
    <cellStyle name="20 % - Accent4 2 2 2 3 2 2 2" xfId="12888"/>
    <cellStyle name="20 % - Accent4 2 2 2 3 2 2 2 2" xfId="28394"/>
    <cellStyle name="20 % - Accent4 2 2 2 3 2 2 2 3" xfId="38951"/>
    <cellStyle name="20 % - Accent4 2 2 2 3 2 2 2 4" xfId="49506"/>
    <cellStyle name="20 % - Accent4 2 2 2 3 2 2 2 5" xfId="60070"/>
    <cellStyle name="20 % - Accent4 2 2 2 3 2 2 3" xfId="18007"/>
    <cellStyle name="20 % - Accent4 2 2 2 3 2 2 4" xfId="23114"/>
    <cellStyle name="20 % - Accent4 2 2 2 3 2 2 5" xfId="33671"/>
    <cellStyle name="20 % - Accent4 2 2 2 3 2 2 6" xfId="44226"/>
    <cellStyle name="20 % - Accent4 2 2 2 3 2 2 7" xfId="54790"/>
    <cellStyle name="20 % - Accent4 2 2 2 3 2 3" xfId="10247"/>
    <cellStyle name="20 % - Accent4 2 2 2 3 2 3 2" xfId="25754"/>
    <cellStyle name="20 % - Accent4 2 2 2 3 2 3 3" xfId="36311"/>
    <cellStyle name="20 % - Accent4 2 2 2 3 2 3 4" xfId="46866"/>
    <cellStyle name="20 % - Accent4 2 2 2 3 2 3 5" xfId="57430"/>
    <cellStyle name="20 % - Accent4 2 2 2 3 2 4" xfId="4965"/>
    <cellStyle name="20 % - Accent4 2 2 2 3 2 5" xfId="15543"/>
    <cellStyle name="20 % - Accent4 2 2 2 3 2 6" xfId="20474"/>
    <cellStyle name="20 % - Accent4 2 2 2 3 2 7" xfId="31031"/>
    <cellStyle name="20 % - Accent4 2 2 2 3 2 8" xfId="41586"/>
    <cellStyle name="20 % - Accent4 2 2 2 3 2 9" xfId="52150"/>
    <cellStyle name="20 % - Accent4 2 2 2 3 3" xfId="6375"/>
    <cellStyle name="20 % - Accent4 2 2 2 3 3 2" xfId="11656"/>
    <cellStyle name="20 % - Accent4 2 2 2 3 3 2 2" xfId="27162"/>
    <cellStyle name="20 % - Accent4 2 2 2 3 3 2 3" xfId="37719"/>
    <cellStyle name="20 % - Accent4 2 2 2 3 3 2 4" xfId="48274"/>
    <cellStyle name="20 % - Accent4 2 2 2 3 3 2 5" xfId="58838"/>
    <cellStyle name="20 % - Accent4 2 2 2 3 3 3" xfId="16775"/>
    <cellStyle name="20 % - Accent4 2 2 2 3 3 4" xfId="21882"/>
    <cellStyle name="20 % - Accent4 2 2 2 3 3 5" xfId="32439"/>
    <cellStyle name="20 % - Accent4 2 2 2 3 3 6" xfId="42994"/>
    <cellStyle name="20 % - Accent4 2 2 2 3 3 7" xfId="53558"/>
    <cellStyle name="20 % - Accent4 2 2 2 3 4" xfId="9015"/>
    <cellStyle name="20 % - Accent4 2 2 2 3 4 2" xfId="24522"/>
    <cellStyle name="20 % - Accent4 2 2 2 3 4 3" xfId="35079"/>
    <cellStyle name="20 % - Accent4 2 2 2 3 4 4" xfId="45634"/>
    <cellStyle name="20 % - Accent4 2 2 2 3 4 5" xfId="56198"/>
    <cellStyle name="20 % - Accent4 2 2 2 3 5" xfId="3733"/>
    <cellStyle name="20 % - Accent4 2 2 2 3 6" xfId="14311"/>
    <cellStyle name="20 % - Accent4 2 2 2 3 7" xfId="19242"/>
    <cellStyle name="20 % - Accent4 2 2 2 3 8" xfId="29799"/>
    <cellStyle name="20 % - Accent4 2 2 2 3 9" xfId="40354"/>
    <cellStyle name="20 % - Accent4 2 2 2 4" xfId="1617"/>
    <cellStyle name="20 % - Accent4 2 2 2 4 2" xfId="6903"/>
    <cellStyle name="20 % - Accent4 2 2 2 4 2 2" xfId="12184"/>
    <cellStyle name="20 % - Accent4 2 2 2 4 2 2 2" xfId="27690"/>
    <cellStyle name="20 % - Accent4 2 2 2 4 2 2 3" xfId="38247"/>
    <cellStyle name="20 % - Accent4 2 2 2 4 2 2 4" xfId="48802"/>
    <cellStyle name="20 % - Accent4 2 2 2 4 2 2 5" xfId="59366"/>
    <cellStyle name="20 % - Accent4 2 2 2 4 2 3" xfId="17303"/>
    <cellStyle name="20 % - Accent4 2 2 2 4 2 4" xfId="22410"/>
    <cellStyle name="20 % - Accent4 2 2 2 4 2 5" xfId="32967"/>
    <cellStyle name="20 % - Accent4 2 2 2 4 2 6" xfId="43522"/>
    <cellStyle name="20 % - Accent4 2 2 2 4 2 7" xfId="54086"/>
    <cellStyle name="20 % - Accent4 2 2 2 4 3" xfId="9543"/>
    <cellStyle name="20 % - Accent4 2 2 2 4 3 2" xfId="25050"/>
    <cellStyle name="20 % - Accent4 2 2 2 4 3 3" xfId="35607"/>
    <cellStyle name="20 % - Accent4 2 2 2 4 3 4" xfId="46162"/>
    <cellStyle name="20 % - Accent4 2 2 2 4 3 5" xfId="56726"/>
    <cellStyle name="20 % - Accent4 2 2 2 4 4" xfId="4261"/>
    <cellStyle name="20 % - Accent4 2 2 2 4 5" xfId="14839"/>
    <cellStyle name="20 % - Accent4 2 2 2 4 6" xfId="19770"/>
    <cellStyle name="20 % - Accent4 2 2 2 4 7" xfId="30327"/>
    <cellStyle name="20 % - Accent4 2 2 2 4 8" xfId="40882"/>
    <cellStyle name="20 % - Accent4 2 2 2 4 9" xfId="51446"/>
    <cellStyle name="20 % - Accent4 2 2 2 5" xfId="5670"/>
    <cellStyle name="20 % - Accent4 2 2 2 5 2" xfId="10952"/>
    <cellStyle name="20 % - Accent4 2 2 2 5 2 2" xfId="26458"/>
    <cellStyle name="20 % - Accent4 2 2 2 5 2 3" xfId="37015"/>
    <cellStyle name="20 % - Accent4 2 2 2 5 2 4" xfId="47570"/>
    <cellStyle name="20 % - Accent4 2 2 2 5 2 5" xfId="58134"/>
    <cellStyle name="20 % - Accent4 2 2 2 5 3" xfId="16071"/>
    <cellStyle name="20 % - Accent4 2 2 2 5 4" xfId="21178"/>
    <cellStyle name="20 % - Accent4 2 2 2 5 5" xfId="31735"/>
    <cellStyle name="20 % - Accent4 2 2 2 5 6" xfId="42290"/>
    <cellStyle name="20 % - Accent4 2 2 2 5 7" xfId="52854"/>
    <cellStyle name="20 % - Accent4 2 2 2 6" xfId="8311"/>
    <cellStyle name="20 % - Accent4 2 2 2 6 2" xfId="23818"/>
    <cellStyle name="20 % - Accent4 2 2 2 6 3" xfId="34375"/>
    <cellStyle name="20 % - Accent4 2 2 2 6 4" xfId="44930"/>
    <cellStyle name="20 % - Accent4 2 2 2 6 5" xfId="55494"/>
    <cellStyle name="20 % - Accent4 2 2 2 7" xfId="3033"/>
    <cellStyle name="20 % - Accent4 2 2 2 8" xfId="13607"/>
    <cellStyle name="20 % - Accent4 2 2 2 9" xfId="18538"/>
    <cellStyle name="20 % - Accent4 2 2 3" xfId="560"/>
    <cellStyle name="20 % - Accent4 2 2 3 10" xfId="39826"/>
    <cellStyle name="20 % - Accent4 2 2 3 11" xfId="50390"/>
    <cellStyle name="20 % - Accent4 2 2 3 2" xfId="1265"/>
    <cellStyle name="20 % - Accent4 2 2 3 2 10" xfId="51094"/>
    <cellStyle name="20 % - Accent4 2 2 3 2 2" xfId="2497"/>
    <cellStyle name="20 % - Accent4 2 2 3 2 2 2" xfId="7783"/>
    <cellStyle name="20 % - Accent4 2 2 3 2 2 2 2" xfId="13064"/>
    <cellStyle name="20 % - Accent4 2 2 3 2 2 2 2 2" xfId="28570"/>
    <cellStyle name="20 % - Accent4 2 2 3 2 2 2 2 3" xfId="39127"/>
    <cellStyle name="20 % - Accent4 2 2 3 2 2 2 2 4" xfId="49682"/>
    <cellStyle name="20 % - Accent4 2 2 3 2 2 2 2 5" xfId="60246"/>
    <cellStyle name="20 % - Accent4 2 2 3 2 2 2 3" xfId="18183"/>
    <cellStyle name="20 % - Accent4 2 2 3 2 2 2 4" xfId="23290"/>
    <cellStyle name="20 % - Accent4 2 2 3 2 2 2 5" xfId="33847"/>
    <cellStyle name="20 % - Accent4 2 2 3 2 2 2 6" xfId="44402"/>
    <cellStyle name="20 % - Accent4 2 2 3 2 2 2 7" xfId="54966"/>
    <cellStyle name="20 % - Accent4 2 2 3 2 2 3" xfId="10423"/>
    <cellStyle name="20 % - Accent4 2 2 3 2 2 3 2" xfId="25930"/>
    <cellStyle name="20 % - Accent4 2 2 3 2 2 3 3" xfId="36487"/>
    <cellStyle name="20 % - Accent4 2 2 3 2 2 3 4" xfId="47042"/>
    <cellStyle name="20 % - Accent4 2 2 3 2 2 3 5" xfId="57606"/>
    <cellStyle name="20 % - Accent4 2 2 3 2 2 4" xfId="5141"/>
    <cellStyle name="20 % - Accent4 2 2 3 2 2 5" xfId="15719"/>
    <cellStyle name="20 % - Accent4 2 2 3 2 2 6" xfId="20650"/>
    <cellStyle name="20 % - Accent4 2 2 3 2 2 7" xfId="31207"/>
    <cellStyle name="20 % - Accent4 2 2 3 2 2 8" xfId="41762"/>
    <cellStyle name="20 % - Accent4 2 2 3 2 2 9" xfId="52326"/>
    <cellStyle name="20 % - Accent4 2 2 3 2 3" xfId="6551"/>
    <cellStyle name="20 % - Accent4 2 2 3 2 3 2" xfId="11832"/>
    <cellStyle name="20 % - Accent4 2 2 3 2 3 2 2" xfId="27338"/>
    <cellStyle name="20 % - Accent4 2 2 3 2 3 2 3" xfId="37895"/>
    <cellStyle name="20 % - Accent4 2 2 3 2 3 2 4" xfId="48450"/>
    <cellStyle name="20 % - Accent4 2 2 3 2 3 2 5" xfId="59014"/>
    <cellStyle name="20 % - Accent4 2 2 3 2 3 3" xfId="16951"/>
    <cellStyle name="20 % - Accent4 2 2 3 2 3 4" xfId="22058"/>
    <cellStyle name="20 % - Accent4 2 2 3 2 3 5" xfId="32615"/>
    <cellStyle name="20 % - Accent4 2 2 3 2 3 6" xfId="43170"/>
    <cellStyle name="20 % - Accent4 2 2 3 2 3 7" xfId="53734"/>
    <cellStyle name="20 % - Accent4 2 2 3 2 4" xfId="9191"/>
    <cellStyle name="20 % - Accent4 2 2 3 2 4 2" xfId="24698"/>
    <cellStyle name="20 % - Accent4 2 2 3 2 4 3" xfId="35255"/>
    <cellStyle name="20 % - Accent4 2 2 3 2 4 4" xfId="45810"/>
    <cellStyle name="20 % - Accent4 2 2 3 2 4 5" xfId="56374"/>
    <cellStyle name="20 % - Accent4 2 2 3 2 5" xfId="3909"/>
    <cellStyle name="20 % - Accent4 2 2 3 2 6" xfId="14487"/>
    <cellStyle name="20 % - Accent4 2 2 3 2 7" xfId="19418"/>
    <cellStyle name="20 % - Accent4 2 2 3 2 8" xfId="29975"/>
    <cellStyle name="20 % - Accent4 2 2 3 2 9" xfId="40530"/>
    <cellStyle name="20 % - Accent4 2 2 3 3" xfId="1793"/>
    <cellStyle name="20 % - Accent4 2 2 3 3 2" xfId="7079"/>
    <cellStyle name="20 % - Accent4 2 2 3 3 2 2" xfId="12360"/>
    <cellStyle name="20 % - Accent4 2 2 3 3 2 2 2" xfId="27866"/>
    <cellStyle name="20 % - Accent4 2 2 3 3 2 2 3" xfId="38423"/>
    <cellStyle name="20 % - Accent4 2 2 3 3 2 2 4" xfId="48978"/>
    <cellStyle name="20 % - Accent4 2 2 3 3 2 2 5" xfId="59542"/>
    <cellStyle name="20 % - Accent4 2 2 3 3 2 3" xfId="17479"/>
    <cellStyle name="20 % - Accent4 2 2 3 3 2 4" xfId="22586"/>
    <cellStyle name="20 % - Accent4 2 2 3 3 2 5" xfId="33143"/>
    <cellStyle name="20 % - Accent4 2 2 3 3 2 6" xfId="43698"/>
    <cellStyle name="20 % - Accent4 2 2 3 3 2 7" xfId="54262"/>
    <cellStyle name="20 % - Accent4 2 2 3 3 3" xfId="9719"/>
    <cellStyle name="20 % - Accent4 2 2 3 3 3 2" xfId="25226"/>
    <cellStyle name="20 % - Accent4 2 2 3 3 3 3" xfId="35783"/>
    <cellStyle name="20 % - Accent4 2 2 3 3 3 4" xfId="46338"/>
    <cellStyle name="20 % - Accent4 2 2 3 3 3 5" xfId="56902"/>
    <cellStyle name="20 % - Accent4 2 2 3 3 4" xfId="4437"/>
    <cellStyle name="20 % - Accent4 2 2 3 3 5" xfId="15015"/>
    <cellStyle name="20 % - Accent4 2 2 3 3 6" xfId="19946"/>
    <cellStyle name="20 % - Accent4 2 2 3 3 7" xfId="30503"/>
    <cellStyle name="20 % - Accent4 2 2 3 3 8" xfId="41058"/>
    <cellStyle name="20 % - Accent4 2 2 3 3 9" xfId="51622"/>
    <cellStyle name="20 % - Accent4 2 2 3 4" xfId="5846"/>
    <cellStyle name="20 % - Accent4 2 2 3 4 2" xfId="11128"/>
    <cellStyle name="20 % - Accent4 2 2 3 4 2 2" xfId="26634"/>
    <cellStyle name="20 % - Accent4 2 2 3 4 2 3" xfId="37191"/>
    <cellStyle name="20 % - Accent4 2 2 3 4 2 4" xfId="47746"/>
    <cellStyle name="20 % - Accent4 2 2 3 4 2 5" xfId="58310"/>
    <cellStyle name="20 % - Accent4 2 2 3 4 3" xfId="16247"/>
    <cellStyle name="20 % - Accent4 2 2 3 4 4" xfId="21354"/>
    <cellStyle name="20 % - Accent4 2 2 3 4 5" xfId="31911"/>
    <cellStyle name="20 % - Accent4 2 2 3 4 6" xfId="42466"/>
    <cellStyle name="20 % - Accent4 2 2 3 4 7" xfId="53030"/>
    <cellStyle name="20 % - Accent4 2 2 3 5" xfId="8487"/>
    <cellStyle name="20 % - Accent4 2 2 3 5 2" xfId="23994"/>
    <cellStyle name="20 % - Accent4 2 2 3 5 3" xfId="34551"/>
    <cellStyle name="20 % - Accent4 2 2 3 5 4" xfId="45106"/>
    <cellStyle name="20 % - Accent4 2 2 3 5 5" xfId="55670"/>
    <cellStyle name="20 % - Accent4 2 2 3 6" xfId="3205"/>
    <cellStyle name="20 % - Accent4 2 2 3 7" xfId="13783"/>
    <cellStyle name="20 % - Accent4 2 2 3 8" xfId="18714"/>
    <cellStyle name="20 % - Accent4 2 2 3 9" xfId="29271"/>
    <cellStyle name="20 % - Accent4 2 2 4" xfId="913"/>
    <cellStyle name="20 % - Accent4 2 2 4 10" xfId="50742"/>
    <cellStyle name="20 % - Accent4 2 2 4 2" xfId="2145"/>
    <cellStyle name="20 % - Accent4 2 2 4 2 2" xfId="7431"/>
    <cellStyle name="20 % - Accent4 2 2 4 2 2 2" xfId="12712"/>
    <cellStyle name="20 % - Accent4 2 2 4 2 2 2 2" xfId="28218"/>
    <cellStyle name="20 % - Accent4 2 2 4 2 2 2 3" xfId="38775"/>
    <cellStyle name="20 % - Accent4 2 2 4 2 2 2 4" xfId="49330"/>
    <cellStyle name="20 % - Accent4 2 2 4 2 2 2 5" xfId="59894"/>
    <cellStyle name="20 % - Accent4 2 2 4 2 2 3" xfId="17831"/>
    <cellStyle name="20 % - Accent4 2 2 4 2 2 4" xfId="22938"/>
    <cellStyle name="20 % - Accent4 2 2 4 2 2 5" xfId="33495"/>
    <cellStyle name="20 % - Accent4 2 2 4 2 2 6" xfId="44050"/>
    <cellStyle name="20 % - Accent4 2 2 4 2 2 7" xfId="54614"/>
    <cellStyle name="20 % - Accent4 2 2 4 2 3" xfId="10071"/>
    <cellStyle name="20 % - Accent4 2 2 4 2 3 2" xfId="25578"/>
    <cellStyle name="20 % - Accent4 2 2 4 2 3 3" xfId="36135"/>
    <cellStyle name="20 % - Accent4 2 2 4 2 3 4" xfId="46690"/>
    <cellStyle name="20 % - Accent4 2 2 4 2 3 5" xfId="57254"/>
    <cellStyle name="20 % - Accent4 2 2 4 2 4" xfId="4789"/>
    <cellStyle name="20 % - Accent4 2 2 4 2 5" xfId="15367"/>
    <cellStyle name="20 % - Accent4 2 2 4 2 6" xfId="20298"/>
    <cellStyle name="20 % - Accent4 2 2 4 2 7" xfId="30855"/>
    <cellStyle name="20 % - Accent4 2 2 4 2 8" xfId="41410"/>
    <cellStyle name="20 % - Accent4 2 2 4 2 9" xfId="51974"/>
    <cellStyle name="20 % - Accent4 2 2 4 3" xfId="6199"/>
    <cellStyle name="20 % - Accent4 2 2 4 3 2" xfId="11480"/>
    <cellStyle name="20 % - Accent4 2 2 4 3 2 2" xfId="26986"/>
    <cellStyle name="20 % - Accent4 2 2 4 3 2 3" xfId="37543"/>
    <cellStyle name="20 % - Accent4 2 2 4 3 2 4" xfId="48098"/>
    <cellStyle name="20 % - Accent4 2 2 4 3 2 5" xfId="58662"/>
    <cellStyle name="20 % - Accent4 2 2 4 3 3" xfId="16599"/>
    <cellStyle name="20 % - Accent4 2 2 4 3 4" xfId="21706"/>
    <cellStyle name="20 % - Accent4 2 2 4 3 5" xfId="32263"/>
    <cellStyle name="20 % - Accent4 2 2 4 3 6" xfId="42818"/>
    <cellStyle name="20 % - Accent4 2 2 4 3 7" xfId="53382"/>
    <cellStyle name="20 % - Accent4 2 2 4 4" xfId="8839"/>
    <cellStyle name="20 % - Accent4 2 2 4 4 2" xfId="24346"/>
    <cellStyle name="20 % - Accent4 2 2 4 4 3" xfId="34903"/>
    <cellStyle name="20 % - Accent4 2 2 4 4 4" xfId="45458"/>
    <cellStyle name="20 % - Accent4 2 2 4 4 5" xfId="56022"/>
    <cellStyle name="20 % - Accent4 2 2 4 5" xfId="3557"/>
    <cellStyle name="20 % - Accent4 2 2 4 6" xfId="14135"/>
    <cellStyle name="20 % - Accent4 2 2 4 7" xfId="19066"/>
    <cellStyle name="20 % - Accent4 2 2 4 8" xfId="29623"/>
    <cellStyle name="20 % - Accent4 2 2 4 9" xfId="40178"/>
    <cellStyle name="20 % - Accent4 2 2 5" xfId="1441"/>
    <cellStyle name="20 % - Accent4 2 2 5 2" xfId="6727"/>
    <cellStyle name="20 % - Accent4 2 2 5 2 2" xfId="12008"/>
    <cellStyle name="20 % - Accent4 2 2 5 2 2 2" xfId="27514"/>
    <cellStyle name="20 % - Accent4 2 2 5 2 2 3" xfId="38071"/>
    <cellStyle name="20 % - Accent4 2 2 5 2 2 4" xfId="48626"/>
    <cellStyle name="20 % - Accent4 2 2 5 2 2 5" xfId="59190"/>
    <cellStyle name="20 % - Accent4 2 2 5 2 3" xfId="17127"/>
    <cellStyle name="20 % - Accent4 2 2 5 2 4" xfId="22234"/>
    <cellStyle name="20 % - Accent4 2 2 5 2 5" xfId="32791"/>
    <cellStyle name="20 % - Accent4 2 2 5 2 6" xfId="43346"/>
    <cellStyle name="20 % - Accent4 2 2 5 2 7" xfId="53910"/>
    <cellStyle name="20 % - Accent4 2 2 5 3" xfId="9367"/>
    <cellStyle name="20 % - Accent4 2 2 5 3 2" xfId="24874"/>
    <cellStyle name="20 % - Accent4 2 2 5 3 3" xfId="35431"/>
    <cellStyle name="20 % - Accent4 2 2 5 3 4" xfId="45986"/>
    <cellStyle name="20 % - Accent4 2 2 5 3 5" xfId="56550"/>
    <cellStyle name="20 % - Accent4 2 2 5 4" xfId="4085"/>
    <cellStyle name="20 % - Accent4 2 2 5 5" xfId="14663"/>
    <cellStyle name="20 % - Accent4 2 2 5 6" xfId="19594"/>
    <cellStyle name="20 % - Accent4 2 2 5 7" xfId="30151"/>
    <cellStyle name="20 % - Accent4 2 2 5 8" xfId="40706"/>
    <cellStyle name="20 % - Accent4 2 2 5 9" xfId="51270"/>
    <cellStyle name="20 % - Accent4 2 2 6" xfId="2673"/>
    <cellStyle name="20 % - Accent4 2 2 6 2" xfId="7959"/>
    <cellStyle name="20 % - Accent4 2 2 6 2 2" xfId="13240"/>
    <cellStyle name="20 % - Accent4 2 2 6 2 2 2" xfId="28746"/>
    <cellStyle name="20 % - Accent4 2 2 6 2 2 3" xfId="39303"/>
    <cellStyle name="20 % - Accent4 2 2 6 2 2 4" xfId="49858"/>
    <cellStyle name="20 % - Accent4 2 2 6 2 2 5" xfId="60422"/>
    <cellStyle name="20 % - Accent4 2 2 6 2 3" xfId="23466"/>
    <cellStyle name="20 % - Accent4 2 2 6 2 4" xfId="34023"/>
    <cellStyle name="20 % - Accent4 2 2 6 2 5" xfId="44578"/>
    <cellStyle name="20 % - Accent4 2 2 6 2 6" xfId="55142"/>
    <cellStyle name="20 % - Accent4 2 2 6 3" xfId="10599"/>
    <cellStyle name="20 % - Accent4 2 2 6 3 2" xfId="26106"/>
    <cellStyle name="20 % - Accent4 2 2 6 3 3" xfId="36663"/>
    <cellStyle name="20 % - Accent4 2 2 6 3 4" xfId="47218"/>
    <cellStyle name="20 % - Accent4 2 2 6 3 5" xfId="57782"/>
    <cellStyle name="20 % - Accent4 2 2 6 4" xfId="5317"/>
    <cellStyle name="20 % - Accent4 2 2 6 5" xfId="15895"/>
    <cellStyle name="20 % - Accent4 2 2 6 6" xfId="20826"/>
    <cellStyle name="20 % - Accent4 2 2 6 7" xfId="31383"/>
    <cellStyle name="20 % - Accent4 2 2 6 8" xfId="41938"/>
    <cellStyle name="20 % - Accent4 2 2 6 9" xfId="52502"/>
    <cellStyle name="20 % - Accent4 2 2 7" xfId="5494"/>
    <cellStyle name="20 % - Accent4 2 2 7 2" xfId="10776"/>
    <cellStyle name="20 % - Accent4 2 2 7 2 2" xfId="26282"/>
    <cellStyle name="20 % - Accent4 2 2 7 2 3" xfId="36839"/>
    <cellStyle name="20 % - Accent4 2 2 7 2 4" xfId="47394"/>
    <cellStyle name="20 % - Accent4 2 2 7 2 5" xfId="57958"/>
    <cellStyle name="20 % - Accent4 2 2 7 3" xfId="21002"/>
    <cellStyle name="20 % - Accent4 2 2 7 4" xfId="31559"/>
    <cellStyle name="20 % - Accent4 2 2 7 5" xfId="42114"/>
    <cellStyle name="20 % - Accent4 2 2 7 6" xfId="52678"/>
    <cellStyle name="20 % - Accent4 2 2 8" xfId="8135"/>
    <cellStyle name="20 % - Accent4 2 2 8 2" xfId="23642"/>
    <cellStyle name="20 % - Accent4 2 2 8 3" xfId="34199"/>
    <cellStyle name="20 % - Accent4 2 2 8 4" xfId="44754"/>
    <cellStyle name="20 % - Accent4 2 2 8 5" xfId="55318"/>
    <cellStyle name="20 % - Accent4 2 2 9" xfId="2850"/>
    <cellStyle name="20 % - Accent4 2 3" xfId="297"/>
    <cellStyle name="20 % - Accent4 2 3 10" xfId="29012"/>
    <cellStyle name="20 % - Accent4 2 3 11" xfId="39567"/>
    <cellStyle name="20 % - Accent4 2 3 12" xfId="50127"/>
    <cellStyle name="20 % - Accent4 2 3 2" xfId="650"/>
    <cellStyle name="20 % - Accent4 2 3 2 10" xfId="50479"/>
    <cellStyle name="20 % - Accent4 2 3 2 2" xfId="1882"/>
    <cellStyle name="20 % - Accent4 2 3 2 2 2" xfId="7168"/>
    <cellStyle name="20 % - Accent4 2 3 2 2 2 2" xfId="12449"/>
    <cellStyle name="20 % - Accent4 2 3 2 2 2 2 2" xfId="27955"/>
    <cellStyle name="20 % - Accent4 2 3 2 2 2 2 3" xfId="38512"/>
    <cellStyle name="20 % - Accent4 2 3 2 2 2 2 4" xfId="49067"/>
    <cellStyle name="20 % - Accent4 2 3 2 2 2 2 5" xfId="59631"/>
    <cellStyle name="20 % - Accent4 2 3 2 2 2 3" xfId="17568"/>
    <cellStyle name="20 % - Accent4 2 3 2 2 2 4" xfId="22675"/>
    <cellStyle name="20 % - Accent4 2 3 2 2 2 5" xfId="33232"/>
    <cellStyle name="20 % - Accent4 2 3 2 2 2 6" xfId="43787"/>
    <cellStyle name="20 % - Accent4 2 3 2 2 2 7" xfId="54351"/>
    <cellStyle name="20 % - Accent4 2 3 2 2 3" xfId="9808"/>
    <cellStyle name="20 % - Accent4 2 3 2 2 3 2" xfId="25315"/>
    <cellStyle name="20 % - Accent4 2 3 2 2 3 3" xfId="35872"/>
    <cellStyle name="20 % - Accent4 2 3 2 2 3 4" xfId="46427"/>
    <cellStyle name="20 % - Accent4 2 3 2 2 3 5" xfId="56991"/>
    <cellStyle name="20 % - Accent4 2 3 2 2 4" xfId="4526"/>
    <cellStyle name="20 % - Accent4 2 3 2 2 5" xfId="15104"/>
    <cellStyle name="20 % - Accent4 2 3 2 2 6" xfId="20035"/>
    <cellStyle name="20 % - Accent4 2 3 2 2 7" xfId="30592"/>
    <cellStyle name="20 % - Accent4 2 3 2 2 8" xfId="41147"/>
    <cellStyle name="20 % - Accent4 2 3 2 2 9" xfId="51711"/>
    <cellStyle name="20 % - Accent4 2 3 2 3" xfId="5936"/>
    <cellStyle name="20 % - Accent4 2 3 2 3 2" xfId="11217"/>
    <cellStyle name="20 % - Accent4 2 3 2 3 2 2" xfId="26723"/>
    <cellStyle name="20 % - Accent4 2 3 2 3 2 3" xfId="37280"/>
    <cellStyle name="20 % - Accent4 2 3 2 3 2 4" xfId="47835"/>
    <cellStyle name="20 % - Accent4 2 3 2 3 2 5" xfId="58399"/>
    <cellStyle name="20 % - Accent4 2 3 2 3 3" xfId="16336"/>
    <cellStyle name="20 % - Accent4 2 3 2 3 4" xfId="21443"/>
    <cellStyle name="20 % - Accent4 2 3 2 3 5" xfId="32000"/>
    <cellStyle name="20 % - Accent4 2 3 2 3 6" xfId="42555"/>
    <cellStyle name="20 % - Accent4 2 3 2 3 7" xfId="53119"/>
    <cellStyle name="20 % - Accent4 2 3 2 4" xfId="8576"/>
    <cellStyle name="20 % - Accent4 2 3 2 4 2" xfId="24083"/>
    <cellStyle name="20 % - Accent4 2 3 2 4 3" xfId="34640"/>
    <cellStyle name="20 % - Accent4 2 3 2 4 4" xfId="45195"/>
    <cellStyle name="20 % - Accent4 2 3 2 4 5" xfId="55759"/>
    <cellStyle name="20 % - Accent4 2 3 2 5" xfId="3294"/>
    <cellStyle name="20 % - Accent4 2 3 2 6" xfId="13872"/>
    <cellStyle name="20 % - Accent4 2 3 2 7" xfId="18803"/>
    <cellStyle name="20 % - Accent4 2 3 2 8" xfId="29360"/>
    <cellStyle name="20 % - Accent4 2 3 2 9" xfId="39915"/>
    <cellStyle name="20 % - Accent4 2 3 3" xfId="1002"/>
    <cellStyle name="20 % - Accent4 2 3 3 10" xfId="50831"/>
    <cellStyle name="20 % - Accent4 2 3 3 2" xfId="2234"/>
    <cellStyle name="20 % - Accent4 2 3 3 2 2" xfId="7520"/>
    <cellStyle name="20 % - Accent4 2 3 3 2 2 2" xfId="12801"/>
    <cellStyle name="20 % - Accent4 2 3 3 2 2 2 2" xfId="28307"/>
    <cellStyle name="20 % - Accent4 2 3 3 2 2 2 3" xfId="38864"/>
    <cellStyle name="20 % - Accent4 2 3 3 2 2 2 4" xfId="49419"/>
    <cellStyle name="20 % - Accent4 2 3 3 2 2 2 5" xfId="59983"/>
    <cellStyle name="20 % - Accent4 2 3 3 2 2 3" xfId="17920"/>
    <cellStyle name="20 % - Accent4 2 3 3 2 2 4" xfId="23027"/>
    <cellStyle name="20 % - Accent4 2 3 3 2 2 5" xfId="33584"/>
    <cellStyle name="20 % - Accent4 2 3 3 2 2 6" xfId="44139"/>
    <cellStyle name="20 % - Accent4 2 3 3 2 2 7" xfId="54703"/>
    <cellStyle name="20 % - Accent4 2 3 3 2 3" xfId="10160"/>
    <cellStyle name="20 % - Accent4 2 3 3 2 3 2" xfId="25667"/>
    <cellStyle name="20 % - Accent4 2 3 3 2 3 3" xfId="36224"/>
    <cellStyle name="20 % - Accent4 2 3 3 2 3 4" xfId="46779"/>
    <cellStyle name="20 % - Accent4 2 3 3 2 3 5" xfId="57343"/>
    <cellStyle name="20 % - Accent4 2 3 3 2 4" xfId="4878"/>
    <cellStyle name="20 % - Accent4 2 3 3 2 5" xfId="15456"/>
    <cellStyle name="20 % - Accent4 2 3 3 2 6" xfId="20387"/>
    <cellStyle name="20 % - Accent4 2 3 3 2 7" xfId="30944"/>
    <cellStyle name="20 % - Accent4 2 3 3 2 8" xfId="41499"/>
    <cellStyle name="20 % - Accent4 2 3 3 2 9" xfId="52063"/>
    <cellStyle name="20 % - Accent4 2 3 3 3" xfId="6288"/>
    <cellStyle name="20 % - Accent4 2 3 3 3 2" xfId="11569"/>
    <cellStyle name="20 % - Accent4 2 3 3 3 2 2" xfId="27075"/>
    <cellStyle name="20 % - Accent4 2 3 3 3 2 3" xfId="37632"/>
    <cellStyle name="20 % - Accent4 2 3 3 3 2 4" xfId="48187"/>
    <cellStyle name="20 % - Accent4 2 3 3 3 2 5" xfId="58751"/>
    <cellStyle name="20 % - Accent4 2 3 3 3 3" xfId="16688"/>
    <cellStyle name="20 % - Accent4 2 3 3 3 4" xfId="21795"/>
    <cellStyle name="20 % - Accent4 2 3 3 3 5" xfId="32352"/>
    <cellStyle name="20 % - Accent4 2 3 3 3 6" xfId="42907"/>
    <cellStyle name="20 % - Accent4 2 3 3 3 7" xfId="53471"/>
    <cellStyle name="20 % - Accent4 2 3 3 4" xfId="8928"/>
    <cellStyle name="20 % - Accent4 2 3 3 4 2" xfId="24435"/>
    <cellStyle name="20 % - Accent4 2 3 3 4 3" xfId="34992"/>
    <cellStyle name="20 % - Accent4 2 3 3 4 4" xfId="45547"/>
    <cellStyle name="20 % - Accent4 2 3 3 4 5" xfId="56111"/>
    <cellStyle name="20 % - Accent4 2 3 3 5" xfId="3646"/>
    <cellStyle name="20 % - Accent4 2 3 3 6" xfId="14224"/>
    <cellStyle name="20 % - Accent4 2 3 3 7" xfId="19155"/>
    <cellStyle name="20 % - Accent4 2 3 3 8" xfId="29712"/>
    <cellStyle name="20 % - Accent4 2 3 3 9" xfId="40267"/>
    <cellStyle name="20 % - Accent4 2 3 4" xfId="1530"/>
    <cellStyle name="20 % - Accent4 2 3 4 2" xfId="6816"/>
    <cellStyle name="20 % - Accent4 2 3 4 2 2" xfId="12097"/>
    <cellStyle name="20 % - Accent4 2 3 4 2 2 2" xfId="27603"/>
    <cellStyle name="20 % - Accent4 2 3 4 2 2 3" xfId="38160"/>
    <cellStyle name="20 % - Accent4 2 3 4 2 2 4" xfId="48715"/>
    <cellStyle name="20 % - Accent4 2 3 4 2 2 5" xfId="59279"/>
    <cellStyle name="20 % - Accent4 2 3 4 2 3" xfId="17216"/>
    <cellStyle name="20 % - Accent4 2 3 4 2 4" xfId="22323"/>
    <cellStyle name="20 % - Accent4 2 3 4 2 5" xfId="32880"/>
    <cellStyle name="20 % - Accent4 2 3 4 2 6" xfId="43435"/>
    <cellStyle name="20 % - Accent4 2 3 4 2 7" xfId="53999"/>
    <cellStyle name="20 % - Accent4 2 3 4 3" xfId="9456"/>
    <cellStyle name="20 % - Accent4 2 3 4 3 2" xfId="24963"/>
    <cellStyle name="20 % - Accent4 2 3 4 3 3" xfId="35520"/>
    <cellStyle name="20 % - Accent4 2 3 4 3 4" xfId="46075"/>
    <cellStyle name="20 % - Accent4 2 3 4 3 5" xfId="56639"/>
    <cellStyle name="20 % - Accent4 2 3 4 4" xfId="4174"/>
    <cellStyle name="20 % - Accent4 2 3 4 5" xfId="14752"/>
    <cellStyle name="20 % - Accent4 2 3 4 6" xfId="19683"/>
    <cellStyle name="20 % - Accent4 2 3 4 7" xfId="30240"/>
    <cellStyle name="20 % - Accent4 2 3 4 8" xfId="40795"/>
    <cellStyle name="20 % - Accent4 2 3 4 9" xfId="51359"/>
    <cellStyle name="20 % - Accent4 2 3 5" xfId="5583"/>
    <cellStyle name="20 % - Accent4 2 3 5 2" xfId="10865"/>
    <cellStyle name="20 % - Accent4 2 3 5 2 2" xfId="26371"/>
    <cellStyle name="20 % - Accent4 2 3 5 2 3" xfId="36928"/>
    <cellStyle name="20 % - Accent4 2 3 5 2 4" xfId="47483"/>
    <cellStyle name="20 % - Accent4 2 3 5 2 5" xfId="58047"/>
    <cellStyle name="20 % - Accent4 2 3 5 3" xfId="15984"/>
    <cellStyle name="20 % - Accent4 2 3 5 4" xfId="21091"/>
    <cellStyle name="20 % - Accent4 2 3 5 5" xfId="31648"/>
    <cellStyle name="20 % - Accent4 2 3 5 6" xfId="42203"/>
    <cellStyle name="20 % - Accent4 2 3 5 7" xfId="52767"/>
    <cellStyle name="20 % - Accent4 2 3 6" xfId="8224"/>
    <cellStyle name="20 % - Accent4 2 3 6 2" xfId="23731"/>
    <cellStyle name="20 % - Accent4 2 3 6 3" xfId="34288"/>
    <cellStyle name="20 % - Accent4 2 3 6 4" xfId="44843"/>
    <cellStyle name="20 % - Accent4 2 3 6 5" xfId="55407"/>
    <cellStyle name="20 % - Accent4 2 3 7" xfId="2946"/>
    <cellStyle name="20 % - Accent4 2 3 8" xfId="13520"/>
    <cellStyle name="20 % - Accent4 2 3 9" xfId="18451"/>
    <cellStyle name="20 % - Accent4 2 4" xfId="473"/>
    <cellStyle name="20 % - Accent4 2 4 10" xfId="39741"/>
    <cellStyle name="20 % - Accent4 2 4 11" xfId="50303"/>
    <cellStyle name="20 % - Accent4 2 4 2" xfId="1178"/>
    <cellStyle name="20 % - Accent4 2 4 2 10" xfId="51007"/>
    <cellStyle name="20 % - Accent4 2 4 2 2" xfId="2410"/>
    <cellStyle name="20 % - Accent4 2 4 2 2 2" xfId="7696"/>
    <cellStyle name="20 % - Accent4 2 4 2 2 2 2" xfId="12977"/>
    <cellStyle name="20 % - Accent4 2 4 2 2 2 2 2" xfId="28483"/>
    <cellStyle name="20 % - Accent4 2 4 2 2 2 2 3" xfId="39040"/>
    <cellStyle name="20 % - Accent4 2 4 2 2 2 2 4" xfId="49595"/>
    <cellStyle name="20 % - Accent4 2 4 2 2 2 2 5" xfId="60159"/>
    <cellStyle name="20 % - Accent4 2 4 2 2 2 3" xfId="18096"/>
    <cellStyle name="20 % - Accent4 2 4 2 2 2 4" xfId="23203"/>
    <cellStyle name="20 % - Accent4 2 4 2 2 2 5" xfId="33760"/>
    <cellStyle name="20 % - Accent4 2 4 2 2 2 6" xfId="44315"/>
    <cellStyle name="20 % - Accent4 2 4 2 2 2 7" xfId="54879"/>
    <cellStyle name="20 % - Accent4 2 4 2 2 3" xfId="10336"/>
    <cellStyle name="20 % - Accent4 2 4 2 2 3 2" xfId="25843"/>
    <cellStyle name="20 % - Accent4 2 4 2 2 3 3" xfId="36400"/>
    <cellStyle name="20 % - Accent4 2 4 2 2 3 4" xfId="46955"/>
    <cellStyle name="20 % - Accent4 2 4 2 2 3 5" xfId="57519"/>
    <cellStyle name="20 % - Accent4 2 4 2 2 4" xfId="5054"/>
    <cellStyle name="20 % - Accent4 2 4 2 2 5" xfId="15632"/>
    <cellStyle name="20 % - Accent4 2 4 2 2 6" xfId="20563"/>
    <cellStyle name="20 % - Accent4 2 4 2 2 7" xfId="31120"/>
    <cellStyle name="20 % - Accent4 2 4 2 2 8" xfId="41675"/>
    <cellStyle name="20 % - Accent4 2 4 2 2 9" xfId="52239"/>
    <cellStyle name="20 % - Accent4 2 4 2 3" xfId="6464"/>
    <cellStyle name="20 % - Accent4 2 4 2 3 2" xfId="11745"/>
    <cellStyle name="20 % - Accent4 2 4 2 3 2 2" xfId="27251"/>
    <cellStyle name="20 % - Accent4 2 4 2 3 2 3" xfId="37808"/>
    <cellStyle name="20 % - Accent4 2 4 2 3 2 4" xfId="48363"/>
    <cellStyle name="20 % - Accent4 2 4 2 3 2 5" xfId="58927"/>
    <cellStyle name="20 % - Accent4 2 4 2 3 3" xfId="16864"/>
    <cellStyle name="20 % - Accent4 2 4 2 3 4" xfId="21971"/>
    <cellStyle name="20 % - Accent4 2 4 2 3 5" xfId="32528"/>
    <cellStyle name="20 % - Accent4 2 4 2 3 6" xfId="43083"/>
    <cellStyle name="20 % - Accent4 2 4 2 3 7" xfId="53647"/>
    <cellStyle name="20 % - Accent4 2 4 2 4" xfId="9104"/>
    <cellStyle name="20 % - Accent4 2 4 2 4 2" xfId="24611"/>
    <cellStyle name="20 % - Accent4 2 4 2 4 3" xfId="35168"/>
    <cellStyle name="20 % - Accent4 2 4 2 4 4" xfId="45723"/>
    <cellStyle name="20 % - Accent4 2 4 2 4 5" xfId="56287"/>
    <cellStyle name="20 % - Accent4 2 4 2 5" xfId="3822"/>
    <cellStyle name="20 % - Accent4 2 4 2 6" xfId="14400"/>
    <cellStyle name="20 % - Accent4 2 4 2 7" xfId="19331"/>
    <cellStyle name="20 % - Accent4 2 4 2 8" xfId="29888"/>
    <cellStyle name="20 % - Accent4 2 4 2 9" xfId="40443"/>
    <cellStyle name="20 % - Accent4 2 4 3" xfId="1706"/>
    <cellStyle name="20 % - Accent4 2 4 3 2" xfId="6992"/>
    <cellStyle name="20 % - Accent4 2 4 3 2 2" xfId="12273"/>
    <cellStyle name="20 % - Accent4 2 4 3 2 2 2" xfId="27779"/>
    <cellStyle name="20 % - Accent4 2 4 3 2 2 3" xfId="38336"/>
    <cellStyle name="20 % - Accent4 2 4 3 2 2 4" xfId="48891"/>
    <cellStyle name="20 % - Accent4 2 4 3 2 2 5" xfId="59455"/>
    <cellStyle name="20 % - Accent4 2 4 3 2 3" xfId="17392"/>
    <cellStyle name="20 % - Accent4 2 4 3 2 4" xfId="22499"/>
    <cellStyle name="20 % - Accent4 2 4 3 2 5" xfId="33056"/>
    <cellStyle name="20 % - Accent4 2 4 3 2 6" xfId="43611"/>
    <cellStyle name="20 % - Accent4 2 4 3 2 7" xfId="54175"/>
    <cellStyle name="20 % - Accent4 2 4 3 3" xfId="9632"/>
    <cellStyle name="20 % - Accent4 2 4 3 3 2" xfId="25139"/>
    <cellStyle name="20 % - Accent4 2 4 3 3 3" xfId="35696"/>
    <cellStyle name="20 % - Accent4 2 4 3 3 4" xfId="46251"/>
    <cellStyle name="20 % - Accent4 2 4 3 3 5" xfId="56815"/>
    <cellStyle name="20 % - Accent4 2 4 3 4" xfId="4350"/>
    <cellStyle name="20 % - Accent4 2 4 3 5" xfId="14928"/>
    <cellStyle name="20 % - Accent4 2 4 3 6" xfId="19859"/>
    <cellStyle name="20 % - Accent4 2 4 3 7" xfId="30416"/>
    <cellStyle name="20 % - Accent4 2 4 3 8" xfId="40971"/>
    <cellStyle name="20 % - Accent4 2 4 3 9" xfId="51535"/>
    <cellStyle name="20 % - Accent4 2 4 4" xfId="5759"/>
    <cellStyle name="20 % - Accent4 2 4 4 2" xfId="11041"/>
    <cellStyle name="20 % - Accent4 2 4 4 2 2" xfId="26547"/>
    <cellStyle name="20 % - Accent4 2 4 4 2 3" xfId="37104"/>
    <cellStyle name="20 % - Accent4 2 4 4 2 4" xfId="47659"/>
    <cellStyle name="20 % - Accent4 2 4 4 2 5" xfId="58223"/>
    <cellStyle name="20 % - Accent4 2 4 4 3" xfId="16160"/>
    <cellStyle name="20 % - Accent4 2 4 4 4" xfId="21267"/>
    <cellStyle name="20 % - Accent4 2 4 4 5" xfId="31824"/>
    <cellStyle name="20 % - Accent4 2 4 4 6" xfId="42379"/>
    <cellStyle name="20 % - Accent4 2 4 4 7" xfId="52943"/>
    <cellStyle name="20 % - Accent4 2 4 5" xfId="8400"/>
    <cellStyle name="20 % - Accent4 2 4 5 2" xfId="23907"/>
    <cellStyle name="20 % - Accent4 2 4 5 3" xfId="34464"/>
    <cellStyle name="20 % - Accent4 2 4 5 4" xfId="45019"/>
    <cellStyle name="20 % - Accent4 2 4 5 5" xfId="55583"/>
    <cellStyle name="20 % - Accent4 2 4 6" xfId="3120"/>
    <cellStyle name="20 % - Accent4 2 4 7" xfId="13696"/>
    <cellStyle name="20 % - Accent4 2 4 8" xfId="18627"/>
    <cellStyle name="20 % - Accent4 2 4 9" xfId="29186"/>
    <cellStyle name="20 % - Accent4 2 5" xfId="826"/>
    <cellStyle name="20 % - Accent4 2 5 10" xfId="50655"/>
    <cellStyle name="20 % - Accent4 2 5 2" xfId="2058"/>
    <cellStyle name="20 % - Accent4 2 5 2 2" xfId="7344"/>
    <cellStyle name="20 % - Accent4 2 5 2 2 2" xfId="12625"/>
    <cellStyle name="20 % - Accent4 2 5 2 2 2 2" xfId="28131"/>
    <cellStyle name="20 % - Accent4 2 5 2 2 2 3" xfId="38688"/>
    <cellStyle name="20 % - Accent4 2 5 2 2 2 4" xfId="49243"/>
    <cellStyle name="20 % - Accent4 2 5 2 2 2 5" xfId="59807"/>
    <cellStyle name="20 % - Accent4 2 5 2 2 3" xfId="17744"/>
    <cellStyle name="20 % - Accent4 2 5 2 2 4" xfId="22851"/>
    <cellStyle name="20 % - Accent4 2 5 2 2 5" xfId="33408"/>
    <cellStyle name="20 % - Accent4 2 5 2 2 6" xfId="43963"/>
    <cellStyle name="20 % - Accent4 2 5 2 2 7" xfId="54527"/>
    <cellStyle name="20 % - Accent4 2 5 2 3" xfId="9984"/>
    <cellStyle name="20 % - Accent4 2 5 2 3 2" xfId="25491"/>
    <cellStyle name="20 % - Accent4 2 5 2 3 3" xfId="36048"/>
    <cellStyle name="20 % - Accent4 2 5 2 3 4" xfId="46603"/>
    <cellStyle name="20 % - Accent4 2 5 2 3 5" xfId="57167"/>
    <cellStyle name="20 % - Accent4 2 5 2 4" xfId="4702"/>
    <cellStyle name="20 % - Accent4 2 5 2 5" xfId="15280"/>
    <cellStyle name="20 % - Accent4 2 5 2 6" xfId="20211"/>
    <cellStyle name="20 % - Accent4 2 5 2 7" xfId="30768"/>
    <cellStyle name="20 % - Accent4 2 5 2 8" xfId="41323"/>
    <cellStyle name="20 % - Accent4 2 5 2 9" xfId="51887"/>
    <cellStyle name="20 % - Accent4 2 5 3" xfId="6112"/>
    <cellStyle name="20 % - Accent4 2 5 3 2" xfId="11393"/>
    <cellStyle name="20 % - Accent4 2 5 3 2 2" xfId="26899"/>
    <cellStyle name="20 % - Accent4 2 5 3 2 3" xfId="37456"/>
    <cellStyle name="20 % - Accent4 2 5 3 2 4" xfId="48011"/>
    <cellStyle name="20 % - Accent4 2 5 3 2 5" xfId="58575"/>
    <cellStyle name="20 % - Accent4 2 5 3 3" xfId="16512"/>
    <cellStyle name="20 % - Accent4 2 5 3 4" xfId="21619"/>
    <cellStyle name="20 % - Accent4 2 5 3 5" xfId="32176"/>
    <cellStyle name="20 % - Accent4 2 5 3 6" xfId="42731"/>
    <cellStyle name="20 % - Accent4 2 5 3 7" xfId="53295"/>
    <cellStyle name="20 % - Accent4 2 5 4" xfId="8752"/>
    <cellStyle name="20 % - Accent4 2 5 4 2" xfId="24259"/>
    <cellStyle name="20 % - Accent4 2 5 4 3" xfId="34816"/>
    <cellStyle name="20 % - Accent4 2 5 4 4" xfId="45371"/>
    <cellStyle name="20 % - Accent4 2 5 4 5" xfId="55935"/>
    <cellStyle name="20 % - Accent4 2 5 5" xfId="3470"/>
    <cellStyle name="20 % - Accent4 2 5 6" xfId="14048"/>
    <cellStyle name="20 % - Accent4 2 5 7" xfId="18979"/>
    <cellStyle name="20 % - Accent4 2 5 8" xfId="29536"/>
    <cellStyle name="20 % - Accent4 2 5 9" xfId="40091"/>
    <cellStyle name="20 % - Accent4 2 6" xfId="1354"/>
    <cellStyle name="20 % - Accent4 2 6 2" xfId="6640"/>
    <cellStyle name="20 % - Accent4 2 6 2 2" xfId="11921"/>
    <cellStyle name="20 % - Accent4 2 6 2 2 2" xfId="27427"/>
    <cellStyle name="20 % - Accent4 2 6 2 2 3" xfId="37984"/>
    <cellStyle name="20 % - Accent4 2 6 2 2 4" xfId="48539"/>
    <cellStyle name="20 % - Accent4 2 6 2 2 5" xfId="59103"/>
    <cellStyle name="20 % - Accent4 2 6 2 3" xfId="17040"/>
    <cellStyle name="20 % - Accent4 2 6 2 4" xfId="22147"/>
    <cellStyle name="20 % - Accent4 2 6 2 5" xfId="32704"/>
    <cellStyle name="20 % - Accent4 2 6 2 6" xfId="43259"/>
    <cellStyle name="20 % - Accent4 2 6 2 7" xfId="53823"/>
    <cellStyle name="20 % - Accent4 2 6 3" xfId="9280"/>
    <cellStyle name="20 % - Accent4 2 6 3 2" xfId="24787"/>
    <cellStyle name="20 % - Accent4 2 6 3 3" xfId="35344"/>
    <cellStyle name="20 % - Accent4 2 6 3 4" xfId="45899"/>
    <cellStyle name="20 % - Accent4 2 6 3 5" xfId="56463"/>
    <cellStyle name="20 % - Accent4 2 6 4" xfId="3998"/>
    <cellStyle name="20 % - Accent4 2 6 5" xfId="14576"/>
    <cellStyle name="20 % - Accent4 2 6 6" xfId="19507"/>
    <cellStyle name="20 % - Accent4 2 6 7" xfId="30064"/>
    <cellStyle name="20 % - Accent4 2 6 8" xfId="40619"/>
    <cellStyle name="20 % - Accent4 2 6 9" xfId="51183"/>
    <cellStyle name="20 % - Accent4 2 7" xfId="2586"/>
    <cellStyle name="20 % - Accent4 2 7 2" xfId="7872"/>
    <cellStyle name="20 % - Accent4 2 7 2 2" xfId="13153"/>
    <cellStyle name="20 % - Accent4 2 7 2 2 2" xfId="28659"/>
    <cellStyle name="20 % - Accent4 2 7 2 2 3" xfId="39216"/>
    <cellStyle name="20 % - Accent4 2 7 2 2 4" xfId="49771"/>
    <cellStyle name="20 % - Accent4 2 7 2 2 5" xfId="60335"/>
    <cellStyle name="20 % - Accent4 2 7 2 3" xfId="23379"/>
    <cellStyle name="20 % - Accent4 2 7 2 4" xfId="33936"/>
    <cellStyle name="20 % - Accent4 2 7 2 5" xfId="44491"/>
    <cellStyle name="20 % - Accent4 2 7 2 6" xfId="55055"/>
    <cellStyle name="20 % - Accent4 2 7 3" xfId="10512"/>
    <cellStyle name="20 % - Accent4 2 7 3 2" xfId="26019"/>
    <cellStyle name="20 % - Accent4 2 7 3 3" xfId="36576"/>
    <cellStyle name="20 % - Accent4 2 7 3 4" xfId="47131"/>
    <cellStyle name="20 % - Accent4 2 7 3 5" xfId="57695"/>
    <cellStyle name="20 % - Accent4 2 7 4" xfId="5230"/>
    <cellStyle name="20 % - Accent4 2 7 5" xfId="15808"/>
    <cellStyle name="20 % - Accent4 2 7 6" xfId="20739"/>
    <cellStyle name="20 % - Accent4 2 7 7" xfId="31296"/>
    <cellStyle name="20 % - Accent4 2 7 8" xfId="41851"/>
    <cellStyle name="20 % - Accent4 2 7 9" xfId="52415"/>
    <cellStyle name="20 % - Accent4 2 8" xfId="5407"/>
    <cellStyle name="20 % - Accent4 2 8 2" xfId="10689"/>
    <cellStyle name="20 % - Accent4 2 8 2 2" xfId="26195"/>
    <cellStyle name="20 % - Accent4 2 8 2 3" xfId="36752"/>
    <cellStyle name="20 % - Accent4 2 8 2 4" xfId="47307"/>
    <cellStyle name="20 % - Accent4 2 8 2 5" xfId="57871"/>
    <cellStyle name="20 % - Accent4 2 8 3" xfId="20915"/>
    <cellStyle name="20 % - Accent4 2 8 4" xfId="31472"/>
    <cellStyle name="20 % - Accent4 2 8 5" xfId="42027"/>
    <cellStyle name="20 % - Accent4 2 8 6" xfId="52591"/>
    <cellStyle name="20 % - Accent4 2 9" xfId="8048"/>
    <cellStyle name="20 % - Accent4 2 9 2" xfId="23555"/>
    <cellStyle name="20 % - Accent4 2 9 3" xfId="34112"/>
    <cellStyle name="20 % - Accent4 2 9 4" xfId="44667"/>
    <cellStyle name="20 % - Accent4 2 9 5" xfId="55231"/>
    <cellStyle name="20 % - Accent4 3" xfId="138"/>
    <cellStyle name="20 % - Accent4 3 10" xfId="13368"/>
    <cellStyle name="20 % - Accent4 3 11" xfId="18298"/>
    <cellStyle name="20 % - Accent4 3 12" xfId="28860"/>
    <cellStyle name="20 % - Accent4 3 13" xfId="39415"/>
    <cellStyle name="20 % - Accent4 3 14" xfId="49975"/>
    <cellStyle name="20 % - Accent4 3 2" xfId="321"/>
    <cellStyle name="20 % - Accent4 3 2 10" xfId="29036"/>
    <cellStyle name="20 % - Accent4 3 2 11" xfId="39591"/>
    <cellStyle name="20 % - Accent4 3 2 12" xfId="50151"/>
    <cellStyle name="20 % - Accent4 3 2 2" xfId="674"/>
    <cellStyle name="20 % - Accent4 3 2 2 10" xfId="50503"/>
    <cellStyle name="20 % - Accent4 3 2 2 2" xfId="1906"/>
    <cellStyle name="20 % - Accent4 3 2 2 2 2" xfId="7192"/>
    <cellStyle name="20 % - Accent4 3 2 2 2 2 2" xfId="12473"/>
    <cellStyle name="20 % - Accent4 3 2 2 2 2 2 2" xfId="27979"/>
    <cellStyle name="20 % - Accent4 3 2 2 2 2 2 3" xfId="38536"/>
    <cellStyle name="20 % - Accent4 3 2 2 2 2 2 4" xfId="49091"/>
    <cellStyle name="20 % - Accent4 3 2 2 2 2 2 5" xfId="59655"/>
    <cellStyle name="20 % - Accent4 3 2 2 2 2 3" xfId="17592"/>
    <cellStyle name="20 % - Accent4 3 2 2 2 2 4" xfId="22699"/>
    <cellStyle name="20 % - Accent4 3 2 2 2 2 5" xfId="33256"/>
    <cellStyle name="20 % - Accent4 3 2 2 2 2 6" xfId="43811"/>
    <cellStyle name="20 % - Accent4 3 2 2 2 2 7" xfId="54375"/>
    <cellStyle name="20 % - Accent4 3 2 2 2 3" xfId="9832"/>
    <cellStyle name="20 % - Accent4 3 2 2 2 3 2" xfId="25339"/>
    <cellStyle name="20 % - Accent4 3 2 2 2 3 3" xfId="35896"/>
    <cellStyle name="20 % - Accent4 3 2 2 2 3 4" xfId="46451"/>
    <cellStyle name="20 % - Accent4 3 2 2 2 3 5" xfId="57015"/>
    <cellStyle name="20 % - Accent4 3 2 2 2 4" xfId="4550"/>
    <cellStyle name="20 % - Accent4 3 2 2 2 5" xfId="15128"/>
    <cellStyle name="20 % - Accent4 3 2 2 2 6" xfId="20059"/>
    <cellStyle name="20 % - Accent4 3 2 2 2 7" xfId="30616"/>
    <cellStyle name="20 % - Accent4 3 2 2 2 8" xfId="41171"/>
    <cellStyle name="20 % - Accent4 3 2 2 2 9" xfId="51735"/>
    <cellStyle name="20 % - Accent4 3 2 2 3" xfId="5960"/>
    <cellStyle name="20 % - Accent4 3 2 2 3 2" xfId="11241"/>
    <cellStyle name="20 % - Accent4 3 2 2 3 2 2" xfId="26747"/>
    <cellStyle name="20 % - Accent4 3 2 2 3 2 3" xfId="37304"/>
    <cellStyle name="20 % - Accent4 3 2 2 3 2 4" xfId="47859"/>
    <cellStyle name="20 % - Accent4 3 2 2 3 2 5" xfId="58423"/>
    <cellStyle name="20 % - Accent4 3 2 2 3 3" xfId="16360"/>
    <cellStyle name="20 % - Accent4 3 2 2 3 4" xfId="21467"/>
    <cellStyle name="20 % - Accent4 3 2 2 3 5" xfId="32024"/>
    <cellStyle name="20 % - Accent4 3 2 2 3 6" xfId="42579"/>
    <cellStyle name="20 % - Accent4 3 2 2 3 7" xfId="53143"/>
    <cellStyle name="20 % - Accent4 3 2 2 4" xfId="8600"/>
    <cellStyle name="20 % - Accent4 3 2 2 4 2" xfId="24107"/>
    <cellStyle name="20 % - Accent4 3 2 2 4 3" xfId="34664"/>
    <cellStyle name="20 % - Accent4 3 2 2 4 4" xfId="45219"/>
    <cellStyle name="20 % - Accent4 3 2 2 4 5" xfId="55783"/>
    <cellStyle name="20 % - Accent4 3 2 2 5" xfId="3318"/>
    <cellStyle name="20 % - Accent4 3 2 2 6" xfId="13896"/>
    <cellStyle name="20 % - Accent4 3 2 2 7" xfId="18827"/>
    <cellStyle name="20 % - Accent4 3 2 2 8" xfId="29384"/>
    <cellStyle name="20 % - Accent4 3 2 2 9" xfId="39939"/>
    <cellStyle name="20 % - Accent4 3 2 3" xfId="1026"/>
    <cellStyle name="20 % - Accent4 3 2 3 10" xfId="50855"/>
    <cellStyle name="20 % - Accent4 3 2 3 2" xfId="2258"/>
    <cellStyle name="20 % - Accent4 3 2 3 2 2" xfId="7544"/>
    <cellStyle name="20 % - Accent4 3 2 3 2 2 2" xfId="12825"/>
    <cellStyle name="20 % - Accent4 3 2 3 2 2 2 2" xfId="28331"/>
    <cellStyle name="20 % - Accent4 3 2 3 2 2 2 3" xfId="38888"/>
    <cellStyle name="20 % - Accent4 3 2 3 2 2 2 4" xfId="49443"/>
    <cellStyle name="20 % - Accent4 3 2 3 2 2 2 5" xfId="60007"/>
    <cellStyle name="20 % - Accent4 3 2 3 2 2 3" xfId="17944"/>
    <cellStyle name="20 % - Accent4 3 2 3 2 2 4" xfId="23051"/>
    <cellStyle name="20 % - Accent4 3 2 3 2 2 5" xfId="33608"/>
    <cellStyle name="20 % - Accent4 3 2 3 2 2 6" xfId="44163"/>
    <cellStyle name="20 % - Accent4 3 2 3 2 2 7" xfId="54727"/>
    <cellStyle name="20 % - Accent4 3 2 3 2 3" xfId="10184"/>
    <cellStyle name="20 % - Accent4 3 2 3 2 3 2" xfId="25691"/>
    <cellStyle name="20 % - Accent4 3 2 3 2 3 3" xfId="36248"/>
    <cellStyle name="20 % - Accent4 3 2 3 2 3 4" xfId="46803"/>
    <cellStyle name="20 % - Accent4 3 2 3 2 3 5" xfId="57367"/>
    <cellStyle name="20 % - Accent4 3 2 3 2 4" xfId="4902"/>
    <cellStyle name="20 % - Accent4 3 2 3 2 5" xfId="15480"/>
    <cellStyle name="20 % - Accent4 3 2 3 2 6" xfId="20411"/>
    <cellStyle name="20 % - Accent4 3 2 3 2 7" xfId="30968"/>
    <cellStyle name="20 % - Accent4 3 2 3 2 8" xfId="41523"/>
    <cellStyle name="20 % - Accent4 3 2 3 2 9" xfId="52087"/>
    <cellStyle name="20 % - Accent4 3 2 3 3" xfId="6312"/>
    <cellStyle name="20 % - Accent4 3 2 3 3 2" xfId="11593"/>
    <cellStyle name="20 % - Accent4 3 2 3 3 2 2" xfId="27099"/>
    <cellStyle name="20 % - Accent4 3 2 3 3 2 3" xfId="37656"/>
    <cellStyle name="20 % - Accent4 3 2 3 3 2 4" xfId="48211"/>
    <cellStyle name="20 % - Accent4 3 2 3 3 2 5" xfId="58775"/>
    <cellStyle name="20 % - Accent4 3 2 3 3 3" xfId="16712"/>
    <cellStyle name="20 % - Accent4 3 2 3 3 4" xfId="21819"/>
    <cellStyle name="20 % - Accent4 3 2 3 3 5" xfId="32376"/>
    <cellStyle name="20 % - Accent4 3 2 3 3 6" xfId="42931"/>
    <cellStyle name="20 % - Accent4 3 2 3 3 7" xfId="53495"/>
    <cellStyle name="20 % - Accent4 3 2 3 4" xfId="8952"/>
    <cellStyle name="20 % - Accent4 3 2 3 4 2" xfId="24459"/>
    <cellStyle name="20 % - Accent4 3 2 3 4 3" xfId="35016"/>
    <cellStyle name="20 % - Accent4 3 2 3 4 4" xfId="45571"/>
    <cellStyle name="20 % - Accent4 3 2 3 4 5" xfId="56135"/>
    <cellStyle name="20 % - Accent4 3 2 3 5" xfId="3670"/>
    <cellStyle name="20 % - Accent4 3 2 3 6" xfId="14248"/>
    <cellStyle name="20 % - Accent4 3 2 3 7" xfId="19179"/>
    <cellStyle name="20 % - Accent4 3 2 3 8" xfId="29736"/>
    <cellStyle name="20 % - Accent4 3 2 3 9" xfId="40291"/>
    <cellStyle name="20 % - Accent4 3 2 4" xfId="1554"/>
    <cellStyle name="20 % - Accent4 3 2 4 2" xfId="6840"/>
    <cellStyle name="20 % - Accent4 3 2 4 2 2" xfId="12121"/>
    <cellStyle name="20 % - Accent4 3 2 4 2 2 2" xfId="27627"/>
    <cellStyle name="20 % - Accent4 3 2 4 2 2 3" xfId="38184"/>
    <cellStyle name="20 % - Accent4 3 2 4 2 2 4" xfId="48739"/>
    <cellStyle name="20 % - Accent4 3 2 4 2 2 5" xfId="59303"/>
    <cellStyle name="20 % - Accent4 3 2 4 2 3" xfId="17240"/>
    <cellStyle name="20 % - Accent4 3 2 4 2 4" xfId="22347"/>
    <cellStyle name="20 % - Accent4 3 2 4 2 5" xfId="32904"/>
    <cellStyle name="20 % - Accent4 3 2 4 2 6" xfId="43459"/>
    <cellStyle name="20 % - Accent4 3 2 4 2 7" xfId="54023"/>
    <cellStyle name="20 % - Accent4 3 2 4 3" xfId="9480"/>
    <cellStyle name="20 % - Accent4 3 2 4 3 2" xfId="24987"/>
    <cellStyle name="20 % - Accent4 3 2 4 3 3" xfId="35544"/>
    <cellStyle name="20 % - Accent4 3 2 4 3 4" xfId="46099"/>
    <cellStyle name="20 % - Accent4 3 2 4 3 5" xfId="56663"/>
    <cellStyle name="20 % - Accent4 3 2 4 4" xfId="4198"/>
    <cellStyle name="20 % - Accent4 3 2 4 5" xfId="14776"/>
    <cellStyle name="20 % - Accent4 3 2 4 6" xfId="19707"/>
    <cellStyle name="20 % - Accent4 3 2 4 7" xfId="30264"/>
    <cellStyle name="20 % - Accent4 3 2 4 8" xfId="40819"/>
    <cellStyle name="20 % - Accent4 3 2 4 9" xfId="51383"/>
    <cellStyle name="20 % - Accent4 3 2 5" xfId="5607"/>
    <cellStyle name="20 % - Accent4 3 2 5 2" xfId="10889"/>
    <cellStyle name="20 % - Accent4 3 2 5 2 2" xfId="26395"/>
    <cellStyle name="20 % - Accent4 3 2 5 2 3" xfId="36952"/>
    <cellStyle name="20 % - Accent4 3 2 5 2 4" xfId="47507"/>
    <cellStyle name="20 % - Accent4 3 2 5 2 5" xfId="58071"/>
    <cellStyle name="20 % - Accent4 3 2 5 3" xfId="16008"/>
    <cellStyle name="20 % - Accent4 3 2 5 4" xfId="21115"/>
    <cellStyle name="20 % - Accent4 3 2 5 5" xfId="31672"/>
    <cellStyle name="20 % - Accent4 3 2 5 6" xfId="42227"/>
    <cellStyle name="20 % - Accent4 3 2 5 7" xfId="52791"/>
    <cellStyle name="20 % - Accent4 3 2 6" xfId="8248"/>
    <cellStyle name="20 % - Accent4 3 2 6 2" xfId="23755"/>
    <cellStyle name="20 % - Accent4 3 2 6 3" xfId="34312"/>
    <cellStyle name="20 % - Accent4 3 2 6 4" xfId="44867"/>
    <cellStyle name="20 % - Accent4 3 2 6 5" xfId="55431"/>
    <cellStyle name="20 % - Accent4 3 2 7" xfId="2970"/>
    <cellStyle name="20 % - Accent4 3 2 8" xfId="13544"/>
    <cellStyle name="20 % - Accent4 3 2 9" xfId="18475"/>
    <cellStyle name="20 % - Accent4 3 3" xfId="497"/>
    <cellStyle name="20 % - Accent4 3 3 10" xfId="39765"/>
    <cellStyle name="20 % - Accent4 3 3 11" xfId="50327"/>
    <cellStyle name="20 % - Accent4 3 3 2" xfId="1202"/>
    <cellStyle name="20 % - Accent4 3 3 2 10" xfId="51031"/>
    <cellStyle name="20 % - Accent4 3 3 2 2" xfId="2434"/>
    <cellStyle name="20 % - Accent4 3 3 2 2 2" xfId="7720"/>
    <cellStyle name="20 % - Accent4 3 3 2 2 2 2" xfId="13001"/>
    <cellStyle name="20 % - Accent4 3 3 2 2 2 2 2" xfId="28507"/>
    <cellStyle name="20 % - Accent4 3 3 2 2 2 2 3" xfId="39064"/>
    <cellStyle name="20 % - Accent4 3 3 2 2 2 2 4" xfId="49619"/>
    <cellStyle name="20 % - Accent4 3 3 2 2 2 2 5" xfId="60183"/>
    <cellStyle name="20 % - Accent4 3 3 2 2 2 3" xfId="18120"/>
    <cellStyle name="20 % - Accent4 3 3 2 2 2 4" xfId="23227"/>
    <cellStyle name="20 % - Accent4 3 3 2 2 2 5" xfId="33784"/>
    <cellStyle name="20 % - Accent4 3 3 2 2 2 6" xfId="44339"/>
    <cellStyle name="20 % - Accent4 3 3 2 2 2 7" xfId="54903"/>
    <cellStyle name="20 % - Accent4 3 3 2 2 3" xfId="10360"/>
    <cellStyle name="20 % - Accent4 3 3 2 2 3 2" xfId="25867"/>
    <cellStyle name="20 % - Accent4 3 3 2 2 3 3" xfId="36424"/>
    <cellStyle name="20 % - Accent4 3 3 2 2 3 4" xfId="46979"/>
    <cellStyle name="20 % - Accent4 3 3 2 2 3 5" xfId="57543"/>
    <cellStyle name="20 % - Accent4 3 3 2 2 4" xfId="5078"/>
    <cellStyle name="20 % - Accent4 3 3 2 2 5" xfId="15656"/>
    <cellStyle name="20 % - Accent4 3 3 2 2 6" xfId="20587"/>
    <cellStyle name="20 % - Accent4 3 3 2 2 7" xfId="31144"/>
    <cellStyle name="20 % - Accent4 3 3 2 2 8" xfId="41699"/>
    <cellStyle name="20 % - Accent4 3 3 2 2 9" xfId="52263"/>
    <cellStyle name="20 % - Accent4 3 3 2 3" xfId="6488"/>
    <cellStyle name="20 % - Accent4 3 3 2 3 2" xfId="11769"/>
    <cellStyle name="20 % - Accent4 3 3 2 3 2 2" xfId="27275"/>
    <cellStyle name="20 % - Accent4 3 3 2 3 2 3" xfId="37832"/>
    <cellStyle name="20 % - Accent4 3 3 2 3 2 4" xfId="48387"/>
    <cellStyle name="20 % - Accent4 3 3 2 3 2 5" xfId="58951"/>
    <cellStyle name="20 % - Accent4 3 3 2 3 3" xfId="16888"/>
    <cellStyle name="20 % - Accent4 3 3 2 3 4" xfId="21995"/>
    <cellStyle name="20 % - Accent4 3 3 2 3 5" xfId="32552"/>
    <cellStyle name="20 % - Accent4 3 3 2 3 6" xfId="43107"/>
    <cellStyle name="20 % - Accent4 3 3 2 3 7" xfId="53671"/>
    <cellStyle name="20 % - Accent4 3 3 2 4" xfId="9128"/>
    <cellStyle name="20 % - Accent4 3 3 2 4 2" xfId="24635"/>
    <cellStyle name="20 % - Accent4 3 3 2 4 3" xfId="35192"/>
    <cellStyle name="20 % - Accent4 3 3 2 4 4" xfId="45747"/>
    <cellStyle name="20 % - Accent4 3 3 2 4 5" xfId="56311"/>
    <cellStyle name="20 % - Accent4 3 3 2 5" xfId="3846"/>
    <cellStyle name="20 % - Accent4 3 3 2 6" xfId="14424"/>
    <cellStyle name="20 % - Accent4 3 3 2 7" xfId="19355"/>
    <cellStyle name="20 % - Accent4 3 3 2 8" xfId="29912"/>
    <cellStyle name="20 % - Accent4 3 3 2 9" xfId="40467"/>
    <cellStyle name="20 % - Accent4 3 3 3" xfId="1730"/>
    <cellStyle name="20 % - Accent4 3 3 3 2" xfId="7016"/>
    <cellStyle name="20 % - Accent4 3 3 3 2 2" xfId="12297"/>
    <cellStyle name="20 % - Accent4 3 3 3 2 2 2" xfId="27803"/>
    <cellStyle name="20 % - Accent4 3 3 3 2 2 3" xfId="38360"/>
    <cellStyle name="20 % - Accent4 3 3 3 2 2 4" xfId="48915"/>
    <cellStyle name="20 % - Accent4 3 3 3 2 2 5" xfId="59479"/>
    <cellStyle name="20 % - Accent4 3 3 3 2 3" xfId="17416"/>
    <cellStyle name="20 % - Accent4 3 3 3 2 4" xfId="22523"/>
    <cellStyle name="20 % - Accent4 3 3 3 2 5" xfId="33080"/>
    <cellStyle name="20 % - Accent4 3 3 3 2 6" xfId="43635"/>
    <cellStyle name="20 % - Accent4 3 3 3 2 7" xfId="54199"/>
    <cellStyle name="20 % - Accent4 3 3 3 3" xfId="9656"/>
    <cellStyle name="20 % - Accent4 3 3 3 3 2" xfId="25163"/>
    <cellStyle name="20 % - Accent4 3 3 3 3 3" xfId="35720"/>
    <cellStyle name="20 % - Accent4 3 3 3 3 4" xfId="46275"/>
    <cellStyle name="20 % - Accent4 3 3 3 3 5" xfId="56839"/>
    <cellStyle name="20 % - Accent4 3 3 3 4" xfId="4374"/>
    <cellStyle name="20 % - Accent4 3 3 3 5" xfId="14952"/>
    <cellStyle name="20 % - Accent4 3 3 3 6" xfId="19883"/>
    <cellStyle name="20 % - Accent4 3 3 3 7" xfId="30440"/>
    <cellStyle name="20 % - Accent4 3 3 3 8" xfId="40995"/>
    <cellStyle name="20 % - Accent4 3 3 3 9" xfId="51559"/>
    <cellStyle name="20 % - Accent4 3 3 4" xfId="5783"/>
    <cellStyle name="20 % - Accent4 3 3 4 2" xfId="11065"/>
    <cellStyle name="20 % - Accent4 3 3 4 2 2" xfId="26571"/>
    <cellStyle name="20 % - Accent4 3 3 4 2 3" xfId="37128"/>
    <cellStyle name="20 % - Accent4 3 3 4 2 4" xfId="47683"/>
    <cellStyle name="20 % - Accent4 3 3 4 2 5" xfId="58247"/>
    <cellStyle name="20 % - Accent4 3 3 4 3" xfId="16184"/>
    <cellStyle name="20 % - Accent4 3 3 4 4" xfId="21291"/>
    <cellStyle name="20 % - Accent4 3 3 4 5" xfId="31848"/>
    <cellStyle name="20 % - Accent4 3 3 4 6" xfId="42403"/>
    <cellStyle name="20 % - Accent4 3 3 4 7" xfId="52967"/>
    <cellStyle name="20 % - Accent4 3 3 5" xfId="8424"/>
    <cellStyle name="20 % - Accent4 3 3 5 2" xfId="23931"/>
    <cellStyle name="20 % - Accent4 3 3 5 3" xfId="34488"/>
    <cellStyle name="20 % - Accent4 3 3 5 4" xfId="45043"/>
    <cellStyle name="20 % - Accent4 3 3 5 5" xfId="55607"/>
    <cellStyle name="20 % - Accent4 3 3 6" xfId="3144"/>
    <cellStyle name="20 % - Accent4 3 3 7" xfId="13720"/>
    <cellStyle name="20 % - Accent4 3 3 8" xfId="18651"/>
    <cellStyle name="20 % - Accent4 3 3 9" xfId="29210"/>
    <cellStyle name="20 % - Accent4 3 4" xfId="850"/>
    <cellStyle name="20 % - Accent4 3 4 10" xfId="50679"/>
    <cellStyle name="20 % - Accent4 3 4 2" xfId="2082"/>
    <cellStyle name="20 % - Accent4 3 4 2 2" xfId="7368"/>
    <cellStyle name="20 % - Accent4 3 4 2 2 2" xfId="12649"/>
    <cellStyle name="20 % - Accent4 3 4 2 2 2 2" xfId="28155"/>
    <cellStyle name="20 % - Accent4 3 4 2 2 2 3" xfId="38712"/>
    <cellStyle name="20 % - Accent4 3 4 2 2 2 4" xfId="49267"/>
    <cellStyle name="20 % - Accent4 3 4 2 2 2 5" xfId="59831"/>
    <cellStyle name="20 % - Accent4 3 4 2 2 3" xfId="17768"/>
    <cellStyle name="20 % - Accent4 3 4 2 2 4" xfId="22875"/>
    <cellStyle name="20 % - Accent4 3 4 2 2 5" xfId="33432"/>
    <cellStyle name="20 % - Accent4 3 4 2 2 6" xfId="43987"/>
    <cellStyle name="20 % - Accent4 3 4 2 2 7" xfId="54551"/>
    <cellStyle name="20 % - Accent4 3 4 2 3" xfId="10008"/>
    <cellStyle name="20 % - Accent4 3 4 2 3 2" xfId="25515"/>
    <cellStyle name="20 % - Accent4 3 4 2 3 3" xfId="36072"/>
    <cellStyle name="20 % - Accent4 3 4 2 3 4" xfId="46627"/>
    <cellStyle name="20 % - Accent4 3 4 2 3 5" xfId="57191"/>
    <cellStyle name="20 % - Accent4 3 4 2 4" xfId="4726"/>
    <cellStyle name="20 % - Accent4 3 4 2 5" xfId="15304"/>
    <cellStyle name="20 % - Accent4 3 4 2 6" xfId="20235"/>
    <cellStyle name="20 % - Accent4 3 4 2 7" xfId="30792"/>
    <cellStyle name="20 % - Accent4 3 4 2 8" xfId="41347"/>
    <cellStyle name="20 % - Accent4 3 4 2 9" xfId="51911"/>
    <cellStyle name="20 % - Accent4 3 4 3" xfId="6136"/>
    <cellStyle name="20 % - Accent4 3 4 3 2" xfId="11417"/>
    <cellStyle name="20 % - Accent4 3 4 3 2 2" xfId="26923"/>
    <cellStyle name="20 % - Accent4 3 4 3 2 3" xfId="37480"/>
    <cellStyle name="20 % - Accent4 3 4 3 2 4" xfId="48035"/>
    <cellStyle name="20 % - Accent4 3 4 3 2 5" xfId="58599"/>
    <cellStyle name="20 % - Accent4 3 4 3 3" xfId="16536"/>
    <cellStyle name="20 % - Accent4 3 4 3 4" xfId="21643"/>
    <cellStyle name="20 % - Accent4 3 4 3 5" xfId="32200"/>
    <cellStyle name="20 % - Accent4 3 4 3 6" xfId="42755"/>
    <cellStyle name="20 % - Accent4 3 4 3 7" xfId="53319"/>
    <cellStyle name="20 % - Accent4 3 4 4" xfId="8776"/>
    <cellStyle name="20 % - Accent4 3 4 4 2" xfId="24283"/>
    <cellStyle name="20 % - Accent4 3 4 4 3" xfId="34840"/>
    <cellStyle name="20 % - Accent4 3 4 4 4" xfId="45395"/>
    <cellStyle name="20 % - Accent4 3 4 4 5" xfId="55959"/>
    <cellStyle name="20 % - Accent4 3 4 5" xfId="3494"/>
    <cellStyle name="20 % - Accent4 3 4 6" xfId="14072"/>
    <cellStyle name="20 % - Accent4 3 4 7" xfId="19003"/>
    <cellStyle name="20 % - Accent4 3 4 8" xfId="29560"/>
    <cellStyle name="20 % - Accent4 3 4 9" xfId="40115"/>
    <cellStyle name="20 % - Accent4 3 5" xfId="1378"/>
    <cellStyle name="20 % - Accent4 3 5 2" xfId="6664"/>
    <cellStyle name="20 % - Accent4 3 5 2 2" xfId="11945"/>
    <cellStyle name="20 % - Accent4 3 5 2 2 2" xfId="27451"/>
    <cellStyle name="20 % - Accent4 3 5 2 2 3" xfId="38008"/>
    <cellStyle name="20 % - Accent4 3 5 2 2 4" xfId="48563"/>
    <cellStyle name="20 % - Accent4 3 5 2 2 5" xfId="59127"/>
    <cellStyle name="20 % - Accent4 3 5 2 3" xfId="17064"/>
    <cellStyle name="20 % - Accent4 3 5 2 4" xfId="22171"/>
    <cellStyle name="20 % - Accent4 3 5 2 5" xfId="32728"/>
    <cellStyle name="20 % - Accent4 3 5 2 6" xfId="43283"/>
    <cellStyle name="20 % - Accent4 3 5 2 7" xfId="53847"/>
    <cellStyle name="20 % - Accent4 3 5 3" xfId="9304"/>
    <cellStyle name="20 % - Accent4 3 5 3 2" xfId="24811"/>
    <cellStyle name="20 % - Accent4 3 5 3 3" xfId="35368"/>
    <cellStyle name="20 % - Accent4 3 5 3 4" xfId="45923"/>
    <cellStyle name="20 % - Accent4 3 5 3 5" xfId="56487"/>
    <cellStyle name="20 % - Accent4 3 5 4" xfId="4022"/>
    <cellStyle name="20 % - Accent4 3 5 5" xfId="14600"/>
    <cellStyle name="20 % - Accent4 3 5 6" xfId="19531"/>
    <cellStyle name="20 % - Accent4 3 5 7" xfId="30088"/>
    <cellStyle name="20 % - Accent4 3 5 8" xfId="40643"/>
    <cellStyle name="20 % - Accent4 3 5 9" xfId="51207"/>
    <cellStyle name="20 % - Accent4 3 6" xfId="2610"/>
    <cellStyle name="20 % - Accent4 3 6 2" xfId="7896"/>
    <cellStyle name="20 % - Accent4 3 6 2 2" xfId="13177"/>
    <cellStyle name="20 % - Accent4 3 6 2 2 2" xfId="28683"/>
    <cellStyle name="20 % - Accent4 3 6 2 2 3" xfId="39240"/>
    <cellStyle name="20 % - Accent4 3 6 2 2 4" xfId="49795"/>
    <cellStyle name="20 % - Accent4 3 6 2 2 5" xfId="60359"/>
    <cellStyle name="20 % - Accent4 3 6 2 3" xfId="23403"/>
    <cellStyle name="20 % - Accent4 3 6 2 4" xfId="33960"/>
    <cellStyle name="20 % - Accent4 3 6 2 5" xfId="44515"/>
    <cellStyle name="20 % - Accent4 3 6 2 6" xfId="55079"/>
    <cellStyle name="20 % - Accent4 3 6 3" xfId="10536"/>
    <cellStyle name="20 % - Accent4 3 6 3 2" xfId="26043"/>
    <cellStyle name="20 % - Accent4 3 6 3 3" xfId="36600"/>
    <cellStyle name="20 % - Accent4 3 6 3 4" xfId="47155"/>
    <cellStyle name="20 % - Accent4 3 6 3 5" xfId="57719"/>
    <cellStyle name="20 % - Accent4 3 6 4" xfId="5254"/>
    <cellStyle name="20 % - Accent4 3 6 5" xfId="15832"/>
    <cellStyle name="20 % - Accent4 3 6 6" xfId="20763"/>
    <cellStyle name="20 % - Accent4 3 6 7" xfId="31320"/>
    <cellStyle name="20 % - Accent4 3 6 8" xfId="41875"/>
    <cellStyle name="20 % - Accent4 3 6 9" xfId="52439"/>
    <cellStyle name="20 % - Accent4 3 7" xfId="5431"/>
    <cellStyle name="20 % - Accent4 3 7 2" xfId="10713"/>
    <cellStyle name="20 % - Accent4 3 7 2 2" xfId="26219"/>
    <cellStyle name="20 % - Accent4 3 7 2 3" xfId="36776"/>
    <cellStyle name="20 % - Accent4 3 7 2 4" xfId="47331"/>
    <cellStyle name="20 % - Accent4 3 7 2 5" xfId="57895"/>
    <cellStyle name="20 % - Accent4 3 7 3" xfId="20939"/>
    <cellStyle name="20 % - Accent4 3 7 4" xfId="31496"/>
    <cellStyle name="20 % - Accent4 3 7 5" xfId="42051"/>
    <cellStyle name="20 % - Accent4 3 7 6" xfId="52615"/>
    <cellStyle name="20 % - Accent4 3 8" xfId="8072"/>
    <cellStyle name="20 % - Accent4 3 8 2" xfId="23579"/>
    <cellStyle name="20 % - Accent4 3 8 3" xfId="34136"/>
    <cellStyle name="20 % - Accent4 3 8 4" xfId="44691"/>
    <cellStyle name="20 % - Accent4 3 8 5" xfId="55255"/>
    <cellStyle name="20 % - Accent4 3 9" xfId="2787"/>
    <cellStyle name="20 % - Accent4 4" xfId="232"/>
    <cellStyle name="20 % - Accent4 4 10" xfId="28948"/>
    <cellStyle name="20 % - Accent4 4 11" xfId="39503"/>
    <cellStyle name="20 % - Accent4 4 12" xfId="50063"/>
    <cellStyle name="20 % - Accent4 4 2" xfId="585"/>
    <cellStyle name="20 % - Accent4 4 2 10" xfId="50414"/>
    <cellStyle name="20 % - Accent4 4 2 2" xfId="1817"/>
    <cellStyle name="20 % - Accent4 4 2 2 2" xfId="7103"/>
    <cellStyle name="20 % - Accent4 4 2 2 2 2" xfId="12384"/>
    <cellStyle name="20 % - Accent4 4 2 2 2 2 2" xfId="27890"/>
    <cellStyle name="20 % - Accent4 4 2 2 2 2 3" xfId="38447"/>
    <cellStyle name="20 % - Accent4 4 2 2 2 2 4" xfId="49002"/>
    <cellStyle name="20 % - Accent4 4 2 2 2 2 5" xfId="59566"/>
    <cellStyle name="20 % - Accent4 4 2 2 2 3" xfId="17503"/>
    <cellStyle name="20 % - Accent4 4 2 2 2 4" xfId="22610"/>
    <cellStyle name="20 % - Accent4 4 2 2 2 5" xfId="33167"/>
    <cellStyle name="20 % - Accent4 4 2 2 2 6" xfId="43722"/>
    <cellStyle name="20 % - Accent4 4 2 2 2 7" xfId="54286"/>
    <cellStyle name="20 % - Accent4 4 2 2 3" xfId="9743"/>
    <cellStyle name="20 % - Accent4 4 2 2 3 2" xfId="25250"/>
    <cellStyle name="20 % - Accent4 4 2 2 3 3" xfId="35807"/>
    <cellStyle name="20 % - Accent4 4 2 2 3 4" xfId="46362"/>
    <cellStyle name="20 % - Accent4 4 2 2 3 5" xfId="56926"/>
    <cellStyle name="20 % - Accent4 4 2 2 4" xfId="4461"/>
    <cellStyle name="20 % - Accent4 4 2 2 5" xfId="15039"/>
    <cellStyle name="20 % - Accent4 4 2 2 6" xfId="19970"/>
    <cellStyle name="20 % - Accent4 4 2 2 7" xfId="30527"/>
    <cellStyle name="20 % - Accent4 4 2 2 8" xfId="41082"/>
    <cellStyle name="20 % - Accent4 4 2 2 9" xfId="51646"/>
    <cellStyle name="20 % - Accent4 4 2 3" xfId="5871"/>
    <cellStyle name="20 % - Accent4 4 2 3 2" xfId="11152"/>
    <cellStyle name="20 % - Accent4 4 2 3 2 2" xfId="26658"/>
    <cellStyle name="20 % - Accent4 4 2 3 2 3" xfId="37215"/>
    <cellStyle name="20 % - Accent4 4 2 3 2 4" xfId="47770"/>
    <cellStyle name="20 % - Accent4 4 2 3 2 5" xfId="58334"/>
    <cellStyle name="20 % - Accent4 4 2 3 3" xfId="16271"/>
    <cellStyle name="20 % - Accent4 4 2 3 4" xfId="21378"/>
    <cellStyle name="20 % - Accent4 4 2 3 5" xfId="31935"/>
    <cellStyle name="20 % - Accent4 4 2 3 6" xfId="42490"/>
    <cellStyle name="20 % - Accent4 4 2 3 7" xfId="53054"/>
    <cellStyle name="20 % - Accent4 4 2 4" xfId="8511"/>
    <cellStyle name="20 % - Accent4 4 2 4 2" xfId="24018"/>
    <cellStyle name="20 % - Accent4 4 2 4 3" xfId="34575"/>
    <cellStyle name="20 % - Accent4 4 2 4 4" xfId="45130"/>
    <cellStyle name="20 % - Accent4 4 2 4 5" xfId="55694"/>
    <cellStyle name="20 % - Accent4 4 2 5" xfId="3229"/>
    <cellStyle name="20 % - Accent4 4 2 6" xfId="13807"/>
    <cellStyle name="20 % - Accent4 4 2 7" xfId="18738"/>
    <cellStyle name="20 % - Accent4 4 2 8" xfId="29295"/>
    <cellStyle name="20 % - Accent4 4 2 9" xfId="39850"/>
    <cellStyle name="20 % - Accent4 4 3" xfId="937"/>
    <cellStyle name="20 % - Accent4 4 3 10" xfId="50766"/>
    <cellStyle name="20 % - Accent4 4 3 2" xfId="2169"/>
    <cellStyle name="20 % - Accent4 4 3 2 2" xfId="7455"/>
    <cellStyle name="20 % - Accent4 4 3 2 2 2" xfId="12736"/>
    <cellStyle name="20 % - Accent4 4 3 2 2 2 2" xfId="28242"/>
    <cellStyle name="20 % - Accent4 4 3 2 2 2 3" xfId="38799"/>
    <cellStyle name="20 % - Accent4 4 3 2 2 2 4" xfId="49354"/>
    <cellStyle name="20 % - Accent4 4 3 2 2 2 5" xfId="59918"/>
    <cellStyle name="20 % - Accent4 4 3 2 2 3" xfId="17855"/>
    <cellStyle name="20 % - Accent4 4 3 2 2 4" xfId="22962"/>
    <cellStyle name="20 % - Accent4 4 3 2 2 5" xfId="33519"/>
    <cellStyle name="20 % - Accent4 4 3 2 2 6" xfId="44074"/>
    <cellStyle name="20 % - Accent4 4 3 2 2 7" xfId="54638"/>
    <cellStyle name="20 % - Accent4 4 3 2 3" xfId="10095"/>
    <cellStyle name="20 % - Accent4 4 3 2 3 2" xfId="25602"/>
    <cellStyle name="20 % - Accent4 4 3 2 3 3" xfId="36159"/>
    <cellStyle name="20 % - Accent4 4 3 2 3 4" xfId="46714"/>
    <cellStyle name="20 % - Accent4 4 3 2 3 5" xfId="57278"/>
    <cellStyle name="20 % - Accent4 4 3 2 4" xfId="4813"/>
    <cellStyle name="20 % - Accent4 4 3 2 5" xfId="15391"/>
    <cellStyle name="20 % - Accent4 4 3 2 6" xfId="20322"/>
    <cellStyle name="20 % - Accent4 4 3 2 7" xfId="30879"/>
    <cellStyle name="20 % - Accent4 4 3 2 8" xfId="41434"/>
    <cellStyle name="20 % - Accent4 4 3 2 9" xfId="51998"/>
    <cellStyle name="20 % - Accent4 4 3 3" xfId="6223"/>
    <cellStyle name="20 % - Accent4 4 3 3 2" xfId="11504"/>
    <cellStyle name="20 % - Accent4 4 3 3 2 2" xfId="27010"/>
    <cellStyle name="20 % - Accent4 4 3 3 2 3" xfId="37567"/>
    <cellStyle name="20 % - Accent4 4 3 3 2 4" xfId="48122"/>
    <cellStyle name="20 % - Accent4 4 3 3 2 5" xfId="58686"/>
    <cellStyle name="20 % - Accent4 4 3 3 3" xfId="16623"/>
    <cellStyle name="20 % - Accent4 4 3 3 4" xfId="21730"/>
    <cellStyle name="20 % - Accent4 4 3 3 5" xfId="32287"/>
    <cellStyle name="20 % - Accent4 4 3 3 6" xfId="42842"/>
    <cellStyle name="20 % - Accent4 4 3 3 7" xfId="53406"/>
    <cellStyle name="20 % - Accent4 4 3 4" xfId="8863"/>
    <cellStyle name="20 % - Accent4 4 3 4 2" xfId="24370"/>
    <cellStyle name="20 % - Accent4 4 3 4 3" xfId="34927"/>
    <cellStyle name="20 % - Accent4 4 3 4 4" xfId="45482"/>
    <cellStyle name="20 % - Accent4 4 3 4 5" xfId="56046"/>
    <cellStyle name="20 % - Accent4 4 3 5" xfId="3581"/>
    <cellStyle name="20 % - Accent4 4 3 6" xfId="14159"/>
    <cellStyle name="20 % - Accent4 4 3 7" xfId="19090"/>
    <cellStyle name="20 % - Accent4 4 3 8" xfId="29647"/>
    <cellStyle name="20 % - Accent4 4 3 9" xfId="40202"/>
    <cellStyle name="20 % - Accent4 4 4" xfId="1465"/>
    <cellStyle name="20 % - Accent4 4 4 2" xfId="6751"/>
    <cellStyle name="20 % - Accent4 4 4 2 2" xfId="12032"/>
    <cellStyle name="20 % - Accent4 4 4 2 2 2" xfId="27538"/>
    <cellStyle name="20 % - Accent4 4 4 2 2 3" xfId="38095"/>
    <cellStyle name="20 % - Accent4 4 4 2 2 4" xfId="48650"/>
    <cellStyle name="20 % - Accent4 4 4 2 2 5" xfId="59214"/>
    <cellStyle name="20 % - Accent4 4 4 2 3" xfId="17151"/>
    <cellStyle name="20 % - Accent4 4 4 2 4" xfId="22258"/>
    <cellStyle name="20 % - Accent4 4 4 2 5" xfId="32815"/>
    <cellStyle name="20 % - Accent4 4 4 2 6" xfId="43370"/>
    <cellStyle name="20 % - Accent4 4 4 2 7" xfId="53934"/>
    <cellStyle name="20 % - Accent4 4 4 3" xfId="9391"/>
    <cellStyle name="20 % - Accent4 4 4 3 2" xfId="24898"/>
    <cellStyle name="20 % - Accent4 4 4 3 3" xfId="35455"/>
    <cellStyle name="20 % - Accent4 4 4 3 4" xfId="46010"/>
    <cellStyle name="20 % - Accent4 4 4 3 5" xfId="56574"/>
    <cellStyle name="20 % - Accent4 4 4 4" xfId="4109"/>
    <cellStyle name="20 % - Accent4 4 4 5" xfId="14687"/>
    <cellStyle name="20 % - Accent4 4 4 6" xfId="19618"/>
    <cellStyle name="20 % - Accent4 4 4 7" xfId="30175"/>
    <cellStyle name="20 % - Accent4 4 4 8" xfId="40730"/>
    <cellStyle name="20 % - Accent4 4 4 9" xfId="51294"/>
    <cellStyle name="20 % - Accent4 4 5" xfId="5518"/>
    <cellStyle name="20 % - Accent4 4 5 2" xfId="10800"/>
    <cellStyle name="20 % - Accent4 4 5 2 2" xfId="26306"/>
    <cellStyle name="20 % - Accent4 4 5 2 3" xfId="36863"/>
    <cellStyle name="20 % - Accent4 4 5 2 4" xfId="47418"/>
    <cellStyle name="20 % - Accent4 4 5 2 5" xfId="57982"/>
    <cellStyle name="20 % - Accent4 4 5 3" xfId="15919"/>
    <cellStyle name="20 % - Accent4 4 5 4" xfId="21026"/>
    <cellStyle name="20 % - Accent4 4 5 5" xfId="31583"/>
    <cellStyle name="20 % - Accent4 4 5 6" xfId="42138"/>
    <cellStyle name="20 % - Accent4 4 5 7" xfId="52702"/>
    <cellStyle name="20 % - Accent4 4 6" xfId="8159"/>
    <cellStyle name="20 % - Accent4 4 6 2" xfId="23666"/>
    <cellStyle name="20 % - Accent4 4 6 3" xfId="34223"/>
    <cellStyle name="20 % - Accent4 4 6 4" xfId="44778"/>
    <cellStyle name="20 % - Accent4 4 6 5" xfId="55342"/>
    <cellStyle name="20 % - Accent4 4 7" xfId="2882"/>
    <cellStyle name="20 % - Accent4 4 8" xfId="13455"/>
    <cellStyle name="20 % - Accent4 4 9" xfId="18387"/>
    <cellStyle name="20 % - Accent4 5" xfId="405"/>
    <cellStyle name="20 % - Accent4 5 10" xfId="39675"/>
    <cellStyle name="20 % - Accent4 5 11" xfId="50235"/>
    <cellStyle name="20 % - Accent4 5 2" xfId="1110"/>
    <cellStyle name="20 % - Accent4 5 2 10" xfId="50939"/>
    <cellStyle name="20 % - Accent4 5 2 2" xfId="2342"/>
    <cellStyle name="20 % - Accent4 5 2 2 2" xfId="7628"/>
    <cellStyle name="20 % - Accent4 5 2 2 2 2" xfId="12909"/>
    <cellStyle name="20 % - Accent4 5 2 2 2 2 2" xfId="28415"/>
    <cellStyle name="20 % - Accent4 5 2 2 2 2 3" xfId="38972"/>
    <cellStyle name="20 % - Accent4 5 2 2 2 2 4" xfId="49527"/>
    <cellStyle name="20 % - Accent4 5 2 2 2 2 5" xfId="60091"/>
    <cellStyle name="20 % - Accent4 5 2 2 2 3" xfId="18028"/>
    <cellStyle name="20 % - Accent4 5 2 2 2 4" xfId="23135"/>
    <cellStyle name="20 % - Accent4 5 2 2 2 5" xfId="33692"/>
    <cellStyle name="20 % - Accent4 5 2 2 2 6" xfId="44247"/>
    <cellStyle name="20 % - Accent4 5 2 2 2 7" xfId="54811"/>
    <cellStyle name="20 % - Accent4 5 2 2 3" xfId="10268"/>
    <cellStyle name="20 % - Accent4 5 2 2 3 2" xfId="25775"/>
    <cellStyle name="20 % - Accent4 5 2 2 3 3" xfId="36332"/>
    <cellStyle name="20 % - Accent4 5 2 2 3 4" xfId="46887"/>
    <cellStyle name="20 % - Accent4 5 2 2 3 5" xfId="57451"/>
    <cellStyle name="20 % - Accent4 5 2 2 4" xfId="4986"/>
    <cellStyle name="20 % - Accent4 5 2 2 5" xfId="15564"/>
    <cellStyle name="20 % - Accent4 5 2 2 6" xfId="20495"/>
    <cellStyle name="20 % - Accent4 5 2 2 7" xfId="31052"/>
    <cellStyle name="20 % - Accent4 5 2 2 8" xfId="41607"/>
    <cellStyle name="20 % - Accent4 5 2 2 9" xfId="52171"/>
    <cellStyle name="20 % - Accent4 5 2 3" xfId="6396"/>
    <cellStyle name="20 % - Accent4 5 2 3 2" xfId="11677"/>
    <cellStyle name="20 % - Accent4 5 2 3 2 2" xfId="27183"/>
    <cellStyle name="20 % - Accent4 5 2 3 2 3" xfId="37740"/>
    <cellStyle name="20 % - Accent4 5 2 3 2 4" xfId="48295"/>
    <cellStyle name="20 % - Accent4 5 2 3 2 5" xfId="58859"/>
    <cellStyle name="20 % - Accent4 5 2 3 3" xfId="16796"/>
    <cellStyle name="20 % - Accent4 5 2 3 4" xfId="21903"/>
    <cellStyle name="20 % - Accent4 5 2 3 5" xfId="32460"/>
    <cellStyle name="20 % - Accent4 5 2 3 6" xfId="43015"/>
    <cellStyle name="20 % - Accent4 5 2 3 7" xfId="53579"/>
    <cellStyle name="20 % - Accent4 5 2 4" xfId="9036"/>
    <cellStyle name="20 % - Accent4 5 2 4 2" xfId="24543"/>
    <cellStyle name="20 % - Accent4 5 2 4 3" xfId="35100"/>
    <cellStyle name="20 % - Accent4 5 2 4 4" xfId="45655"/>
    <cellStyle name="20 % - Accent4 5 2 4 5" xfId="56219"/>
    <cellStyle name="20 % - Accent4 5 2 5" xfId="3754"/>
    <cellStyle name="20 % - Accent4 5 2 6" xfId="14332"/>
    <cellStyle name="20 % - Accent4 5 2 7" xfId="19263"/>
    <cellStyle name="20 % - Accent4 5 2 8" xfId="29820"/>
    <cellStyle name="20 % - Accent4 5 2 9" xfId="40375"/>
    <cellStyle name="20 % - Accent4 5 3" xfId="1638"/>
    <cellStyle name="20 % - Accent4 5 3 2" xfId="6924"/>
    <cellStyle name="20 % - Accent4 5 3 2 2" xfId="12205"/>
    <cellStyle name="20 % - Accent4 5 3 2 2 2" xfId="27711"/>
    <cellStyle name="20 % - Accent4 5 3 2 2 3" xfId="38268"/>
    <cellStyle name="20 % - Accent4 5 3 2 2 4" xfId="48823"/>
    <cellStyle name="20 % - Accent4 5 3 2 2 5" xfId="59387"/>
    <cellStyle name="20 % - Accent4 5 3 2 3" xfId="17324"/>
    <cellStyle name="20 % - Accent4 5 3 2 4" xfId="22431"/>
    <cellStyle name="20 % - Accent4 5 3 2 5" xfId="32988"/>
    <cellStyle name="20 % - Accent4 5 3 2 6" xfId="43543"/>
    <cellStyle name="20 % - Accent4 5 3 2 7" xfId="54107"/>
    <cellStyle name="20 % - Accent4 5 3 3" xfId="9564"/>
    <cellStyle name="20 % - Accent4 5 3 3 2" xfId="25071"/>
    <cellStyle name="20 % - Accent4 5 3 3 3" xfId="35628"/>
    <cellStyle name="20 % - Accent4 5 3 3 4" xfId="46183"/>
    <cellStyle name="20 % - Accent4 5 3 3 5" xfId="56747"/>
    <cellStyle name="20 % - Accent4 5 3 4" xfId="4282"/>
    <cellStyle name="20 % - Accent4 5 3 5" xfId="14860"/>
    <cellStyle name="20 % - Accent4 5 3 6" xfId="19791"/>
    <cellStyle name="20 % - Accent4 5 3 7" xfId="30348"/>
    <cellStyle name="20 % - Accent4 5 3 8" xfId="40903"/>
    <cellStyle name="20 % - Accent4 5 3 9" xfId="51467"/>
    <cellStyle name="20 % - Accent4 5 4" xfId="5691"/>
    <cellStyle name="20 % - Accent4 5 4 2" xfId="10973"/>
    <cellStyle name="20 % - Accent4 5 4 2 2" xfId="26479"/>
    <cellStyle name="20 % - Accent4 5 4 2 3" xfId="37036"/>
    <cellStyle name="20 % - Accent4 5 4 2 4" xfId="47591"/>
    <cellStyle name="20 % - Accent4 5 4 2 5" xfId="58155"/>
    <cellStyle name="20 % - Accent4 5 4 3" xfId="16092"/>
    <cellStyle name="20 % - Accent4 5 4 4" xfId="21199"/>
    <cellStyle name="20 % - Accent4 5 4 5" xfId="31756"/>
    <cellStyle name="20 % - Accent4 5 4 6" xfId="42311"/>
    <cellStyle name="20 % - Accent4 5 4 7" xfId="52875"/>
    <cellStyle name="20 % - Accent4 5 5" xfId="8332"/>
    <cellStyle name="20 % - Accent4 5 5 2" xfId="23839"/>
    <cellStyle name="20 % - Accent4 5 5 3" xfId="34396"/>
    <cellStyle name="20 % - Accent4 5 5 4" xfId="44951"/>
    <cellStyle name="20 % - Accent4 5 5 5" xfId="55515"/>
    <cellStyle name="20 % - Accent4 5 6" xfId="3054"/>
    <cellStyle name="20 % - Accent4 5 7" xfId="13628"/>
    <cellStyle name="20 % - Accent4 5 8" xfId="18559"/>
    <cellStyle name="20 % - Accent4 5 9" xfId="29120"/>
    <cellStyle name="20 % - Accent4 6" xfId="758"/>
    <cellStyle name="20 % - Accent4 6 10" xfId="50587"/>
    <cellStyle name="20 % - Accent4 6 2" xfId="1990"/>
    <cellStyle name="20 % - Accent4 6 2 2" xfId="7276"/>
    <cellStyle name="20 % - Accent4 6 2 2 2" xfId="12557"/>
    <cellStyle name="20 % - Accent4 6 2 2 2 2" xfId="28063"/>
    <cellStyle name="20 % - Accent4 6 2 2 2 3" xfId="38620"/>
    <cellStyle name="20 % - Accent4 6 2 2 2 4" xfId="49175"/>
    <cellStyle name="20 % - Accent4 6 2 2 2 5" xfId="59739"/>
    <cellStyle name="20 % - Accent4 6 2 2 3" xfId="17676"/>
    <cellStyle name="20 % - Accent4 6 2 2 4" xfId="22783"/>
    <cellStyle name="20 % - Accent4 6 2 2 5" xfId="33340"/>
    <cellStyle name="20 % - Accent4 6 2 2 6" xfId="43895"/>
    <cellStyle name="20 % - Accent4 6 2 2 7" xfId="54459"/>
    <cellStyle name="20 % - Accent4 6 2 3" xfId="9916"/>
    <cellStyle name="20 % - Accent4 6 2 3 2" xfId="25423"/>
    <cellStyle name="20 % - Accent4 6 2 3 3" xfId="35980"/>
    <cellStyle name="20 % - Accent4 6 2 3 4" xfId="46535"/>
    <cellStyle name="20 % - Accent4 6 2 3 5" xfId="57099"/>
    <cellStyle name="20 % - Accent4 6 2 4" xfId="4634"/>
    <cellStyle name="20 % - Accent4 6 2 5" xfId="15212"/>
    <cellStyle name="20 % - Accent4 6 2 6" xfId="20143"/>
    <cellStyle name="20 % - Accent4 6 2 7" xfId="30700"/>
    <cellStyle name="20 % - Accent4 6 2 8" xfId="41255"/>
    <cellStyle name="20 % - Accent4 6 2 9" xfId="51819"/>
    <cellStyle name="20 % - Accent4 6 3" xfId="6044"/>
    <cellStyle name="20 % - Accent4 6 3 2" xfId="11325"/>
    <cellStyle name="20 % - Accent4 6 3 2 2" xfId="26831"/>
    <cellStyle name="20 % - Accent4 6 3 2 3" xfId="37388"/>
    <cellStyle name="20 % - Accent4 6 3 2 4" xfId="47943"/>
    <cellStyle name="20 % - Accent4 6 3 2 5" xfId="58507"/>
    <cellStyle name="20 % - Accent4 6 3 3" xfId="16444"/>
    <cellStyle name="20 % - Accent4 6 3 4" xfId="21551"/>
    <cellStyle name="20 % - Accent4 6 3 5" xfId="32108"/>
    <cellStyle name="20 % - Accent4 6 3 6" xfId="42663"/>
    <cellStyle name="20 % - Accent4 6 3 7" xfId="53227"/>
    <cellStyle name="20 % - Accent4 6 4" xfId="8684"/>
    <cellStyle name="20 % - Accent4 6 4 2" xfId="24191"/>
    <cellStyle name="20 % - Accent4 6 4 3" xfId="34748"/>
    <cellStyle name="20 % - Accent4 6 4 4" xfId="45303"/>
    <cellStyle name="20 % - Accent4 6 4 5" xfId="55867"/>
    <cellStyle name="20 % - Accent4 6 5" xfId="3402"/>
    <cellStyle name="20 % - Accent4 6 6" xfId="13980"/>
    <cellStyle name="20 % - Accent4 6 7" xfId="18911"/>
    <cellStyle name="20 % - Accent4 6 8" xfId="29468"/>
    <cellStyle name="20 % - Accent4 6 9" xfId="40023"/>
    <cellStyle name="20 % - Accent4 7" xfId="1289"/>
    <cellStyle name="20 % - Accent4 7 2" xfId="6575"/>
    <cellStyle name="20 % - Accent4 7 2 2" xfId="11856"/>
    <cellStyle name="20 % - Accent4 7 2 2 2" xfId="27362"/>
    <cellStyle name="20 % - Accent4 7 2 2 3" xfId="37919"/>
    <cellStyle name="20 % - Accent4 7 2 2 4" xfId="48474"/>
    <cellStyle name="20 % - Accent4 7 2 2 5" xfId="59038"/>
    <cellStyle name="20 % - Accent4 7 2 3" xfId="16975"/>
    <cellStyle name="20 % - Accent4 7 2 4" xfId="22082"/>
    <cellStyle name="20 % - Accent4 7 2 5" xfId="32639"/>
    <cellStyle name="20 % - Accent4 7 2 6" xfId="43194"/>
    <cellStyle name="20 % - Accent4 7 2 7" xfId="53758"/>
    <cellStyle name="20 % - Accent4 7 3" xfId="9215"/>
    <cellStyle name="20 % - Accent4 7 3 2" xfId="24722"/>
    <cellStyle name="20 % - Accent4 7 3 3" xfId="35279"/>
    <cellStyle name="20 % - Accent4 7 3 4" xfId="45834"/>
    <cellStyle name="20 % - Accent4 7 3 5" xfId="56398"/>
    <cellStyle name="20 % - Accent4 7 4" xfId="3933"/>
    <cellStyle name="20 % - Accent4 7 5" xfId="14511"/>
    <cellStyle name="20 % - Accent4 7 6" xfId="19442"/>
    <cellStyle name="20 % - Accent4 7 7" xfId="29999"/>
    <cellStyle name="20 % - Accent4 7 8" xfId="40554"/>
    <cellStyle name="20 % - Accent4 7 9" xfId="51118"/>
    <cellStyle name="20 % - Accent4 8" xfId="2518"/>
    <cellStyle name="20 % - Accent4 8 2" xfId="7804"/>
    <cellStyle name="20 % - Accent4 8 2 2" xfId="13085"/>
    <cellStyle name="20 % - Accent4 8 2 2 2" xfId="28591"/>
    <cellStyle name="20 % - Accent4 8 2 2 3" xfId="39148"/>
    <cellStyle name="20 % - Accent4 8 2 2 4" xfId="49703"/>
    <cellStyle name="20 % - Accent4 8 2 2 5" xfId="60267"/>
    <cellStyle name="20 % - Accent4 8 2 3" xfId="23311"/>
    <cellStyle name="20 % - Accent4 8 2 4" xfId="33868"/>
    <cellStyle name="20 % - Accent4 8 2 5" xfId="44423"/>
    <cellStyle name="20 % - Accent4 8 2 6" xfId="54987"/>
    <cellStyle name="20 % - Accent4 8 3" xfId="10444"/>
    <cellStyle name="20 % - Accent4 8 3 2" xfId="25951"/>
    <cellStyle name="20 % - Accent4 8 3 3" xfId="36508"/>
    <cellStyle name="20 % - Accent4 8 3 4" xfId="47063"/>
    <cellStyle name="20 % - Accent4 8 3 5" xfId="57627"/>
    <cellStyle name="20 % - Accent4 8 4" xfId="5162"/>
    <cellStyle name="20 % - Accent4 8 5" xfId="15743"/>
    <cellStyle name="20 % - Accent4 8 6" xfId="20671"/>
    <cellStyle name="20 % - Accent4 8 7" xfId="31228"/>
    <cellStyle name="20 % - Accent4 8 8" xfId="41783"/>
    <cellStyle name="20 % - Accent4 8 9" xfId="52347"/>
    <cellStyle name="20 % - Accent4 9" xfId="5338"/>
    <cellStyle name="20 % - Accent4 9 2" xfId="10620"/>
    <cellStyle name="20 % - Accent4 9 2 2" xfId="26127"/>
    <cellStyle name="20 % - Accent4 9 2 3" xfId="36684"/>
    <cellStyle name="20 % - Accent4 9 2 4" xfId="47239"/>
    <cellStyle name="20 % - Accent4 9 2 5" xfId="57803"/>
    <cellStyle name="20 % - Accent4 9 3" xfId="20847"/>
    <cellStyle name="20 % - Accent4 9 4" xfId="31404"/>
    <cellStyle name="20 % - Accent4 9 5" xfId="41959"/>
    <cellStyle name="20 % - Accent4 9 6" xfId="52523"/>
    <cellStyle name="20 % - Accent5 10" xfId="7982"/>
    <cellStyle name="20 % - Accent5 10 2" xfId="23489"/>
    <cellStyle name="20 % - Accent5 10 3" xfId="34046"/>
    <cellStyle name="20 % - Accent5 10 4" xfId="44601"/>
    <cellStyle name="20 % - Accent5 10 5" xfId="55165"/>
    <cellStyle name="20 % - Accent5 11" xfId="2698"/>
    <cellStyle name="20 % - Accent5 12" xfId="13281"/>
    <cellStyle name="20 % - Accent5 13" xfId="18206"/>
    <cellStyle name="20 % - Accent5 14" xfId="28775"/>
    <cellStyle name="20 % - Accent5 15" xfId="39330"/>
    <cellStyle name="20 % - Accent5 16" xfId="49883"/>
    <cellStyle name="20 % - Accent5 2" xfId="47"/>
    <cellStyle name="20 % - Accent5 2 10" xfId="2722"/>
    <cellStyle name="20 % - Accent5 2 11" xfId="13342"/>
    <cellStyle name="20 % - Accent5 2 12" xfId="18271"/>
    <cellStyle name="20 % - Accent5 2 13" xfId="28796"/>
    <cellStyle name="20 % - Accent5 2 14" xfId="39351"/>
    <cellStyle name="20 % - Accent5 2 15" xfId="49948"/>
    <cellStyle name="20 % - Accent5 2 2" xfId="202"/>
    <cellStyle name="20 % - Accent5 2 2 10" xfId="13429"/>
    <cellStyle name="20 % - Accent5 2 2 11" xfId="18359"/>
    <cellStyle name="20 % - Accent5 2 2 12" xfId="28921"/>
    <cellStyle name="20 % - Accent5 2 2 13" xfId="39476"/>
    <cellStyle name="20 % - Accent5 2 2 14" xfId="50036"/>
    <cellStyle name="20 % - Accent5 2 2 2" xfId="382"/>
    <cellStyle name="20 % - Accent5 2 2 2 10" xfId="29097"/>
    <cellStyle name="20 % - Accent5 2 2 2 11" xfId="39652"/>
    <cellStyle name="20 % - Accent5 2 2 2 12" xfId="50212"/>
    <cellStyle name="20 % - Accent5 2 2 2 2" xfId="735"/>
    <cellStyle name="20 % - Accent5 2 2 2 2 10" xfId="50564"/>
    <cellStyle name="20 % - Accent5 2 2 2 2 2" xfId="1967"/>
    <cellStyle name="20 % - Accent5 2 2 2 2 2 2" xfId="7253"/>
    <cellStyle name="20 % - Accent5 2 2 2 2 2 2 2" xfId="12534"/>
    <cellStyle name="20 % - Accent5 2 2 2 2 2 2 2 2" xfId="28040"/>
    <cellStyle name="20 % - Accent5 2 2 2 2 2 2 2 3" xfId="38597"/>
    <cellStyle name="20 % - Accent5 2 2 2 2 2 2 2 4" xfId="49152"/>
    <cellStyle name="20 % - Accent5 2 2 2 2 2 2 2 5" xfId="59716"/>
    <cellStyle name="20 % - Accent5 2 2 2 2 2 2 3" xfId="17653"/>
    <cellStyle name="20 % - Accent5 2 2 2 2 2 2 4" xfId="22760"/>
    <cellStyle name="20 % - Accent5 2 2 2 2 2 2 5" xfId="33317"/>
    <cellStyle name="20 % - Accent5 2 2 2 2 2 2 6" xfId="43872"/>
    <cellStyle name="20 % - Accent5 2 2 2 2 2 2 7" xfId="54436"/>
    <cellStyle name="20 % - Accent5 2 2 2 2 2 3" xfId="9893"/>
    <cellStyle name="20 % - Accent5 2 2 2 2 2 3 2" xfId="25400"/>
    <cellStyle name="20 % - Accent5 2 2 2 2 2 3 3" xfId="35957"/>
    <cellStyle name="20 % - Accent5 2 2 2 2 2 3 4" xfId="46512"/>
    <cellStyle name="20 % - Accent5 2 2 2 2 2 3 5" xfId="57076"/>
    <cellStyle name="20 % - Accent5 2 2 2 2 2 4" xfId="4611"/>
    <cellStyle name="20 % - Accent5 2 2 2 2 2 5" xfId="15189"/>
    <cellStyle name="20 % - Accent5 2 2 2 2 2 6" xfId="20120"/>
    <cellStyle name="20 % - Accent5 2 2 2 2 2 7" xfId="30677"/>
    <cellStyle name="20 % - Accent5 2 2 2 2 2 8" xfId="41232"/>
    <cellStyle name="20 % - Accent5 2 2 2 2 2 9" xfId="51796"/>
    <cellStyle name="20 % - Accent5 2 2 2 2 3" xfId="6021"/>
    <cellStyle name="20 % - Accent5 2 2 2 2 3 2" xfId="11302"/>
    <cellStyle name="20 % - Accent5 2 2 2 2 3 2 2" xfId="26808"/>
    <cellStyle name="20 % - Accent5 2 2 2 2 3 2 3" xfId="37365"/>
    <cellStyle name="20 % - Accent5 2 2 2 2 3 2 4" xfId="47920"/>
    <cellStyle name="20 % - Accent5 2 2 2 2 3 2 5" xfId="58484"/>
    <cellStyle name="20 % - Accent5 2 2 2 2 3 3" xfId="16421"/>
    <cellStyle name="20 % - Accent5 2 2 2 2 3 4" xfId="21528"/>
    <cellStyle name="20 % - Accent5 2 2 2 2 3 5" xfId="32085"/>
    <cellStyle name="20 % - Accent5 2 2 2 2 3 6" xfId="42640"/>
    <cellStyle name="20 % - Accent5 2 2 2 2 3 7" xfId="53204"/>
    <cellStyle name="20 % - Accent5 2 2 2 2 4" xfId="8661"/>
    <cellStyle name="20 % - Accent5 2 2 2 2 4 2" xfId="24168"/>
    <cellStyle name="20 % - Accent5 2 2 2 2 4 3" xfId="34725"/>
    <cellStyle name="20 % - Accent5 2 2 2 2 4 4" xfId="45280"/>
    <cellStyle name="20 % - Accent5 2 2 2 2 4 5" xfId="55844"/>
    <cellStyle name="20 % - Accent5 2 2 2 2 5" xfId="3379"/>
    <cellStyle name="20 % - Accent5 2 2 2 2 6" xfId="13957"/>
    <cellStyle name="20 % - Accent5 2 2 2 2 7" xfId="18888"/>
    <cellStyle name="20 % - Accent5 2 2 2 2 8" xfId="29445"/>
    <cellStyle name="20 % - Accent5 2 2 2 2 9" xfId="40000"/>
    <cellStyle name="20 % - Accent5 2 2 2 3" xfId="1087"/>
    <cellStyle name="20 % - Accent5 2 2 2 3 10" xfId="50916"/>
    <cellStyle name="20 % - Accent5 2 2 2 3 2" xfId="2319"/>
    <cellStyle name="20 % - Accent5 2 2 2 3 2 2" xfId="7605"/>
    <cellStyle name="20 % - Accent5 2 2 2 3 2 2 2" xfId="12886"/>
    <cellStyle name="20 % - Accent5 2 2 2 3 2 2 2 2" xfId="28392"/>
    <cellStyle name="20 % - Accent5 2 2 2 3 2 2 2 3" xfId="38949"/>
    <cellStyle name="20 % - Accent5 2 2 2 3 2 2 2 4" xfId="49504"/>
    <cellStyle name="20 % - Accent5 2 2 2 3 2 2 2 5" xfId="60068"/>
    <cellStyle name="20 % - Accent5 2 2 2 3 2 2 3" xfId="18005"/>
    <cellStyle name="20 % - Accent5 2 2 2 3 2 2 4" xfId="23112"/>
    <cellStyle name="20 % - Accent5 2 2 2 3 2 2 5" xfId="33669"/>
    <cellStyle name="20 % - Accent5 2 2 2 3 2 2 6" xfId="44224"/>
    <cellStyle name="20 % - Accent5 2 2 2 3 2 2 7" xfId="54788"/>
    <cellStyle name="20 % - Accent5 2 2 2 3 2 3" xfId="10245"/>
    <cellStyle name="20 % - Accent5 2 2 2 3 2 3 2" xfId="25752"/>
    <cellStyle name="20 % - Accent5 2 2 2 3 2 3 3" xfId="36309"/>
    <cellStyle name="20 % - Accent5 2 2 2 3 2 3 4" xfId="46864"/>
    <cellStyle name="20 % - Accent5 2 2 2 3 2 3 5" xfId="57428"/>
    <cellStyle name="20 % - Accent5 2 2 2 3 2 4" xfId="4963"/>
    <cellStyle name="20 % - Accent5 2 2 2 3 2 5" xfId="15541"/>
    <cellStyle name="20 % - Accent5 2 2 2 3 2 6" xfId="20472"/>
    <cellStyle name="20 % - Accent5 2 2 2 3 2 7" xfId="31029"/>
    <cellStyle name="20 % - Accent5 2 2 2 3 2 8" xfId="41584"/>
    <cellStyle name="20 % - Accent5 2 2 2 3 2 9" xfId="52148"/>
    <cellStyle name="20 % - Accent5 2 2 2 3 3" xfId="6373"/>
    <cellStyle name="20 % - Accent5 2 2 2 3 3 2" xfId="11654"/>
    <cellStyle name="20 % - Accent5 2 2 2 3 3 2 2" xfId="27160"/>
    <cellStyle name="20 % - Accent5 2 2 2 3 3 2 3" xfId="37717"/>
    <cellStyle name="20 % - Accent5 2 2 2 3 3 2 4" xfId="48272"/>
    <cellStyle name="20 % - Accent5 2 2 2 3 3 2 5" xfId="58836"/>
    <cellStyle name="20 % - Accent5 2 2 2 3 3 3" xfId="16773"/>
    <cellStyle name="20 % - Accent5 2 2 2 3 3 4" xfId="21880"/>
    <cellStyle name="20 % - Accent5 2 2 2 3 3 5" xfId="32437"/>
    <cellStyle name="20 % - Accent5 2 2 2 3 3 6" xfId="42992"/>
    <cellStyle name="20 % - Accent5 2 2 2 3 3 7" xfId="53556"/>
    <cellStyle name="20 % - Accent5 2 2 2 3 4" xfId="9013"/>
    <cellStyle name="20 % - Accent5 2 2 2 3 4 2" xfId="24520"/>
    <cellStyle name="20 % - Accent5 2 2 2 3 4 3" xfId="35077"/>
    <cellStyle name="20 % - Accent5 2 2 2 3 4 4" xfId="45632"/>
    <cellStyle name="20 % - Accent5 2 2 2 3 4 5" xfId="56196"/>
    <cellStyle name="20 % - Accent5 2 2 2 3 5" xfId="3731"/>
    <cellStyle name="20 % - Accent5 2 2 2 3 6" xfId="14309"/>
    <cellStyle name="20 % - Accent5 2 2 2 3 7" xfId="19240"/>
    <cellStyle name="20 % - Accent5 2 2 2 3 8" xfId="29797"/>
    <cellStyle name="20 % - Accent5 2 2 2 3 9" xfId="40352"/>
    <cellStyle name="20 % - Accent5 2 2 2 4" xfId="1615"/>
    <cellStyle name="20 % - Accent5 2 2 2 4 2" xfId="6901"/>
    <cellStyle name="20 % - Accent5 2 2 2 4 2 2" xfId="12182"/>
    <cellStyle name="20 % - Accent5 2 2 2 4 2 2 2" xfId="27688"/>
    <cellStyle name="20 % - Accent5 2 2 2 4 2 2 3" xfId="38245"/>
    <cellStyle name="20 % - Accent5 2 2 2 4 2 2 4" xfId="48800"/>
    <cellStyle name="20 % - Accent5 2 2 2 4 2 2 5" xfId="59364"/>
    <cellStyle name="20 % - Accent5 2 2 2 4 2 3" xfId="17301"/>
    <cellStyle name="20 % - Accent5 2 2 2 4 2 4" xfId="22408"/>
    <cellStyle name="20 % - Accent5 2 2 2 4 2 5" xfId="32965"/>
    <cellStyle name="20 % - Accent5 2 2 2 4 2 6" xfId="43520"/>
    <cellStyle name="20 % - Accent5 2 2 2 4 2 7" xfId="54084"/>
    <cellStyle name="20 % - Accent5 2 2 2 4 3" xfId="9541"/>
    <cellStyle name="20 % - Accent5 2 2 2 4 3 2" xfId="25048"/>
    <cellStyle name="20 % - Accent5 2 2 2 4 3 3" xfId="35605"/>
    <cellStyle name="20 % - Accent5 2 2 2 4 3 4" xfId="46160"/>
    <cellStyle name="20 % - Accent5 2 2 2 4 3 5" xfId="56724"/>
    <cellStyle name="20 % - Accent5 2 2 2 4 4" xfId="4259"/>
    <cellStyle name="20 % - Accent5 2 2 2 4 5" xfId="14837"/>
    <cellStyle name="20 % - Accent5 2 2 2 4 6" xfId="19768"/>
    <cellStyle name="20 % - Accent5 2 2 2 4 7" xfId="30325"/>
    <cellStyle name="20 % - Accent5 2 2 2 4 8" xfId="40880"/>
    <cellStyle name="20 % - Accent5 2 2 2 4 9" xfId="51444"/>
    <cellStyle name="20 % - Accent5 2 2 2 5" xfId="5668"/>
    <cellStyle name="20 % - Accent5 2 2 2 5 2" xfId="10950"/>
    <cellStyle name="20 % - Accent5 2 2 2 5 2 2" xfId="26456"/>
    <cellStyle name="20 % - Accent5 2 2 2 5 2 3" xfId="37013"/>
    <cellStyle name="20 % - Accent5 2 2 2 5 2 4" xfId="47568"/>
    <cellStyle name="20 % - Accent5 2 2 2 5 2 5" xfId="58132"/>
    <cellStyle name="20 % - Accent5 2 2 2 5 3" xfId="16069"/>
    <cellStyle name="20 % - Accent5 2 2 2 5 4" xfId="21176"/>
    <cellStyle name="20 % - Accent5 2 2 2 5 5" xfId="31733"/>
    <cellStyle name="20 % - Accent5 2 2 2 5 6" xfId="42288"/>
    <cellStyle name="20 % - Accent5 2 2 2 5 7" xfId="52852"/>
    <cellStyle name="20 % - Accent5 2 2 2 6" xfId="8309"/>
    <cellStyle name="20 % - Accent5 2 2 2 6 2" xfId="23816"/>
    <cellStyle name="20 % - Accent5 2 2 2 6 3" xfId="34373"/>
    <cellStyle name="20 % - Accent5 2 2 2 6 4" xfId="44928"/>
    <cellStyle name="20 % - Accent5 2 2 2 6 5" xfId="55492"/>
    <cellStyle name="20 % - Accent5 2 2 2 7" xfId="3031"/>
    <cellStyle name="20 % - Accent5 2 2 2 8" xfId="13605"/>
    <cellStyle name="20 % - Accent5 2 2 2 9" xfId="18536"/>
    <cellStyle name="20 % - Accent5 2 2 3" xfId="558"/>
    <cellStyle name="20 % - Accent5 2 2 3 10" xfId="39824"/>
    <cellStyle name="20 % - Accent5 2 2 3 11" xfId="50388"/>
    <cellStyle name="20 % - Accent5 2 2 3 2" xfId="1263"/>
    <cellStyle name="20 % - Accent5 2 2 3 2 10" xfId="51092"/>
    <cellStyle name="20 % - Accent5 2 2 3 2 2" xfId="2495"/>
    <cellStyle name="20 % - Accent5 2 2 3 2 2 2" xfId="7781"/>
    <cellStyle name="20 % - Accent5 2 2 3 2 2 2 2" xfId="13062"/>
    <cellStyle name="20 % - Accent5 2 2 3 2 2 2 2 2" xfId="28568"/>
    <cellStyle name="20 % - Accent5 2 2 3 2 2 2 2 3" xfId="39125"/>
    <cellStyle name="20 % - Accent5 2 2 3 2 2 2 2 4" xfId="49680"/>
    <cellStyle name="20 % - Accent5 2 2 3 2 2 2 2 5" xfId="60244"/>
    <cellStyle name="20 % - Accent5 2 2 3 2 2 2 3" xfId="18181"/>
    <cellStyle name="20 % - Accent5 2 2 3 2 2 2 4" xfId="23288"/>
    <cellStyle name="20 % - Accent5 2 2 3 2 2 2 5" xfId="33845"/>
    <cellStyle name="20 % - Accent5 2 2 3 2 2 2 6" xfId="44400"/>
    <cellStyle name="20 % - Accent5 2 2 3 2 2 2 7" xfId="54964"/>
    <cellStyle name="20 % - Accent5 2 2 3 2 2 3" xfId="10421"/>
    <cellStyle name="20 % - Accent5 2 2 3 2 2 3 2" xfId="25928"/>
    <cellStyle name="20 % - Accent5 2 2 3 2 2 3 3" xfId="36485"/>
    <cellStyle name="20 % - Accent5 2 2 3 2 2 3 4" xfId="47040"/>
    <cellStyle name="20 % - Accent5 2 2 3 2 2 3 5" xfId="57604"/>
    <cellStyle name="20 % - Accent5 2 2 3 2 2 4" xfId="5139"/>
    <cellStyle name="20 % - Accent5 2 2 3 2 2 5" xfId="15717"/>
    <cellStyle name="20 % - Accent5 2 2 3 2 2 6" xfId="20648"/>
    <cellStyle name="20 % - Accent5 2 2 3 2 2 7" xfId="31205"/>
    <cellStyle name="20 % - Accent5 2 2 3 2 2 8" xfId="41760"/>
    <cellStyle name="20 % - Accent5 2 2 3 2 2 9" xfId="52324"/>
    <cellStyle name="20 % - Accent5 2 2 3 2 3" xfId="6549"/>
    <cellStyle name="20 % - Accent5 2 2 3 2 3 2" xfId="11830"/>
    <cellStyle name="20 % - Accent5 2 2 3 2 3 2 2" xfId="27336"/>
    <cellStyle name="20 % - Accent5 2 2 3 2 3 2 3" xfId="37893"/>
    <cellStyle name="20 % - Accent5 2 2 3 2 3 2 4" xfId="48448"/>
    <cellStyle name="20 % - Accent5 2 2 3 2 3 2 5" xfId="59012"/>
    <cellStyle name="20 % - Accent5 2 2 3 2 3 3" xfId="16949"/>
    <cellStyle name="20 % - Accent5 2 2 3 2 3 4" xfId="22056"/>
    <cellStyle name="20 % - Accent5 2 2 3 2 3 5" xfId="32613"/>
    <cellStyle name="20 % - Accent5 2 2 3 2 3 6" xfId="43168"/>
    <cellStyle name="20 % - Accent5 2 2 3 2 3 7" xfId="53732"/>
    <cellStyle name="20 % - Accent5 2 2 3 2 4" xfId="9189"/>
    <cellStyle name="20 % - Accent5 2 2 3 2 4 2" xfId="24696"/>
    <cellStyle name="20 % - Accent5 2 2 3 2 4 3" xfId="35253"/>
    <cellStyle name="20 % - Accent5 2 2 3 2 4 4" xfId="45808"/>
    <cellStyle name="20 % - Accent5 2 2 3 2 4 5" xfId="56372"/>
    <cellStyle name="20 % - Accent5 2 2 3 2 5" xfId="3907"/>
    <cellStyle name="20 % - Accent5 2 2 3 2 6" xfId="14485"/>
    <cellStyle name="20 % - Accent5 2 2 3 2 7" xfId="19416"/>
    <cellStyle name="20 % - Accent5 2 2 3 2 8" xfId="29973"/>
    <cellStyle name="20 % - Accent5 2 2 3 2 9" xfId="40528"/>
    <cellStyle name="20 % - Accent5 2 2 3 3" xfId="1791"/>
    <cellStyle name="20 % - Accent5 2 2 3 3 2" xfId="7077"/>
    <cellStyle name="20 % - Accent5 2 2 3 3 2 2" xfId="12358"/>
    <cellStyle name="20 % - Accent5 2 2 3 3 2 2 2" xfId="27864"/>
    <cellStyle name="20 % - Accent5 2 2 3 3 2 2 3" xfId="38421"/>
    <cellStyle name="20 % - Accent5 2 2 3 3 2 2 4" xfId="48976"/>
    <cellStyle name="20 % - Accent5 2 2 3 3 2 2 5" xfId="59540"/>
    <cellStyle name="20 % - Accent5 2 2 3 3 2 3" xfId="17477"/>
    <cellStyle name="20 % - Accent5 2 2 3 3 2 4" xfId="22584"/>
    <cellStyle name="20 % - Accent5 2 2 3 3 2 5" xfId="33141"/>
    <cellStyle name="20 % - Accent5 2 2 3 3 2 6" xfId="43696"/>
    <cellStyle name="20 % - Accent5 2 2 3 3 2 7" xfId="54260"/>
    <cellStyle name="20 % - Accent5 2 2 3 3 3" xfId="9717"/>
    <cellStyle name="20 % - Accent5 2 2 3 3 3 2" xfId="25224"/>
    <cellStyle name="20 % - Accent5 2 2 3 3 3 3" xfId="35781"/>
    <cellStyle name="20 % - Accent5 2 2 3 3 3 4" xfId="46336"/>
    <cellStyle name="20 % - Accent5 2 2 3 3 3 5" xfId="56900"/>
    <cellStyle name="20 % - Accent5 2 2 3 3 4" xfId="4435"/>
    <cellStyle name="20 % - Accent5 2 2 3 3 5" xfId="15013"/>
    <cellStyle name="20 % - Accent5 2 2 3 3 6" xfId="19944"/>
    <cellStyle name="20 % - Accent5 2 2 3 3 7" xfId="30501"/>
    <cellStyle name="20 % - Accent5 2 2 3 3 8" xfId="41056"/>
    <cellStyle name="20 % - Accent5 2 2 3 3 9" xfId="51620"/>
    <cellStyle name="20 % - Accent5 2 2 3 4" xfId="5844"/>
    <cellStyle name="20 % - Accent5 2 2 3 4 2" xfId="11126"/>
    <cellStyle name="20 % - Accent5 2 2 3 4 2 2" xfId="26632"/>
    <cellStyle name="20 % - Accent5 2 2 3 4 2 3" xfId="37189"/>
    <cellStyle name="20 % - Accent5 2 2 3 4 2 4" xfId="47744"/>
    <cellStyle name="20 % - Accent5 2 2 3 4 2 5" xfId="58308"/>
    <cellStyle name="20 % - Accent5 2 2 3 4 3" xfId="16245"/>
    <cellStyle name="20 % - Accent5 2 2 3 4 4" xfId="21352"/>
    <cellStyle name="20 % - Accent5 2 2 3 4 5" xfId="31909"/>
    <cellStyle name="20 % - Accent5 2 2 3 4 6" xfId="42464"/>
    <cellStyle name="20 % - Accent5 2 2 3 4 7" xfId="53028"/>
    <cellStyle name="20 % - Accent5 2 2 3 5" xfId="8485"/>
    <cellStyle name="20 % - Accent5 2 2 3 5 2" xfId="23992"/>
    <cellStyle name="20 % - Accent5 2 2 3 5 3" xfId="34549"/>
    <cellStyle name="20 % - Accent5 2 2 3 5 4" xfId="45104"/>
    <cellStyle name="20 % - Accent5 2 2 3 5 5" xfId="55668"/>
    <cellStyle name="20 % - Accent5 2 2 3 6" xfId="3203"/>
    <cellStyle name="20 % - Accent5 2 2 3 7" xfId="13781"/>
    <cellStyle name="20 % - Accent5 2 2 3 8" xfId="18712"/>
    <cellStyle name="20 % - Accent5 2 2 3 9" xfId="29269"/>
    <cellStyle name="20 % - Accent5 2 2 4" xfId="911"/>
    <cellStyle name="20 % - Accent5 2 2 4 10" xfId="50740"/>
    <cellStyle name="20 % - Accent5 2 2 4 2" xfId="2143"/>
    <cellStyle name="20 % - Accent5 2 2 4 2 2" xfId="7429"/>
    <cellStyle name="20 % - Accent5 2 2 4 2 2 2" xfId="12710"/>
    <cellStyle name="20 % - Accent5 2 2 4 2 2 2 2" xfId="28216"/>
    <cellStyle name="20 % - Accent5 2 2 4 2 2 2 3" xfId="38773"/>
    <cellStyle name="20 % - Accent5 2 2 4 2 2 2 4" xfId="49328"/>
    <cellStyle name="20 % - Accent5 2 2 4 2 2 2 5" xfId="59892"/>
    <cellStyle name="20 % - Accent5 2 2 4 2 2 3" xfId="17829"/>
    <cellStyle name="20 % - Accent5 2 2 4 2 2 4" xfId="22936"/>
    <cellStyle name="20 % - Accent5 2 2 4 2 2 5" xfId="33493"/>
    <cellStyle name="20 % - Accent5 2 2 4 2 2 6" xfId="44048"/>
    <cellStyle name="20 % - Accent5 2 2 4 2 2 7" xfId="54612"/>
    <cellStyle name="20 % - Accent5 2 2 4 2 3" xfId="10069"/>
    <cellStyle name="20 % - Accent5 2 2 4 2 3 2" xfId="25576"/>
    <cellStyle name="20 % - Accent5 2 2 4 2 3 3" xfId="36133"/>
    <cellStyle name="20 % - Accent5 2 2 4 2 3 4" xfId="46688"/>
    <cellStyle name="20 % - Accent5 2 2 4 2 3 5" xfId="57252"/>
    <cellStyle name="20 % - Accent5 2 2 4 2 4" xfId="4787"/>
    <cellStyle name="20 % - Accent5 2 2 4 2 5" xfId="15365"/>
    <cellStyle name="20 % - Accent5 2 2 4 2 6" xfId="20296"/>
    <cellStyle name="20 % - Accent5 2 2 4 2 7" xfId="30853"/>
    <cellStyle name="20 % - Accent5 2 2 4 2 8" xfId="41408"/>
    <cellStyle name="20 % - Accent5 2 2 4 2 9" xfId="51972"/>
    <cellStyle name="20 % - Accent5 2 2 4 3" xfId="6197"/>
    <cellStyle name="20 % - Accent5 2 2 4 3 2" xfId="11478"/>
    <cellStyle name="20 % - Accent5 2 2 4 3 2 2" xfId="26984"/>
    <cellStyle name="20 % - Accent5 2 2 4 3 2 3" xfId="37541"/>
    <cellStyle name="20 % - Accent5 2 2 4 3 2 4" xfId="48096"/>
    <cellStyle name="20 % - Accent5 2 2 4 3 2 5" xfId="58660"/>
    <cellStyle name="20 % - Accent5 2 2 4 3 3" xfId="16597"/>
    <cellStyle name="20 % - Accent5 2 2 4 3 4" xfId="21704"/>
    <cellStyle name="20 % - Accent5 2 2 4 3 5" xfId="32261"/>
    <cellStyle name="20 % - Accent5 2 2 4 3 6" xfId="42816"/>
    <cellStyle name="20 % - Accent5 2 2 4 3 7" xfId="53380"/>
    <cellStyle name="20 % - Accent5 2 2 4 4" xfId="8837"/>
    <cellStyle name="20 % - Accent5 2 2 4 4 2" xfId="24344"/>
    <cellStyle name="20 % - Accent5 2 2 4 4 3" xfId="34901"/>
    <cellStyle name="20 % - Accent5 2 2 4 4 4" xfId="45456"/>
    <cellStyle name="20 % - Accent5 2 2 4 4 5" xfId="56020"/>
    <cellStyle name="20 % - Accent5 2 2 4 5" xfId="3555"/>
    <cellStyle name="20 % - Accent5 2 2 4 6" xfId="14133"/>
    <cellStyle name="20 % - Accent5 2 2 4 7" xfId="19064"/>
    <cellStyle name="20 % - Accent5 2 2 4 8" xfId="29621"/>
    <cellStyle name="20 % - Accent5 2 2 4 9" xfId="40176"/>
    <cellStyle name="20 % - Accent5 2 2 5" xfId="1439"/>
    <cellStyle name="20 % - Accent5 2 2 5 2" xfId="6725"/>
    <cellStyle name="20 % - Accent5 2 2 5 2 2" xfId="12006"/>
    <cellStyle name="20 % - Accent5 2 2 5 2 2 2" xfId="27512"/>
    <cellStyle name="20 % - Accent5 2 2 5 2 2 3" xfId="38069"/>
    <cellStyle name="20 % - Accent5 2 2 5 2 2 4" xfId="48624"/>
    <cellStyle name="20 % - Accent5 2 2 5 2 2 5" xfId="59188"/>
    <cellStyle name="20 % - Accent5 2 2 5 2 3" xfId="17125"/>
    <cellStyle name="20 % - Accent5 2 2 5 2 4" xfId="22232"/>
    <cellStyle name="20 % - Accent5 2 2 5 2 5" xfId="32789"/>
    <cellStyle name="20 % - Accent5 2 2 5 2 6" xfId="43344"/>
    <cellStyle name="20 % - Accent5 2 2 5 2 7" xfId="53908"/>
    <cellStyle name="20 % - Accent5 2 2 5 3" xfId="9365"/>
    <cellStyle name="20 % - Accent5 2 2 5 3 2" xfId="24872"/>
    <cellStyle name="20 % - Accent5 2 2 5 3 3" xfId="35429"/>
    <cellStyle name="20 % - Accent5 2 2 5 3 4" xfId="45984"/>
    <cellStyle name="20 % - Accent5 2 2 5 3 5" xfId="56548"/>
    <cellStyle name="20 % - Accent5 2 2 5 4" xfId="4083"/>
    <cellStyle name="20 % - Accent5 2 2 5 5" xfId="14661"/>
    <cellStyle name="20 % - Accent5 2 2 5 6" xfId="19592"/>
    <cellStyle name="20 % - Accent5 2 2 5 7" xfId="30149"/>
    <cellStyle name="20 % - Accent5 2 2 5 8" xfId="40704"/>
    <cellStyle name="20 % - Accent5 2 2 5 9" xfId="51268"/>
    <cellStyle name="20 % - Accent5 2 2 6" xfId="2671"/>
    <cellStyle name="20 % - Accent5 2 2 6 2" xfId="7957"/>
    <cellStyle name="20 % - Accent5 2 2 6 2 2" xfId="13238"/>
    <cellStyle name="20 % - Accent5 2 2 6 2 2 2" xfId="28744"/>
    <cellStyle name="20 % - Accent5 2 2 6 2 2 3" xfId="39301"/>
    <cellStyle name="20 % - Accent5 2 2 6 2 2 4" xfId="49856"/>
    <cellStyle name="20 % - Accent5 2 2 6 2 2 5" xfId="60420"/>
    <cellStyle name="20 % - Accent5 2 2 6 2 3" xfId="23464"/>
    <cellStyle name="20 % - Accent5 2 2 6 2 4" xfId="34021"/>
    <cellStyle name="20 % - Accent5 2 2 6 2 5" xfId="44576"/>
    <cellStyle name="20 % - Accent5 2 2 6 2 6" xfId="55140"/>
    <cellStyle name="20 % - Accent5 2 2 6 3" xfId="10597"/>
    <cellStyle name="20 % - Accent5 2 2 6 3 2" xfId="26104"/>
    <cellStyle name="20 % - Accent5 2 2 6 3 3" xfId="36661"/>
    <cellStyle name="20 % - Accent5 2 2 6 3 4" xfId="47216"/>
    <cellStyle name="20 % - Accent5 2 2 6 3 5" xfId="57780"/>
    <cellStyle name="20 % - Accent5 2 2 6 4" xfId="5315"/>
    <cellStyle name="20 % - Accent5 2 2 6 5" xfId="15893"/>
    <cellStyle name="20 % - Accent5 2 2 6 6" xfId="20824"/>
    <cellStyle name="20 % - Accent5 2 2 6 7" xfId="31381"/>
    <cellStyle name="20 % - Accent5 2 2 6 8" xfId="41936"/>
    <cellStyle name="20 % - Accent5 2 2 6 9" xfId="52500"/>
    <cellStyle name="20 % - Accent5 2 2 7" xfId="5492"/>
    <cellStyle name="20 % - Accent5 2 2 7 2" xfId="10774"/>
    <cellStyle name="20 % - Accent5 2 2 7 2 2" xfId="26280"/>
    <cellStyle name="20 % - Accent5 2 2 7 2 3" xfId="36837"/>
    <cellStyle name="20 % - Accent5 2 2 7 2 4" xfId="47392"/>
    <cellStyle name="20 % - Accent5 2 2 7 2 5" xfId="57956"/>
    <cellStyle name="20 % - Accent5 2 2 7 3" xfId="21000"/>
    <cellStyle name="20 % - Accent5 2 2 7 4" xfId="31557"/>
    <cellStyle name="20 % - Accent5 2 2 7 5" xfId="42112"/>
    <cellStyle name="20 % - Accent5 2 2 7 6" xfId="52676"/>
    <cellStyle name="20 % - Accent5 2 2 8" xfId="8133"/>
    <cellStyle name="20 % - Accent5 2 2 8 2" xfId="23640"/>
    <cellStyle name="20 % - Accent5 2 2 8 3" xfId="34197"/>
    <cellStyle name="20 % - Accent5 2 2 8 4" xfId="44752"/>
    <cellStyle name="20 % - Accent5 2 2 8 5" xfId="55316"/>
    <cellStyle name="20 % - Accent5 2 2 9" xfId="2848"/>
    <cellStyle name="20 % - Accent5 2 3" xfId="295"/>
    <cellStyle name="20 % - Accent5 2 3 10" xfId="29010"/>
    <cellStyle name="20 % - Accent5 2 3 11" xfId="39565"/>
    <cellStyle name="20 % - Accent5 2 3 12" xfId="50125"/>
    <cellStyle name="20 % - Accent5 2 3 2" xfId="648"/>
    <cellStyle name="20 % - Accent5 2 3 2 10" xfId="50477"/>
    <cellStyle name="20 % - Accent5 2 3 2 2" xfId="1880"/>
    <cellStyle name="20 % - Accent5 2 3 2 2 2" xfId="7166"/>
    <cellStyle name="20 % - Accent5 2 3 2 2 2 2" xfId="12447"/>
    <cellStyle name="20 % - Accent5 2 3 2 2 2 2 2" xfId="27953"/>
    <cellStyle name="20 % - Accent5 2 3 2 2 2 2 3" xfId="38510"/>
    <cellStyle name="20 % - Accent5 2 3 2 2 2 2 4" xfId="49065"/>
    <cellStyle name="20 % - Accent5 2 3 2 2 2 2 5" xfId="59629"/>
    <cellStyle name="20 % - Accent5 2 3 2 2 2 3" xfId="17566"/>
    <cellStyle name="20 % - Accent5 2 3 2 2 2 4" xfId="22673"/>
    <cellStyle name="20 % - Accent5 2 3 2 2 2 5" xfId="33230"/>
    <cellStyle name="20 % - Accent5 2 3 2 2 2 6" xfId="43785"/>
    <cellStyle name="20 % - Accent5 2 3 2 2 2 7" xfId="54349"/>
    <cellStyle name="20 % - Accent5 2 3 2 2 3" xfId="9806"/>
    <cellStyle name="20 % - Accent5 2 3 2 2 3 2" xfId="25313"/>
    <cellStyle name="20 % - Accent5 2 3 2 2 3 3" xfId="35870"/>
    <cellStyle name="20 % - Accent5 2 3 2 2 3 4" xfId="46425"/>
    <cellStyle name="20 % - Accent5 2 3 2 2 3 5" xfId="56989"/>
    <cellStyle name="20 % - Accent5 2 3 2 2 4" xfId="4524"/>
    <cellStyle name="20 % - Accent5 2 3 2 2 5" xfId="15102"/>
    <cellStyle name="20 % - Accent5 2 3 2 2 6" xfId="20033"/>
    <cellStyle name="20 % - Accent5 2 3 2 2 7" xfId="30590"/>
    <cellStyle name="20 % - Accent5 2 3 2 2 8" xfId="41145"/>
    <cellStyle name="20 % - Accent5 2 3 2 2 9" xfId="51709"/>
    <cellStyle name="20 % - Accent5 2 3 2 3" xfId="5934"/>
    <cellStyle name="20 % - Accent5 2 3 2 3 2" xfId="11215"/>
    <cellStyle name="20 % - Accent5 2 3 2 3 2 2" xfId="26721"/>
    <cellStyle name="20 % - Accent5 2 3 2 3 2 3" xfId="37278"/>
    <cellStyle name="20 % - Accent5 2 3 2 3 2 4" xfId="47833"/>
    <cellStyle name="20 % - Accent5 2 3 2 3 2 5" xfId="58397"/>
    <cellStyle name="20 % - Accent5 2 3 2 3 3" xfId="16334"/>
    <cellStyle name="20 % - Accent5 2 3 2 3 4" xfId="21441"/>
    <cellStyle name="20 % - Accent5 2 3 2 3 5" xfId="31998"/>
    <cellStyle name="20 % - Accent5 2 3 2 3 6" xfId="42553"/>
    <cellStyle name="20 % - Accent5 2 3 2 3 7" xfId="53117"/>
    <cellStyle name="20 % - Accent5 2 3 2 4" xfId="8574"/>
    <cellStyle name="20 % - Accent5 2 3 2 4 2" xfId="24081"/>
    <cellStyle name="20 % - Accent5 2 3 2 4 3" xfId="34638"/>
    <cellStyle name="20 % - Accent5 2 3 2 4 4" xfId="45193"/>
    <cellStyle name="20 % - Accent5 2 3 2 4 5" xfId="55757"/>
    <cellStyle name="20 % - Accent5 2 3 2 5" xfId="3292"/>
    <cellStyle name="20 % - Accent5 2 3 2 6" xfId="13870"/>
    <cellStyle name="20 % - Accent5 2 3 2 7" xfId="18801"/>
    <cellStyle name="20 % - Accent5 2 3 2 8" xfId="29358"/>
    <cellStyle name="20 % - Accent5 2 3 2 9" xfId="39913"/>
    <cellStyle name="20 % - Accent5 2 3 3" xfId="1000"/>
    <cellStyle name="20 % - Accent5 2 3 3 10" xfId="50829"/>
    <cellStyle name="20 % - Accent5 2 3 3 2" xfId="2232"/>
    <cellStyle name="20 % - Accent5 2 3 3 2 2" xfId="7518"/>
    <cellStyle name="20 % - Accent5 2 3 3 2 2 2" xfId="12799"/>
    <cellStyle name="20 % - Accent5 2 3 3 2 2 2 2" xfId="28305"/>
    <cellStyle name="20 % - Accent5 2 3 3 2 2 2 3" xfId="38862"/>
    <cellStyle name="20 % - Accent5 2 3 3 2 2 2 4" xfId="49417"/>
    <cellStyle name="20 % - Accent5 2 3 3 2 2 2 5" xfId="59981"/>
    <cellStyle name="20 % - Accent5 2 3 3 2 2 3" xfId="17918"/>
    <cellStyle name="20 % - Accent5 2 3 3 2 2 4" xfId="23025"/>
    <cellStyle name="20 % - Accent5 2 3 3 2 2 5" xfId="33582"/>
    <cellStyle name="20 % - Accent5 2 3 3 2 2 6" xfId="44137"/>
    <cellStyle name="20 % - Accent5 2 3 3 2 2 7" xfId="54701"/>
    <cellStyle name="20 % - Accent5 2 3 3 2 3" xfId="10158"/>
    <cellStyle name="20 % - Accent5 2 3 3 2 3 2" xfId="25665"/>
    <cellStyle name="20 % - Accent5 2 3 3 2 3 3" xfId="36222"/>
    <cellStyle name="20 % - Accent5 2 3 3 2 3 4" xfId="46777"/>
    <cellStyle name="20 % - Accent5 2 3 3 2 3 5" xfId="57341"/>
    <cellStyle name="20 % - Accent5 2 3 3 2 4" xfId="4876"/>
    <cellStyle name="20 % - Accent5 2 3 3 2 5" xfId="15454"/>
    <cellStyle name="20 % - Accent5 2 3 3 2 6" xfId="20385"/>
    <cellStyle name="20 % - Accent5 2 3 3 2 7" xfId="30942"/>
    <cellStyle name="20 % - Accent5 2 3 3 2 8" xfId="41497"/>
    <cellStyle name="20 % - Accent5 2 3 3 2 9" xfId="52061"/>
    <cellStyle name="20 % - Accent5 2 3 3 3" xfId="6286"/>
    <cellStyle name="20 % - Accent5 2 3 3 3 2" xfId="11567"/>
    <cellStyle name="20 % - Accent5 2 3 3 3 2 2" xfId="27073"/>
    <cellStyle name="20 % - Accent5 2 3 3 3 2 3" xfId="37630"/>
    <cellStyle name="20 % - Accent5 2 3 3 3 2 4" xfId="48185"/>
    <cellStyle name="20 % - Accent5 2 3 3 3 2 5" xfId="58749"/>
    <cellStyle name="20 % - Accent5 2 3 3 3 3" xfId="16686"/>
    <cellStyle name="20 % - Accent5 2 3 3 3 4" xfId="21793"/>
    <cellStyle name="20 % - Accent5 2 3 3 3 5" xfId="32350"/>
    <cellStyle name="20 % - Accent5 2 3 3 3 6" xfId="42905"/>
    <cellStyle name="20 % - Accent5 2 3 3 3 7" xfId="53469"/>
    <cellStyle name="20 % - Accent5 2 3 3 4" xfId="8926"/>
    <cellStyle name="20 % - Accent5 2 3 3 4 2" xfId="24433"/>
    <cellStyle name="20 % - Accent5 2 3 3 4 3" xfId="34990"/>
    <cellStyle name="20 % - Accent5 2 3 3 4 4" xfId="45545"/>
    <cellStyle name="20 % - Accent5 2 3 3 4 5" xfId="56109"/>
    <cellStyle name="20 % - Accent5 2 3 3 5" xfId="3644"/>
    <cellStyle name="20 % - Accent5 2 3 3 6" xfId="14222"/>
    <cellStyle name="20 % - Accent5 2 3 3 7" xfId="19153"/>
    <cellStyle name="20 % - Accent5 2 3 3 8" xfId="29710"/>
    <cellStyle name="20 % - Accent5 2 3 3 9" xfId="40265"/>
    <cellStyle name="20 % - Accent5 2 3 4" xfId="1528"/>
    <cellStyle name="20 % - Accent5 2 3 4 2" xfId="6814"/>
    <cellStyle name="20 % - Accent5 2 3 4 2 2" xfId="12095"/>
    <cellStyle name="20 % - Accent5 2 3 4 2 2 2" xfId="27601"/>
    <cellStyle name="20 % - Accent5 2 3 4 2 2 3" xfId="38158"/>
    <cellStyle name="20 % - Accent5 2 3 4 2 2 4" xfId="48713"/>
    <cellStyle name="20 % - Accent5 2 3 4 2 2 5" xfId="59277"/>
    <cellStyle name="20 % - Accent5 2 3 4 2 3" xfId="17214"/>
    <cellStyle name="20 % - Accent5 2 3 4 2 4" xfId="22321"/>
    <cellStyle name="20 % - Accent5 2 3 4 2 5" xfId="32878"/>
    <cellStyle name="20 % - Accent5 2 3 4 2 6" xfId="43433"/>
    <cellStyle name="20 % - Accent5 2 3 4 2 7" xfId="53997"/>
    <cellStyle name="20 % - Accent5 2 3 4 3" xfId="9454"/>
    <cellStyle name="20 % - Accent5 2 3 4 3 2" xfId="24961"/>
    <cellStyle name="20 % - Accent5 2 3 4 3 3" xfId="35518"/>
    <cellStyle name="20 % - Accent5 2 3 4 3 4" xfId="46073"/>
    <cellStyle name="20 % - Accent5 2 3 4 3 5" xfId="56637"/>
    <cellStyle name="20 % - Accent5 2 3 4 4" xfId="4172"/>
    <cellStyle name="20 % - Accent5 2 3 4 5" xfId="14750"/>
    <cellStyle name="20 % - Accent5 2 3 4 6" xfId="19681"/>
    <cellStyle name="20 % - Accent5 2 3 4 7" xfId="30238"/>
    <cellStyle name="20 % - Accent5 2 3 4 8" xfId="40793"/>
    <cellStyle name="20 % - Accent5 2 3 4 9" xfId="51357"/>
    <cellStyle name="20 % - Accent5 2 3 5" xfId="5581"/>
    <cellStyle name="20 % - Accent5 2 3 5 2" xfId="10863"/>
    <cellStyle name="20 % - Accent5 2 3 5 2 2" xfId="26369"/>
    <cellStyle name="20 % - Accent5 2 3 5 2 3" xfId="36926"/>
    <cellStyle name="20 % - Accent5 2 3 5 2 4" xfId="47481"/>
    <cellStyle name="20 % - Accent5 2 3 5 2 5" xfId="58045"/>
    <cellStyle name="20 % - Accent5 2 3 5 3" xfId="15982"/>
    <cellStyle name="20 % - Accent5 2 3 5 4" xfId="21089"/>
    <cellStyle name="20 % - Accent5 2 3 5 5" xfId="31646"/>
    <cellStyle name="20 % - Accent5 2 3 5 6" xfId="42201"/>
    <cellStyle name="20 % - Accent5 2 3 5 7" xfId="52765"/>
    <cellStyle name="20 % - Accent5 2 3 6" xfId="8222"/>
    <cellStyle name="20 % - Accent5 2 3 6 2" xfId="23729"/>
    <cellStyle name="20 % - Accent5 2 3 6 3" xfId="34286"/>
    <cellStyle name="20 % - Accent5 2 3 6 4" xfId="44841"/>
    <cellStyle name="20 % - Accent5 2 3 6 5" xfId="55405"/>
    <cellStyle name="20 % - Accent5 2 3 7" xfId="2944"/>
    <cellStyle name="20 % - Accent5 2 3 8" xfId="13518"/>
    <cellStyle name="20 % - Accent5 2 3 9" xfId="18449"/>
    <cellStyle name="20 % - Accent5 2 4" xfId="471"/>
    <cellStyle name="20 % - Accent5 2 4 10" xfId="39739"/>
    <cellStyle name="20 % - Accent5 2 4 11" xfId="50301"/>
    <cellStyle name="20 % - Accent5 2 4 2" xfId="1176"/>
    <cellStyle name="20 % - Accent5 2 4 2 10" xfId="51005"/>
    <cellStyle name="20 % - Accent5 2 4 2 2" xfId="2408"/>
    <cellStyle name="20 % - Accent5 2 4 2 2 2" xfId="7694"/>
    <cellStyle name="20 % - Accent5 2 4 2 2 2 2" xfId="12975"/>
    <cellStyle name="20 % - Accent5 2 4 2 2 2 2 2" xfId="28481"/>
    <cellStyle name="20 % - Accent5 2 4 2 2 2 2 3" xfId="39038"/>
    <cellStyle name="20 % - Accent5 2 4 2 2 2 2 4" xfId="49593"/>
    <cellStyle name="20 % - Accent5 2 4 2 2 2 2 5" xfId="60157"/>
    <cellStyle name="20 % - Accent5 2 4 2 2 2 3" xfId="18094"/>
    <cellStyle name="20 % - Accent5 2 4 2 2 2 4" xfId="23201"/>
    <cellStyle name="20 % - Accent5 2 4 2 2 2 5" xfId="33758"/>
    <cellStyle name="20 % - Accent5 2 4 2 2 2 6" xfId="44313"/>
    <cellStyle name="20 % - Accent5 2 4 2 2 2 7" xfId="54877"/>
    <cellStyle name="20 % - Accent5 2 4 2 2 3" xfId="10334"/>
    <cellStyle name="20 % - Accent5 2 4 2 2 3 2" xfId="25841"/>
    <cellStyle name="20 % - Accent5 2 4 2 2 3 3" xfId="36398"/>
    <cellStyle name="20 % - Accent5 2 4 2 2 3 4" xfId="46953"/>
    <cellStyle name="20 % - Accent5 2 4 2 2 3 5" xfId="57517"/>
    <cellStyle name="20 % - Accent5 2 4 2 2 4" xfId="5052"/>
    <cellStyle name="20 % - Accent5 2 4 2 2 5" xfId="15630"/>
    <cellStyle name="20 % - Accent5 2 4 2 2 6" xfId="20561"/>
    <cellStyle name="20 % - Accent5 2 4 2 2 7" xfId="31118"/>
    <cellStyle name="20 % - Accent5 2 4 2 2 8" xfId="41673"/>
    <cellStyle name="20 % - Accent5 2 4 2 2 9" xfId="52237"/>
    <cellStyle name="20 % - Accent5 2 4 2 3" xfId="6462"/>
    <cellStyle name="20 % - Accent5 2 4 2 3 2" xfId="11743"/>
    <cellStyle name="20 % - Accent5 2 4 2 3 2 2" xfId="27249"/>
    <cellStyle name="20 % - Accent5 2 4 2 3 2 3" xfId="37806"/>
    <cellStyle name="20 % - Accent5 2 4 2 3 2 4" xfId="48361"/>
    <cellStyle name="20 % - Accent5 2 4 2 3 2 5" xfId="58925"/>
    <cellStyle name="20 % - Accent5 2 4 2 3 3" xfId="16862"/>
    <cellStyle name="20 % - Accent5 2 4 2 3 4" xfId="21969"/>
    <cellStyle name="20 % - Accent5 2 4 2 3 5" xfId="32526"/>
    <cellStyle name="20 % - Accent5 2 4 2 3 6" xfId="43081"/>
    <cellStyle name="20 % - Accent5 2 4 2 3 7" xfId="53645"/>
    <cellStyle name="20 % - Accent5 2 4 2 4" xfId="9102"/>
    <cellStyle name="20 % - Accent5 2 4 2 4 2" xfId="24609"/>
    <cellStyle name="20 % - Accent5 2 4 2 4 3" xfId="35166"/>
    <cellStyle name="20 % - Accent5 2 4 2 4 4" xfId="45721"/>
    <cellStyle name="20 % - Accent5 2 4 2 4 5" xfId="56285"/>
    <cellStyle name="20 % - Accent5 2 4 2 5" xfId="3820"/>
    <cellStyle name="20 % - Accent5 2 4 2 6" xfId="14398"/>
    <cellStyle name="20 % - Accent5 2 4 2 7" xfId="19329"/>
    <cellStyle name="20 % - Accent5 2 4 2 8" xfId="29886"/>
    <cellStyle name="20 % - Accent5 2 4 2 9" xfId="40441"/>
    <cellStyle name="20 % - Accent5 2 4 3" xfId="1704"/>
    <cellStyle name="20 % - Accent5 2 4 3 2" xfId="6990"/>
    <cellStyle name="20 % - Accent5 2 4 3 2 2" xfId="12271"/>
    <cellStyle name="20 % - Accent5 2 4 3 2 2 2" xfId="27777"/>
    <cellStyle name="20 % - Accent5 2 4 3 2 2 3" xfId="38334"/>
    <cellStyle name="20 % - Accent5 2 4 3 2 2 4" xfId="48889"/>
    <cellStyle name="20 % - Accent5 2 4 3 2 2 5" xfId="59453"/>
    <cellStyle name="20 % - Accent5 2 4 3 2 3" xfId="17390"/>
    <cellStyle name="20 % - Accent5 2 4 3 2 4" xfId="22497"/>
    <cellStyle name="20 % - Accent5 2 4 3 2 5" xfId="33054"/>
    <cellStyle name="20 % - Accent5 2 4 3 2 6" xfId="43609"/>
    <cellStyle name="20 % - Accent5 2 4 3 2 7" xfId="54173"/>
    <cellStyle name="20 % - Accent5 2 4 3 3" xfId="9630"/>
    <cellStyle name="20 % - Accent5 2 4 3 3 2" xfId="25137"/>
    <cellStyle name="20 % - Accent5 2 4 3 3 3" xfId="35694"/>
    <cellStyle name="20 % - Accent5 2 4 3 3 4" xfId="46249"/>
    <cellStyle name="20 % - Accent5 2 4 3 3 5" xfId="56813"/>
    <cellStyle name="20 % - Accent5 2 4 3 4" xfId="4348"/>
    <cellStyle name="20 % - Accent5 2 4 3 5" xfId="14926"/>
    <cellStyle name="20 % - Accent5 2 4 3 6" xfId="19857"/>
    <cellStyle name="20 % - Accent5 2 4 3 7" xfId="30414"/>
    <cellStyle name="20 % - Accent5 2 4 3 8" xfId="40969"/>
    <cellStyle name="20 % - Accent5 2 4 3 9" xfId="51533"/>
    <cellStyle name="20 % - Accent5 2 4 4" xfId="5757"/>
    <cellStyle name="20 % - Accent5 2 4 4 2" xfId="11039"/>
    <cellStyle name="20 % - Accent5 2 4 4 2 2" xfId="26545"/>
    <cellStyle name="20 % - Accent5 2 4 4 2 3" xfId="37102"/>
    <cellStyle name="20 % - Accent5 2 4 4 2 4" xfId="47657"/>
    <cellStyle name="20 % - Accent5 2 4 4 2 5" xfId="58221"/>
    <cellStyle name="20 % - Accent5 2 4 4 3" xfId="16158"/>
    <cellStyle name="20 % - Accent5 2 4 4 4" xfId="21265"/>
    <cellStyle name="20 % - Accent5 2 4 4 5" xfId="31822"/>
    <cellStyle name="20 % - Accent5 2 4 4 6" xfId="42377"/>
    <cellStyle name="20 % - Accent5 2 4 4 7" xfId="52941"/>
    <cellStyle name="20 % - Accent5 2 4 5" xfId="8398"/>
    <cellStyle name="20 % - Accent5 2 4 5 2" xfId="23905"/>
    <cellStyle name="20 % - Accent5 2 4 5 3" xfId="34462"/>
    <cellStyle name="20 % - Accent5 2 4 5 4" xfId="45017"/>
    <cellStyle name="20 % - Accent5 2 4 5 5" xfId="55581"/>
    <cellStyle name="20 % - Accent5 2 4 6" xfId="3118"/>
    <cellStyle name="20 % - Accent5 2 4 7" xfId="13694"/>
    <cellStyle name="20 % - Accent5 2 4 8" xfId="18625"/>
    <cellStyle name="20 % - Accent5 2 4 9" xfId="29184"/>
    <cellStyle name="20 % - Accent5 2 5" xfId="824"/>
    <cellStyle name="20 % - Accent5 2 5 10" xfId="50653"/>
    <cellStyle name="20 % - Accent5 2 5 2" xfId="2056"/>
    <cellStyle name="20 % - Accent5 2 5 2 2" xfId="7342"/>
    <cellStyle name="20 % - Accent5 2 5 2 2 2" xfId="12623"/>
    <cellStyle name="20 % - Accent5 2 5 2 2 2 2" xfId="28129"/>
    <cellStyle name="20 % - Accent5 2 5 2 2 2 3" xfId="38686"/>
    <cellStyle name="20 % - Accent5 2 5 2 2 2 4" xfId="49241"/>
    <cellStyle name="20 % - Accent5 2 5 2 2 2 5" xfId="59805"/>
    <cellStyle name="20 % - Accent5 2 5 2 2 3" xfId="17742"/>
    <cellStyle name="20 % - Accent5 2 5 2 2 4" xfId="22849"/>
    <cellStyle name="20 % - Accent5 2 5 2 2 5" xfId="33406"/>
    <cellStyle name="20 % - Accent5 2 5 2 2 6" xfId="43961"/>
    <cellStyle name="20 % - Accent5 2 5 2 2 7" xfId="54525"/>
    <cellStyle name="20 % - Accent5 2 5 2 3" xfId="9982"/>
    <cellStyle name="20 % - Accent5 2 5 2 3 2" xfId="25489"/>
    <cellStyle name="20 % - Accent5 2 5 2 3 3" xfId="36046"/>
    <cellStyle name="20 % - Accent5 2 5 2 3 4" xfId="46601"/>
    <cellStyle name="20 % - Accent5 2 5 2 3 5" xfId="57165"/>
    <cellStyle name="20 % - Accent5 2 5 2 4" xfId="4700"/>
    <cellStyle name="20 % - Accent5 2 5 2 5" xfId="15278"/>
    <cellStyle name="20 % - Accent5 2 5 2 6" xfId="20209"/>
    <cellStyle name="20 % - Accent5 2 5 2 7" xfId="30766"/>
    <cellStyle name="20 % - Accent5 2 5 2 8" xfId="41321"/>
    <cellStyle name="20 % - Accent5 2 5 2 9" xfId="51885"/>
    <cellStyle name="20 % - Accent5 2 5 3" xfId="6110"/>
    <cellStyle name="20 % - Accent5 2 5 3 2" xfId="11391"/>
    <cellStyle name="20 % - Accent5 2 5 3 2 2" xfId="26897"/>
    <cellStyle name="20 % - Accent5 2 5 3 2 3" xfId="37454"/>
    <cellStyle name="20 % - Accent5 2 5 3 2 4" xfId="48009"/>
    <cellStyle name="20 % - Accent5 2 5 3 2 5" xfId="58573"/>
    <cellStyle name="20 % - Accent5 2 5 3 3" xfId="16510"/>
    <cellStyle name="20 % - Accent5 2 5 3 4" xfId="21617"/>
    <cellStyle name="20 % - Accent5 2 5 3 5" xfId="32174"/>
    <cellStyle name="20 % - Accent5 2 5 3 6" xfId="42729"/>
    <cellStyle name="20 % - Accent5 2 5 3 7" xfId="53293"/>
    <cellStyle name="20 % - Accent5 2 5 4" xfId="8750"/>
    <cellStyle name="20 % - Accent5 2 5 4 2" xfId="24257"/>
    <cellStyle name="20 % - Accent5 2 5 4 3" xfId="34814"/>
    <cellStyle name="20 % - Accent5 2 5 4 4" xfId="45369"/>
    <cellStyle name="20 % - Accent5 2 5 4 5" xfId="55933"/>
    <cellStyle name="20 % - Accent5 2 5 5" xfId="3468"/>
    <cellStyle name="20 % - Accent5 2 5 6" xfId="14046"/>
    <cellStyle name="20 % - Accent5 2 5 7" xfId="18977"/>
    <cellStyle name="20 % - Accent5 2 5 8" xfId="29534"/>
    <cellStyle name="20 % - Accent5 2 5 9" xfId="40089"/>
    <cellStyle name="20 % - Accent5 2 6" xfId="1352"/>
    <cellStyle name="20 % - Accent5 2 6 2" xfId="6638"/>
    <cellStyle name="20 % - Accent5 2 6 2 2" xfId="11919"/>
    <cellStyle name="20 % - Accent5 2 6 2 2 2" xfId="27425"/>
    <cellStyle name="20 % - Accent5 2 6 2 2 3" xfId="37982"/>
    <cellStyle name="20 % - Accent5 2 6 2 2 4" xfId="48537"/>
    <cellStyle name="20 % - Accent5 2 6 2 2 5" xfId="59101"/>
    <cellStyle name="20 % - Accent5 2 6 2 3" xfId="17038"/>
    <cellStyle name="20 % - Accent5 2 6 2 4" xfId="22145"/>
    <cellStyle name="20 % - Accent5 2 6 2 5" xfId="32702"/>
    <cellStyle name="20 % - Accent5 2 6 2 6" xfId="43257"/>
    <cellStyle name="20 % - Accent5 2 6 2 7" xfId="53821"/>
    <cellStyle name="20 % - Accent5 2 6 3" xfId="9278"/>
    <cellStyle name="20 % - Accent5 2 6 3 2" xfId="24785"/>
    <cellStyle name="20 % - Accent5 2 6 3 3" xfId="35342"/>
    <cellStyle name="20 % - Accent5 2 6 3 4" xfId="45897"/>
    <cellStyle name="20 % - Accent5 2 6 3 5" xfId="56461"/>
    <cellStyle name="20 % - Accent5 2 6 4" xfId="3996"/>
    <cellStyle name="20 % - Accent5 2 6 5" xfId="14574"/>
    <cellStyle name="20 % - Accent5 2 6 6" xfId="19505"/>
    <cellStyle name="20 % - Accent5 2 6 7" xfId="30062"/>
    <cellStyle name="20 % - Accent5 2 6 8" xfId="40617"/>
    <cellStyle name="20 % - Accent5 2 6 9" xfId="51181"/>
    <cellStyle name="20 % - Accent5 2 7" xfId="2584"/>
    <cellStyle name="20 % - Accent5 2 7 2" xfId="7870"/>
    <cellStyle name="20 % - Accent5 2 7 2 2" xfId="13151"/>
    <cellStyle name="20 % - Accent5 2 7 2 2 2" xfId="28657"/>
    <cellStyle name="20 % - Accent5 2 7 2 2 3" xfId="39214"/>
    <cellStyle name="20 % - Accent5 2 7 2 2 4" xfId="49769"/>
    <cellStyle name="20 % - Accent5 2 7 2 2 5" xfId="60333"/>
    <cellStyle name="20 % - Accent5 2 7 2 3" xfId="23377"/>
    <cellStyle name="20 % - Accent5 2 7 2 4" xfId="33934"/>
    <cellStyle name="20 % - Accent5 2 7 2 5" xfId="44489"/>
    <cellStyle name="20 % - Accent5 2 7 2 6" xfId="55053"/>
    <cellStyle name="20 % - Accent5 2 7 3" xfId="10510"/>
    <cellStyle name="20 % - Accent5 2 7 3 2" xfId="26017"/>
    <cellStyle name="20 % - Accent5 2 7 3 3" xfId="36574"/>
    <cellStyle name="20 % - Accent5 2 7 3 4" xfId="47129"/>
    <cellStyle name="20 % - Accent5 2 7 3 5" xfId="57693"/>
    <cellStyle name="20 % - Accent5 2 7 4" xfId="5228"/>
    <cellStyle name="20 % - Accent5 2 7 5" xfId="15806"/>
    <cellStyle name="20 % - Accent5 2 7 6" xfId="20737"/>
    <cellStyle name="20 % - Accent5 2 7 7" xfId="31294"/>
    <cellStyle name="20 % - Accent5 2 7 8" xfId="41849"/>
    <cellStyle name="20 % - Accent5 2 7 9" xfId="52413"/>
    <cellStyle name="20 % - Accent5 2 8" xfId="5405"/>
    <cellStyle name="20 % - Accent5 2 8 2" xfId="10687"/>
    <cellStyle name="20 % - Accent5 2 8 2 2" xfId="26193"/>
    <cellStyle name="20 % - Accent5 2 8 2 3" xfId="36750"/>
    <cellStyle name="20 % - Accent5 2 8 2 4" xfId="47305"/>
    <cellStyle name="20 % - Accent5 2 8 2 5" xfId="57869"/>
    <cellStyle name="20 % - Accent5 2 8 3" xfId="20913"/>
    <cellStyle name="20 % - Accent5 2 8 4" xfId="31470"/>
    <cellStyle name="20 % - Accent5 2 8 5" xfId="42025"/>
    <cellStyle name="20 % - Accent5 2 8 6" xfId="52589"/>
    <cellStyle name="20 % - Accent5 2 9" xfId="8046"/>
    <cellStyle name="20 % - Accent5 2 9 2" xfId="23553"/>
    <cellStyle name="20 % - Accent5 2 9 3" xfId="34110"/>
    <cellStyle name="20 % - Accent5 2 9 4" xfId="44665"/>
    <cellStyle name="20 % - Accent5 2 9 5" xfId="55229"/>
    <cellStyle name="20 % - Accent5 3" xfId="140"/>
    <cellStyle name="20 % - Accent5 3 10" xfId="13370"/>
    <cellStyle name="20 % - Accent5 3 11" xfId="18300"/>
    <cellStyle name="20 % - Accent5 3 12" xfId="28862"/>
    <cellStyle name="20 % - Accent5 3 13" xfId="39417"/>
    <cellStyle name="20 % - Accent5 3 14" xfId="49977"/>
    <cellStyle name="20 % - Accent5 3 2" xfId="323"/>
    <cellStyle name="20 % - Accent5 3 2 10" xfId="29038"/>
    <cellStyle name="20 % - Accent5 3 2 11" xfId="39593"/>
    <cellStyle name="20 % - Accent5 3 2 12" xfId="50153"/>
    <cellStyle name="20 % - Accent5 3 2 2" xfId="676"/>
    <cellStyle name="20 % - Accent5 3 2 2 10" xfId="50505"/>
    <cellStyle name="20 % - Accent5 3 2 2 2" xfId="1908"/>
    <cellStyle name="20 % - Accent5 3 2 2 2 2" xfId="7194"/>
    <cellStyle name="20 % - Accent5 3 2 2 2 2 2" xfId="12475"/>
    <cellStyle name="20 % - Accent5 3 2 2 2 2 2 2" xfId="27981"/>
    <cellStyle name="20 % - Accent5 3 2 2 2 2 2 3" xfId="38538"/>
    <cellStyle name="20 % - Accent5 3 2 2 2 2 2 4" xfId="49093"/>
    <cellStyle name="20 % - Accent5 3 2 2 2 2 2 5" xfId="59657"/>
    <cellStyle name="20 % - Accent5 3 2 2 2 2 3" xfId="17594"/>
    <cellStyle name="20 % - Accent5 3 2 2 2 2 4" xfId="22701"/>
    <cellStyle name="20 % - Accent5 3 2 2 2 2 5" xfId="33258"/>
    <cellStyle name="20 % - Accent5 3 2 2 2 2 6" xfId="43813"/>
    <cellStyle name="20 % - Accent5 3 2 2 2 2 7" xfId="54377"/>
    <cellStyle name="20 % - Accent5 3 2 2 2 3" xfId="9834"/>
    <cellStyle name="20 % - Accent5 3 2 2 2 3 2" xfId="25341"/>
    <cellStyle name="20 % - Accent5 3 2 2 2 3 3" xfId="35898"/>
    <cellStyle name="20 % - Accent5 3 2 2 2 3 4" xfId="46453"/>
    <cellStyle name="20 % - Accent5 3 2 2 2 3 5" xfId="57017"/>
    <cellStyle name="20 % - Accent5 3 2 2 2 4" xfId="4552"/>
    <cellStyle name="20 % - Accent5 3 2 2 2 5" xfId="15130"/>
    <cellStyle name="20 % - Accent5 3 2 2 2 6" xfId="20061"/>
    <cellStyle name="20 % - Accent5 3 2 2 2 7" xfId="30618"/>
    <cellStyle name="20 % - Accent5 3 2 2 2 8" xfId="41173"/>
    <cellStyle name="20 % - Accent5 3 2 2 2 9" xfId="51737"/>
    <cellStyle name="20 % - Accent5 3 2 2 3" xfId="5962"/>
    <cellStyle name="20 % - Accent5 3 2 2 3 2" xfId="11243"/>
    <cellStyle name="20 % - Accent5 3 2 2 3 2 2" xfId="26749"/>
    <cellStyle name="20 % - Accent5 3 2 2 3 2 3" xfId="37306"/>
    <cellStyle name="20 % - Accent5 3 2 2 3 2 4" xfId="47861"/>
    <cellStyle name="20 % - Accent5 3 2 2 3 2 5" xfId="58425"/>
    <cellStyle name="20 % - Accent5 3 2 2 3 3" xfId="16362"/>
    <cellStyle name="20 % - Accent5 3 2 2 3 4" xfId="21469"/>
    <cellStyle name="20 % - Accent5 3 2 2 3 5" xfId="32026"/>
    <cellStyle name="20 % - Accent5 3 2 2 3 6" xfId="42581"/>
    <cellStyle name="20 % - Accent5 3 2 2 3 7" xfId="53145"/>
    <cellStyle name="20 % - Accent5 3 2 2 4" xfId="8602"/>
    <cellStyle name="20 % - Accent5 3 2 2 4 2" xfId="24109"/>
    <cellStyle name="20 % - Accent5 3 2 2 4 3" xfId="34666"/>
    <cellStyle name="20 % - Accent5 3 2 2 4 4" xfId="45221"/>
    <cellStyle name="20 % - Accent5 3 2 2 4 5" xfId="55785"/>
    <cellStyle name="20 % - Accent5 3 2 2 5" xfId="3320"/>
    <cellStyle name="20 % - Accent5 3 2 2 6" xfId="13898"/>
    <cellStyle name="20 % - Accent5 3 2 2 7" xfId="18829"/>
    <cellStyle name="20 % - Accent5 3 2 2 8" xfId="29386"/>
    <cellStyle name="20 % - Accent5 3 2 2 9" xfId="39941"/>
    <cellStyle name="20 % - Accent5 3 2 3" xfId="1028"/>
    <cellStyle name="20 % - Accent5 3 2 3 10" xfId="50857"/>
    <cellStyle name="20 % - Accent5 3 2 3 2" xfId="2260"/>
    <cellStyle name="20 % - Accent5 3 2 3 2 2" xfId="7546"/>
    <cellStyle name="20 % - Accent5 3 2 3 2 2 2" xfId="12827"/>
    <cellStyle name="20 % - Accent5 3 2 3 2 2 2 2" xfId="28333"/>
    <cellStyle name="20 % - Accent5 3 2 3 2 2 2 3" xfId="38890"/>
    <cellStyle name="20 % - Accent5 3 2 3 2 2 2 4" xfId="49445"/>
    <cellStyle name="20 % - Accent5 3 2 3 2 2 2 5" xfId="60009"/>
    <cellStyle name="20 % - Accent5 3 2 3 2 2 3" xfId="17946"/>
    <cellStyle name="20 % - Accent5 3 2 3 2 2 4" xfId="23053"/>
    <cellStyle name="20 % - Accent5 3 2 3 2 2 5" xfId="33610"/>
    <cellStyle name="20 % - Accent5 3 2 3 2 2 6" xfId="44165"/>
    <cellStyle name="20 % - Accent5 3 2 3 2 2 7" xfId="54729"/>
    <cellStyle name="20 % - Accent5 3 2 3 2 3" xfId="10186"/>
    <cellStyle name="20 % - Accent5 3 2 3 2 3 2" xfId="25693"/>
    <cellStyle name="20 % - Accent5 3 2 3 2 3 3" xfId="36250"/>
    <cellStyle name="20 % - Accent5 3 2 3 2 3 4" xfId="46805"/>
    <cellStyle name="20 % - Accent5 3 2 3 2 3 5" xfId="57369"/>
    <cellStyle name="20 % - Accent5 3 2 3 2 4" xfId="4904"/>
    <cellStyle name="20 % - Accent5 3 2 3 2 5" xfId="15482"/>
    <cellStyle name="20 % - Accent5 3 2 3 2 6" xfId="20413"/>
    <cellStyle name="20 % - Accent5 3 2 3 2 7" xfId="30970"/>
    <cellStyle name="20 % - Accent5 3 2 3 2 8" xfId="41525"/>
    <cellStyle name="20 % - Accent5 3 2 3 2 9" xfId="52089"/>
    <cellStyle name="20 % - Accent5 3 2 3 3" xfId="6314"/>
    <cellStyle name="20 % - Accent5 3 2 3 3 2" xfId="11595"/>
    <cellStyle name="20 % - Accent5 3 2 3 3 2 2" xfId="27101"/>
    <cellStyle name="20 % - Accent5 3 2 3 3 2 3" xfId="37658"/>
    <cellStyle name="20 % - Accent5 3 2 3 3 2 4" xfId="48213"/>
    <cellStyle name="20 % - Accent5 3 2 3 3 2 5" xfId="58777"/>
    <cellStyle name="20 % - Accent5 3 2 3 3 3" xfId="16714"/>
    <cellStyle name="20 % - Accent5 3 2 3 3 4" xfId="21821"/>
    <cellStyle name="20 % - Accent5 3 2 3 3 5" xfId="32378"/>
    <cellStyle name="20 % - Accent5 3 2 3 3 6" xfId="42933"/>
    <cellStyle name="20 % - Accent5 3 2 3 3 7" xfId="53497"/>
    <cellStyle name="20 % - Accent5 3 2 3 4" xfId="8954"/>
    <cellStyle name="20 % - Accent5 3 2 3 4 2" xfId="24461"/>
    <cellStyle name="20 % - Accent5 3 2 3 4 3" xfId="35018"/>
    <cellStyle name="20 % - Accent5 3 2 3 4 4" xfId="45573"/>
    <cellStyle name="20 % - Accent5 3 2 3 4 5" xfId="56137"/>
    <cellStyle name="20 % - Accent5 3 2 3 5" xfId="3672"/>
    <cellStyle name="20 % - Accent5 3 2 3 6" xfId="14250"/>
    <cellStyle name="20 % - Accent5 3 2 3 7" xfId="19181"/>
    <cellStyle name="20 % - Accent5 3 2 3 8" xfId="29738"/>
    <cellStyle name="20 % - Accent5 3 2 3 9" xfId="40293"/>
    <cellStyle name="20 % - Accent5 3 2 4" xfId="1556"/>
    <cellStyle name="20 % - Accent5 3 2 4 2" xfId="6842"/>
    <cellStyle name="20 % - Accent5 3 2 4 2 2" xfId="12123"/>
    <cellStyle name="20 % - Accent5 3 2 4 2 2 2" xfId="27629"/>
    <cellStyle name="20 % - Accent5 3 2 4 2 2 3" xfId="38186"/>
    <cellStyle name="20 % - Accent5 3 2 4 2 2 4" xfId="48741"/>
    <cellStyle name="20 % - Accent5 3 2 4 2 2 5" xfId="59305"/>
    <cellStyle name="20 % - Accent5 3 2 4 2 3" xfId="17242"/>
    <cellStyle name="20 % - Accent5 3 2 4 2 4" xfId="22349"/>
    <cellStyle name="20 % - Accent5 3 2 4 2 5" xfId="32906"/>
    <cellStyle name="20 % - Accent5 3 2 4 2 6" xfId="43461"/>
    <cellStyle name="20 % - Accent5 3 2 4 2 7" xfId="54025"/>
    <cellStyle name="20 % - Accent5 3 2 4 3" xfId="9482"/>
    <cellStyle name="20 % - Accent5 3 2 4 3 2" xfId="24989"/>
    <cellStyle name="20 % - Accent5 3 2 4 3 3" xfId="35546"/>
    <cellStyle name="20 % - Accent5 3 2 4 3 4" xfId="46101"/>
    <cellStyle name="20 % - Accent5 3 2 4 3 5" xfId="56665"/>
    <cellStyle name="20 % - Accent5 3 2 4 4" xfId="4200"/>
    <cellStyle name="20 % - Accent5 3 2 4 5" xfId="14778"/>
    <cellStyle name="20 % - Accent5 3 2 4 6" xfId="19709"/>
    <cellStyle name="20 % - Accent5 3 2 4 7" xfId="30266"/>
    <cellStyle name="20 % - Accent5 3 2 4 8" xfId="40821"/>
    <cellStyle name="20 % - Accent5 3 2 4 9" xfId="51385"/>
    <cellStyle name="20 % - Accent5 3 2 5" xfId="5609"/>
    <cellStyle name="20 % - Accent5 3 2 5 2" xfId="10891"/>
    <cellStyle name="20 % - Accent5 3 2 5 2 2" xfId="26397"/>
    <cellStyle name="20 % - Accent5 3 2 5 2 3" xfId="36954"/>
    <cellStyle name="20 % - Accent5 3 2 5 2 4" xfId="47509"/>
    <cellStyle name="20 % - Accent5 3 2 5 2 5" xfId="58073"/>
    <cellStyle name="20 % - Accent5 3 2 5 3" xfId="16010"/>
    <cellStyle name="20 % - Accent5 3 2 5 4" xfId="21117"/>
    <cellStyle name="20 % - Accent5 3 2 5 5" xfId="31674"/>
    <cellStyle name="20 % - Accent5 3 2 5 6" xfId="42229"/>
    <cellStyle name="20 % - Accent5 3 2 5 7" xfId="52793"/>
    <cellStyle name="20 % - Accent5 3 2 6" xfId="8250"/>
    <cellStyle name="20 % - Accent5 3 2 6 2" xfId="23757"/>
    <cellStyle name="20 % - Accent5 3 2 6 3" xfId="34314"/>
    <cellStyle name="20 % - Accent5 3 2 6 4" xfId="44869"/>
    <cellStyle name="20 % - Accent5 3 2 6 5" xfId="55433"/>
    <cellStyle name="20 % - Accent5 3 2 7" xfId="2972"/>
    <cellStyle name="20 % - Accent5 3 2 8" xfId="13546"/>
    <cellStyle name="20 % - Accent5 3 2 9" xfId="18477"/>
    <cellStyle name="20 % - Accent5 3 3" xfId="499"/>
    <cellStyle name="20 % - Accent5 3 3 10" xfId="39767"/>
    <cellStyle name="20 % - Accent5 3 3 11" xfId="50329"/>
    <cellStyle name="20 % - Accent5 3 3 2" xfId="1204"/>
    <cellStyle name="20 % - Accent5 3 3 2 10" xfId="51033"/>
    <cellStyle name="20 % - Accent5 3 3 2 2" xfId="2436"/>
    <cellStyle name="20 % - Accent5 3 3 2 2 2" xfId="7722"/>
    <cellStyle name="20 % - Accent5 3 3 2 2 2 2" xfId="13003"/>
    <cellStyle name="20 % - Accent5 3 3 2 2 2 2 2" xfId="28509"/>
    <cellStyle name="20 % - Accent5 3 3 2 2 2 2 3" xfId="39066"/>
    <cellStyle name="20 % - Accent5 3 3 2 2 2 2 4" xfId="49621"/>
    <cellStyle name="20 % - Accent5 3 3 2 2 2 2 5" xfId="60185"/>
    <cellStyle name="20 % - Accent5 3 3 2 2 2 3" xfId="18122"/>
    <cellStyle name="20 % - Accent5 3 3 2 2 2 4" xfId="23229"/>
    <cellStyle name="20 % - Accent5 3 3 2 2 2 5" xfId="33786"/>
    <cellStyle name="20 % - Accent5 3 3 2 2 2 6" xfId="44341"/>
    <cellStyle name="20 % - Accent5 3 3 2 2 2 7" xfId="54905"/>
    <cellStyle name="20 % - Accent5 3 3 2 2 3" xfId="10362"/>
    <cellStyle name="20 % - Accent5 3 3 2 2 3 2" xfId="25869"/>
    <cellStyle name="20 % - Accent5 3 3 2 2 3 3" xfId="36426"/>
    <cellStyle name="20 % - Accent5 3 3 2 2 3 4" xfId="46981"/>
    <cellStyle name="20 % - Accent5 3 3 2 2 3 5" xfId="57545"/>
    <cellStyle name="20 % - Accent5 3 3 2 2 4" xfId="5080"/>
    <cellStyle name="20 % - Accent5 3 3 2 2 5" xfId="15658"/>
    <cellStyle name="20 % - Accent5 3 3 2 2 6" xfId="20589"/>
    <cellStyle name="20 % - Accent5 3 3 2 2 7" xfId="31146"/>
    <cellStyle name="20 % - Accent5 3 3 2 2 8" xfId="41701"/>
    <cellStyle name="20 % - Accent5 3 3 2 2 9" xfId="52265"/>
    <cellStyle name="20 % - Accent5 3 3 2 3" xfId="6490"/>
    <cellStyle name="20 % - Accent5 3 3 2 3 2" xfId="11771"/>
    <cellStyle name="20 % - Accent5 3 3 2 3 2 2" xfId="27277"/>
    <cellStyle name="20 % - Accent5 3 3 2 3 2 3" xfId="37834"/>
    <cellStyle name="20 % - Accent5 3 3 2 3 2 4" xfId="48389"/>
    <cellStyle name="20 % - Accent5 3 3 2 3 2 5" xfId="58953"/>
    <cellStyle name="20 % - Accent5 3 3 2 3 3" xfId="16890"/>
    <cellStyle name="20 % - Accent5 3 3 2 3 4" xfId="21997"/>
    <cellStyle name="20 % - Accent5 3 3 2 3 5" xfId="32554"/>
    <cellStyle name="20 % - Accent5 3 3 2 3 6" xfId="43109"/>
    <cellStyle name="20 % - Accent5 3 3 2 3 7" xfId="53673"/>
    <cellStyle name="20 % - Accent5 3 3 2 4" xfId="9130"/>
    <cellStyle name="20 % - Accent5 3 3 2 4 2" xfId="24637"/>
    <cellStyle name="20 % - Accent5 3 3 2 4 3" xfId="35194"/>
    <cellStyle name="20 % - Accent5 3 3 2 4 4" xfId="45749"/>
    <cellStyle name="20 % - Accent5 3 3 2 4 5" xfId="56313"/>
    <cellStyle name="20 % - Accent5 3 3 2 5" xfId="3848"/>
    <cellStyle name="20 % - Accent5 3 3 2 6" xfId="14426"/>
    <cellStyle name="20 % - Accent5 3 3 2 7" xfId="19357"/>
    <cellStyle name="20 % - Accent5 3 3 2 8" xfId="29914"/>
    <cellStyle name="20 % - Accent5 3 3 2 9" xfId="40469"/>
    <cellStyle name="20 % - Accent5 3 3 3" xfId="1732"/>
    <cellStyle name="20 % - Accent5 3 3 3 2" xfId="7018"/>
    <cellStyle name="20 % - Accent5 3 3 3 2 2" xfId="12299"/>
    <cellStyle name="20 % - Accent5 3 3 3 2 2 2" xfId="27805"/>
    <cellStyle name="20 % - Accent5 3 3 3 2 2 3" xfId="38362"/>
    <cellStyle name="20 % - Accent5 3 3 3 2 2 4" xfId="48917"/>
    <cellStyle name="20 % - Accent5 3 3 3 2 2 5" xfId="59481"/>
    <cellStyle name="20 % - Accent5 3 3 3 2 3" xfId="17418"/>
    <cellStyle name="20 % - Accent5 3 3 3 2 4" xfId="22525"/>
    <cellStyle name="20 % - Accent5 3 3 3 2 5" xfId="33082"/>
    <cellStyle name="20 % - Accent5 3 3 3 2 6" xfId="43637"/>
    <cellStyle name="20 % - Accent5 3 3 3 2 7" xfId="54201"/>
    <cellStyle name="20 % - Accent5 3 3 3 3" xfId="9658"/>
    <cellStyle name="20 % - Accent5 3 3 3 3 2" xfId="25165"/>
    <cellStyle name="20 % - Accent5 3 3 3 3 3" xfId="35722"/>
    <cellStyle name="20 % - Accent5 3 3 3 3 4" xfId="46277"/>
    <cellStyle name="20 % - Accent5 3 3 3 3 5" xfId="56841"/>
    <cellStyle name="20 % - Accent5 3 3 3 4" xfId="4376"/>
    <cellStyle name="20 % - Accent5 3 3 3 5" xfId="14954"/>
    <cellStyle name="20 % - Accent5 3 3 3 6" xfId="19885"/>
    <cellStyle name="20 % - Accent5 3 3 3 7" xfId="30442"/>
    <cellStyle name="20 % - Accent5 3 3 3 8" xfId="40997"/>
    <cellStyle name="20 % - Accent5 3 3 3 9" xfId="51561"/>
    <cellStyle name="20 % - Accent5 3 3 4" xfId="5785"/>
    <cellStyle name="20 % - Accent5 3 3 4 2" xfId="11067"/>
    <cellStyle name="20 % - Accent5 3 3 4 2 2" xfId="26573"/>
    <cellStyle name="20 % - Accent5 3 3 4 2 3" xfId="37130"/>
    <cellStyle name="20 % - Accent5 3 3 4 2 4" xfId="47685"/>
    <cellStyle name="20 % - Accent5 3 3 4 2 5" xfId="58249"/>
    <cellStyle name="20 % - Accent5 3 3 4 3" xfId="16186"/>
    <cellStyle name="20 % - Accent5 3 3 4 4" xfId="21293"/>
    <cellStyle name="20 % - Accent5 3 3 4 5" xfId="31850"/>
    <cellStyle name="20 % - Accent5 3 3 4 6" xfId="42405"/>
    <cellStyle name="20 % - Accent5 3 3 4 7" xfId="52969"/>
    <cellStyle name="20 % - Accent5 3 3 5" xfId="8426"/>
    <cellStyle name="20 % - Accent5 3 3 5 2" xfId="23933"/>
    <cellStyle name="20 % - Accent5 3 3 5 3" xfId="34490"/>
    <cellStyle name="20 % - Accent5 3 3 5 4" xfId="45045"/>
    <cellStyle name="20 % - Accent5 3 3 5 5" xfId="55609"/>
    <cellStyle name="20 % - Accent5 3 3 6" xfId="3146"/>
    <cellStyle name="20 % - Accent5 3 3 7" xfId="13722"/>
    <cellStyle name="20 % - Accent5 3 3 8" xfId="18653"/>
    <cellStyle name="20 % - Accent5 3 3 9" xfId="29212"/>
    <cellStyle name="20 % - Accent5 3 4" xfId="852"/>
    <cellStyle name="20 % - Accent5 3 4 10" xfId="50681"/>
    <cellStyle name="20 % - Accent5 3 4 2" xfId="2084"/>
    <cellStyle name="20 % - Accent5 3 4 2 2" xfId="7370"/>
    <cellStyle name="20 % - Accent5 3 4 2 2 2" xfId="12651"/>
    <cellStyle name="20 % - Accent5 3 4 2 2 2 2" xfId="28157"/>
    <cellStyle name="20 % - Accent5 3 4 2 2 2 3" xfId="38714"/>
    <cellStyle name="20 % - Accent5 3 4 2 2 2 4" xfId="49269"/>
    <cellStyle name="20 % - Accent5 3 4 2 2 2 5" xfId="59833"/>
    <cellStyle name="20 % - Accent5 3 4 2 2 3" xfId="17770"/>
    <cellStyle name="20 % - Accent5 3 4 2 2 4" xfId="22877"/>
    <cellStyle name="20 % - Accent5 3 4 2 2 5" xfId="33434"/>
    <cellStyle name="20 % - Accent5 3 4 2 2 6" xfId="43989"/>
    <cellStyle name="20 % - Accent5 3 4 2 2 7" xfId="54553"/>
    <cellStyle name="20 % - Accent5 3 4 2 3" xfId="10010"/>
    <cellStyle name="20 % - Accent5 3 4 2 3 2" xfId="25517"/>
    <cellStyle name="20 % - Accent5 3 4 2 3 3" xfId="36074"/>
    <cellStyle name="20 % - Accent5 3 4 2 3 4" xfId="46629"/>
    <cellStyle name="20 % - Accent5 3 4 2 3 5" xfId="57193"/>
    <cellStyle name="20 % - Accent5 3 4 2 4" xfId="4728"/>
    <cellStyle name="20 % - Accent5 3 4 2 5" xfId="15306"/>
    <cellStyle name="20 % - Accent5 3 4 2 6" xfId="20237"/>
    <cellStyle name="20 % - Accent5 3 4 2 7" xfId="30794"/>
    <cellStyle name="20 % - Accent5 3 4 2 8" xfId="41349"/>
    <cellStyle name="20 % - Accent5 3 4 2 9" xfId="51913"/>
    <cellStyle name="20 % - Accent5 3 4 3" xfId="6138"/>
    <cellStyle name="20 % - Accent5 3 4 3 2" xfId="11419"/>
    <cellStyle name="20 % - Accent5 3 4 3 2 2" xfId="26925"/>
    <cellStyle name="20 % - Accent5 3 4 3 2 3" xfId="37482"/>
    <cellStyle name="20 % - Accent5 3 4 3 2 4" xfId="48037"/>
    <cellStyle name="20 % - Accent5 3 4 3 2 5" xfId="58601"/>
    <cellStyle name="20 % - Accent5 3 4 3 3" xfId="16538"/>
    <cellStyle name="20 % - Accent5 3 4 3 4" xfId="21645"/>
    <cellStyle name="20 % - Accent5 3 4 3 5" xfId="32202"/>
    <cellStyle name="20 % - Accent5 3 4 3 6" xfId="42757"/>
    <cellStyle name="20 % - Accent5 3 4 3 7" xfId="53321"/>
    <cellStyle name="20 % - Accent5 3 4 4" xfId="8778"/>
    <cellStyle name="20 % - Accent5 3 4 4 2" xfId="24285"/>
    <cellStyle name="20 % - Accent5 3 4 4 3" xfId="34842"/>
    <cellStyle name="20 % - Accent5 3 4 4 4" xfId="45397"/>
    <cellStyle name="20 % - Accent5 3 4 4 5" xfId="55961"/>
    <cellStyle name="20 % - Accent5 3 4 5" xfId="3496"/>
    <cellStyle name="20 % - Accent5 3 4 6" xfId="14074"/>
    <cellStyle name="20 % - Accent5 3 4 7" xfId="19005"/>
    <cellStyle name="20 % - Accent5 3 4 8" xfId="29562"/>
    <cellStyle name="20 % - Accent5 3 4 9" xfId="40117"/>
    <cellStyle name="20 % - Accent5 3 5" xfId="1380"/>
    <cellStyle name="20 % - Accent5 3 5 2" xfId="6666"/>
    <cellStyle name="20 % - Accent5 3 5 2 2" xfId="11947"/>
    <cellStyle name="20 % - Accent5 3 5 2 2 2" xfId="27453"/>
    <cellStyle name="20 % - Accent5 3 5 2 2 3" xfId="38010"/>
    <cellStyle name="20 % - Accent5 3 5 2 2 4" xfId="48565"/>
    <cellStyle name="20 % - Accent5 3 5 2 2 5" xfId="59129"/>
    <cellStyle name="20 % - Accent5 3 5 2 3" xfId="17066"/>
    <cellStyle name="20 % - Accent5 3 5 2 4" xfId="22173"/>
    <cellStyle name="20 % - Accent5 3 5 2 5" xfId="32730"/>
    <cellStyle name="20 % - Accent5 3 5 2 6" xfId="43285"/>
    <cellStyle name="20 % - Accent5 3 5 2 7" xfId="53849"/>
    <cellStyle name="20 % - Accent5 3 5 3" xfId="9306"/>
    <cellStyle name="20 % - Accent5 3 5 3 2" xfId="24813"/>
    <cellStyle name="20 % - Accent5 3 5 3 3" xfId="35370"/>
    <cellStyle name="20 % - Accent5 3 5 3 4" xfId="45925"/>
    <cellStyle name="20 % - Accent5 3 5 3 5" xfId="56489"/>
    <cellStyle name="20 % - Accent5 3 5 4" xfId="4024"/>
    <cellStyle name="20 % - Accent5 3 5 5" xfId="14602"/>
    <cellStyle name="20 % - Accent5 3 5 6" xfId="19533"/>
    <cellStyle name="20 % - Accent5 3 5 7" xfId="30090"/>
    <cellStyle name="20 % - Accent5 3 5 8" xfId="40645"/>
    <cellStyle name="20 % - Accent5 3 5 9" xfId="51209"/>
    <cellStyle name="20 % - Accent5 3 6" xfId="2612"/>
    <cellStyle name="20 % - Accent5 3 6 2" xfId="7898"/>
    <cellStyle name="20 % - Accent5 3 6 2 2" xfId="13179"/>
    <cellStyle name="20 % - Accent5 3 6 2 2 2" xfId="28685"/>
    <cellStyle name="20 % - Accent5 3 6 2 2 3" xfId="39242"/>
    <cellStyle name="20 % - Accent5 3 6 2 2 4" xfId="49797"/>
    <cellStyle name="20 % - Accent5 3 6 2 2 5" xfId="60361"/>
    <cellStyle name="20 % - Accent5 3 6 2 3" xfId="23405"/>
    <cellStyle name="20 % - Accent5 3 6 2 4" xfId="33962"/>
    <cellStyle name="20 % - Accent5 3 6 2 5" xfId="44517"/>
    <cellStyle name="20 % - Accent5 3 6 2 6" xfId="55081"/>
    <cellStyle name="20 % - Accent5 3 6 3" xfId="10538"/>
    <cellStyle name="20 % - Accent5 3 6 3 2" xfId="26045"/>
    <cellStyle name="20 % - Accent5 3 6 3 3" xfId="36602"/>
    <cellStyle name="20 % - Accent5 3 6 3 4" xfId="47157"/>
    <cellStyle name="20 % - Accent5 3 6 3 5" xfId="57721"/>
    <cellStyle name="20 % - Accent5 3 6 4" xfId="5256"/>
    <cellStyle name="20 % - Accent5 3 6 5" xfId="15834"/>
    <cellStyle name="20 % - Accent5 3 6 6" xfId="20765"/>
    <cellStyle name="20 % - Accent5 3 6 7" xfId="31322"/>
    <cellStyle name="20 % - Accent5 3 6 8" xfId="41877"/>
    <cellStyle name="20 % - Accent5 3 6 9" xfId="52441"/>
    <cellStyle name="20 % - Accent5 3 7" xfId="5433"/>
    <cellStyle name="20 % - Accent5 3 7 2" xfId="10715"/>
    <cellStyle name="20 % - Accent5 3 7 2 2" xfId="26221"/>
    <cellStyle name="20 % - Accent5 3 7 2 3" xfId="36778"/>
    <cellStyle name="20 % - Accent5 3 7 2 4" xfId="47333"/>
    <cellStyle name="20 % - Accent5 3 7 2 5" xfId="57897"/>
    <cellStyle name="20 % - Accent5 3 7 3" xfId="20941"/>
    <cellStyle name="20 % - Accent5 3 7 4" xfId="31498"/>
    <cellStyle name="20 % - Accent5 3 7 5" xfId="42053"/>
    <cellStyle name="20 % - Accent5 3 7 6" xfId="52617"/>
    <cellStyle name="20 % - Accent5 3 8" xfId="8074"/>
    <cellStyle name="20 % - Accent5 3 8 2" xfId="23581"/>
    <cellStyle name="20 % - Accent5 3 8 3" xfId="34138"/>
    <cellStyle name="20 % - Accent5 3 8 4" xfId="44693"/>
    <cellStyle name="20 % - Accent5 3 8 5" xfId="55257"/>
    <cellStyle name="20 % - Accent5 3 9" xfId="2789"/>
    <cellStyle name="20 % - Accent5 4" xfId="234"/>
    <cellStyle name="20 % - Accent5 4 10" xfId="28950"/>
    <cellStyle name="20 % - Accent5 4 11" xfId="39505"/>
    <cellStyle name="20 % - Accent5 4 12" xfId="50065"/>
    <cellStyle name="20 % - Accent5 4 2" xfId="587"/>
    <cellStyle name="20 % - Accent5 4 2 10" xfId="50416"/>
    <cellStyle name="20 % - Accent5 4 2 2" xfId="1819"/>
    <cellStyle name="20 % - Accent5 4 2 2 2" xfId="7105"/>
    <cellStyle name="20 % - Accent5 4 2 2 2 2" xfId="12386"/>
    <cellStyle name="20 % - Accent5 4 2 2 2 2 2" xfId="27892"/>
    <cellStyle name="20 % - Accent5 4 2 2 2 2 3" xfId="38449"/>
    <cellStyle name="20 % - Accent5 4 2 2 2 2 4" xfId="49004"/>
    <cellStyle name="20 % - Accent5 4 2 2 2 2 5" xfId="59568"/>
    <cellStyle name="20 % - Accent5 4 2 2 2 3" xfId="17505"/>
    <cellStyle name="20 % - Accent5 4 2 2 2 4" xfId="22612"/>
    <cellStyle name="20 % - Accent5 4 2 2 2 5" xfId="33169"/>
    <cellStyle name="20 % - Accent5 4 2 2 2 6" xfId="43724"/>
    <cellStyle name="20 % - Accent5 4 2 2 2 7" xfId="54288"/>
    <cellStyle name="20 % - Accent5 4 2 2 3" xfId="9745"/>
    <cellStyle name="20 % - Accent5 4 2 2 3 2" xfId="25252"/>
    <cellStyle name="20 % - Accent5 4 2 2 3 3" xfId="35809"/>
    <cellStyle name="20 % - Accent5 4 2 2 3 4" xfId="46364"/>
    <cellStyle name="20 % - Accent5 4 2 2 3 5" xfId="56928"/>
    <cellStyle name="20 % - Accent5 4 2 2 4" xfId="4463"/>
    <cellStyle name="20 % - Accent5 4 2 2 5" xfId="15041"/>
    <cellStyle name="20 % - Accent5 4 2 2 6" xfId="19972"/>
    <cellStyle name="20 % - Accent5 4 2 2 7" xfId="30529"/>
    <cellStyle name="20 % - Accent5 4 2 2 8" xfId="41084"/>
    <cellStyle name="20 % - Accent5 4 2 2 9" xfId="51648"/>
    <cellStyle name="20 % - Accent5 4 2 3" xfId="5873"/>
    <cellStyle name="20 % - Accent5 4 2 3 2" xfId="11154"/>
    <cellStyle name="20 % - Accent5 4 2 3 2 2" xfId="26660"/>
    <cellStyle name="20 % - Accent5 4 2 3 2 3" xfId="37217"/>
    <cellStyle name="20 % - Accent5 4 2 3 2 4" xfId="47772"/>
    <cellStyle name="20 % - Accent5 4 2 3 2 5" xfId="58336"/>
    <cellStyle name="20 % - Accent5 4 2 3 3" xfId="16273"/>
    <cellStyle name="20 % - Accent5 4 2 3 4" xfId="21380"/>
    <cellStyle name="20 % - Accent5 4 2 3 5" xfId="31937"/>
    <cellStyle name="20 % - Accent5 4 2 3 6" xfId="42492"/>
    <cellStyle name="20 % - Accent5 4 2 3 7" xfId="53056"/>
    <cellStyle name="20 % - Accent5 4 2 4" xfId="8513"/>
    <cellStyle name="20 % - Accent5 4 2 4 2" xfId="24020"/>
    <cellStyle name="20 % - Accent5 4 2 4 3" xfId="34577"/>
    <cellStyle name="20 % - Accent5 4 2 4 4" xfId="45132"/>
    <cellStyle name="20 % - Accent5 4 2 4 5" xfId="55696"/>
    <cellStyle name="20 % - Accent5 4 2 5" xfId="3231"/>
    <cellStyle name="20 % - Accent5 4 2 6" xfId="13809"/>
    <cellStyle name="20 % - Accent5 4 2 7" xfId="18740"/>
    <cellStyle name="20 % - Accent5 4 2 8" xfId="29297"/>
    <cellStyle name="20 % - Accent5 4 2 9" xfId="39852"/>
    <cellStyle name="20 % - Accent5 4 3" xfId="939"/>
    <cellStyle name="20 % - Accent5 4 3 10" xfId="50768"/>
    <cellStyle name="20 % - Accent5 4 3 2" xfId="2171"/>
    <cellStyle name="20 % - Accent5 4 3 2 2" xfId="7457"/>
    <cellStyle name="20 % - Accent5 4 3 2 2 2" xfId="12738"/>
    <cellStyle name="20 % - Accent5 4 3 2 2 2 2" xfId="28244"/>
    <cellStyle name="20 % - Accent5 4 3 2 2 2 3" xfId="38801"/>
    <cellStyle name="20 % - Accent5 4 3 2 2 2 4" xfId="49356"/>
    <cellStyle name="20 % - Accent5 4 3 2 2 2 5" xfId="59920"/>
    <cellStyle name="20 % - Accent5 4 3 2 2 3" xfId="17857"/>
    <cellStyle name="20 % - Accent5 4 3 2 2 4" xfId="22964"/>
    <cellStyle name="20 % - Accent5 4 3 2 2 5" xfId="33521"/>
    <cellStyle name="20 % - Accent5 4 3 2 2 6" xfId="44076"/>
    <cellStyle name="20 % - Accent5 4 3 2 2 7" xfId="54640"/>
    <cellStyle name="20 % - Accent5 4 3 2 3" xfId="10097"/>
    <cellStyle name="20 % - Accent5 4 3 2 3 2" xfId="25604"/>
    <cellStyle name="20 % - Accent5 4 3 2 3 3" xfId="36161"/>
    <cellStyle name="20 % - Accent5 4 3 2 3 4" xfId="46716"/>
    <cellStyle name="20 % - Accent5 4 3 2 3 5" xfId="57280"/>
    <cellStyle name="20 % - Accent5 4 3 2 4" xfId="4815"/>
    <cellStyle name="20 % - Accent5 4 3 2 5" xfId="15393"/>
    <cellStyle name="20 % - Accent5 4 3 2 6" xfId="20324"/>
    <cellStyle name="20 % - Accent5 4 3 2 7" xfId="30881"/>
    <cellStyle name="20 % - Accent5 4 3 2 8" xfId="41436"/>
    <cellStyle name="20 % - Accent5 4 3 2 9" xfId="52000"/>
    <cellStyle name="20 % - Accent5 4 3 3" xfId="6225"/>
    <cellStyle name="20 % - Accent5 4 3 3 2" xfId="11506"/>
    <cellStyle name="20 % - Accent5 4 3 3 2 2" xfId="27012"/>
    <cellStyle name="20 % - Accent5 4 3 3 2 3" xfId="37569"/>
    <cellStyle name="20 % - Accent5 4 3 3 2 4" xfId="48124"/>
    <cellStyle name="20 % - Accent5 4 3 3 2 5" xfId="58688"/>
    <cellStyle name="20 % - Accent5 4 3 3 3" xfId="16625"/>
    <cellStyle name="20 % - Accent5 4 3 3 4" xfId="21732"/>
    <cellStyle name="20 % - Accent5 4 3 3 5" xfId="32289"/>
    <cellStyle name="20 % - Accent5 4 3 3 6" xfId="42844"/>
    <cellStyle name="20 % - Accent5 4 3 3 7" xfId="53408"/>
    <cellStyle name="20 % - Accent5 4 3 4" xfId="8865"/>
    <cellStyle name="20 % - Accent5 4 3 4 2" xfId="24372"/>
    <cellStyle name="20 % - Accent5 4 3 4 3" xfId="34929"/>
    <cellStyle name="20 % - Accent5 4 3 4 4" xfId="45484"/>
    <cellStyle name="20 % - Accent5 4 3 4 5" xfId="56048"/>
    <cellStyle name="20 % - Accent5 4 3 5" xfId="3583"/>
    <cellStyle name="20 % - Accent5 4 3 6" xfId="14161"/>
    <cellStyle name="20 % - Accent5 4 3 7" xfId="19092"/>
    <cellStyle name="20 % - Accent5 4 3 8" xfId="29649"/>
    <cellStyle name="20 % - Accent5 4 3 9" xfId="40204"/>
    <cellStyle name="20 % - Accent5 4 4" xfId="1467"/>
    <cellStyle name="20 % - Accent5 4 4 2" xfId="6753"/>
    <cellStyle name="20 % - Accent5 4 4 2 2" xfId="12034"/>
    <cellStyle name="20 % - Accent5 4 4 2 2 2" xfId="27540"/>
    <cellStyle name="20 % - Accent5 4 4 2 2 3" xfId="38097"/>
    <cellStyle name="20 % - Accent5 4 4 2 2 4" xfId="48652"/>
    <cellStyle name="20 % - Accent5 4 4 2 2 5" xfId="59216"/>
    <cellStyle name="20 % - Accent5 4 4 2 3" xfId="17153"/>
    <cellStyle name="20 % - Accent5 4 4 2 4" xfId="22260"/>
    <cellStyle name="20 % - Accent5 4 4 2 5" xfId="32817"/>
    <cellStyle name="20 % - Accent5 4 4 2 6" xfId="43372"/>
    <cellStyle name="20 % - Accent5 4 4 2 7" xfId="53936"/>
    <cellStyle name="20 % - Accent5 4 4 3" xfId="9393"/>
    <cellStyle name="20 % - Accent5 4 4 3 2" xfId="24900"/>
    <cellStyle name="20 % - Accent5 4 4 3 3" xfId="35457"/>
    <cellStyle name="20 % - Accent5 4 4 3 4" xfId="46012"/>
    <cellStyle name="20 % - Accent5 4 4 3 5" xfId="56576"/>
    <cellStyle name="20 % - Accent5 4 4 4" xfId="4111"/>
    <cellStyle name="20 % - Accent5 4 4 5" xfId="14689"/>
    <cellStyle name="20 % - Accent5 4 4 6" xfId="19620"/>
    <cellStyle name="20 % - Accent5 4 4 7" xfId="30177"/>
    <cellStyle name="20 % - Accent5 4 4 8" xfId="40732"/>
    <cellStyle name="20 % - Accent5 4 4 9" xfId="51296"/>
    <cellStyle name="20 % - Accent5 4 5" xfId="5520"/>
    <cellStyle name="20 % - Accent5 4 5 2" xfId="10802"/>
    <cellStyle name="20 % - Accent5 4 5 2 2" xfId="26308"/>
    <cellStyle name="20 % - Accent5 4 5 2 3" xfId="36865"/>
    <cellStyle name="20 % - Accent5 4 5 2 4" xfId="47420"/>
    <cellStyle name="20 % - Accent5 4 5 2 5" xfId="57984"/>
    <cellStyle name="20 % - Accent5 4 5 3" xfId="15921"/>
    <cellStyle name="20 % - Accent5 4 5 4" xfId="21028"/>
    <cellStyle name="20 % - Accent5 4 5 5" xfId="31585"/>
    <cellStyle name="20 % - Accent5 4 5 6" xfId="42140"/>
    <cellStyle name="20 % - Accent5 4 5 7" xfId="52704"/>
    <cellStyle name="20 % - Accent5 4 6" xfId="8161"/>
    <cellStyle name="20 % - Accent5 4 6 2" xfId="23668"/>
    <cellStyle name="20 % - Accent5 4 6 3" xfId="34225"/>
    <cellStyle name="20 % - Accent5 4 6 4" xfId="44780"/>
    <cellStyle name="20 % - Accent5 4 6 5" xfId="55344"/>
    <cellStyle name="20 % - Accent5 4 7" xfId="2884"/>
    <cellStyle name="20 % - Accent5 4 8" xfId="13457"/>
    <cellStyle name="20 % - Accent5 4 9" xfId="18389"/>
    <cellStyle name="20 % - Accent5 5" xfId="407"/>
    <cellStyle name="20 % - Accent5 5 10" xfId="39677"/>
    <cellStyle name="20 % - Accent5 5 11" xfId="50237"/>
    <cellStyle name="20 % - Accent5 5 2" xfId="1112"/>
    <cellStyle name="20 % - Accent5 5 2 10" xfId="50941"/>
    <cellStyle name="20 % - Accent5 5 2 2" xfId="2344"/>
    <cellStyle name="20 % - Accent5 5 2 2 2" xfId="7630"/>
    <cellStyle name="20 % - Accent5 5 2 2 2 2" xfId="12911"/>
    <cellStyle name="20 % - Accent5 5 2 2 2 2 2" xfId="28417"/>
    <cellStyle name="20 % - Accent5 5 2 2 2 2 3" xfId="38974"/>
    <cellStyle name="20 % - Accent5 5 2 2 2 2 4" xfId="49529"/>
    <cellStyle name="20 % - Accent5 5 2 2 2 2 5" xfId="60093"/>
    <cellStyle name="20 % - Accent5 5 2 2 2 3" xfId="18030"/>
    <cellStyle name="20 % - Accent5 5 2 2 2 4" xfId="23137"/>
    <cellStyle name="20 % - Accent5 5 2 2 2 5" xfId="33694"/>
    <cellStyle name="20 % - Accent5 5 2 2 2 6" xfId="44249"/>
    <cellStyle name="20 % - Accent5 5 2 2 2 7" xfId="54813"/>
    <cellStyle name="20 % - Accent5 5 2 2 3" xfId="10270"/>
    <cellStyle name="20 % - Accent5 5 2 2 3 2" xfId="25777"/>
    <cellStyle name="20 % - Accent5 5 2 2 3 3" xfId="36334"/>
    <cellStyle name="20 % - Accent5 5 2 2 3 4" xfId="46889"/>
    <cellStyle name="20 % - Accent5 5 2 2 3 5" xfId="57453"/>
    <cellStyle name="20 % - Accent5 5 2 2 4" xfId="4988"/>
    <cellStyle name="20 % - Accent5 5 2 2 5" xfId="15566"/>
    <cellStyle name="20 % - Accent5 5 2 2 6" xfId="20497"/>
    <cellStyle name="20 % - Accent5 5 2 2 7" xfId="31054"/>
    <cellStyle name="20 % - Accent5 5 2 2 8" xfId="41609"/>
    <cellStyle name="20 % - Accent5 5 2 2 9" xfId="52173"/>
    <cellStyle name="20 % - Accent5 5 2 3" xfId="6398"/>
    <cellStyle name="20 % - Accent5 5 2 3 2" xfId="11679"/>
    <cellStyle name="20 % - Accent5 5 2 3 2 2" xfId="27185"/>
    <cellStyle name="20 % - Accent5 5 2 3 2 3" xfId="37742"/>
    <cellStyle name="20 % - Accent5 5 2 3 2 4" xfId="48297"/>
    <cellStyle name="20 % - Accent5 5 2 3 2 5" xfId="58861"/>
    <cellStyle name="20 % - Accent5 5 2 3 3" xfId="16798"/>
    <cellStyle name="20 % - Accent5 5 2 3 4" xfId="21905"/>
    <cellStyle name="20 % - Accent5 5 2 3 5" xfId="32462"/>
    <cellStyle name="20 % - Accent5 5 2 3 6" xfId="43017"/>
    <cellStyle name="20 % - Accent5 5 2 3 7" xfId="53581"/>
    <cellStyle name="20 % - Accent5 5 2 4" xfId="9038"/>
    <cellStyle name="20 % - Accent5 5 2 4 2" xfId="24545"/>
    <cellStyle name="20 % - Accent5 5 2 4 3" xfId="35102"/>
    <cellStyle name="20 % - Accent5 5 2 4 4" xfId="45657"/>
    <cellStyle name="20 % - Accent5 5 2 4 5" xfId="56221"/>
    <cellStyle name="20 % - Accent5 5 2 5" xfId="3756"/>
    <cellStyle name="20 % - Accent5 5 2 6" xfId="14334"/>
    <cellStyle name="20 % - Accent5 5 2 7" xfId="19265"/>
    <cellStyle name="20 % - Accent5 5 2 8" xfId="29822"/>
    <cellStyle name="20 % - Accent5 5 2 9" xfId="40377"/>
    <cellStyle name="20 % - Accent5 5 3" xfId="1640"/>
    <cellStyle name="20 % - Accent5 5 3 2" xfId="6926"/>
    <cellStyle name="20 % - Accent5 5 3 2 2" xfId="12207"/>
    <cellStyle name="20 % - Accent5 5 3 2 2 2" xfId="27713"/>
    <cellStyle name="20 % - Accent5 5 3 2 2 3" xfId="38270"/>
    <cellStyle name="20 % - Accent5 5 3 2 2 4" xfId="48825"/>
    <cellStyle name="20 % - Accent5 5 3 2 2 5" xfId="59389"/>
    <cellStyle name="20 % - Accent5 5 3 2 3" xfId="17326"/>
    <cellStyle name="20 % - Accent5 5 3 2 4" xfId="22433"/>
    <cellStyle name="20 % - Accent5 5 3 2 5" xfId="32990"/>
    <cellStyle name="20 % - Accent5 5 3 2 6" xfId="43545"/>
    <cellStyle name="20 % - Accent5 5 3 2 7" xfId="54109"/>
    <cellStyle name="20 % - Accent5 5 3 3" xfId="9566"/>
    <cellStyle name="20 % - Accent5 5 3 3 2" xfId="25073"/>
    <cellStyle name="20 % - Accent5 5 3 3 3" xfId="35630"/>
    <cellStyle name="20 % - Accent5 5 3 3 4" xfId="46185"/>
    <cellStyle name="20 % - Accent5 5 3 3 5" xfId="56749"/>
    <cellStyle name="20 % - Accent5 5 3 4" xfId="4284"/>
    <cellStyle name="20 % - Accent5 5 3 5" xfId="14862"/>
    <cellStyle name="20 % - Accent5 5 3 6" xfId="19793"/>
    <cellStyle name="20 % - Accent5 5 3 7" xfId="30350"/>
    <cellStyle name="20 % - Accent5 5 3 8" xfId="40905"/>
    <cellStyle name="20 % - Accent5 5 3 9" xfId="51469"/>
    <cellStyle name="20 % - Accent5 5 4" xfId="5693"/>
    <cellStyle name="20 % - Accent5 5 4 2" xfId="10975"/>
    <cellStyle name="20 % - Accent5 5 4 2 2" xfId="26481"/>
    <cellStyle name="20 % - Accent5 5 4 2 3" xfId="37038"/>
    <cellStyle name="20 % - Accent5 5 4 2 4" xfId="47593"/>
    <cellStyle name="20 % - Accent5 5 4 2 5" xfId="58157"/>
    <cellStyle name="20 % - Accent5 5 4 3" xfId="16094"/>
    <cellStyle name="20 % - Accent5 5 4 4" xfId="21201"/>
    <cellStyle name="20 % - Accent5 5 4 5" xfId="31758"/>
    <cellStyle name="20 % - Accent5 5 4 6" xfId="42313"/>
    <cellStyle name="20 % - Accent5 5 4 7" xfId="52877"/>
    <cellStyle name="20 % - Accent5 5 5" xfId="8334"/>
    <cellStyle name="20 % - Accent5 5 5 2" xfId="23841"/>
    <cellStyle name="20 % - Accent5 5 5 3" xfId="34398"/>
    <cellStyle name="20 % - Accent5 5 5 4" xfId="44953"/>
    <cellStyle name="20 % - Accent5 5 5 5" xfId="55517"/>
    <cellStyle name="20 % - Accent5 5 6" xfId="3056"/>
    <cellStyle name="20 % - Accent5 5 7" xfId="13630"/>
    <cellStyle name="20 % - Accent5 5 8" xfId="18561"/>
    <cellStyle name="20 % - Accent5 5 9" xfId="29122"/>
    <cellStyle name="20 % - Accent5 6" xfId="760"/>
    <cellStyle name="20 % - Accent5 6 10" xfId="50589"/>
    <cellStyle name="20 % - Accent5 6 2" xfId="1992"/>
    <cellStyle name="20 % - Accent5 6 2 2" xfId="7278"/>
    <cellStyle name="20 % - Accent5 6 2 2 2" xfId="12559"/>
    <cellStyle name="20 % - Accent5 6 2 2 2 2" xfId="28065"/>
    <cellStyle name="20 % - Accent5 6 2 2 2 3" xfId="38622"/>
    <cellStyle name="20 % - Accent5 6 2 2 2 4" xfId="49177"/>
    <cellStyle name="20 % - Accent5 6 2 2 2 5" xfId="59741"/>
    <cellStyle name="20 % - Accent5 6 2 2 3" xfId="17678"/>
    <cellStyle name="20 % - Accent5 6 2 2 4" xfId="22785"/>
    <cellStyle name="20 % - Accent5 6 2 2 5" xfId="33342"/>
    <cellStyle name="20 % - Accent5 6 2 2 6" xfId="43897"/>
    <cellStyle name="20 % - Accent5 6 2 2 7" xfId="54461"/>
    <cellStyle name="20 % - Accent5 6 2 3" xfId="9918"/>
    <cellStyle name="20 % - Accent5 6 2 3 2" xfId="25425"/>
    <cellStyle name="20 % - Accent5 6 2 3 3" xfId="35982"/>
    <cellStyle name="20 % - Accent5 6 2 3 4" xfId="46537"/>
    <cellStyle name="20 % - Accent5 6 2 3 5" xfId="57101"/>
    <cellStyle name="20 % - Accent5 6 2 4" xfId="4636"/>
    <cellStyle name="20 % - Accent5 6 2 5" xfId="15214"/>
    <cellStyle name="20 % - Accent5 6 2 6" xfId="20145"/>
    <cellStyle name="20 % - Accent5 6 2 7" xfId="30702"/>
    <cellStyle name="20 % - Accent5 6 2 8" xfId="41257"/>
    <cellStyle name="20 % - Accent5 6 2 9" xfId="51821"/>
    <cellStyle name="20 % - Accent5 6 3" xfId="6046"/>
    <cellStyle name="20 % - Accent5 6 3 2" xfId="11327"/>
    <cellStyle name="20 % - Accent5 6 3 2 2" xfId="26833"/>
    <cellStyle name="20 % - Accent5 6 3 2 3" xfId="37390"/>
    <cellStyle name="20 % - Accent5 6 3 2 4" xfId="47945"/>
    <cellStyle name="20 % - Accent5 6 3 2 5" xfId="58509"/>
    <cellStyle name="20 % - Accent5 6 3 3" xfId="16446"/>
    <cellStyle name="20 % - Accent5 6 3 4" xfId="21553"/>
    <cellStyle name="20 % - Accent5 6 3 5" xfId="32110"/>
    <cellStyle name="20 % - Accent5 6 3 6" xfId="42665"/>
    <cellStyle name="20 % - Accent5 6 3 7" xfId="53229"/>
    <cellStyle name="20 % - Accent5 6 4" xfId="8686"/>
    <cellStyle name="20 % - Accent5 6 4 2" xfId="24193"/>
    <cellStyle name="20 % - Accent5 6 4 3" xfId="34750"/>
    <cellStyle name="20 % - Accent5 6 4 4" xfId="45305"/>
    <cellStyle name="20 % - Accent5 6 4 5" xfId="55869"/>
    <cellStyle name="20 % - Accent5 6 5" xfId="3404"/>
    <cellStyle name="20 % - Accent5 6 6" xfId="13982"/>
    <cellStyle name="20 % - Accent5 6 7" xfId="18913"/>
    <cellStyle name="20 % - Accent5 6 8" xfId="29470"/>
    <cellStyle name="20 % - Accent5 6 9" xfId="40025"/>
    <cellStyle name="20 % - Accent5 7" xfId="1291"/>
    <cellStyle name="20 % - Accent5 7 2" xfId="6577"/>
    <cellStyle name="20 % - Accent5 7 2 2" xfId="11858"/>
    <cellStyle name="20 % - Accent5 7 2 2 2" xfId="27364"/>
    <cellStyle name="20 % - Accent5 7 2 2 3" xfId="37921"/>
    <cellStyle name="20 % - Accent5 7 2 2 4" xfId="48476"/>
    <cellStyle name="20 % - Accent5 7 2 2 5" xfId="59040"/>
    <cellStyle name="20 % - Accent5 7 2 3" xfId="16977"/>
    <cellStyle name="20 % - Accent5 7 2 4" xfId="22084"/>
    <cellStyle name="20 % - Accent5 7 2 5" xfId="32641"/>
    <cellStyle name="20 % - Accent5 7 2 6" xfId="43196"/>
    <cellStyle name="20 % - Accent5 7 2 7" xfId="53760"/>
    <cellStyle name="20 % - Accent5 7 3" xfId="9217"/>
    <cellStyle name="20 % - Accent5 7 3 2" xfId="24724"/>
    <cellStyle name="20 % - Accent5 7 3 3" xfId="35281"/>
    <cellStyle name="20 % - Accent5 7 3 4" xfId="45836"/>
    <cellStyle name="20 % - Accent5 7 3 5" xfId="56400"/>
    <cellStyle name="20 % - Accent5 7 4" xfId="3935"/>
    <cellStyle name="20 % - Accent5 7 5" xfId="14513"/>
    <cellStyle name="20 % - Accent5 7 6" xfId="19444"/>
    <cellStyle name="20 % - Accent5 7 7" xfId="30001"/>
    <cellStyle name="20 % - Accent5 7 8" xfId="40556"/>
    <cellStyle name="20 % - Accent5 7 9" xfId="51120"/>
    <cellStyle name="20 % - Accent5 8" xfId="2520"/>
    <cellStyle name="20 % - Accent5 8 2" xfId="7806"/>
    <cellStyle name="20 % - Accent5 8 2 2" xfId="13087"/>
    <cellStyle name="20 % - Accent5 8 2 2 2" xfId="28593"/>
    <cellStyle name="20 % - Accent5 8 2 2 3" xfId="39150"/>
    <cellStyle name="20 % - Accent5 8 2 2 4" xfId="49705"/>
    <cellStyle name="20 % - Accent5 8 2 2 5" xfId="60269"/>
    <cellStyle name="20 % - Accent5 8 2 3" xfId="23313"/>
    <cellStyle name="20 % - Accent5 8 2 4" xfId="33870"/>
    <cellStyle name="20 % - Accent5 8 2 5" xfId="44425"/>
    <cellStyle name="20 % - Accent5 8 2 6" xfId="54989"/>
    <cellStyle name="20 % - Accent5 8 3" xfId="10446"/>
    <cellStyle name="20 % - Accent5 8 3 2" xfId="25953"/>
    <cellStyle name="20 % - Accent5 8 3 3" xfId="36510"/>
    <cellStyle name="20 % - Accent5 8 3 4" xfId="47065"/>
    <cellStyle name="20 % - Accent5 8 3 5" xfId="57629"/>
    <cellStyle name="20 % - Accent5 8 4" xfId="5164"/>
    <cellStyle name="20 % - Accent5 8 5" xfId="15745"/>
    <cellStyle name="20 % - Accent5 8 6" xfId="20673"/>
    <cellStyle name="20 % - Accent5 8 7" xfId="31230"/>
    <cellStyle name="20 % - Accent5 8 8" xfId="41785"/>
    <cellStyle name="20 % - Accent5 8 9" xfId="52349"/>
    <cellStyle name="20 % - Accent5 9" xfId="5340"/>
    <cellStyle name="20 % - Accent5 9 2" xfId="10622"/>
    <cellStyle name="20 % - Accent5 9 2 2" xfId="26129"/>
    <cellStyle name="20 % - Accent5 9 2 3" xfId="36686"/>
    <cellStyle name="20 % - Accent5 9 2 4" xfId="47241"/>
    <cellStyle name="20 % - Accent5 9 2 5" xfId="57805"/>
    <cellStyle name="20 % - Accent5 9 3" xfId="20849"/>
    <cellStyle name="20 % - Accent5 9 4" xfId="31406"/>
    <cellStyle name="20 % - Accent5 9 5" xfId="41961"/>
    <cellStyle name="20 % - Accent5 9 6" xfId="52525"/>
    <cellStyle name="20 % - Accent6 10" xfId="7984"/>
    <cellStyle name="20 % - Accent6 10 2" xfId="23491"/>
    <cellStyle name="20 % - Accent6 10 3" xfId="34048"/>
    <cellStyle name="20 % - Accent6 10 4" xfId="44603"/>
    <cellStyle name="20 % - Accent6 10 5" xfId="55167"/>
    <cellStyle name="20 % - Accent6 11" xfId="2700"/>
    <cellStyle name="20 % - Accent6 12" xfId="13283"/>
    <cellStyle name="20 % - Accent6 13" xfId="18208"/>
    <cellStyle name="20 % - Accent6 14" xfId="28777"/>
    <cellStyle name="20 % - Accent6 15" xfId="39332"/>
    <cellStyle name="20 % - Accent6 16" xfId="49885"/>
    <cellStyle name="20 % - Accent6 2" xfId="51"/>
    <cellStyle name="20 % - Accent6 2 10" xfId="2724"/>
    <cellStyle name="20 % - Accent6 2 11" xfId="13340"/>
    <cellStyle name="20 % - Accent6 2 12" xfId="18269"/>
    <cellStyle name="20 % - Accent6 2 13" xfId="28798"/>
    <cellStyle name="20 % - Accent6 2 14" xfId="39353"/>
    <cellStyle name="20 % - Accent6 2 15" xfId="49946"/>
    <cellStyle name="20 % - Accent6 2 2" xfId="200"/>
    <cellStyle name="20 % - Accent6 2 2 10" xfId="13427"/>
    <cellStyle name="20 % - Accent6 2 2 11" xfId="18357"/>
    <cellStyle name="20 % - Accent6 2 2 12" xfId="28919"/>
    <cellStyle name="20 % - Accent6 2 2 13" xfId="39474"/>
    <cellStyle name="20 % - Accent6 2 2 14" xfId="50034"/>
    <cellStyle name="20 % - Accent6 2 2 2" xfId="380"/>
    <cellStyle name="20 % - Accent6 2 2 2 10" xfId="29095"/>
    <cellStyle name="20 % - Accent6 2 2 2 11" xfId="39650"/>
    <cellStyle name="20 % - Accent6 2 2 2 12" xfId="50210"/>
    <cellStyle name="20 % - Accent6 2 2 2 2" xfId="733"/>
    <cellStyle name="20 % - Accent6 2 2 2 2 10" xfId="50562"/>
    <cellStyle name="20 % - Accent6 2 2 2 2 2" xfId="1965"/>
    <cellStyle name="20 % - Accent6 2 2 2 2 2 2" xfId="7251"/>
    <cellStyle name="20 % - Accent6 2 2 2 2 2 2 2" xfId="12532"/>
    <cellStyle name="20 % - Accent6 2 2 2 2 2 2 2 2" xfId="28038"/>
    <cellStyle name="20 % - Accent6 2 2 2 2 2 2 2 3" xfId="38595"/>
    <cellStyle name="20 % - Accent6 2 2 2 2 2 2 2 4" xfId="49150"/>
    <cellStyle name="20 % - Accent6 2 2 2 2 2 2 2 5" xfId="59714"/>
    <cellStyle name="20 % - Accent6 2 2 2 2 2 2 3" xfId="17651"/>
    <cellStyle name="20 % - Accent6 2 2 2 2 2 2 4" xfId="22758"/>
    <cellStyle name="20 % - Accent6 2 2 2 2 2 2 5" xfId="33315"/>
    <cellStyle name="20 % - Accent6 2 2 2 2 2 2 6" xfId="43870"/>
    <cellStyle name="20 % - Accent6 2 2 2 2 2 2 7" xfId="54434"/>
    <cellStyle name="20 % - Accent6 2 2 2 2 2 3" xfId="9891"/>
    <cellStyle name="20 % - Accent6 2 2 2 2 2 3 2" xfId="25398"/>
    <cellStyle name="20 % - Accent6 2 2 2 2 2 3 3" xfId="35955"/>
    <cellStyle name="20 % - Accent6 2 2 2 2 2 3 4" xfId="46510"/>
    <cellStyle name="20 % - Accent6 2 2 2 2 2 3 5" xfId="57074"/>
    <cellStyle name="20 % - Accent6 2 2 2 2 2 4" xfId="4609"/>
    <cellStyle name="20 % - Accent6 2 2 2 2 2 5" xfId="15187"/>
    <cellStyle name="20 % - Accent6 2 2 2 2 2 6" xfId="20118"/>
    <cellStyle name="20 % - Accent6 2 2 2 2 2 7" xfId="30675"/>
    <cellStyle name="20 % - Accent6 2 2 2 2 2 8" xfId="41230"/>
    <cellStyle name="20 % - Accent6 2 2 2 2 2 9" xfId="51794"/>
    <cellStyle name="20 % - Accent6 2 2 2 2 3" xfId="6019"/>
    <cellStyle name="20 % - Accent6 2 2 2 2 3 2" xfId="11300"/>
    <cellStyle name="20 % - Accent6 2 2 2 2 3 2 2" xfId="26806"/>
    <cellStyle name="20 % - Accent6 2 2 2 2 3 2 3" xfId="37363"/>
    <cellStyle name="20 % - Accent6 2 2 2 2 3 2 4" xfId="47918"/>
    <cellStyle name="20 % - Accent6 2 2 2 2 3 2 5" xfId="58482"/>
    <cellStyle name="20 % - Accent6 2 2 2 2 3 3" xfId="16419"/>
    <cellStyle name="20 % - Accent6 2 2 2 2 3 4" xfId="21526"/>
    <cellStyle name="20 % - Accent6 2 2 2 2 3 5" xfId="32083"/>
    <cellStyle name="20 % - Accent6 2 2 2 2 3 6" xfId="42638"/>
    <cellStyle name="20 % - Accent6 2 2 2 2 3 7" xfId="53202"/>
    <cellStyle name="20 % - Accent6 2 2 2 2 4" xfId="8659"/>
    <cellStyle name="20 % - Accent6 2 2 2 2 4 2" xfId="24166"/>
    <cellStyle name="20 % - Accent6 2 2 2 2 4 3" xfId="34723"/>
    <cellStyle name="20 % - Accent6 2 2 2 2 4 4" xfId="45278"/>
    <cellStyle name="20 % - Accent6 2 2 2 2 4 5" xfId="55842"/>
    <cellStyle name="20 % - Accent6 2 2 2 2 5" xfId="3377"/>
    <cellStyle name="20 % - Accent6 2 2 2 2 6" xfId="13955"/>
    <cellStyle name="20 % - Accent6 2 2 2 2 7" xfId="18886"/>
    <cellStyle name="20 % - Accent6 2 2 2 2 8" xfId="29443"/>
    <cellStyle name="20 % - Accent6 2 2 2 2 9" xfId="39998"/>
    <cellStyle name="20 % - Accent6 2 2 2 3" xfId="1085"/>
    <cellStyle name="20 % - Accent6 2 2 2 3 10" xfId="50914"/>
    <cellStyle name="20 % - Accent6 2 2 2 3 2" xfId="2317"/>
    <cellStyle name="20 % - Accent6 2 2 2 3 2 2" xfId="7603"/>
    <cellStyle name="20 % - Accent6 2 2 2 3 2 2 2" xfId="12884"/>
    <cellStyle name="20 % - Accent6 2 2 2 3 2 2 2 2" xfId="28390"/>
    <cellStyle name="20 % - Accent6 2 2 2 3 2 2 2 3" xfId="38947"/>
    <cellStyle name="20 % - Accent6 2 2 2 3 2 2 2 4" xfId="49502"/>
    <cellStyle name="20 % - Accent6 2 2 2 3 2 2 2 5" xfId="60066"/>
    <cellStyle name="20 % - Accent6 2 2 2 3 2 2 3" xfId="18003"/>
    <cellStyle name="20 % - Accent6 2 2 2 3 2 2 4" xfId="23110"/>
    <cellStyle name="20 % - Accent6 2 2 2 3 2 2 5" xfId="33667"/>
    <cellStyle name="20 % - Accent6 2 2 2 3 2 2 6" xfId="44222"/>
    <cellStyle name="20 % - Accent6 2 2 2 3 2 2 7" xfId="54786"/>
    <cellStyle name="20 % - Accent6 2 2 2 3 2 3" xfId="10243"/>
    <cellStyle name="20 % - Accent6 2 2 2 3 2 3 2" xfId="25750"/>
    <cellStyle name="20 % - Accent6 2 2 2 3 2 3 3" xfId="36307"/>
    <cellStyle name="20 % - Accent6 2 2 2 3 2 3 4" xfId="46862"/>
    <cellStyle name="20 % - Accent6 2 2 2 3 2 3 5" xfId="57426"/>
    <cellStyle name="20 % - Accent6 2 2 2 3 2 4" xfId="4961"/>
    <cellStyle name="20 % - Accent6 2 2 2 3 2 5" xfId="15539"/>
    <cellStyle name="20 % - Accent6 2 2 2 3 2 6" xfId="20470"/>
    <cellStyle name="20 % - Accent6 2 2 2 3 2 7" xfId="31027"/>
    <cellStyle name="20 % - Accent6 2 2 2 3 2 8" xfId="41582"/>
    <cellStyle name="20 % - Accent6 2 2 2 3 2 9" xfId="52146"/>
    <cellStyle name="20 % - Accent6 2 2 2 3 3" xfId="6371"/>
    <cellStyle name="20 % - Accent6 2 2 2 3 3 2" xfId="11652"/>
    <cellStyle name="20 % - Accent6 2 2 2 3 3 2 2" xfId="27158"/>
    <cellStyle name="20 % - Accent6 2 2 2 3 3 2 3" xfId="37715"/>
    <cellStyle name="20 % - Accent6 2 2 2 3 3 2 4" xfId="48270"/>
    <cellStyle name="20 % - Accent6 2 2 2 3 3 2 5" xfId="58834"/>
    <cellStyle name="20 % - Accent6 2 2 2 3 3 3" xfId="16771"/>
    <cellStyle name="20 % - Accent6 2 2 2 3 3 4" xfId="21878"/>
    <cellStyle name="20 % - Accent6 2 2 2 3 3 5" xfId="32435"/>
    <cellStyle name="20 % - Accent6 2 2 2 3 3 6" xfId="42990"/>
    <cellStyle name="20 % - Accent6 2 2 2 3 3 7" xfId="53554"/>
    <cellStyle name="20 % - Accent6 2 2 2 3 4" xfId="9011"/>
    <cellStyle name="20 % - Accent6 2 2 2 3 4 2" xfId="24518"/>
    <cellStyle name="20 % - Accent6 2 2 2 3 4 3" xfId="35075"/>
    <cellStyle name="20 % - Accent6 2 2 2 3 4 4" xfId="45630"/>
    <cellStyle name="20 % - Accent6 2 2 2 3 4 5" xfId="56194"/>
    <cellStyle name="20 % - Accent6 2 2 2 3 5" xfId="3729"/>
    <cellStyle name="20 % - Accent6 2 2 2 3 6" xfId="14307"/>
    <cellStyle name="20 % - Accent6 2 2 2 3 7" xfId="19238"/>
    <cellStyle name="20 % - Accent6 2 2 2 3 8" xfId="29795"/>
    <cellStyle name="20 % - Accent6 2 2 2 3 9" xfId="40350"/>
    <cellStyle name="20 % - Accent6 2 2 2 4" xfId="1613"/>
    <cellStyle name="20 % - Accent6 2 2 2 4 2" xfId="6899"/>
    <cellStyle name="20 % - Accent6 2 2 2 4 2 2" xfId="12180"/>
    <cellStyle name="20 % - Accent6 2 2 2 4 2 2 2" xfId="27686"/>
    <cellStyle name="20 % - Accent6 2 2 2 4 2 2 3" xfId="38243"/>
    <cellStyle name="20 % - Accent6 2 2 2 4 2 2 4" xfId="48798"/>
    <cellStyle name="20 % - Accent6 2 2 2 4 2 2 5" xfId="59362"/>
    <cellStyle name="20 % - Accent6 2 2 2 4 2 3" xfId="17299"/>
    <cellStyle name="20 % - Accent6 2 2 2 4 2 4" xfId="22406"/>
    <cellStyle name="20 % - Accent6 2 2 2 4 2 5" xfId="32963"/>
    <cellStyle name="20 % - Accent6 2 2 2 4 2 6" xfId="43518"/>
    <cellStyle name="20 % - Accent6 2 2 2 4 2 7" xfId="54082"/>
    <cellStyle name="20 % - Accent6 2 2 2 4 3" xfId="9539"/>
    <cellStyle name="20 % - Accent6 2 2 2 4 3 2" xfId="25046"/>
    <cellStyle name="20 % - Accent6 2 2 2 4 3 3" xfId="35603"/>
    <cellStyle name="20 % - Accent6 2 2 2 4 3 4" xfId="46158"/>
    <cellStyle name="20 % - Accent6 2 2 2 4 3 5" xfId="56722"/>
    <cellStyle name="20 % - Accent6 2 2 2 4 4" xfId="4257"/>
    <cellStyle name="20 % - Accent6 2 2 2 4 5" xfId="14835"/>
    <cellStyle name="20 % - Accent6 2 2 2 4 6" xfId="19766"/>
    <cellStyle name="20 % - Accent6 2 2 2 4 7" xfId="30323"/>
    <cellStyle name="20 % - Accent6 2 2 2 4 8" xfId="40878"/>
    <cellStyle name="20 % - Accent6 2 2 2 4 9" xfId="51442"/>
    <cellStyle name="20 % - Accent6 2 2 2 5" xfId="5666"/>
    <cellStyle name="20 % - Accent6 2 2 2 5 2" xfId="10948"/>
    <cellStyle name="20 % - Accent6 2 2 2 5 2 2" xfId="26454"/>
    <cellStyle name="20 % - Accent6 2 2 2 5 2 3" xfId="37011"/>
    <cellStyle name="20 % - Accent6 2 2 2 5 2 4" xfId="47566"/>
    <cellStyle name="20 % - Accent6 2 2 2 5 2 5" xfId="58130"/>
    <cellStyle name="20 % - Accent6 2 2 2 5 3" xfId="16067"/>
    <cellStyle name="20 % - Accent6 2 2 2 5 4" xfId="21174"/>
    <cellStyle name="20 % - Accent6 2 2 2 5 5" xfId="31731"/>
    <cellStyle name="20 % - Accent6 2 2 2 5 6" xfId="42286"/>
    <cellStyle name="20 % - Accent6 2 2 2 5 7" xfId="52850"/>
    <cellStyle name="20 % - Accent6 2 2 2 6" xfId="8307"/>
    <cellStyle name="20 % - Accent6 2 2 2 6 2" xfId="23814"/>
    <cellStyle name="20 % - Accent6 2 2 2 6 3" xfId="34371"/>
    <cellStyle name="20 % - Accent6 2 2 2 6 4" xfId="44926"/>
    <cellStyle name="20 % - Accent6 2 2 2 6 5" xfId="55490"/>
    <cellStyle name="20 % - Accent6 2 2 2 7" xfId="3029"/>
    <cellStyle name="20 % - Accent6 2 2 2 8" xfId="13603"/>
    <cellStyle name="20 % - Accent6 2 2 2 9" xfId="18534"/>
    <cellStyle name="20 % - Accent6 2 2 3" xfId="556"/>
    <cellStyle name="20 % - Accent6 2 2 3 10" xfId="39822"/>
    <cellStyle name="20 % - Accent6 2 2 3 11" xfId="50386"/>
    <cellStyle name="20 % - Accent6 2 2 3 2" xfId="1261"/>
    <cellStyle name="20 % - Accent6 2 2 3 2 10" xfId="51090"/>
    <cellStyle name="20 % - Accent6 2 2 3 2 2" xfId="2493"/>
    <cellStyle name="20 % - Accent6 2 2 3 2 2 2" xfId="7779"/>
    <cellStyle name="20 % - Accent6 2 2 3 2 2 2 2" xfId="13060"/>
    <cellStyle name="20 % - Accent6 2 2 3 2 2 2 2 2" xfId="28566"/>
    <cellStyle name="20 % - Accent6 2 2 3 2 2 2 2 3" xfId="39123"/>
    <cellStyle name="20 % - Accent6 2 2 3 2 2 2 2 4" xfId="49678"/>
    <cellStyle name="20 % - Accent6 2 2 3 2 2 2 2 5" xfId="60242"/>
    <cellStyle name="20 % - Accent6 2 2 3 2 2 2 3" xfId="18179"/>
    <cellStyle name="20 % - Accent6 2 2 3 2 2 2 4" xfId="23286"/>
    <cellStyle name="20 % - Accent6 2 2 3 2 2 2 5" xfId="33843"/>
    <cellStyle name="20 % - Accent6 2 2 3 2 2 2 6" xfId="44398"/>
    <cellStyle name="20 % - Accent6 2 2 3 2 2 2 7" xfId="54962"/>
    <cellStyle name="20 % - Accent6 2 2 3 2 2 3" xfId="10419"/>
    <cellStyle name="20 % - Accent6 2 2 3 2 2 3 2" xfId="25926"/>
    <cellStyle name="20 % - Accent6 2 2 3 2 2 3 3" xfId="36483"/>
    <cellStyle name="20 % - Accent6 2 2 3 2 2 3 4" xfId="47038"/>
    <cellStyle name="20 % - Accent6 2 2 3 2 2 3 5" xfId="57602"/>
    <cellStyle name="20 % - Accent6 2 2 3 2 2 4" xfId="5137"/>
    <cellStyle name="20 % - Accent6 2 2 3 2 2 5" xfId="15715"/>
    <cellStyle name="20 % - Accent6 2 2 3 2 2 6" xfId="20646"/>
    <cellStyle name="20 % - Accent6 2 2 3 2 2 7" xfId="31203"/>
    <cellStyle name="20 % - Accent6 2 2 3 2 2 8" xfId="41758"/>
    <cellStyle name="20 % - Accent6 2 2 3 2 2 9" xfId="52322"/>
    <cellStyle name="20 % - Accent6 2 2 3 2 3" xfId="6547"/>
    <cellStyle name="20 % - Accent6 2 2 3 2 3 2" xfId="11828"/>
    <cellStyle name="20 % - Accent6 2 2 3 2 3 2 2" xfId="27334"/>
    <cellStyle name="20 % - Accent6 2 2 3 2 3 2 3" xfId="37891"/>
    <cellStyle name="20 % - Accent6 2 2 3 2 3 2 4" xfId="48446"/>
    <cellStyle name="20 % - Accent6 2 2 3 2 3 2 5" xfId="59010"/>
    <cellStyle name="20 % - Accent6 2 2 3 2 3 3" xfId="16947"/>
    <cellStyle name="20 % - Accent6 2 2 3 2 3 4" xfId="22054"/>
    <cellStyle name="20 % - Accent6 2 2 3 2 3 5" xfId="32611"/>
    <cellStyle name="20 % - Accent6 2 2 3 2 3 6" xfId="43166"/>
    <cellStyle name="20 % - Accent6 2 2 3 2 3 7" xfId="53730"/>
    <cellStyle name="20 % - Accent6 2 2 3 2 4" xfId="9187"/>
    <cellStyle name="20 % - Accent6 2 2 3 2 4 2" xfId="24694"/>
    <cellStyle name="20 % - Accent6 2 2 3 2 4 3" xfId="35251"/>
    <cellStyle name="20 % - Accent6 2 2 3 2 4 4" xfId="45806"/>
    <cellStyle name="20 % - Accent6 2 2 3 2 4 5" xfId="56370"/>
    <cellStyle name="20 % - Accent6 2 2 3 2 5" xfId="3905"/>
    <cellStyle name="20 % - Accent6 2 2 3 2 6" xfId="14483"/>
    <cellStyle name="20 % - Accent6 2 2 3 2 7" xfId="19414"/>
    <cellStyle name="20 % - Accent6 2 2 3 2 8" xfId="29971"/>
    <cellStyle name="20 % - Accent6 2 2 3 2 9" xfId="40526"/>
    <cellStyle name="20 % - Accent6 2 2 3 3" xfId="1789"/>
    <cellStyle name="20 % - Accent6 2 2 3 3 2" xfId="7075"/>
    <cellStyle name="20 % - Accent6 2 2 3 3 2 2" xfId="12356"/>
    <cellStyle name="20 % - Accent6 2 2 3 3 2 2 2" xfId="27862"/>
    <cellStyle name="20 % - Accent6 2 2 3 3 2 2 3" xfId="38419"/>
    <cellStyle name="20 % - Accent6 2 2 3 3 2 2 4" xfId="48974"/>
    <cellStyle name="20 % - Accent6 2 2 3 3 2 2 5" xfId="59538"/>
    <cellStyle name="20 % - Accent6 2 2 3 3 2 3" xfId="17475"/>
    <cellStyle name="20 % - Accent6 2 2 3 3 2 4" xfId="22582"/>
    <cellStyle name="20 % - Accent6 2 2 3 3 2 5" xfId="33139"/>
    <cellStyle name="20 % - Accent6 2 2 3 3 2 6" xfId="43694"/>
    <cellStyle name="20 % - Accent6 2 2 3 3 2 7" xfId="54258"/>
    <cellStyle name="20 % - Accent6 2 2 3 3 3" xfId="9715"/>
    <cellStyle name="20 % - Accent6 2 2 3 3 3 2" xfId="25222"/>
    <cellStyle name="20 % - Accent6 2 2 3 3 3 3" xfId="35779"/>
    <cellStyle name="20 % - Accent6 2 2 3 3 3 4" xfId="46334"/>
    <cellStyle name="20 % - Accent6 2 2 3 3 3 5" xfId="56898"/>
    <cellStyle name="20 % - Accent6 2 2 3 3 4" xfId="4433"/>
    <cellStyle name="20 % - Accent6 2 2 3 3 5" xfId="15011"/>
    <cellStyle name="20 % - Accent6 2 2 3 3 6" xfId="19942"/>
    <cellStyle name="20 % - Accent6 2 2 3 3 7" xfId="30499"/>
    <cellStyle name="20 % - Accent6 2 2 3 3 8" xfId="41054"/>
    <cellStyle name="20 % - Accent6 2 2 3 3 9" xfId="51618"/>
    <cellStyle name="20 % - Accent6 2 2 3 4" xfId="5842"/>
    <cellStyle name="20 % - Accent6 2 2 3 4 2" xfId="11124"/>
    <cellStyle name="20 % - Accent6 2 2 3 4 2 2" xfId="26630"/>
    <cellStyle name="20 % - Accent6 2 2 3 4 2 3" xfId="37187"/>
    <cellStyle name="20 % - Accent6 2 2 3 4 2 4" xfId="47742"/>
    <cellStyle name="20 % - Accent6 2 2 3 4 2 5" xfId="58306"/>
    <cellStyle name="20 % - Accent6 2 2 3 4 3" xfId="16243"/>
    <cellStyle name="20 % - Accent6 2 2 3 4 4" xfId="21350"/>
    <cellStyle name="20 % - Accent6 2 2 3 4 5" xfId="31907"/>
    <cellStyle name="20 % - Accent6 2 2 3 4 6" xfId="42462"/>
    <cellStyle name="20 % - Accent6 2 2 3 4 7" xfId="53026"/>
    <cellStyle name="20 % - Accent6 2 2 3 5" xfId="8483"/>
    <cellStyle name="20 % - Accent6 2 2 3 5 2" xfId="23990"/>
    <cellStyle name="20 % - Accent6 2 2 3 5 3" xfId="34547"/>
    <cellStyle name="20 % - Accent6 2 2 3 5 4" xfId="45102"/>
    <cellStyle name="20 % - Accent6 2 2 3 5 5" xfId="55666"/>
    <cellStyle name="20 % - Accent6 2 2 3 6" xfId="3201"/>
    <cellStyle name="20 % - Accent6 2 2 3 7" xfId="13779"/>
    <cellStyle name="20 % - Accent6 2 2 3 8" xfId="18710"/>
    <cellStyle name="20 % - Accent6 2 2 3 9" xfId="29267"/>
    <cellStyle name="20 % - Accent6 2 2 4" xfId="909"/>
    <cellStyle name="20 % - Accent6 2 2 4 10" xfId="50738"/>
    <cellStyle name="20 % - Accent6 2 2 4 2" xfId="2141"/>
    <cellStyle name="20 % - Accent6 2 2 4 2 2" xfId="7427"/>
    <cellStyle name="20 % - Accent6 2 2 4 2 2 2" xfId="12708"/>
    <cellStyle name="20 % - Accent6 2 2 4 2 2 2 2" xfId="28214"/>
    <cellStyle name="20 % - Accent6 2 2 4 2 2 2 3" xfId="38771"/>
    <cellStyle name="20 % - Accent6 2 2 4 2 2 2 4" xfId="49326"/>
    <cellStyle name="20 % - Accent6 2 2 4 2 2 2 5" xfId="59890"/>
    <cellStyle name="20 % - Accent6 2 2 4 2 2 3" xfId="17827"/>
    <cellStyle name="20 % - Accent6 2 2 4 2 2 4" xfId="22934"/>
    <cellStyle name="20 % - Accent6 2 2 4 2 2 5" xfId="33491"/>
    <cellStyle name="20 % - Accent6 2 2 4 2 2 6" xfId="44046"/>
    <cellStyle name="20 % - Accent6 2 2 4 2 2 7" xfId="54610"/>
    <cellStyle name="20 % - Accent6 2 2 4 2 3" xfId="10067"/>
    <cellStyle name="20 % - Accent6 2 2 4 2 3 2" xfId="25574"/>
    <cellStyle name="20 % - Accent6 2 2 4 2 3 3" xfId="36131"/>
    <cellStyle name="20 % - Accent6 2 2 4 2 3 4" xfId="46686"/>
    <cellStyle name="20 % - Accent6 2 2 4 2 3 5" xfId="57250"/>
    <cellStyle name="20 % - Accent6 2 2 4 2 4" xfId="4785"/>
    <cellStyle name="20 % - Accent6 2 2 4 2 5" xfId="15363"/>
    <cellStyle name="20 % - Accent6 2 2 4 2 6" xfId="20294"/>
    <cellStyle name="20 % - Accent6 2 2 4 2 7" xfId="30851"/>
    <cellStyle name="20 % - Accent6 2 2 4 2 8" xfId="41406"/>
    <cellStyle name="20 % - Accent6 2 2 4 2 9" xfId="51970"/>
    <cellStyle name="20 % - Accent6 2 2 4 3" xfId="6195"/>
    <cellStyle name="20 % - Accent6 2 2 4 3 2" xfId="11476"/>
    <cellStyle name="20 % - Accent6 2 2 4 3 2 2" xfId="26982"/>
    <cellStyle name="20 % - Accent6 2 2 4 3 2 3" xfId="37539"/>
    <cellStyle name="20 % - Accent6 2 2 4 3 2 4" xfId="48094"/>
    <cellStyle name="20 % - Accent6 2 2 4 3 2 5" xfId="58658"/>
    <cellStyle name="20 % - Accent6 2 2 4 3 3" xfId="16595"/>
    <cellStyle name="20 % - Accent6 2 2 4 3 4" xfId="21702"/>
    <cellStyle name="20 % - Accent6 2 2 4 3 5" xfId="32259"/>
    <cellStyle name="20 % - Accent6 2 2 4 3 6" xfId="42814"/>
    <cellStyle name="20 % - Accent6 2 2 4 3 7" xfId="53378"/>
    <cellStyle name="20 % - Accent6 2 2 4 4" xfId="8835"/>
    <cellStyle name="20 % - Accent6 2 2 4 4 2" xfId="24342"/>
    <cellStyle name="20 % - Accent6 2 2 4 4 3" xfId="34899"/>
    <cellStyle name="20 % - Accent6 2 2 4 4 4" xfId="45454"/>
    <cellStyle name="20 % - Accent6 2 2 4 4 5" xfId="56018"/>
    <cellStyle name="20 % - Accent6 2 2 4 5" xfId="3553"/>
    <cellStyle name="20 % - Accent6 2 2 4 6" xfId="14131"/>
    <cellStyle name="20 % - Accent6 2 2 4 7" xfId="19062"/>
    <cellStyle name="20 % - Accent6 2 2 4 8" xfId="29619"/>
    <cellStyle name="20 % - Accent6 2 2 4 9" xfId="40174"/>
    <cellStyle name="20 % - Accent6 2 2 5" xfId="1437"/>
    <cellStyle name="20 % - Accent6 2 2 5 2" xfId="6723"/>
    <cellStyle name="20 % - Accent6 2 2 5 2 2" xfId="12004"/>
    <cellStyle name="20 % - Accent6 2 2 5 2 2 2" xfId="27510"/>
    <cellStyle name="20 % - Accent6 2 2 5 2 2 3" xfId="38067"/>
    <cellStyle name="20 % - Accent6 2 2 5 2 2 4" xfId="48622"/>
    <cellStyle name="20 % - Accent6 2 2 5 2 2 5" xfId="59186"/>
    <cellStyle name="20 % - Accent6 2 2 5 2 3" xfId="17123"/>
    <cellStyle name="20 % - Accent6 2 2 5 2 4" xfId="22230"/>
    <cellStyle name="20 % - Accent6 2 2 5 2 5" xfId="32787"/>
    <cellStyle name="20 % - Accent6 2 2 5 2 6" xfId="43342"/>
    <cellStyle name="20 % - Accent6 2 2 5 2 7" xfId="53906"/>
    <cellStyle name="20 % - Accent6 2 2 5 3" xfId="9363"/>
    <cellStyle name="20 % - Accent6 2 2 5 3 2" xfId="24870"/>
    <cellStyle name="20 % - Accent6 2 2 5 3 3" xfId="35427"/>
    <cellStyle name="20 % - Accent6 2 2 5 3 4" xfId="45982"/>
    <cellStyle name="20 % - Accent6 2 2 5 3 5" xfId="56546"/>
    <cellStyle name="20 % - Accent6 2 2 5 4" xfId="4081"/>
    <cellStyle name="20 % - Accent6 2 2 5 5" xfId="14659"/>
    <cellStyle name="20 % - Accent6 2 2 5 6" xfId="19590"/>
    <cellStyle name="20 % - Accent6 2 2 5 7" xfId="30147"/>
    <cellStyle name="20 % - Accent6 2 2 5 8" xfId="40702"/>
    <cellStyle name="20 % - Accent6 2 2 5 9" xfId="51266"/>
    <cellStyle name="20 % - Accent6 2 2 6" xfId="2669"/>
    <cellStyle name="20 % - Accent6 2 2 6 2" xfId="7955"/>
    <cellStyle name="20 % - Accent6 2 2 6 2 2" xfId="13236"/>
    <cellStyle name="20 % - Accent6 2 2 6 2 2 2" xfId="28742"/>
    <cellStyle name="20 % - Accent6 2 2 6 2 2 3" xfId="39299"/>
    <cellStyle name="20 % - Accent6 2 2 6 2 2 4" xfId="49854"/>
    <cellStyle name="20 % - Accent6 2 2 6 2 2 5" xfId="60418"/>
    <cellStyle name="20 % - Accent6 2 2 6 2 3" xfId="23462"/>
    <cellStyle name="20 % - Accent6 2 2 6 2 4" xfId="34019"/>
    <cellStyle name="20 % - Accent6 2 2 6 2 5" xfId="44574"/>
    <cellStyle name="20 % - Accent6 2 2 6 2 6" xfId="55138"/>
    <cellStyle name="20 % - Accent6 2 2 6 3" xfId="10595"/>
    <cellStyle name="20 % - Accent6 2 2 6 3 2" xfId="26102"/>
    <cellStyle name="20 % - Accent6 2 2 6 3 3" xfId="36659"/>
    <cellStyle name="20 % - Accent6 2 2 6 3 4" xfId="47214"/>
    <cellStyle name="20 % - Accent6 2 2 6 3 5" xfId="57778"/>
    <cellStyle name="20 % - Accent6 2 2 6 4" xfId="5313"/>
    <cellStyle name="20 % - Accent6 2 2 6 5" xfId="15891"/>
    <cellStyle name="20 % - Accent6 2 2 6 6" xfId="20822"/>
    <cellStyle name="20 % - Accent6 2 2 6 7" xfId="31379"/>
    <cellStyle name="20 % - Accent6 2 2 6 8" xfId="41934"/>
    <cellStyle name="20 % - Accent6 2 2 6 9" xfId="52498"/>
    <cellStyle name="20 % - Accent6 2 2 7" xfId="5490"/>
    <cellStyle name="20 % - Accent6 2 2 7 2" xfId="10772"/>
    <cellStyle name="20 % - Accent6 2 2 7 2 2" xfId="26278"/>
    <cellStyle name="20 % - Accent6 2 2 7 2 3" xfId="36835"/>
    <cellStyle name="20 % - Accent6 2 2 7 2 4" xfId="47390"/>
    <cellStyle name="20 % - Accent6 2 2 7 2 5" xfId="57954"/>
    <cellStyle name="20 % - Accent6 2 2 7 3" xfId="20998"/>
    <cellStyle name="20 % - Accent6 2 2 7 4" xfId="31555"/>
    <cellStyle name="20 % - Accent6 2 2 7 5" xfId="42110"/>
    <cellStyle name="20 % - Accent6 2 2 7 6" xfId="52674"/>
    <cellStyle name="20 % - Accent6 2 2 8" xfId="8131"/>
    <cellStyle name="20 % - Accent6 2 2 8 2" xfId="23638"/>
    <cellStyle name="20 % - Accent6 2 2 8 3" xfId="34195"/>
    <cellStyle name="20 % - Accent6 2 2 8 4" xfId="44750"/>
    <cellStyle name="20 % - Accent6 2 2 8 5" xfId="55314"/>
    <cellStyle name="20 % - Accent6 2 2 9" xfId="2846"/>
    <cellStyle name="20 % - Accent6 2 3" xfId="293"/>
    <cellStyle name="20 % - Accent6 2 3 10" xfId="29008"/>
    <cellStyle name="20 % - Accent6 2 3 11" xfId="39563"/>
    <cellStyle name="20 % - Accent6 2 3 12" xfId="50123"/>
    <cellStyle name="20 % - Accent6 2 3 2" xfId="646"/>
    <cellStyle name="20 % - Accent6 2 3 2 10" xfId="50475"/>
    <cellStyle name="20 % - Accent6 2 3 2 2" xfId="1878"/>
    <cellStyle name="20 % - Accent6 2 3 2 2 2" xfId="7164"/>
    <cellStyle name="20 % - Accent6 2 3 2 2 2 2" xfId="12445"/>
    <cellStyle name="20 % - Accent6 2 3 2 2 2 2 2" xfId="27951"/>
    <cellStyle name="20 % - Accent6 2 3 2 2 2 2 3" xfId="38508"/>
    <cellStyle name="20 % - Accent6 2 3 2 2 2 2 4" xfId="49063"/>
    <cellStyle name="20 % - Accent6 2 3 2 2 2 2 5" xfId="59627"/>
    <cellStyle name="20 % - Accent6 2 3 2 2 2 3" xfId="17564"/>
    <cellStyle name="20 % - Accent6 2 3 2 2 2 4" xfId="22671"/>
    <cellStyle name="20 % - Accent6 2 3 2 2 2 5" xfId="33228"/>
    <cellStyle name="20 % - Accent6 2 3 2 2 2 6" xfId="43783"/>
    <cellStyle name="20 % - Accent6 2 3 2 2 2 7" xfId="54347"/>
    <cellStyle name="20 % - Accent6 2 3 2 2 3" xfId="9804"/>
    <cellStyle name="20 % - Accent6 2 3 2 2 3 2" xfId="25311"/>
    <cellStyle name="20 % - Accent6 2 3 2 2 3 3" xfId="35868"/>
    <cellStyle name="20 % - Accent6 2 3 2 2 3 4" xfId="46423"/>
    <cellStyle name="20 % - Accent6 2 3 2 2 3 5" xfId="56987"/>
    <cellStyle name="20 % - Accent6 2 3 2 2 4" xfId="4522"/>
    <cellStyle name="20 % - Accent6 2 3 2 2 5" xfId="15100"/>
    <cellStyle name="20 % - Accent6 2 3 2 2 6" xfId="20031"/>
    <cellStyle name="20 % - Accent6 2 3 2 2 7" xfId="30588"/>
    <cellStyle name="20 % - Accent6 2 3 2 2 8" xfId="41143"/>
    <cellStyle name="20 % - Accent6 2 3 2 2 9" xfId="51707"/>
    <cellStyle name="20 % - Accent6 2 3 2 3" xfId="5932"/>
    <cellStyle name="20 % - Accent6 2 3 2 3 2" xfId="11213"/>
    <cellStyle name="20 % - Accent6 2 3 2 3 2 2" xfId="26719"/>
    <cellStyle name="20 % - Accent6 2 3 2 3 2 3" xfId="37276"/>
    <cellStyle name="20 % - Accent6 2 3 2 3 2 4" xfId="47831"/>
    <cellStyle name="20 % - Accent6 2 3 2 3 2 5" xfId="58395"/>
    <cellStyle name="20 % - Accent6 2 3 2 3 3" xfId="16332"/>
    <cellStyle name="20 % - Accent6 2 3 2 3 4" xfId="21439"/>
    <cellStyle name="20 % - Accent6 2 3 2 3 5" xfId="31996"/>
    <cellStyle name="20 % - Accent6 2 3 2 3 6" xfId="42551"/>
    <cellStyle name="20 % - Accent6 2 3 2 3 7" xfId="53115"/>
    <cellStyle name="20 % - Accent6 2 3 2 4" xfId="8572"/>
    <cellStyle name="20 % - Accent6 2 3 2 4 2" xfId="24079"/>
    <cellStyle name="20 % - Accent6 2 3 2 4 3" xfId="34636"/>
    <cellStyle name="20 % - Accent6 2 3 2 4 4" xfId="45191"/>
    <cellStyle name="20 % - Accent6 2 3 2 4 5" xfId="55755"/>
    <cellStyle name="20 % - Accent6 2 3 2 5" xfId="3290"/>
    <cellStyle name="20 % - Accent6 2 3 2 6" xfId="13868"/>
    <cellStyle name="20 % - Accent6 2 3 2 7" xfId="18799"/>
    <cellStyle name="20 % - Accent6 2 3 2 8" xfId="29356"/>
    <cellStyle name="20 % - Accent6 2 3 2 9" xfId="39911"/>
    <cellStyle name="20 % - Accent6 2 3 3" xfId="998"/>
    <cellStyle name="20 % - Accent6 2 3 3 10" xfId="50827"/>
    <cellStyle name="20 % - Accent6 2 3 3 2" xfId="2230"/>
    <cellStyle name="20 % - Accent6 2 3 3 2 2" xfId="7516"/>
    <cellStyle name="20 % - Accent6 2 3 3 2 2 2" xfId="12797"/>
    <cellStyle name="20 % - Accent6 2 3 3 2 2 2 2" xfId="28303"/>
    <cellStyle name="20 % - Accent6 2 3 3 2 2 2 3" xfId="38860"/>
    <cellStyle name="20 % - Accent6 2 3 3 2 2 2 4" xfId="49415"/>
    <cellStyle name="20 % - Accent6 2 3 3 2 2 2 5" xfId="59979"/>
    <cellStyle name="20 % - Accent6 2 3 3 2 2 3" xfId="17916"/>
    <cellStyle name="20 % - Accent6 2 3 3 2 2 4" xfId="23023"/>
    <cellStyle name="20 % - Accent6 2 3 3 2 2 5" xfId="33580"/>
    <cellStyle name="20 % - Accent6 2 3 3 2 2 6" xfId="44135"/>
    <cellStyle name="20 % - Accent6 2 3 3 2 2 7" xfId="54699"/>
    <cellStyle name="20 % - Accent6 2 3 3 2 3" xfId="10156"/>
    <cellStyle name="20 % - Accent6 2 3 3 2 3 2" xfId="25663"/>
    <cellStyle name="20 % - Accent6 2 3 3 2 3 3" xfId="36220"/>
    <cellStyle name="20 % - Accent6 2 3 3 2 3 4" xfId="46775"/>
    <cellStyle name="20 % - Accent6 2 3 3 2 3 5" xfId="57339"/>
    <cellStyle name="20 % - Accent6 2 3 3 2 4" xfId="4874"/>
    <cellStyle name="20 % - Accent6 2 3 3 2 5" xfId="15452"/>
    <cellStyle name="20 % - Accent6 2 3 3 2 6" xfId="20383"/>
    <cellStyle name="20 % - Accent6 2 3 3 2 7" xfId="30940"/>
    <cellStyle name="20 % - Accent6 2 3 3 2 8" xfId="41495"/>
    <cellStyle name="20 % - Accent6 2 3 3 2 9" xfId="52059"/>
    <cellStyle name="20 % - Accent6 2 3 3 3" xfId="6284"/>
    <cellStyle name="20 % - Accent6 2 3 3 3 2" xfId="11565"/>
    <cellStyle name="20 % - Accent6 2 3 3 3 2 2" xfId="27071"/>
    <cellStyle name="20 % - Accent6 2 3 3 3 2 3" xfId="37628"/>
    <cellStyle name="20 % - Accent6 2 3 3 3 2 4" xfId="48183"/>
    <cellStyle name="20 % - Accent6 2 3 3 3 2 5" xfId="58747"/>
    <cellStyle name="20 % - Accent6 2 3 3 3 3" xfId="16684"/>
    <cellStyle name="20 % - Accent6 2 3 3 3 4" xfId="21791"/>
    <cellStyle name="20 % - Accent6 2 3 3 3 5" xfId="32348"/>
    <cellStyle name="20 % - Accent6 2 3 3 3 6" xfId="42903"/>
    <cellStyle name="20 % - Accent6 2 3 3 3 7" xfId="53467"/>
    <cellStyle name="20 % - Accent6 2 3 3 4" xfId="8924"/>
    <cellStyle name="20 % - Accent6 2 3 3 4 2" xfId="24431"/>
    <cellStyle name="20 % - Accent6 2 3 3 4 3" xfId="34988"/>
    <cellStyle name="20 % - Accent6 2 3 3 4 4" xfId="45543"/>
    <cellStyle name="20 % - Accent6 2 3 3 4 5" xfId="56107"/>
    <cellStyle name="20 % - Accent6 2 3 3 5" xfId="3642"/>
    <cellStyle name="20 % - Accent6 2 3 3 6" xfId="14220"/>
    <cellStyle name="20 % - Accent6 2 3 3 7" xfId="19151"/>
    <cellStyle name="20 % - Accent6 2 3 3 8" xfId="29708"/>
    <cellStyle name="20 % - Accent6 2 3 3 9" xfId="40263"/>
    <cellStyle name="20 % - Accent6 2 3 4" xfId="1526"/>
    <cellStyle name="20 % - Accent6 2 3 4 2" xfId="6812"/>
    <cellStyle name="20 % - Accent6 2 3 4 2 2" xfId="12093"/>
    <cellStyle name="20 % - Accent6 2 3 4 2 2 2" xfId="27599"/>
    <cellStyle name="20 % - Accent6 2 3 4 2 2 3" xfId="38156"/>
    <cellStyle name="20 % - Accent6 2 3 4 2 2 4" xfId="48711"/>
    <cellStyle name="20 % - Accent6 2 3 4 2 2 5" xfId="59275"/>
    <cellStyle name="20 % - Accent6 2 3 4 2 3" xfId="17212"/>
    <cellStyle name="20 % - Accent6 2 3 4 2 4" xfId="22319"/>
    <cellStyle name="20 % - Accent6 2 3 4 2 5" xfId="32876"/>
    <cellStyle name="20 % - Accent6 2 3 4 2 6" xfId="43431"/>
    <cellStyle name="20 % - Accent6 2 3 4 2 7" xfId="53995"/>
    <cellStyle name="20 % - Accent6 2 3 4 3" xfId="9452"/>
    <cellStyle name="20 % - Accent6 2 3 4 3 2" xfId="24959"/>
    <cellStyle name="20 % - Accent6 2 3 4 3 3" xfId="35516"/>
    <cellStyle name="20 % - Accent6 2 3 4 3 4" xfId="46071"/>
    <cellStyle name="20 % - Accent6 2 3 4 3 5" xfId="56635"/>
    <cellStyle name="20 % - Accent6 2 3 4 4" xfId="4170"/>
    <cellStyle name="20 % - Accent6 2 3 4 5" xfId="14748"/>
    <cellStyle name="20 % - Accent6 2 3 4 6" xfId="19679"/>
    <cellStyle name="20 % - Accent6 2 3 4 7" xfId="30236"/>
    <cellStyle name="20 % - Accent6 2 3 4 8" xfId="40791"/>
    <cellStyle name="20 % - Accent6 2 3 4 9" xfId="51355"/>
    <cellStyle name="20 % - Accent6 2 3 5" xfId="5579"/>
    <cellStyle name="20 % - Accent6 2 3 5 2" xfId="10861"/>
    <cellStyle name="20 % - Accent6 2 3 5 2 2" xfId="26367"/>
    <cellStyle name="20 % - Accent6 2 3 5 2 3" xfId="36924"/>
    <cellStyle name="20 % - Accent6 2 3 5 2 4" xfId="47479"/>
    <cellStyle name="20 % - Accent6 2 3 5 2 5" xfId="58043"/>
    <cellStyle name="20 % - Accent6 2 3 5 3" xfId="15980"/>
    <cellStyle name="20 % - Accent6 2 3 5 4" xfId="21087"/>
    <cellStyle name="20 % - Accent6 2 3 5 5" xfId="31644"/>
    <cellStyle name="20 % - Accent6 2 3 5 6" xfId="42199"/>
    <cellStyle name="20 % - Accent6 2 3 5 7" xfId="52763"/>
    <cellStyle name="20 % - Accent6 2 3 6" xfId="8220"/>
    <cellStyle name="20 % - Accent6 2 3 6 2" xfId="23727"/>
    <cellStyle name="20 % - Accent6 2 3 6 3" xfId="34284"/>
    <cellStyle name="20 % - Accent6 2 3 6 4" xfId="44839"/>
    <cellStyle name="20 % - Accent6 2 3 6 5" xfId="55403"/>
    <cellStyle name="20 % - Accent6 2 3 7" xfId="2942"/>
    <cellStyle name="20 % - Accent6 2 3 8" xfId="13516"/>
    <cellStyle name="20 % - Accent6 2 3 9" xfId="18447"/>
    <cellStyle name="20 % - Accent6 2 4" xfId="469"/>
    <cellStyle name="20 % - Accent6 2 4 10" xfId="39737"/>
    <cellStyle name="20 % - Accent6 2 4 11" xfId="50299"/>
    <cellStyle name="20 % - Accent6 2 4 2" xfId="1174"/>
    <cellStyle name="20 % - Accent6 2 4 2 10" xfId="51003"/>
    <cellStyle name="20 % - Accent6 2 4 2 2" xfId="2406"/>
    <cellStyle name="20 % - Accent6 2 4 2 2 2" xfId="7692"/>
    <cellStyle name="20 % - Accent6 2 4 2 2 2 2" xfId="12973"/>
    <cellStyle name="20 % - Accent6 2 4 2 2 2 2 2" xfId="28479"/>
    <cellStyle name="20 % - Accent6 2 4 2 2 2 2 3" xfId="39036"/>
    <cellStyle name="20 % - Accent6 2 4 2 2 2 2 4" xfId="49591"/>
    <cellStyle name="20 % - Accent6 2 4 2 2 2 2 5" xfId="60155"/>
    <cellStyle name="20 % - Accent6 2 4 2 2 2 3" xfId="18092"/>
    <cellStyle name="20 % - Accent6 2 4 2 2 2 4" xfId="23199"/>
    <cellStyle name="20 % - Accent6 2 4 2 2 2 5" xfId="33756"/>
    <cellStyle name="20 % - Accent6 2 4 2 2 2 6" xfId="44311"/>
    <cellStyle name="20 % - Accent6 2 4 2 2 2 7" xfId="54875"/>
    <cellStyle name="20 % - Accent6 2 4 2 2 3" xfId="10332"/>
    <cellStyle name="20 % - Accent6 2 4 2 2 3 2" xfId="25839"/>
    <cellStyle name="20 % - Accent6 2 4 2 2 3 3" xfId="36396"/>
    <cellStyle name="20 % - Accent6 2 4 2 2 3 4" xfId="46951"/>
    <cellStyle name="20 % - Accent6 2 4 2 2 3 5" xfId="57515"/>
    <cellStyle name="20 % - Accent6 2 4 2 2 4" xfId="5050"/>
    <cellStyle name="20 % - Accent6 2 4 2 2 5" xfId="15628"/>
    <cellStyle name="20 % - Accent6 2 4 2 2 6" xfId="20559"/>
    <cellStyle name="20 % - Accent6 2 4 2 2 7" xfId="31116"/>
    <cellStyle name="20 % - Accent6 2 4 2 2 8" xfId="41671"/>
    <cellStyle name="20 % - Accent6 2 4 2 2 9" xfId="52235"/>
    <cellStyle name="20 % - Accent6 2 4 2 3" xfId="6460"/>
    <cellStyle name="20 % - Accent6 2 4 2 3 2" xfId="11741"/>
    <cellStyle name="20 % - Accent6 2 4 2 3 2 2" xfId="27247"/>
    <cellStyle name="20 % - Accent6 2 4 2 3 2 3" xfId="37804"/>
    <cellStyle name="20 % - Accent6 2 4 2 3 2 4" xfId="48359"/>
    <cellStyle name="20 % - Accent6 2 4 2 3 2 5" xfId="58923"/>
    <cellStyle name="20 % - Accent6 2 4 2 3 3" xfId="16860"/>
    <cellStyle name="20 % - Accent6 2 4 2 3 4" xfId="21967"/>
    <cellStyle name="20 % - Accent6 2 4 2 3 5" xfId="32524"/>
    <cellStyle name="20 % - Accent6 2 4 2 3 6" xfId="43079"/>
    <cellStyle name="20 % - Accent6 2 4 2 3 7" xfId="53643"/>
    <cellStyle name="20 % - Accent6 2 4 2 4" xfId="9100"/>
    <cellStyle name="20 % - Accent6 2 4 2 4 2" xfId="24607"/>
    <cellStyle name="20 % - Accent6 2 4 2 4 3" xfId="35164"/>
    <cellStyle name="20 % - Accent6 2 4 2 4 4" xfId="45719"/>
    <cellStyle name="20 % - Accent6 2 4 2 4 5" xfId="56283"/>
    <cellStyle name="20 % - Accent6 2 4 2 5" xfId="3818"/>
    <cellStyle name="20 % - Accent6 2 4 2 6" xfId="14396"/>
    <cellStyle name="20 % - Accent6 2 4 2 7" xfId="19327"/>
    <cellStyle name="20 % - Accent6 2 4 2 8" xfId="29884"/>
    <cellStyle name="20 % - Accent6 2 4 2 9" xfId="40439"/>
    <cellStyle name="20 % - Accent6 2 4 3" xfId="1702"/>
    <cellStyle name="20 % - Accent6 2 4 3 2" xfId="6988"/>
    <cellStyle name="20 % - Accent6 2 4 3 2 2" xfId="12269"/>
    <cellStyle name="20 % - Accent6 2 4 3 2 2 2" xfId="27775"/>
    <cellStyle name="20 % - Accent6 2 4 3 2 2 3" xfId="38332"/>
    <cellStyle name="20 % - Accent6 2 4 3 2 2 4" xfId="48887"/>
    <cellStyle name="20 % - Accent6 2 4 3 2 2 5" xfId="59451"/>
    <cellStyle name="20 % - Accent6 2 4 3 2 3" xfId="17388"/>
    <cellStyle name="20 % - Accent6 2 4 3 2 4" xfId="22495"/>
    <cellStyle name="20 % - Accent6 2 4 3 2 5" xfId="33052"/>
    <cellStyle name="20 % - Accent6 2 4 3 2 6" xfId="43607"/>
    <cellStyle name="20 % - Accent6 2 4 3 2 7" xfId="54171"/>
    <cellStyle name="20 % - Accent6 2 4 3 3" xfId="9628"/>
    <cellStyle name="20 % - Accent6 2 4 3 3 2" xfId="25135"/>
    <cellStyle name="20 % - Accent6 2 4 3 3 3" xfId="35692"/>
    <cellStyle name="20 % - Accent6 2 4 3 3 4" xfId="46247"/>
    <cellStyle name="20 % - Accent6 2 4 3 3 5" xfId="56811"/>
    <cellStyle name="20 % - Accent6 2 4 3 4" xfId="4346"/>
    <cellStyle name="20 % - Accent6 2 4 3 5" xfId="14924"/>
    <cellStyle name="20 % - Accent6 2 4 3 6" xfId="19855"/>
    <cellStyle name="20 % - Accent6 2 4 3 7" xfId="30412"/>
    <cellStyle name="20 % - Accent6 2 4 3 8" xfId="40967"/>
    <cellStyle name="20 % - Accent6 2 4 3 9" xfId="51531"/>
    <cellStyle name="20 % - Accent6 2 4 4" xfId="5755"/>
    <cellStyle name="20 % - Accent6 2 4 4 2" xfId="11037"/>
    <cellStyle name="20 % - Accent6 2 4 4 2 2" xfId="26543"/>
    <cellStyle name="20 % - Accent6 2 4 4 2 3" xfId="37100"/>
    <cellStyle name="20 % - Accent6 2 4 4 2 4" xfId="47655"/>
    <cellStyle name="20 % - Accent6 2 4 4 2 5" xfId="58219"/>
    <cellStyle name="20 % - Accent6 2 4 4 3" xfId="16156"/>
    <cellStyle name="20 % - Accent6 2 4 4 4" xfId="21263"/>
    <cellStyle name="20 % - Accent6 2 4 4 5" xfId="31820"/>
    <cellStyle name="20 % - Accent6 2 4 4 6" xfId="42375"/>
    <cellStyle name="20 % - Accent6 2 4 4 7" xfId="52939"/>
    <cellStyle name="20 % - Accent6 2 4 5" xfId="8396"/>
    <cellStyle name="20 % - Accent6 2 4 5 2" xfId="23903"/>
    <cellStyle name="20 % - Accent6 2 4 5 3" xfId="34460"/>
    <cellStyle name="20 % - Accent6 2 4 5 4" xfId="45015"/>
    <cellStyle name="20 % - Accent6 2 4 5 5" xfId="55579"/>
    <cellStyle name="20 % - Accent6 2 4 6" xfId="3116"/>
    <cellStyle name="20 % - Accent6 2 4 7" xfId="13692"/>
    <cellStyle name="20 % - Accent6 2 4 8" xfId="18623"/>
    <cellStyle name="20 % - Accent6 2 4 9" xfId="29182"/>
    <cellStyle name="20 % - Accent6 2 5" xfId="822"/>
    <cellStyle name="20 % - Accent6 2 5 10" xfId="50651"/>
    <cellStyle name="20 % - Accent6 2 5 2" xfId="2054"/>
    <cellStyle name="20 % - Accent6 2 5 2 2" xfId="7340"/>
    <cellStyle name="20 % - Accent6 2 5 2 2 2" xfId="12621"/>
    <cellStyle name="20 % - Accent6 2 5 2 2 2 2" xfId="28127"/>
    <cellStyle name="20 % - Accent6 2 5 2 2 2 3" xfId="38684"/>
    <cellStyle name="20 % - Accent6 2 5 2 2 2 4" xfId="49239"/>
    <cellStyle name="20 % - Accent6 2 5 2 2 2 5" xfId="59803"/>
    <cellStyle name="20 % - Accent6 2 5 2 2 3" xfId="17740"/>
    <cellStyle name="20 % - Accent6 2 5 2 2 4" xfId="22847"/>
    <cellStyle name="20 % - Accent6 2 5 2 2 5" xfId="33404"/>
    <cellStyle name="20 % - Accent6 2 5 2 2 6" xfId="43959"/>
    <cellStyle name="20 % - Accent6 2 5 2 2 7" xfId="54523"/>
    <cellStyle name="20 % - Accent6 2 5 2 3" xfId="9980"/>
    <cellStyle name="20 % - Accent6 2 5 2 3 2" xfId="25487"/>
    <cellStyle name="20 % - Accent6 2 5 2 3 3" xfId="36044"/>
    <cellStyle name="20 % - Accent6 2 5 2 3 4" xfId="46599"/>
    <cellStyle name="20 % - Accent6 2 5 2 3 5" xfId="57163"/>
    <cellStyle name="20 % - Accent6 2 5 2 4" xfId="4698"/>
    <cellStyle name="20 % - Accent6 2 5 2 5" xfId="15276"/>
    <cellStyle name="20 % - Accent6 2 5 2 6" xfId="20207"/>
    <cellStyle name="20 % - Accent6 2 5 2 7" xfId="30764"/>
    <cellStyle name="20 % - Accent6 2 5 2 8" xfId="41319"/>
    <cellStyle name="20 % - Accent6 2 5 2 9" xfId="51883"/>
    <cellStyle name="20 % - Accent6 2 5 3" xfId="6108"/>
    <cellStyle name="20 % - Accent6 2 5 3 2" xfId="11389"/>
    <cellStyle name="20 % - Accent6 2 5 3 2 2" xfId="26895"/>
    <cellStyle name="20 % - Accent6 2 5 3 2 3" xfId="37452"/>
    <cellStyle name="20 % - Accent6 2 5 3 2 4" xfId="48007"/>
    <cellStyle name="20 % - Accent6 2 5 3 2 5" xfId="58571"/>
    <cellStyle name="20 % - Accent6 2 5 3 3" xfId="16508"/>
    <cellStyle name="20 % - Accent6 2 5 3 4" xfId="21615"/>
    <cellStyle name="20 % - Accent6 2 5 3 5" xfId="32172"/>
    <cellStyle name="20 % - Accent6 2 5 3 6" xfId="42727"/>
    <cellStyle name="20 % - Accent6 2 5 3 7" xfId="53291"/>
    <cellStyle name="20 % - Accent6 2 5 4" xfId="8748"/>
    <cellStyle name="20 % - Accent6 2 5 4 2" xfId="24255"/>
    <cellStyle name="20 % - Accent6 2 5 4 3" xfId="34812"/>
    <cellStyle name="20 % - Accent6 2 5 4 4" xfId="45367"/>
    <cellStyle name="20 % - Accent6 2 5 4 5" xfId="55931"/>
    <cellStyle name="20 % - Accent6 2 5 5" xfId="3466"/>
    <cellStyle name="20 % - Accent6 2 5 6" xfId="14044"/>
    <cellStyle name="20 % - Accent6 2 5 7" xfId="18975"/>
    <cellStyle name="20 % - Accent6 2 5 8" xfId="29532"/>
    <cellStyle name="20 % - Accent6 2 5 9" xfId="40087"/>
    <cellStyle name="20 % - Accent6 2 6" xfId="1350"/>
    <cellStyle name="20 % - Accent6 2 6 2" xfId="6636"/>
    <cellStyle name="20 % - Accent6 2 6 2 2" xfId="11917"/>
    <cellStyle name="20 % - Accent6 2 6 2 2 2" xfId="27423"/>
    <cellStyle name="20 % - Accent6 2 6 2 2 3" xfId="37980"/>
    <cellStyle name="20 % - Accent6 2 6 2 2 4" xfId="48535"/>
    <cellStyle name="20 % - Accent6 2 6 2 2 5" xfId="59099"/>
    <cellStyle name="20 % - Accent6 2 6 2 3" xfId="17036"/>
    <cellStyle name="20 % - Accent6 2 6 2 4" xfId="22143"/>
    <cellStyle name="20 % - Accent6 2 6 2 5" xfId="32700"/>
    <cellStyle name="20 % - Accent6 2 6 2 6" xfId="43255"/>
    <cellStyle name="20 % - Accent6 2 6 2 7" xfId="53819"/>
    <cellStyle name="20 % - Accent6 2 6 3" xfId="9276"/>
    <cellStyle name="20 % - Accent6 2 6 3 2" xfId="24783"/>
    <cellStyle name="20 % - Accent6 2 6 3 3" xfId="35340"/>
    <cellStyle name="20 % - Accent6 2 6 3 4" xfId="45895"/>
    <cellStyle name="20 % - Accent6 2 6 3 5" xfId="56459"/>
    <cellStyle name="20 % - Accent6 2 6 4" xfId="3994"/>
    <cellStyle name="20 % - Accent6 2 6 5" xfId="14572"/>
    <cellStyle name="20 % - Accent6 2 6 6" xfId="19503"/>
    <cellStyle name="20 % - Accent6 2 6 7" xfId="30060"/>
    <cellStyle name="20 % - Accent6 2 6 8" xfId="40615"/>
    <cellStyle name="20 % - Accent6 2 6 9" xfId="51179"/>
    <cellStyle name="20 % - Accent6 2 7" xfId="2582"/>
    <cellStyle name="20 % - Accent6 2 7 2" xfId="7868"/>
    <cellStyle name="20 % - Accent6 2 7 2 2" xfId="13149"/>
    <cellStyle name="20 % - Accent6 2 7 2 2 2" xfId="28655"/>
    <cellStyle name="20 % - Accent6 2 7 2 2 3" xfId="39212"/>
    <cellStyle name="20 % - Accent6 2 7 2 2 4" xfId="49767"/>
    <cellStyle name="20 % - Accent6 2 7 2 2 5" xfId="60331"/>
    <cellStyle name="20 % - Accent6 2 7 2 3" xfId="23375"/>
    <cellStyle name="20 % - Accent6 2 7 2 4" xfId="33932"/>
    <cellStyle name="20 % - Accent6 2 7 2 5" xfId="44487"/>
    <cellStyle name="20 % - Accent6 2 7 2 6" xfId="55051"/>
    <cellStyle name="20 % - Accent6 2 7 3" xfId="10508"/>
    <cellStyle name="20 % - Accent6 2 7 3 2" xfId="26015"/>
    <cellStyle name="20 % - Accent6 2 7 3 3" xfId="36572"/>
    <cellStyle name="20 % - Accent6 2 7 3 4" xfId="47127"/>
    <cellStyle name="20 % - Accent6 2 7 3 5" xfId="57691"/>
    <cellStyle name="20 % - Accent6 2 7 4" xfId="5226"/>
    <cellStyle name="20 % - Accent6 2 7 5" xfId="15804"/>
    <cellStyle name="20 % - Accent6 2 7 6" xfId="20735"/>
    <cellStyle name="20 % - Accent6 2 7 7" xfId="31292"/>
    <cellStyle name="20 % - Accent6 2 7 8" xfId="41847"/>
    <cellStyle name="20 % - Accent6 2 7 9" xfId="52411"/>
    <cellStyle name="20 % - Accent6 2 8" xfId="5403"/>
    <cellStyle name="20 % - Accent6 2 8 2" xfId="10685"/>
    <cellStyle name="20 % - Accent6 2 8 2 2" xfId="26191"/>
    <cellStyle name="20 % - Accent6 2 8 2 3" xfId="36748"/>
    <cellStyle name="20 % - Accent6 2 8 2 4" xfId="47303"/>
    <cellStyle name="20 % - Accent6 2 8 2 5" xfId="57867"/>
    <cellStyle name="20 % - Accent6 2 8 3" xfId="20911"/>
    <cellStyle name="20 % - Accent6 2 8 4" xfId="31468"/>
    <cellStyle name="20 % - Accent6 2 8 5" xfId="42023"/>
    <cellStyle name="20 % - Accent6 2 8 6" xfId="52587"/>
    <cellStyle name="20 % - Accent6 2 9" xfId="8044"/>
    <cellStyle name="20 % - Accent6 2 9 2" xfId="23551"/>
    <cellStyle name="20 % - Accent6 2 9 3" xfId="34108"/>
    <cellStyle name="20 % - Accent6 2 9 4" xfId="44663"/>
    <cellStyle name="20 % - Accent6 2 9 5" xfId="55227"/>
    <cellStyle name="20 % - Accent6 3" xfId="142"/>
    <cellStyle name="20 % - Accent6 3 10" xfId="13372"/>
    <cellStyle name="20 % - Accent6 3 11" xfId="18302"/>
    <cellStyle name="20 % - Accent6 3 12" xfId="28864"/>
    <cellStyle name="20 % - Accent6 3 13" xfId="39419"/>
    <cellStyle name="20 % - Accent6 3 14" xfId="49979"/>
    <cellStyle name="20 % - Accent6 3 2" xfId="325"/>
    <cellStyle name="20 % - Accent6 3 2 10" xfId="29040"/>
    <cellStyle name="20 % - Accent6 3 2 11" xfId="39595"/>
    <cellStyle name="20 % - Accent6 3 2 12" xfId="50155"/>
    <cellStyle name="20 % - Accent6 3 2 2" xfId="678"/>
    <cellStyle name="20 % - Accent6 3 2 2 10" xfId="50507"/>
    <cellStyle name="20 % - Accent6 3 2 2 2" xfId="1910"/>
    <cellStyle name="20 % - Accent6 3 2 2 2 2" xfId="7196"/>
    <cellStyle name="20 % - Accent6 3 2 2 2 2 2" xfId="12477"/>
    <cellStyle name="20 % - Accent6 3 2 2 2 2 2 2" xfId="27983"/>
    <cellStyle name="20 % - Accent6 3 2 2 2 2 2 3" xfId="38540"/>
    <cellStyle name="20 % - Accent6 3 2 2 2 2 2 4" xfId="49095"/>
    <cellStyle name="20 % - Accent6 3 2 2 2 2 2 5" xfId="59659"/>
    <cellStyle name="20 % - Accent6 3 2 2 2 2 3" xfId="17596"/>
    <cellStyle name="20 % - Accent6 3 2 2 2 2 4" xfId="22703"/>
    <cellStyle name="20 % - Accent6 3 2 2 2 2 5" xfId="33260"/>
    <cellStyle name="20 % - Accent6 3 2 2 2 2 6" xfId="43815"/>
    <cellStyle name="20 % - Accent6 3 2 2 2 2 7" xfId="54379"/>
    <cellStyle name="20 % - Accent6 3 2 2 2 3" xfId="9836"/>
    <cellStyle name="20 % - Accent6 3 2 2 2 3 2" xfId="25343"/>
    <cellStyle name="20 % - Accent6 3 2 2 2 3 3" xfId="35900"/>
    <cellStyle name="20 % - Accent6 3 2 2 2 3 4" xfId="46455"/>
    <cellStyle name="20 % - Accent6 3 2 2 2 3 5" xfId="57019"/>
    <cellStyle name="20 % - Accent6 3 2 2 2 4" xfId="4554"/>
    <cellStyle name="20 % - Accent6 3 2 2 2 5" xfId="15132"/>
    <cellStyle name="20 % - Accent6 3 2 2 2 6" xfId="20063"/>
    <cellStyle name="20 % - Accent6 3 2 2 2 7" xfId="30620"/>
    <cellStyle name="20 % - Accent6 3 2 2 2 8" xfId="41175"/>
    <cellStyle name="20 % - Accent6 3 2 2 2 9" xfId="51739"/>
    <cellStyle name="20 % - Accent6 3 2 2 3" xfId="5964"/>
    <cellStyle name="20 % - Accent6 3 2 2 3 2" xfId="11245"/>
    <cellStyle name="20 % - Accent6 3 2 2 3 2 2" xfId="26751"/>
    <cellStyle name="20 % - Accent6 3 2 2 3 2 3" xfId="37308"/>
    <cellStyle name="20 % - Accent6 3 2 2 3 2 4" xfId="47863"/>
    <cellStyle name="20 % - Accent6 3 2 2 3 2 5" xfId="58427"/>
    <cellStyle name="20 % - Accent6 3 2 2 3 3" xfId="16364"/>
    <cellStyle name="20 % - Accent6 3 2 2 3 4" xfId="21471"/>
    <cellStyle name="20 % - Accent6 3 2 2 3 5" xfId="32028"/>
    <cellStyle name="20 % - Accent6 3 2 2 3 6" xfId="42583"/>
    <cellStyle name="20 % - Accent6 3 2 2 3 7" xfId="53147"/>
    <cellStyle name="20 % - Accent6 3 2 2 4" xfId="8604"/>
    <cellStyle name="20 % - Accent6 3 2 2 4 2" xfId="24111"/>
    <cellStyle name="20 % - Accent6 3 2 2 4 3" xfId="34668"/>
    <cellStyle name="20 % - Accent6 3 2 2 4 4" xfId="45223"/>
    <cellStyle name="20 % - Accent6 3 2 2 4 5" xfId="55787"/>
    <cellStyle name="20 % - Accent6 3 2 2 5" xfId="3322"/>
    <cellStyle name="20 % - Accent6 3 2 2 6" xfId="13900"/>
    <cellStyle name="20 % - Accent6 3 2 2 7" xfId="18831"/>
    <cellStyle name="20 % - Accent6 3 2 2 8" xfId="29388"/>
    <cellStyle name="20 % - Accent6 3 2 2 9" xfId="39943"/>
    <cellStyle name="20 % - Accent6 3 2 3" xfId="1030"/>
    <cellStyle name="20 % - Accent6 3 2 3 10" xfId="50859"/>
    <cellStyle name="20 % - Accent6 3 2 3 2" xfId="2262"/>
    <cellStyle name="20 % - Accent6 3 2 3 2 2" xfId="7548"/>
    <cellStyle name="20 % - Accent6 3 2 3 2 2 2" xfId="12829"/>
    <cellStyle name="20 % - Accent6 3 2 3 2 2 2 2" xfId="28335"/>
    <cellStyle name="20 % - Accent6 3 2 3 2 2 2 3" xfId="38892"/>
    <cellStyle name="20 % - Accent6 3 2 3 2 2 2 4" xfId="49447"/>
    <cellStyle name="20 % - Accent6 3 2 3 2 2 2 5" xfId="60011"/>
    <cellStyle name="20 % - Accent6 3 2 3 2 2 3" xfId="17948"/>
    <cellStyle name="20 % - Accent6 3 2 3 2 2 4" xfId="23055"/>
    <cellStyle name="20 % - Accent6 3 2 3 2 2 5" xfId="33612"/>
    <cellStyle name="20 % - Accent6 3 2 3 2 2 6" xfId="44167"/>
    <cellStyle name="20 % - Accent6 3 2 3 2 2 7" xfId="54731"/>
    <cellStyle name="20 % - Accent6 3 2 3 2 3" xfId="10188"/>
    <cellStyle name="20 % - Accent6 3 2 3 2 3 2" xfId="25695"/>
    <cellStyle name="20 % - Accent6 3 2 3 2 3 3" xfId="36252"/>
    <cellStyle name="20 % - Accent6 3 2 3 2 3 4" xfId="46807"/>
    <cellStyle name="20 % - Accent6 3 2 3 2 3 5" xfId="57371"/>
    <cellStyle name="20 % - Accent6 3 2 3 2 4" xfId="4906"/>
    <cellStyle name="20 % - Accent6 3 2 3 2 5" xfId="15484"/>
    <cellStyle name="20 % - Accent6 3 2 3 2 6" xfId="20415"/>
    <cellStyle name="20 % - Accent6 3 2 3 2 7" xfId="30972"/>
    <cellStyle name="20 % - Accent6 3 2 3 2 8" xfId="41527"/>
    <cellStyle name="20 % - Accent6 3 2 3 2 9" xfId="52091"/>
    <cellStyle name="20 % - Accent6 3 2 3 3" xfId="6316"/>
    <cellStyle name="20 % - Accent6 3 2 3 3 2" xfId="11597"/>
    <cellStyle name="20 % - Accent6 3 2 3 3 2 2" xfId="27103"/>
    <cellStyle name="20 % - Accent6 3 2 3 3 2 3" xfId="37660"/>
    <cellStyle name="20 % - Accent6 3 2 3 3 2 4" xfId="48215"/>
    <cellStyle name="20 % - Accent6 3 2 3 3 2 5" xfId="58779"/>
    <cellStyle name="20 % - Accent6 3 2 3 3 3" xfId="16716"/>
    <cellStyle name="20 % - Accent6 3 2 3 3 4" xfId="21823"/>
    <cellStyle name="20 % - Accent6 3 2 3 3 5" xfId="32380"/>
    <cellStyle name="20 % - Accent6 3 2 3 3 6" xfId="42935"/>
    <cellStyle name="20 % - Accent6 3 2 3 3 7" xfId="53499"/>
    <cellStyle name="20 % - Accent6 3 2 3 4" xfId="8956"/>
    <cellStyle name="20 % - Accent6 3 2 3 4 2" xfId="24463"/>
    <cellStyle name="20 % - Accent6 3 2 3 4 3" xfId="35020"/>
    <cellStyle name="20 % - Accent6 3 2 3 4 4" xfId="45575"/>
    <cellStyle name="20 % - Accent6 3 2 3 4 5" xfId="56139"/>
    <cellStyle name="20 % - Accent6 3 2 3 5" xfId="3674"/>
    <cellStyle name="20 % - Accent6 3 2 3 6" xfId="14252"/>
    <cellStyle name="20 % - Accent6 3 2 3 7" xfId="19183"/>
    <cellStyle name="20 % - Accent6 3 2 3 8" xfId="29740"/>
    <cellStyle name="20 % - Accent6 3 2 3 9" xfId="40295"/>
    <cellStyle name="20 % - Accent6 3 2 4" xfId="1558"/>
    <cellStyle name="20 % - Accent6 3 2 4 2" xfId="6844"/>
    <cellStyle name="20 % - Accent6 3 2 4 2 2" xfId="12125"/>
    <cellStyle name="20 % - Accent6 3 2 4 2 2 2" xfId="27631"/>
    <cellStyle name="20 % - Accent6 3 2 4 2 2 3" xfId="38188"/>
    <cellStyle name="20 % - Accent6 3 2 4 2 2 4" xfId="48743"/>
    <cellStyle name="20 % - Accent6 3 2 4 2 2 5" xfId="59307"/>
    <cellStyle name="20 % - Accent6 3 2 4 2 3" xfId="17244"/>
    <cellStyle name="20 % - Accent6 3 2 4 2 4" xfId="22351"/>
    <cellStyle name="20 % - Accent6 3 2 4 2 5" xfId="32908"/>
    <cellStyle name="20 % - Accent6 3 2 4 2 6" xfId="43463"/>
    <cellStyle name="20 % - Accent6 3 2 4 2 7" xfId="54027"/>
    <cellStyle name="20 % - Accent6 3 2 4 3" xfId="9484"/>
    <cellStyle name="20 % - Accent6 3 2 4 3 2" xfId="24991"/>
    <cellStyle name="20 % - Accent6 3 2 4 3 3" xfId="35548"/>
    <cellStyle name="20 % - Accent6 3 2 4 3 4" xfId="46103"/>
    <cellStyle name="20 % - Accent6 3 2 4 3 5" xfId="56667"/>
    <cellStyle name="20 % - Accent6 3 2 4 4" xfId="4202"/>
    <cellStyle name="20 % - Accent6 3 2 4 5" xfId="14780"/>
    <cellStyle name="20 % - Accent6 3 2 4 6" xfId="19711"/>
    <cellStyle name="20 % - Accent6 3 2 4 7" xfId="30268"/>
    <cellStyle name="20 % - Accent6 3 2 4 8" xfId="40823"/>
    <cellStyle name="20 % - Accent6 3 2 4 9" xfId="51387"/>
    <cellStyle name="20 % - Accent6 3 2 5" xfId="5611"/>
    <cellStyle name="20 % - Accent6 3 2 5 2" xfId="10893"/>
    <cellStyle name="20 % - Accent6 3 2 5 2 2" xfId="26399"/>
    <cellStyle name="20 % - Accent6 3 2 5 2 3" xfId="36956"/>
    <cellStyle name="20 % - Accent6 3 2 5 2 4" xfId="47511"/>
    <cellStyle name="20 % - Accent6 3 2 5 2 5" xfId="58075"/>
    <cellStyle name="20 % - Accent6 3 2 5 3" xfId="16012"/>
    <cellStyle name="20 % - Accent6 3 2 5 4" xfId="21119"/>
    <cellStyle name="20 % - Accent6 3 2 5 5" xfId="31676"/>
    <cellStyle name="20 % - Accent6 3 2 5 6" xfId="42231"/>
    <cellStyle name="20 % - Accent6 3 2 5 7" xfId="52795"/>
    <cellStyle name="20 % - Accent6 3 2 6" xfId="8252"/>
    <cellStyle name="20 % - Accent6 3 2 6 2" xfId="23759"/>
    <cellStyle name="20 % - Accent6 3 2 6 3" xfId="34316"/>
    <cellStyle name="20 % - Accent6 3 2 6 4" xfId="44871"/>
    <cellStyle name="20 % - Accent6 3 2 6 5" xfId="55435"/>
    <cellStyle name="20 % - Accent6 3 2 7" xfId="2974"/>
    <cellStyle name="20 % - Accent6 3 2 8" xfId="13548"/>
    <cellStyle name="20 % - Accent6 3 2 9" xfId="18479"/>
    <cellStyle name="20 % - Accent6 3 3" xfId="501"/>
    <cellStyle name="20 % - Accent6 3 3 10" xfId="39769"/>
    <cellStyle name="20 % - Accent6 3 3 11" xfId="50331"/>
    <cellStyle name="20 % - Accent6 3 3 2" xfId="1206"/>
    <cellStyle name="20 % - Accent6 3 3 2 10" xfId="51035"/>
    <cellStyle name="20 % - Accent6 3 3 2 2" xfId="2438"/>
    <cellStyle name="20 % - Accent6 3 3 2 2 2" xfId="7724"/>
    <cellStyle name="20 % - Accent6 3 3 2 2 2 2" xfId="13005"/>
    <cellStyle name="20 % - Accent6 3 3 2 2 2 2 2" xfId="28511"/>
    <cellStyle name="20 % - Accent6 3 3 2 2 2 2 3" xfId="39068"/>
    <cellStyle name="20 % - Accent6 3 3 2 2 2 2 4" xfId="49623"/>
    <cellStyle name="20 % - Accent6 3 3 2 2 2 2 5" xfId="60187"/>
    <cellStyle name="20 % - Accent6 3 3 2 2 2 3" xfId="18124"/>
    <cellStyle name="20 % - Accent6 3 3 2 2 2 4" xfId="23231"/>
    <cellStyle name="20 % - Accent6 3 3 2 2 2 5" xfId="33788"/>
    <cellStyle name="20 % - Accent6 3 3 2 2 2 6" xfId="44343"/>
    <cellStyle name="20 % - Accent6 3 3 2 2 2 7" xfId="54907"/>
    <cellStyle name="20 % - Accent6 3 3 2 2 3" xfId="10364"/>
    <cellStyle name="20 % - Accent6 3 3 2 2 3 2" xfId="25871"/>
    <cellStyle name="20 % - Accent6 3 3 2 2 3 3" xfId="36428"/>
    <cellStyle name="20 % - Accent6 3 3 2 2 3 4" xfId="46983"/>
    <cellStyle name="20 % - Accent6 3 3 2 2 3 5" xfId="57547"/>
    <cellStyle name="20 % - Accent6 3 3 2 2 4" xfId="5082"/>
    <cellStyle name="20 % - Accent6 3 3 2 2 5" xfId="15660"/>
    <cellStyle name="20 % - Accent6 3 3 2 2 6" xfId="20591"/>
    <cellStyle name="20 % - Accent6 3 3 2 2 7" xfId="31148"/>
    <cellStyle name="20 % - Accent6 3 3 2 2 8" xfId="41703"/>
    <cellStyle name="20 % - Accent6 3 3 2 2 9" xfId="52267"/>
    <cellStyle name="20 % - Accent6 3 3 2 3" xfId="6492"/>
    <cellStyle name="20 % - Accent6 3 3 2 3 2" xfId="11773"/>
    <cellStyle name="20 % - Accent6 3 3 2 3 2 2" xfId="27279"/>
    <cellStyle name="20 % - Accent6 3 3 2 3 2 3" xfId="37836"/>
    <cellStyle name="20 % - Accent6 3 3 2 3 2 4" xfId="48391"/>
    <cellStyle name="20 % - Accent6 3 3 2 3 2 5" xfId="58955"/>
    <cellStyle name="20 % - Accent6 3 3 2 3 3" xfId="16892"/>
    <cellStyle name="20 % - Accent6 3 3 2 3 4" xfId="21999"/>
    <cellStyle name="20 % - Accent6 3 3 2 3 5" xfId="32556"/>
    <cellStyle name="20 % - Accent6 3 3 2 3 6" xfId="43111"/>
    <cellStyle name="20 % - Accent6 3 3 2 3 7" xfId="53675"/>
    <cellStyle name="20 % - Accent6 3 3 2 4" xfId="9132"/>
    <cellStyle name="20 % - Accent6 3 3 2 4 2" xfId="24639"/>
    <cellStyle name="20 % - Accent6 3 3 2 4 3" xfId="35196"/>
    <cellStyle name="20 % - Accent6 3 3 2 4 4" xfId="45751"/>
    <cellStyle name="20 % - Accent6 3 3 2 4 5" xfId="56315"/>
    <cellStyle name="20 % - Accent6 3 3 2 5" xfId="3850"/>
    <cellStyle name="20 % - Accent6 3 3 2 6" xfId="14428"/>
    <cellStyle name="20 % - Accent6 3 3 2 7" xfId="19359"/>
    <cellStyle name="20 % - Accent6 3 3 2 8" xfId="29916"/>
    <cellStyle name="20 % - Accent6 3 3 2 9" xfId="40471"/>
    <cellStyle name="20 % - Accent6 3 3 3" xfId="1734"/>
    <cellStyle name="20 % - Accent6 3 3 3 2" xfId="7020"/>
    <cellStyle name="20 % - Accent6 3 3 3 2 2" xfId="12301"/>
    <cellStyle name="20 % - Accent6 3 3 3 2 2 2" xfId="27807"/>
    <cellStyle name="20 % - Accent6 3 3 3 2 2 3" xfId="38364"/>
    <cellStyle name="20 % - Accent6 3 3 3 2 2 4" xfId="48919"/>
    <cellStyle name="20 % - Accent6 3 3 3 2 2 5" xfId="59483"/>
    <cellStyle name="20 % - Accent6 3 3 3 2 3" xfId="17420"/>
    <cellStyle name="20 % - Accent6 3 3 3 2 4" xfId="22527"/>
    <cellStyle name="20 % - Accent6 3 3 3 2 5" xfId="33084"/>
    <cellStyle name="20 % - Accent6 3 3 3 2 6" xfId="43639"/>
    <cellStyle name="20 % - Accent6 3 3 3 2 7" xfId="54203"/>
    <cellStyle name="20 % - Accent6 3 3 3 3" xfId="9660"/>
    <cellStyle name="20 % - Accent6 3 3 3 3 2" xfId="25167"/>
    <cellStyle name="20 % - Accent6 3 3 3 3 3" xfId="35724"/>
    <cellStyle name="20 % - Accent6 3 3 3 3 4" xfId="46279"/>
    <cellStyle name="20 % - Accent6 3 3 3 3 5" xfId="56843"/>
    <cellStyle name="20 % - Accent6 3 3 3 4" xfId="4378"/>
    <cellStyle name="20 % - Accent6 3 3 3 5" xfId="14956"/>
    <cellStyle name="20 % - Accent6 3 3 3 6" xfId="19887"/>
    <cellStyle name="20 % - Accent6 3 3 3 7" xfId="30444"/>
    <cellStyle name="20 % - Accent6 3 3 3 8" xfId="40999"/>
    <cellStyle name="20 % - Accent6 3 3 3 9" xfId="51563"/>
    <cellStyle name="20 % - Accent6 3 3 4" xfId="5787"/>
    <cellStyle name="20 % - Accent6 3 3 4 2" xfId="11069"/>
    <cellStyle name="20 % - Accent6 3 3 4 2 2" xfId="26575"/>
    <cellStyle name="20 % - Accent6 3 3 4 2 3" xfId="37132"/>
    <cellStyle name="20 % - Accent6 3 3 4 2 4" xfId="47687"/>
    <cellStyle name="20 % - Accent6 3 3 4 2 5" xfId="58251"/>
    <cellStyle name="20 % - Accent6 3 3 4 3" xfId="16188"/>
    <cellStyle name="20 % - Accent6 3 3 4 4" xfId="21295"/>
    <cellStyle name="20 % - Accent6 3 3 4 5" xfId="31852"/>
    <cellStyle name="20 % - Accent6 3 3 4 6" xfId="42407"/>
    <cellStyle name="20 % - Accent6 3 3 4 7" xfId="52971"/>
    <cellStyle name="20 % - Accent6 3 3 5" xfId="8428"/>
    <cellStyle name="20 % - Accent6 3 3 5 2" xfId="23935"/>
    <cellStyle name="20 % - Accent6 3 3 5 3" xfId="34492"/>
    <cellStyle name="20 % - Accent6 3 3 5 4" xfId="45047"/>
    <cellStyle name="20 % - Accent6 3 3 5 5" xfId="55611"/>
    <cellStyle name="20 % - Accent6 3 3 6" xfId="3148"/>
    <cellStyle name="20 % - Accent6 3 3 7" xfId="13724"/>
    <cellStyle name="20 % - Accent6 3 3 8" xfId="18655"/>
    <cellStyle name="20 % - Accent6 3 3 9" xfId="29214"/>
    <cellStyle name="20 % - Accent6 3 4" xfId="854"/>
    <cellStyle name="20 % - Accent6 3 4 10" xfId="50683"/>
    <cellStyle name="20 % - Accent6 3 4 2" xfId="2086"/>
    <cellStyle name="20 % - Accent6 3 4 2 2" xfId="7372"/>
    <cellStyle name="20 % - Accent6 3 4 2 2 2" xfId="12653"/>
    <cellStyle name="20 % - Accent6 3 4 2 2 2 2" xfId="28159"/>
    <cellStyle name="20 % - Accent6 3 4 2 2 2 3" xfId="38716"/>
    <cellStyle name="20 % - Accent6 3 4 2 2 2 4" xfId="49271"/>
    <cellStyle name="20 % - Accent6 3 4 2 2 2 5" xfId="59835"/>
    <cellStyle name="20 % - Accent6 3 4 2 2 3" xfId="17772"/>
    <cellStyle name="20 % - Accent6 3 4 2 2 4" xfId="22879"/>
    <cellStyle name="20 % - Accent6 3 4 2 2 5" xfId="33436"/>
    <cellStyle name="20 % - Accent6 3 4 2 2 6" xfId="43991"/>
    <cellStyle name="20 % - Accent6 3 4 2 2 7" xfId="54555"/>
    <cellStyle name="20 % - Accent6 3 4 2 3" xfId="10012"/>
    <cellStyle name="20 % - Accent6 3 4 2 3 2" xfId="25519"/>
    <cellStyle name="20 % - Accent6 3 4 2 3 3" xfId="36076"/>
    <cellStyle name="20 % - Accent6 3 4 2 3 4" xfId="46631"/>
    <cellStyle name="20 % - Accent6 3 4 2 3 5" xfId="57195"/>
    <cellStyle name="20 % - Accent6 3 4 2 4" xfId="4730"/>
    <cellStyle name="20 % - Accent6 3 4 2 5" xfId="15308"/>
    <cellStyle name="20 % - Accent6 3 4 2 6" xfId="20239"/>
    <cellStyle name="20 % - Accent6 3 4 2 7" xfId="30796"/>
    <cellStyle name="20 % - Accent6 3 4 2 8" xfId="41351"/>
    <cellStyle name="20 % - Accent6 3 4 2 9" xfId="51915"/>
    <cellStyle name="20 % - Accent6 3 4 3" xfId="6140"/>
    <cellStyle name="20 % - Accent6 3 4 3 2" xfId="11421"/>
    <cellStyle name="20 % - Accent6 3 4 3 2 2" xfId="26927"/>
    <cellStyle name="20 % - Accent6 3 4 3 2 3" xfId="37484"/>
    <cellStyle name="20 % - Accent6 3 4 3 2 4" xfId="48039"/>
    <cellStyle name="20 % - Accent6 3 4 3 2 5" xfId="58603"/>
    <cellStyle name="20 % - Accent6 3 4 3 3" xfId="16540"/>
    <cellStyle name="20 % - Accent6 3 4 3 4" xfId="21647"/>
    <cellStyle name="20 % - Accent6 3 4 3 5" xfId="32204"/>
    <cellStyle name="20 % - Accent6 3 4 3 6" xfId="42759"/>
    <cellStyle name="20 % - Accent6 3 4 3 7" xfId="53323"/>
    <cellStyle name="20 % - Accent6 3 4 4" xfId="8780"/>
    <cellStyle name="20 % - Accent6 3 4 4 2" xfId="24287"/>
    <cellStyle name="20 % - Accent6 3 4 4 3" xfId="34844"/>
    <cellStyle name="20 % - Accent6 3 4 4 4" xfId="45399"/>
    <cellStyle name="20 % - Accent6 3 4 4 5" xfId="55963"/>
    <cellStyle name="20 % - Accent6 3 4 5" xfId="3498"/>
    <cellStyle name="20 % - Accent6 3 4 6" xfId="14076"/>
    <cellStyle name="20 % - Accent6 3 4 7" xfId="19007"/>
    <cellStyle name="20 % - Accent6 3 4 8" xfId="29564"/>
    <cellStyle name="20 % - Accent6 3 4 9" xfId="40119"/>
    <cellStyle name="20 % - Accent6 3 5" xfId="1382"/>
    <cellStyle name="20 % - Accent6 3 5 2" xfId="6668"/>
    <cellStyle name="20 % - Accent6 3 5 2 2" xfId="11949"/>
    <cellStyle name="20 % - Accent6 3 5 2 2 2" xfId="27455"/>
    <cellStyle name="20 % - Accent6 3 5 2 2 3" xfId="38012"/>
    <cellStyle name="20 % - Accent6 3 5 2 2 4" xfId="48567"/>
    <cellStyle name="20 % - Accent6 3 5 2 2 5" xfId="59131"/>
    <cellStyle name="20 % - Accent6 3 5 2 3" xfId="17068"/>
    <cellStyle name="20 % - Accent6 3 5 2 4" xfId="22175"/>
    <cellStyle name="20 % - Accent6 3 5 2 5" xfId="32732"/>
    <cellStyle name="20 % - Accent6 3 5 2 6" xfId="43287"/>
    <cellStyle name="20 % - Accent6 3 5 2 7" xfId="53851"/>
    <cellStyle name="20 % - Accent6 3 5 3" xfId="9308"/>
    <cellStyle name="20 % - Accent6 3 5 3 2" xfId="24815"/>
    <cellStyle name="20 % - Accent6 3 5 3 3" xfId="35372"/>
    <cellStyle name="20 % - Accent6 3 5 3 4" xfId="45927"/>
    <cellStyle name="20 % - Accent6 3 5 3 5" xfId="56491"/>
    <cellStyle name="20 % - Accent6 3 5 4" xfId="4026"/>
    <cellStyle name="20 % - Accent6 3 5 5" xfId="14604"/>
    <cellStyle name="20 % - Accent6 3 5 6" xfId="19535"/>
    <cellStyle name="20 % - Accent6 3 5 7" xfId="30092"/>
    <cellStyle name="20 % - Accent6 3 5 8" xfId="40647"/>
    <cellStyle name="20 % - Accent6 3 5 9" xfId="51211"/>
    <cellStyle name="20 % - Accent6 3 6" xfId="2614"/>
    <cellStyle name="20 % - Accent6 3 6 2" xfId="7900"/>
    <cellStyle name="20 % - Accent6 3 6 2 2" xfId="13181"/>
    <cellStyle name="20 % - Accent6 3 6 2 2 2" xfId="28687"/>
    <cellStyle name="20 % - Accent6 3 6 2 2 3" xfId="39244"/>
    <cellStyle name="20 % - Accent6 3 6 2 2 4" xfId="49799"/>
    <cellStyle name="20 % - Accent6 3 6 2 2 5" xfId="60363"/>
    <cellStyle name="20 % - Accent6 3 6 2 3" xfId="23407"/>
    <cellStyle name="20 % - Accent6 3 6 2 4" xfId="33964"/>
    <cellStyle name="20 % - Accent6 3 6 2 5" xfId="44519"/>
    <cellStyle name="20 % - Accent6 3 6 2 6" xfId="55083"/>
    <cellStyle name="20 % - Accent6 3 6 3" xfId="10540"/>
    <cellStyle name="20 % - Accent6 3 6 3 2" xfId="26047"/>
    <cellStyle name="20 % - Accent6 3 6 3 3" xfId="36604"/>
    <cellStyle name="20 % - Accent6 3 6 3 4" xfId="47159"/>
    <cellStyle name="20 % - Accent6 3 6 3 5" xfId="57723"/>
    <cellStyle name="20 % - Accent6 3 6 4" xfId="5258"/>
    <cellStyle name="20 % - Accent6 3 6 5" xfId="15836"/>
    <cellStyle name="20 % - Accent6 3 6 6" xfId="20767"/>
    <cellStyle name="20 % - Accent6 3 6 7" xfId="31324"/>
    <cellStyle name="20 % - Accent6 3 6 8" xfId="41879"/>
    <cellStyle name="20 % - Accent6 3 6 9" xfId="52443"/>
    <cellStyle name="20 % - Accent6 3 7" xfId="5435"/>
    <cellStyle name="20 % - Accent6 3 7 2" xfId="10717"/>
    <cellStyle name="20 % - Accent6 3 7 2 2" xfId="26223"/>
    <cellStyle name="20 % - Accent6 3 7 2 3" xfId="36780"/>
    <cellStyle name="20 % - Accent6 3 7 2 4" xfId="47335"/>
    <cellStyle name="20 % - Accent6 3 7 2 5" xfId="57899"/>
    <cellStyle name="20 % - Accent6 3 7 3" xfId="20943"/>
    <cellStyle name="20 % - Accent6 3 7 4" xfId="31500"/>
    <cellStyle name="20 % - Accent6 3 7 5" xfId="42055"/>
    <cellStyle name="20 % - Accent6 3 7 6" xfId="52619"/>
    <cellStyle name="20 % - Accent6 3 8" xfId="8076"/>
    <cellStyle name="20 % - Accent6 3 8 2" xfId="23583"/>
    <cellStyle name="20 % - Accent6 3 8 3" xfId="34140"/>
    <cellStyle name="20 % - Accent6 3 8 4" xfId="44695"/>
    <cellStyle name="20 % - Accent6 3 8 5" xfId="55259"/>
    <cellStyle name="20 % - Accent6 3 9" xfId="2791"/>
    <cellStyle name="20 % - Accent6 4" xfId="236"/>
    <cellStyle name="20 % - Accent6 4 10" xfId="28952"/>
    <cellStyle name="20 % - Accent6 4 11" xfId="39507"/>
    <cellStyle name="20 % - Accent6 4 12" xfId="50067"/>
    <cellStyle name="20 % - Accent6 4 2" xfId="589"/>
    <cellStyle name="20 % - Accent6 4 2 10" xfId="50418"/>
    <cellStyle name="20 % - Accent6 4 2 2" xfId="1821"/>
    <cellStyle name="20 % - Accent6 4 2 2 2" xfId="7107"/>
    <cellStyle name="20 % - Accent6 4 2 2 2 2" xfId="12388"/>
    <cellStyle name="20 % - Accent6 4 2 2 2 2 2" xfId="27894"/>
    <cellStyle name="20 % - Accent6 4 2 2 2 2 3" xfId="38451"/>
    <cellStyle name="20 % - Accent6 4 2 2 2 2 4" xfId="49006"/>
    <cellStyle name="20 % - Accent6 4 2 2 2 2 5" xfId="59570"/>
    <cellStyle name="20 % - Accent6 4 2 2 2 3" xfId="17507"/>
    <cellStyle name="20 % - Accent6 4 2 2 2 4" xfId="22614"/>
    <cellStyle name="20 % - Accent6 4 2 2 2 5" xfId="33171"/>
    <cellStyle name="20 % - Accent6 4 2 2 2 6" xfId="43726"/>
    <cellStyle name="20 % - Accent6 4 2 2 2 7" xfId="54290"/>
    <cellStyle name="20 % - Accent6 4 2 2 3" xfId="9747"/>
    <cellStyle name="20 % - Accent6 4 2 2 3 2" xfId="25254"/>
    <cellStyle name="20 % - Accent6 4 2 2 3 3" xfId="35811"/>
    <cellStyle name="20 % - Accent6 4 2 2 3 4" xfId="46366"/>
    <cellStyle name="20 % - Accent6 4 2 2 3 5" xfId="56930"/>
    <cellStyle name="20 % - Accent6 4 2 2 4" xfId="4465"/>
    <cellStyle name="20 % - Accent6 4 2 2 5" xfId="15043"/>
    <cellStyle name="20 % - Accent6 4 2 2 6" xfId="19974"/>
    <cellStyle name="20 % - Accent6 4 2 2 7" xfId="30531"/>
    <cellStyle name="20 % - Accent6 4 2 2 8" xfId="41086"/>
    <cellStyle name="20 % - Accent6 4 2 2 9" xfId="51650"/>
    <cellStyle name="20 % - Accent6 4 2 3" xfId="5875"/>
    <cellStyle name="20 % - Accent6 4 2 3 2" xfId="11156"/>
    <cellStyle name="20 % - Accent6 4 2 3 2 2" xfId="26662"/>
    <cellStyle name="20 % - Accent6 4 2 3 2 3" xfId="37219"/>
    <cellStyle name="20 % - Accent6 4 2 3 2 4" xfId="47774"/>
    <cellStyle name="20 % - Accent6 4 2 3 2 5" xfId="58338"/>
    <cellStyle name="20 % - Accent6 4 2 3 3" xfId="16275"/>
    <cellStyle name="20 % - Accent6 4 2 3 4" xfId="21382"/>
    <cellStyle name="20 % - Accent6 4 2 3 5" xfId="31939"/>
    <cellStyle name="20 % - Accent6 4 2 3 6" xfId="42494"/>
    <cellStyle name="20 % - Accent6 4 2 3 7" xfId="53058"/>
    <cellStyle name="20 % - Accent6 4 2 4" xfId="8515"/>
    <cellStyle name="20 % - Accent6 4 2 4 2" xfId="24022"/>
    <cellStyle name="20 % - Accent6 4 2 4 3" xfId="34579"/>
    <cellStyle name="20 % - Accent6 4 2 4 4" xfId="45134"/>
    <cellStyle name="20 % - Accent6 4 2 4 5" xfId="55698"/>
    <cellStyle name="20 % - Accent6 4 2 5" xfId="3233"/>
    <cellStyle name="20 % - Accent6 4 2 6" xfId="13811"/>
    <cellStyle name="20 % - Accent6 4 2 7" xfId="18742"/>
    <cellStyle name="20 % - Accent6 4 2 8" xfId="29299"/>
    <cellStyle name="20 % - Accent6 4 2 9" xfId="39854"/>
    <cellStyle name="20 % - Accent6 4 3" xfId="941"/>
    <cellStyle name="20 % - Accent6 4 3 10" xfId="50770"/>
    <cellStyle name="20 % - Accent6 4 3 2" xfId="2173"/>
    <cellStyle name="20 % - Accent6 4 3 2 2" xfId="7459"/>
    <cellStyle name="20 % - Accent6 4 3 2 2 2" xfId="12740"/>
    <cellStyle name="20 % - Accent6 4 3 2 2 2 2" xfId="28246"/>
    <cellStyle name="20 % - Accent6 4 3 2 2 2 3" xfId="38803"/>
    <cellStyle name="20 % - Accent6 4 3 2 2 2 4" xfId="49358"/>
    <cellStyle name="20 % - Accent6 4 3 2 2 2 5" xfId="59922"/>
    <cellStyle name="20 % - Accent6 4 3 2 2 3" xfId="17859"/>
    <cellStyle name="20 % - Accent6 4 3 2 2 4" xfId="22966"/>
    <cellStyle name="20 % - Accent6 4 3 2 2 5" xfId="33523"/>
    <cellStyle name="20 % - Accent6 4 3 2 2 6" xfId="44078"/>
    <cellStyle name="20 % - Accent6 4 3 2 2 7" xfId="54642"/>
    <cellStyle name="20 % - Accent6 4 3 2 3" xfId="10099"/>
    <cellStyle name="20 % - Accent6 4 3 2 3 2" xfId="25606"/>
    <cellStyle name="20 % - Accent6 4 3 2 3 3" xfId="36163"/>
    <cellStyle name="20 % - Accent6 4 3 2 3 4" xfId="46718"/>
    <cellStyle name="20 % - Accent6 4 3 2 3 5" xfId="57282"/>
    <cellStyle name="20 % - Accent6 4 3 2 4" xfId="4817"/>
    <cellStyle name="20 % - Accent6 4 3 2 5" xfId="15395"/>
    <cellStyle name="20 % - Accent6 4 3 2 6" xfId="20326"/>
    <cellStyle name="20 % - Accent6 4 3 2 7" xfId="30883"/>
    <cellStyle name="20 % - Accent6 4 3 2 8" xfId="41438"/>
    <cellStyle name="20 % - Accent6 4 3 2 9" xfId="52002"/>
    <cellStyle name="20 % - Accent6 4 3 3" xfId="6227"/>
    <cellStyle name="20 % - Accent6 4 3 3 2" xfId="11508"/>
    <cellStyle name="20 % - Accent6 4 3 3 2 2" xfId="27014"/>
    <cellStyle name="20 % - Accent6 4 3 3 2 3" xfId="37571"/>
    <cellStyle name="20 % - Accent6 4 3 3 2 4" xfId="48126"/>
    <cellStyle name="20 % - Accent6 4 3 3 2 5" xfId="58690"/>
    <cellStyle name="20 % - Accent6 4 3 3 3" xfId="16627"/>
    <cellStyle name="20 % - Accent6 4 3 3 4" xfId="21734"/>
    <cellStyle name="20 % - Accent6 4 3 3 5" xfId="32291"/>
    <cellStyle name="20 % - Accent6 4 3 3 6" xfId="42846"/>
    <cellStyle name="20 % - Accent6 4 3 3 7" xfId="53410"/>
    <cellStyle name="20 % - Accent6 4 3 4" xfId="8867"/>
    <cellStyle name="20 % - Accent6 4 3 4 2" xfId="24374"/>
    <cellStyle name="20 % - Accent6 4 3 4 3" xfId="34931"/>
    <cellStyle name="20 % - Accent6 4 3 4 4" xfId="45486"/>
    <cellStyle name="20 % - Accent6 4 3 4 5" xfId="56050"/>
    <cellStyle name="20 % - Accent6 4 3 5" xfId="3585"/>
    <cellStyle name="20 % - Accent6 4 3 6" xfId="14163"/>
    <cellStyle name="20 % - Accent6 4 3 7" xfId="19094"/>
    <cellStyle name="20 % - Accent6 4 3 8" xfId="29651"/>
    <cellStyle name="20 % - Accent6 4 3 9" xfId="40206"/>
    <cellStyle name="20 % - Accent6 4 4" xfId="1469"/>
    <cellStyle name="20 % - Accent6 4 4 2" xfId="6755"/>
    <cellStyle name="20 % - Accent6 4 4 2 2" xfId="12036"/>
    <cellStyle name="20 % - Accent6 4 4 2 2 2" xfId="27542"/>
    <cellStyle name="20 % - Accent6 4 4 2 2 3" xfId="38099"/>
    <cellStyle name="20 % - Accent6 4 4 2 2 4" xfId="48654"/>
    <cellStyle name="20 % - Accent6 4 4 2 2 5" xfId="59218"/>
    <cellStyle name="20 % - Accent6 4 4 2 3" xfId="17155"/>
    <cellStyle name="20 % - Accent6 4 4 2 4" xfId="22262"/>
    <cellStyle name="20 % - Accent6 4 4 2 5" xfId="32819"/>
    <cellStyle name="20 % - Accent6 4 4 2 6" xfId="43374"/>
    <cellStyle name="20 % - Accent6 4 4 2 7" xfId="53938"/>
    <cellStyle name="20 % - Accent6 4 4 3" xfId="9395"/>
    <cellStyle name="20 % - Accent6 4 4 3 2" xfId="24902"/>
    <cellStyle name="20 % - Accent6 4 4 3 3" xfId="35459"/>
    <cellStyle name="20 % - Accent6 4 4 3 4" xfId="46014"/>
    <cellStyle name="20 % - Accent6 4 4 3 5" xfId="56578"/>
    <cellStyle name="20 % - Accent6 4 4 4" xfId="4113"/>
    <cellStyle name="20 % - Accent6 4 4 5" xfId="14691"/>
    <cellStyle name="20 % - Accent6 4 4 6" xfId="19622"/>
    <cellStyle name="20 % - Accent6 4 4 7" xfId="30179"/>
    <cellStyle name="20 % - Accent6 4 4 8" xfId="40734"/>
    <cellStyle name="20 % - Accent6 4 4 9" xfId="51298"/>
    <cellStyle name="20 % - Accent6 4 5" xfId="5522"/>
    <cellStyle name="20 % - Accent6 4 5 2" xfId="10804"/>
    <cellStyle name="20 % - Accent6 4 5 2 2" xfId="26310"/>
    <cellStyle name="20 % - Accent6 4 5 2 3" xfId="36867"/>
    <cellStyle name="20 % - Accent6 4 5 2 4" xfId="47422"/>
    <cellStyle name="20 % - Accent6 4 5 2 5" xfId="57986"/>
    <cellStyle name="20 % - Accent6 4 5 3" xfId="15923"/>
    <cellStyle name="20 % - Accent6 4 5 4" xfId="21030"/>
    <cellStyle name="20 % - Accent6 4 5 5" xfId="31587"/>
    <cellStyle name="20 % - Accent6 4 5 6" xfId="42142"/>
    <cellStyle name="20 % - Accent6 4 5 7" xfId="52706"/>
    <cellStyle name="20 % - Accent6 4 6" xfId="8163"/>
    <cellStyle name="20 % - Accent6 4 6 2" xfId="23670"/>
    <cellStyle name="20 % - Accent6 4 6 3" xfId="34227"/>
    <cellStyle name="20 % - Accent6 4 6 4" xfId="44782"/>
    <cellStyle name="20 % - Accent6 4 6 5" xfId="55346"/>
    <cellStyle name="20 % - Accent6 4 7" xfId="2886"/>
    <cellStyle name="20 % - Accent6 4 8" xfId="13459"/>
    <cellStyle name="20 % - Accent6 4 9" xfId="18391"/>
    <cellStyle name="20 % - Accent6 5" xfId="409"/>
    <cellStyle name="20 % - Accent6 5 10" xfId="39679"/>
    <cellStyle name="20 % - Accent6 5 11" xfId="50239"/>
    <cellStyle name="20 % - Accent6 5 2" xfId="1114"/>
    <cellStyle name="20 % - Accent6 5 2 10" xfId="50943"/>
    <cellStyle name="20 % - Accent6 5 2 2" xfId="2346"/>
    <cellStyle name="20 % - Accent6 5 2 2 2" xfId="7632"/>
    <cellStyle name="20 % - Accent6 5 2 2 2 2" xfId="12913"/>
    <cellStyle name="20 % - Accent6 5 2 2 2 2 2" xfId="28419"/>
    <cellStyle name="20 % - Accent6 5 2 2 2 2 3" xfId="38976"/>
    <cellStyle name="20 % - Accent6 5 2 2 2 2 4" xfId="49531"/>
    <cellStyle name="20 % - Accent6 5 2 2 2 2 5" xfId="60095"/>
    <cellStyle name="20 % - Accent6 5 2 2 2 3" xfId="18032"/>
    <cellStyle name="20 % - Accent6 5 2 2 2 4" xfId="23139"/>
    <cellStyle name="20 % - Accent6 5 2 2 2 5" xfId="33696"/>
    <cellStyle name="20 % - Accent6 5 2 2 2 6" xfId="44251"/>
    <cellStyle name="20 % - Accent6 5 2 2 2 7" xfId="54815"/>
    <cellStyle name="20 % - Accent6 5 2 2 3" xfId="10272"/>
    <cellStyle name="20 % - Accent6 5 2 2 3 2" xfId="25779"/>
    <cellStyle name="20 % - Accent6 5 2 2 3 3" xfId="36336"/>
    <cellStyle name="20 % - Accent6 5 2 2 3 4" xfId="46891"/>
    <cellStyle name="20 % - Accent6 5 2 2 3 5" xfId="57455"/>
    <cellStyle name="20 % - Accent6 5 2 2 4" xfId="4990"/>
    <cellStyle name="20 % - Accent6 5 2 2 5" xfId="15568"/>
    <cellStyle name="20 % - Accent6 5 2 2 6" xfId="20499"/>
    <cellStyle name="20 % - Accent6 5 2 2 7" xfId="31056"/>
    <cellStyle name="20 % - Accent6 5 2 2 8" xfId="41611"/>
    <cellStyle name="20 % - Accent6 5 2 2 9" xfId="52175"/>
    <cellStyle name="20 % - Accent6 5 2 3" xfId="6400"/>
    <cellStyle name="20 % - Accent6 5 2 3 2" xfId="11681"/>
    <cellStyle name="20 % - Accent6 5 2 3 2 2" xfId="27187"/>
    <cellStyle name="20 % - Accent6 5 2 3 2 3" xfId="37744"/>
    <cellStyle name="20 % - Accent6 5 2 3 2 4" xfId="48299"/>
    <cellStyle name="20 % - Accent6 5 2 3 2 5" xfId="58863"/>
    <cellStyle name="20 % - Accent6 5 2 3 3" xfId="16800"/>
    <cellStyle name="20 % - Accent6 5 2 3 4" xfId="21907"/>
    <cellStyle name="20 % - Accent6 5 2 3 5" xfId="32464"/>
    <cellStyle name="20 % - Accent6 5 2 3 6" xfId="43019"/>
    <cellStyle name="20 % - Accent6 5 2 3 7" xfId="53583"/>
    <cellStyle name="20 % - Accent6 5 2 4" xfId="9040"/>
    <cellStyle name="20 % - Accent6 5 2 4 2" xfId="24547"/>
    <cellStyle name="20 % - Accent6 5 2 4 3" xfId="35104"/>
    <cellStyle name="20 % - Accent6 5 2 4 4" xfId="45659"/>
    <cellStyle name="20 % - Accent6 5 2 4 5" xfId="56223"/>
    <cellStyle name="20 % - Accent6 5 2 5" xfId="3758"/>
    <cellStyle name="20 % - Accent6 5 2 6" xfId="14336"/>
    <cellStyle name="20 % - Accent6 5 2 7" xfId="19267"/>
    <cellStyle name="20 % - Accent6 5 2 8" xfId="29824"/>
    <cellStyle name="20 % - Accent6 5 2 9" xfId="40379"/>
    <cellStyle name="20 % - Accent6 5 3" xfId="1642"/>
    <cellStyle name="20 % - Accent6 5 3 2" xfId="6928"/>
    <cellStyle name="20 % - Accent6 5 3 2 2" xfId="12209"/>
    <cellStyle name="20 % - Accent6 5 3 2 2 2" xfId="27715"/>
    <cellStyle name="20 % - Accent6 5 3 2 2 3" xfId="38272"/>
    <cellStyle name="20 % - Accent6 5 3 2 2 4" xfId="48827"/>
    <cellStyle name="20 % - Accent6 5 3 2 2 5" xfId="59391"/>
    <cellStyle name="20 % - Accent6 5 3 2 3" xfId="17328"/>
    <cellStyle name="20 % - Accent6 5 3 2 4" xfId="22435"/>
    <cellStyle name="20 % - Accent6 5 3 2 5" xfId="32992"/>
    <cellStyle name="20 % - Accent6 5 3 2 6" xfId="43547"/>
    <cellStyle name="20 % - Accent6 5 3 2 7" xfId="54111"/>
    <cellStyle name="20 % - Accent6 5 3 3" xfId="9568"/>
    <cellStyle name="20 % - Accent6 5 3 3 2" xfId="25075"/>
    <cellStyle name="20 % - Accent6 5 3 3 3" xfId="35632"/>
    <cellStyle name="20 % - Accent6 5 3 3 4" xfId="46187"/>
    <cellStyle name="20 % - Accent6 5 3 3 5" xfId="56751"/>
    <cellStyle name="20 % - Accent6 5 3 4" xfId="4286"/>
    <cellStyle name="20 % - Accent6 5 3 5" xfId="14864"/>
    <cellStyle name="20 % - Accent6 5 3 6" xfId="19795"/>
    <cellStyle name="20 % - Accent6 5 3 7" xfId="30352"/>
    <cellStyle name="20 % - Accent6 5 3 8" xfId="40907"/>
    <cellStyle name="20 % - Accent6 5 3 9" xfId="51471"/>
    <cellStyle name="20 % - Accent6 5 4" xfId="5695"/>
    <cellStyle name="20 % - Accent6 5 4 2" xfId="10977"/>
    <cellStyle name="20 % - Accent6 5 4 2 2" xfId="26483"/>
    <cellStyle name="20 % - Accent6 5 4 2 3" xfId="37040"/>
    <cellStyle name="20 % - Accent6 5 4 2 4" xfId="47595"/>
    <cellStyle name="20 % - Accent6 5 4 2 5" xfId="58159"/>
    <cellStyle name="20 % - Accent6 5 4 3" xfId="16096"/>
    <cellStyle name="20 % - Accent6 5 4 4" xfId="21203"/>
    <cellStyle name="20 % - Accent6 5 4 5" xfId="31760"/>
    <cellStyle name="20 % - Accent6 5 4 6" xfId="42315"/>
    <cellStyle name="20 % - Accent6 5 4 7" xfId="52879"/>
    <cellStyle name="20 % - Accent6 5 5" xfId="8336"/>
    <cellStyle name="20 % - Accent6 5 5 2" xfId="23843"/>
    <cellStyle name="20 % - Accent6 5 5 3" xfId="34400"/>
    <cellStyle name="20 % - Accent6 5 5 4" xfId="44955"/>
    <cellStyle name="20 % - Accent6 5 5 5" xfId="55519"/>
    <cellStyle name="20 % - Accent6 5 6" xfId="3058"/>
    <cellStyle name="20 % - Accent6 5 7" xfId="13632"/>
    <cellStyle name="20 % - Accent6 5 8" xfId="18563"/>
    <cellStyle name="20 % - Accent6 5 9" xfId="29124"/>
    <cellStyle name="20 % - Accent6 6" xfId="762"/>
    <cellStyle name="20 % - Accent6 6 10" xfId="50591"/>
    <cellStyle name="20 % - Accent6 6 2" xfId="1994"/>
    <cellStyle name="20 % - Accent6 6 2 2" xfId="7280"/>
    <cellStyle name="20 % - Accent6 6 2 2 2" xfId="12561"/>
    <cellStyle name="20 % - Accent6 6 2 2 2 2" xfId="28067"/>
    <cellStyle name="20 % - Accent6 6 2 2 2 3" xfId="38624"/>
    <cellStyle name="20 % - Accent6 6 2 2 2 4" xfId="49179"/>
    <cellStyle name="20 % - Accent6 6 2 2 2 5" xfId="59743"/>
    <cellStyle name="20 % - Accent6 6 2 2 3" xfId="17680"/>
    <cellStyle name="20 % - Accent6 6 2 2 4" xfId="22787"/>
    <cellStyle name="20 % - Accent6 6 2 2 5" xfId="33344"/>
    <cellStyle name="20 % - Accent6 6 2 2 6" xfId="43899"/>
    <cellStyle name="20 % - Accent6 6 2 2 7" xfId="54463"/>
    <cellStyle name="20 % - Accent6 6 2 3" xfId="9920"/>
    <cellStyle name="20 % - Accent6 6 2 3 2" xfId="25427"/>
    <cellStyle name="20 % - Accent6 6 2 3 3" xfId="35984"/>
    <cellStyle name="20 % - Accent6 6 2 3 4" xfId="46539"/>
    <cellStyle name="20 % - Accent6 6 2 3 5" xfId="57103"/>
    <cellStyle name="20 % - Accent6 6 2 4" xfId="4638"/>
    <cellStyle name="20 % - Accent6 6 2 5" xfId="15216"/>
    <cellStyle name="20 % - Accent6 6 2 6" xfId="20147"/>
    <cellStyle name="20 % - Accent6 6 2 7" xfId="30704"/>
    <cellStyle name="20 % - Accent6 6 2 8" xfId="41259"/>
    <cellStyle name="20 % - Accent6 6 2 9" xfId="51823"/>
    <cellStyle name="20 % - Accent6 6 3" xfId="6048"/>
    <cellStyle name="20 % - Accent6 6 3 2" xfId="11329"/>
    <cellStyle name="20 % - Accent6 6 3 2 2" xfId="26835"/>
    <cellStyle name="20 % - Accent6 6 3 2 3" xfId="37392"/>
    <cellStyle name="20 % - Accent6 6 3 2 4" xfId="47947"/>
    <cellStyle name="20 % - Accent6 6 3 2 5" xfId="58511"/>
    <cellStyle name="20 % - Accent6 6 3 3" xfId="16448"/>
    <cellStyle name="20 % - Accent6 6 3 4" xfId="21555"/>
    <cellStyle name="20 % - Accent6 6 3 5" xfId="32112"/>
    <cellStyle name="20 % - Accent6 6 3 6" xfId="42667"/>
    <cellStyle name="20 % - Accent6 6 3 7" xfId="53231"/>
    <cellStyle name="20 % - Accent6 6 4" xfId="8688"/>
    <cellStyle name="20 % - Accent6 6 4 2" xfId="24195"/>
    <cellStyle name="20 % - Accent6 6 4 3" xfId="34752"/>
    <cellStyle name="20 % - Accent6 6 4 4" xfId="45307"/>
    <cellStyle name="20 % - Accent6 6 4 5" xfId="55871"/>
    <cellStyle name="20 % - Accent6 6 5" xfId="3406"/>
    <cellStyle name="20 % - Accent6 6 6" xfId="13984"/>
    <cellStyle name="20 % - Accent6 6 7" xfId="18915"/>
    <cellStyle name="20 % - Accent6 6 8" xfId="29472"/>
    <cellStyle name="20 % - Accent6 6 9" xfId="40027"/>
    <cellStyle name="20 % - Accent6 7" xfId="1293"/>
    <cellStyle name="20 % - Accent6 7 2" xfId="6579"/>
    <cellStyle name="20 % - Accent6 7 2 2" xfId="11860"/>
    <cellStyle name="20 % - Accent6 7 2 2 2" xfId="27366"/>
    <cellStyle name="20 % - Accent6 7 2 2 3" xfId="37923"/>
    <cellStyle name="20 % - Accent6 7 2 2 4" xfId="48478"/>
    <cellStyle name="20 % - Accent6 7 2 2 5" xfId="59042"/>
    <cellStyle name="20 % - Accent6 7 2 3" xfId="16979"/>
    <cellStyle name="20 % - Accent6 7 2 4" xfId="22086"/>
    <cellStyle name="20 % - Accent6 7 2 5" xfId="32643"/>
    <cellStyle name="20 % - Accent6 7 2 6" xfId="43198"/>
    <cellStyle name="20 % - Accent6 7 2 7" xfId="53762"/>
    <cellStyle name="20 % - Accent6 7 3" xfId="9219"/>
    <cellStyle name="20 % - Accent6 7 3 2" xfId="24726"/>
    <cellStyle name="20 % - Accent6 7 3 3" xfId="35283"/>
    <cellStyle name="20 % - Accent6 7 3 4" xfId="45838"/>
    <cellStyle name="20 % - Accent6 7 3 5" xfId="56402"/>
    <cellStyle name="20 % - Accent6 7 4" xfId="3937"/>
    <cellStyle name="20 % - Accent6 7 5" xfId="14515"/>
    <cellStyle name="20 % - Accent6 7 6" xfId="19446"/>
    <cellStyle name="20 % - Accent6 7 7" xfId="30003"/>
    <cellStyle name="20 % - Accent6 7 8" xfId="40558"/>
    <cellStyle name="20 % - Accent6 7 9" xfId="51122"/>
    <cellStyle name="20 % - Accent6 8" xfId="2522"/>
    <cellStyle name="20 % - Accent6 8 2" xfId="7808"/>
    <cellStyle name="20 % - Accent6 8 2 2" xfId="13089"/>
    <cellStyle name="20 % - Accent6 8 2 2 2" xfId="28595"/>
    <cellStyle name="20 % - Accent6 8 2 2 3" xfId="39152"/>
    <cellStyle name="20 % - Accent6 8 2 2 4" xfId="49707"/>
    <cellStyle name="20 % - Accent6 8 2 2 5" xfId="60271"/>
    <cellStyle name="20 % - Accent6 8 2 3" xfId="23315"/>
    <cellStyle name="20 % - Accent6 8 2 4" xfId="33872"/>
    <cellStyle name="20 % - Accent6 8 2 5" xfId="44427"/>
    <cellStyle name="20 % - Accent6 8 2 6" xfId="54991"/>
    <cellStyle name="20 % - Accent6 8 3" xfId="10448"/>
    <cellStyle name="20 % - Accent6 8 3 2" xfId="25955"/>
    <cellStyle name="20 % - Accent6 8 3 3" xfId="36512"/>
    <cellStyle name="20 % - Accent6 8 3 4" xfId="47067"/>
    <cellStyle name="20 % - Accent6 8 3 5" xfId="57631"/>
    <cellStyle name="20 % - Accent6 8 4" xfId="5166"/>
    <cellStyle name="20 % - Accent6 8 5" xfId="15747"/>
    <cellStyle name="20 % - Accent6 8 6" xfId="20675"/>
    <cellStyle name="20 % - Accent6 8 7" xfId="31232"/>
    <cellStyle name="20 % - Accent6 8 8" xfId="41787"/>
    <cellStyle name="20 % - Accent6 8 9" xfId="52351"/>
    <cellStyle name="20 % - Accent6 9" xfId="5342"/>
    <cellStyle name="20 % - Accent6 9 2" xfId="10624"/>
    <cellStyle name="20 % - Accent6 9 2 2" xfId="26131"/>
    <cellStyle name="20 % - Accent6 9 2 3" xfId="36688"/>
    <cellStyle name="20 % - Accent6 9 2 4" xfId="47243"/>
    <cellStyle name="20 % - Accent6 9 2 5" xfId="57807"/>
    <cellStyle name="20 % - Accent6 9 3" xfId="20851"/>
    <cellStyle name="20 % - Accent6 9 4" xfId="31408"/>
    <cellStyle name="20 % - Accent6 9 5" xfId="41963"/>
    <cellStyle name="20 % - Accent6 9 6" xfId="52527"/>
    <cellStyle name="40 % - Accent1 10" xfId="7975"/>
    <cellStyle name="40 % - Accent1 10 2" xfId="23482"/>
    <cellStyle name="40 % - Accent1 10 3" xfId="34039"/>
    <cellStyle name="40 % - Accent1 10 4" xfId="44594"/>
    <cellStyle name="40 % - Accent1 10 5" xfId="55158"/>
    <cellStyle name="40 % - Accent1 11" xfId="2691"/>
    <cellStyle name="40 % - Accent1 12" xfId="13274"/>
    <cellStyle name="40 % - Accent1 13" xfId="18199"/>
    <cellStyle name="40 % - Accent1 14" xfId="28768"/>
    <cellStyle name="40 % - Accent1 15" xfId="39323"/>
    <cellStyle name="40 % - Accent1 16" xfId="49876"/>
    <cellStyle name="40 % - Accent1 2" xfId="32"/>
    <cellStyle name="40 % - Accent1 2 10" xfId="2715"/>
    <cellStyle name="40 % - Accent1 2 11" xfId="13349"/>
    <cellStyle name="40 % - Accent1 2 12" xfId="18278"/>
    <cellStyle name="40 % - Accent1 2 13" xfId="28789"/>
    <cellStyle name="40 % - Accent1 2 14" xfId="39344"/>
    <cellStyle name="40 % - Accent1 2 15" xfId="49955"/>
    <cellStyle name="40 % - Accent1 2 2" xfId="209"/>
    <cellStyle name="40 % - Accent1 2 2 10" xfId="13436"/>
    <cellStyle name="40 % - Accent1 2 2 11" xfId="18366"/>
    <cellStyle name="40 % - Accent1 2 2 12" xfId="28928"/>
    <cellStyle name="40 % - Accent1 2 2 13" xfId="39483"/>
    <cellStyle name="40 % - Accent1 2 2 14" xfId="50043"/>
    <cellStyle name="40 % - Accent1 2 2 2" xfId="389"/>
    <cellStyle name="40 % - Accent1 2 2 2 10" xfId="29104"/>
    <cellStyle name="40 % - Accent1 2 2 2 11" xfId="39659"/>
    <cellStyle name="40 % - Accent1 2 2 2 12" xfId="50219"/>
    <cellStyle name="40 % - Accent1 2 2 2 2" xfId="742"/>
    <cellStyle name="40 % - Accent1 2 2 2 2 10" xfId="50571"/>
    <cellStyle name="40 % - Accent1 2 2 2 2 2" xfId="1974"/>
    <cellStyle name="40 % - Accent1 2 2 2 2 2 2" xfId="7260"/>
    <cellStyle name="40 % - Accent1 2 2 2 2 2 2 2" xfId="12541"/>
    <cellStyle name="40 % - Accent1 2 2 2 2 2 2 2 2" xfId="28047"/>
    <cellStyle name="40 % - Accent1 2 2 2 2 2 2 2 3" xfId="38604"/>
    <cellStyle name="40 % - Accent1 2 2 2 2 2 2 2 4" xfId="49159"/>
    <cellStyle name="40 % - Accent1 2 2 2 2 2 2 2 5" xfId="59723"/>
    <cellStyle name="40 % - Accent1 2 2 2 2 2 2 3" xfId="17660"/>
    <cellStyle name="40 % - Accent1 2 2 2 2 2 2 4" xfId="22767"/>
    <cellStyle name="40 % - Accent1 2 2 2 2 2 2 5" xfId="33324"/>
    <cellStyle name="40 % - Accent1 2 2 2 2 2 2 6" xfId="43879"/>
    <cellStyle name="40 % - Accent1 2 2 2 2 2 2 7" xfId="54443"/>
    <cellStyle name="40 % - Accent1 2 2 2 2 2 3" xfId="9900"/>
    <cellStyle name="40 % - Accent1 2 2 2 2 2 3 2" xfId="25407"/>
    <cellStyle name="40 % - Accent1 2 2 2 2 2 3 3" xfId="35964"/>
    <cellStyle name="40 % - Accent1 2 2 2 2 2 3 4" xfId="46519"/>
    <cellStyle name="40 % - Accent1 2 2 2 2 2 3 5" xfId="57083"/>
    <cellStyle name="40 % - Accent1 2 2 2 2 2 4" xfId="4618"/>
    <cellStyle name="40 % - Accent1 2 2 2 2 2 5" xfId="15196"/>
    <cellStyle name="40 % - Accent1 2 2 2 2 2 6" xfId="20127"/>
    <cellStyle name="40 % - Accent1 2 2 2 2 2 7" xfId="30684"/>
    <cellStyle name="40 % - Accent1 2 2 2 2 2 8" xfId="41239"/>
    <cellStyle name="40 % - Accent1 2 2 2 2 2 9" xfId="51803"/>
    <cellStyle name="40 % - Accent1 2 2 2 2 3" xfId="6028"/>
    <cellStyle name="40 % - Accent1 2 2 2 2 3 2" xfId="11309"/>
    <cellStyle name="40 % - Accent1 2 2 2 2 3 2 2" xfId="26815"/>
    <cellStyle name="40 % - Accent1 2 2 2 2 3 2 3" xfId="37372"/>
    <cellStyle name="40 % - Accent1 2 2 2 2 3 2 4" xfId="47927"/>
    <cellStyle name="40 % - Accent1 2 2 2 2 3 2 5" xfId="58491"/>
    <cellStyle name="40 % - Accent1 2 2 2 2 3 3" xfId="16428"/>
    <cellStyle name="40 % - Accent1 2 2 2 2 3 4" xfId="21535"/>
    <cellStyle name="40 % - Accent1 2 2 2 2 3 5" xfId="32092"/>
    <cellStyle name="40 % - Accent1 2 2 2 2 3 6" xfId="42647"/>
    <cellStyle name="40 % - Accent1 2 2 2 2 3 7" xfId="53211"/>
    <cellStyle name="40 % - Accent1 2 2 2 2 4" xfId="8668"/>
    <cellStyle name="40 % - Accent1 2 2 2 2 4 2" xfId="24175"/>
    <cellStyle name="40 % - Accent1 2 2 2 2 4 3" xfId="34732"/>
    <cellStyle name="40 % - Accent1 2 2 2 2 4 4" xfId="45287"/>
    <cellStyle name="40 % - Accent1 2 2 2 2 4 5" xfId="55851"/>
    <cellStyle name="40 % - Accent1 2 2 2 2 5" xfId="3386"/>
    <cellStyle name="40 % - Accent1 2 2 2 2 6" xfId="13964"/>
    <cellStyle name="40 % - Accent1 2 2 2 2 7" xfId="18895"/>
    <cellStyle name="40 % - Accent1 2 2 2 2 8" xfId="29452"/>
    <cellStyle name="40 % - Accent1 2 2 2 2 9" xfId="40007"/>
    <cellStyle name="40 % - Accent1 2 2 2 3" xfId="1094"/>
    <cellStyle name="40 % - Accent1 2 2 2 3 10" xfId="50923"/>
    <cellStyle name="40 % - Accent1 2 2 2 3 2" xfId="2326"/>
    <cellStyle name="40 % - Accent1 2 2 2 3 2 2" xfId="7612"/>
    <cellStyle name="40 % - Accent1 2 2 2 3 2 2 2" xfId="12893"/>
    <cellStyle name="40 % - Accent1 2 2 2 3 2 2 2 2" xfId="28399"/>
    <cellStyle name="40 % - Accent1 2 2 2 3 2 2 2 3" xfId="38956"/>
    <cellStyle name="40 % - Accent1 2 2 2 3 2 2 2 4" xfId="49511"/>
    <cellStyle name="40 % - Accent1 2 2 2 3 2 2 2 5" xfId="60075"/>
    <cellStyle name="40 % - Accent1 2 2 2 3 2 2 3" xfId="18012"/>
    <cellStyle name="40 % - Accent1 2 2 2 3 2 2 4" xfId="23119"/>
    <cellStyle name="40 % - Accent1 2 2 2 3 2 2 5" xfId="33676"/>
    <cellStyle name="40 % - Accent1 2 2 2 3 2 2 6" xfId="44231"/>
    <cellStyle name="40 % - Accent1 2 2 2 3 2 2 7" xfId="54795"/>
    <cellStyle name="40 % - Accent1 2 2 2 3 2 3" xfId="10252"/>
    <cellStyle name="40 % - Accent1 2 2 2 3 2 3 2" xfId="25759"/>
    <cellStyle name="40 % - Accent1 2 2 2 3 2 3 3" xfId="36316"/>
    <cellStyle name="40 % - Accent1 2 2 2 3 2 3 4" xfId="46871"/>
    <cellStyle name="40 % - Accent1 2 2 2 3 2 3 5" xfId="57435"/>
    <cellStyle name="40 % - Accent1 2 2 2 3 2 4" xfId="4970"/>
    <cellStyle name="40 % - Accent1 2 2 2 3 2 5" xfId="15548"/>
    <cellStyle name="40 % - Accent1 2 2 2 3 2 6" xfId="20479"/>
    <cellStyle name="40 % - Accent1 2 2 2 3 2 7" xfId="31036"/>
    <cellStyle name="40 % - Accent1 2 2 2 3 2 8" xfId="41591"/>
    <cellStyle name="40 % - Accent1 2 2 2 3 2 9" xfId="52155"/>
    <cellStyle name="40 % - Accent1 2 2 2 3 3" xfId="6380"/>
    <cellStyle name="40 % - Accent1 2 2 2 3 3 2" xfId="11661"/>
    <cellStyle name="40 % - Accent1 2 2 2 3 3 2 2" xfId="27167"/>
    <cellStyle name="40 % - Accent1 2 2 2 3 3 2 3" xfId="37724"/>
    <cellStyle name="40 % - Accent1 2 2 2 3 3 2 4" xfId="48279"/>
    <cellStyle name="40 % - Accent1 2 2 2 3 3 2 5" xfId="58843"/>
    <cellStyle name="40 % - Accent1 2 2 2 3 3 3" xfId="16780"/>
    <cellStyle name="40 % - Accent1 2 2 2 3 3 4" xfId="21887"/>
    <cellStyle name="40 % - Accent1 2 2 2 3 3 5" xfId="32444"/>
    <cellStyle name="40 % - Accent1 2 2 2 3 3 6" xfId="42999"/>
    <cellStyle name="40 % - Accent1 2 2 2 3 3 7" xfId="53563"/>
    <cellStyle name="40 % - Accent1 2 2 2 3 4" xfId="9020"/>
    <cellStyle name="40 % - Accent1 2 2 2 3 4 2" xfId="24527"/>
    <cellStyle name="40 % - Accent1 2 2 2 3 4 3" xfId="35084"/>
    <cellStyle name="40 % - Accent1 2 2 2 3 4 4" xfId="45639"/>
    <cellStyle name="40 % - Accent1 2 2 2 3 4 5" xfId="56203"/>
    <cellStyle name="40 % - Accent1 2 2 2 3 5" xfId="3738"/>
    <cellStyle name="40 % - Accent1 2 2 2 3 6" xfId="14316"/>
    <cellStyle name="40 % - Accent1 2 2 2 3 7" xfId="19247"/>
    <cellStyle name="40 % - Accent1 2 2 2 3 8" xfId="29804"/>
    <cellStyle name="40 % - Accent1 2 2 2 3 9" xfId="40359"/>
    <cellStyle name="40 % - Accent1 2 2 2 4" xfId="1622"/>
    <cellStyle name="40 % - Accent1 2 2 2 4 2" xfId="6908"/>
    <cellStyle name="40 % - Accent1 2 2 2 4 2 2" xfId="12189"/>
    <cellStyle name="40 % - Accent1 2 2 2 4 2 2 2" xfId="27695"/>
    <cellStyle name="40 % - Accent1 2 2 2 4 2 2 3" xfId="38252"/>
    <cellStyle name="40 % - Accent1 2 2 2 4 2 2 4" xfId="48807"/>
    <cellStyle name="40 % - Accent1 2 2 2 4 2 2 5" xfId="59371"/>
    <cellStyle name="40 % - Accent1 2 2 2 4 2 3" xfId="17308"/>
    <cellStyle name="40 % - Accent1 2 2 2 4 2 4" xfId="22415"/>
    <cellStyle name="40 % - Accent1 2 2 2 4 2 5" xfId="32972"/>
    <cellStyle name="40 % - Accent1 2 2 2 4 2 6" xfId="43527"/>
    <cellStyle name="40 % - Accent1 2 2 2 4 2 7" xfId="54091"/>
    <cellStyle name="40 % - Accent1 2 2 2 4 3" xfId="9548"/>
    <cellStyle name="40 % - Accent1 2 2 2 4 3 2" xfId="25055"/>
    <cellStyle name="40 % - Accent1 2 2 2 4 3 3" xfId="35612"/>
    <cellStyle name="40 % - Accent1 2 2 2 4 3 4" xfId="46167"/>
    <cellStyle name="40 % - Accent1 2 2 2 4 3 5" xfId="56731"/>
    <cellStyle name="40 % - Accent1 2 2 2 4 4" xfId="4266"/>
    <cellStyle name="40 % - Accent1 2 2 2 4 5" xfId="14844"/>
    <cellStyle name="40 % - Accent1 2 2 2 4 6" xfId="19775"/>
    <cellStyle name="40 % - Accent1 2 2 2 4 7" xfId="30332"/>
    <cellStyle name="40 % - Accent1 2 2 2 4 8" xfId="40887"/>
    <cellStyle name="40 % - Accent1 2 2 2 4 9" xfId="51451"/>
    <cellStyle name="40 % - Accent1 2 2 2 5" xfId="5675"/>
    <cellStyle name="40 % - Accent1 2 2 2 5 2" xfId="10957"/>
    <cellStyle name="40 % - Accent1 2 2 2 5 2 2" xfId="26463"/>
    <cellStyle name="40 % - Accent1 2 2 2 5 2 3" xfId="37020"/>
    <cellStyle name="40 % - Accent1 2 2 2 5 2 4" xfId="47575"/>
    <cellStyle name="40 % - Accent1 2 2 2 5 2 5" xfId="58139"/>
    <cellStyle name="40 % - Accent1 2 2 2 5 3" xfId="16076"/>
    <cellStyle name="40 % - Accent1 2 2 2 5 4" xfId="21183"/>
    <cellStyle name="40 % - Accent1 2 2 2 5 5" xfId="31740"/>
    <cellStyle name="40 % - Accent1 2 2 2 5 6" xfId="42295"/>
    <cellStyle name="40 % - Accent1 2 2 2 5 7" xfId="52859"/>
    <cellStyle name="40 % - Accent1 2 2 2 6" xfId="8316"/>
    <cellStyle name="40 % - Accent1 2 2 2 6 2" xfId="23823"/>
    <cellStyle name="40 % - Accent1 2 2 2 6 3" xfId="34380"/>
    <cellStyle name="40 % - Accent1 2 2 2 6 4" xfId="44935"/>
    <cellStyle name="40 % - Accent1 2 2 2 6 5" xfId="55499"/>
    <cellStyle name="40 % - Accent1 2 2 2 7" xfId="3038"/>
    <cellStyle name="40 % - Accent1 2 2 2 8" xfId="13612"/>
    <cellStyle name="40 % - Accent1 2 2 2 9" xfId="18543"/>
    <cellStyle name="40 % - Accent1 2 2 3" xfId="565"/>
    <cellStyle name="40 % - Accent1 2 2 3 10" xfId="39831"/>
    <cellStyle name="40 % - Accent1 2 2 3 11" xfId="50395"/>
    <cellStyle name="40 % - Accent1 2 2 3 2" xfId="1270"/>
    <cellStyle name="40 % - Accent1 2 2 3 2 10" xfId="51099"/>
    <cellStyle name="40 % - Accent1 2 2 3 2 2" xfId="2502"/>
    <cellStyle name="40 % - Accent1 2 2 3 2 2 2" xfId="7788"/>
    <cellStyle name="40 % - Accent1 2 2 3 2 2 2 2" xfId="13069"/>
    <cellStyle name="40 % - Accent1 2 2 3 2 2 2 2 2" xfId="28575"/>
    <cellStyle name="40 % - Accent1 2 2 3 2 2 2 2 3" xfId="39132"/>
    <cellStyle name="40 % - Accent1 2 2 3 2 2 2 2 4" xfId="49687"/>
    <cellStyle name="40 % - Accent1 2 2 3 2 2 2 2 5" xfId="60251"/>
    <cellStyle name="40 % - Accent1 2 2 3 2 2 2 3" xfId="18188"/>
    <cellStyle name="40 % - Accent1 2 2 3 2 2 2 4" xfId="23295"/>
    <cellStyle name="40 % - Accent1 2 2 3 2 2 2 5" xfId="33852"/>
    <cellStyle name="40 % - Accent1 2 2 3 2 2 2 6" xfId="44407"/>
    <cellStyle name="40 % - Accent1 2 2 3 2 2 2 7" xfId="54971"/>
    <cellStyle name="40 % - Accent1 2 2 3 2 2 3" xfId="10428"/>
    <cellStyle name="40 % - Accent1 2 2 3 2 2 3 2" xfId="25935"/>
    <cellStyle name="40 % - Accent1 2 2 3 2 2 3 3" xfId="36492"/>
    <cellStyle name="40 % - Accent1 2 2 3 2 2 3 4" xfId="47047"/>
    <cellStyle name="40 % - Accent1 2 2 3 2 2 3 5" xfId="57611"/>
    <cellStyle name="40 % - Accent1 2 2 3 2 2 4" xfId="5146"/>
    <cellStyle name="40 % - Accent1 2 2 3 2 2 5" xfId="15724"/>
    <cellStyle name="40 % - Accent1 2 2 3 2 2 6" xfId="20655"/>
    <cellStyle name="40 % - Accent1 2 2 3 2 2 7" xfId="31212"/>
    <cellStyle name="40 % - Accent1 2 2 3 2 2 8" xfId="41767"/>
    <cellStyle name="40 % - Accent1 2 2 3 2 2 9" xfId="52331"/>
    <cellStyle name="40 % - Accent1 2 2 3 2 3" xfId="6556"/>
    <cellStyle name="40 % - Accent1 2 2 3 2 3 2" xfId="11837"/>
    <cellStyle name="40 % - Accent1 2 2 3 2 3 2 2" xfId="27343"/>
    <cellStyle name="40 % - Accent1 2 2 3 2 3 2 3" xfId="37900"/>
    <cellStyle name="40 % - Accent1 2 2 3 2 3 2 4" xfId="48455"/>
    <cellStyle name="40 % - Accent1 2 2 3 2 3 2 5" xfId="59019"/>
    <cellStyle name="40 % - Accent1 2 2 3 2 3 3" xfId="16956"/>
    <cellStyle name="40 % - Accent1 2 2 3 2 3 4" xfId="22063"/>
    <cellStyle name="40 % - Accent1 2 2 3 2 3 5" xfId="32620"/>
    <cellStyle name="40 % - Accent1 2 2 3 2 3 6" xfId="43175"/>
    <cellStyle name="40 % - Accent1 2 2 3 2 3 7" xfId="53739"/>
    <cellStyle name="40 % - Accent1 2 2 3 2 4" xfId="9196"/>
    <cellStyle name="40 % - Accent1 2 2 3 2 4 2" xfId="24703"/>
    <cellStyle name="40 % - Accent1 2 2 3 2 4 3" xfId="35260"/>
    <cellStyle name="40 % - Accent1 2 2 3 2 4 4" xfId="45815"/>
    <cellStyle name="40 % - Accent1 2 2 3 2 4 5" xfId="56379"/>
    <cellStyle name="40 % - Accent1 2 2 3 2 5" xfId="3914"/>
    <cellStyle name="40 % - Accent1 2 2 3 2 6" xfId="14492"/>
    <cellStyle name="40 % - Accent1 2 2 3 2 7" xfId="19423"/>
    <cellStyle name="40 % - Accent1 2 2 3 2 8" xfId="29980"/>
    <cellStyle name="40 % - Accent1 2 2 3 2 9" xfId="40535"/>
    <cellStyle name="40 % - Accent1 2 2 3 3" xfId="1798"/>
    <cellStyle name="40 % - Accent1 2 2 3 3 2" xfId="7084"/>
    <cellStyle name="40 % - Accent1 2 2 3 3 2 2" xfId="12365"/>
    <cellStyle name="40 % - Accent1 2 2 3 3 2 2 2" xfId="27871"/>
    <cellStyle name="40 % - Accent1 2 2 3 3 2 2 3" xfId="38428"/>
    <cellStyle name="40 % - Accent1 2 2 3 3 2 2 4" xfId="48983"/>
    <cellStyle name="40 % - Accent1 2 2 3 3 2 2 5" xfId="59547"/>
    <cellStyle name="40 % - Accent1 2 2 3 3 2 3" xfId="17484"/>
    <cellStyle name="40 % - Accent1 2 2 3 3 2 4" xfId="22591"/>
    <cellStyle name="40 % - Accent1 2 2 3 3 2 5" xfId="33148"/>
    <cellStyle name="40 % - Accent1 2 2 3 3 2 6" xfId="43703"/>
    <cellStyle name="40 % - Accent1 2 2 3 3 2 7" xfId="54267"/>
    <cellStyle name="40 % - Accent1 2 2 3 3 3" xfId="9724"/>
    <cellStyle name="40 % - Accent1 2 2 3 3 3 2" xfId="25231"/>
    <cellStyle name="40 % - Accent1 2 2 3 3 3 3" xfId="35788"/>
    <cellStyle name="40 % - Accent1 2 2 3 3 3 4" xfId="46343"/>
    <cellStyle name="40 % - Accent1 2 2 3 3 3 5" xfId="56907"/>
    <cellStyle name="40 % - Accent1 2 2 3 3 4" xfId="4442"/>
    <cellStyle name="40 % - Accent1 2 2 3 3 5" xfId="15020"/>
    <cellStyle name="40 % - Accent1 2 2 3 3 6" xfId="19951"/>
    <cellStyle name="40 % - Accent1 2 2 3 3 7" xfId="30508"/>
    <cellStyle name="40 % - Accent1 2 2 3 3 8" xfId="41063"/>
    <cellStyle name="40 % - Accent1 2 2 3 3 9" xfId="51627"/>
    <cellStyle name="40 % - Accent1 2 2 3 4" xfId="5851"/>
    <cellStyle name="40 % - Accent1 2 2 3 4 2" xfId="11133"/>
    <cellStyle name="40 % - Accent1 2 2 3 4 2 2" xfId="26639"/>
    <cellStyle name="40 % - Accent1 2 2 3 4 2 3" xfId="37196"/>
    <cellStyle name="40 % - Accent1 2 2 3 4 2 4" xfId="47751"/>
    <cellStyle name="40 % - Accent1 2 2 3 4 2 5" xfId="58315"/>
    <cellStyle name="40 % - Accent1 2 2 3 4 3" xfId="16252"/>
    <cellStyle name="40 % - Accent1 2 2 3 4 4" xfId="21359"/>
    <cellStyle name="40 % - Accent1 2 2 3 4 5" xfId="31916"/>
    <cellStyle name="40 % - Accent1 2 2 3 4 6" xfId="42471"/>
    <cellStyle name="40 % - Accent1 2 2 3 4 7" xfId="53035"/>
    <cellStyle name="40 % - Accent1 2 2 3 5" xfId="8492"/>
    <cellStyle name="40 % - Accent1 2 2 3 5 2" xfId="23999"/>
    <cellStyle name="40 % - Accent1 2 2 3 5 3" xfId="34556"/>
    <cellStyle name="40 % - Accent1 2 2 3 5 4" xfId="45111"/>
    <cellStyle name="40 % - Accent1 2 2 3 5 5" xfId="55675"/>
    <cellStyle name="40 % - Accent1 2 2 3 6" xfId="3210"/>
    <cellStyle name="40 % - Accent1 2 2 3 7" xfId="13788"/>
    <cellStyle name="40 % - Accent1 2 2 3 8" xfId="18719"/>
    <cellStyle name="40 % - Accent1 2 2 3 9" xfId="29276"/>
    <cellStyle name="40 % - Accent1 2 2 4" xfId="918"/>
    <cellStyle name="40 % - Accent1 2 2 4 10" xfId="50747"/>
    <cellStyle name="40 % - Accent1 2 2 4 2" xfId="2150"/>
    <cellStyle name="40 % - Accent1 2 2 4 2 2" xfId="7436"/>
    <cellStyle name="40 % - Accent1 2 2 4 2 2 2" xfId="12717"/>
    <cellStyle name="40 % - Accent1 2 2 4 2 2 2 2" xfId="28223"/>
    <cellStyle name="40 % - Accent1 2 2 4 2 2 2 3" xfId="38780"/>
    <cellStyle name="40 % - Accent1 2 2 4 2 2 2 4" xfId="49335"/>
    <cellStyle name="40 % - Accent1 2 2 4 2 2 2 5" xfId="59899"/>
    <cellStyle name="40 % - Accent1 2 2 4 2 2 3" xfId="17836"/>
    <cellStyle name="40 % - Accent1 2 2 4 2 2 4" xfId="22943"/>
    <cellStyle name="40 % - Accent1 2 2 4 2 2 5" xfId="33500"/>
    <cellStyle name="40 % - Accent1 2 2 4 2 2 6" xfId="44055"/>
    <cellStyle name="40 % - Accent1 2 2 4 2 2 7" xfId="54619"/>
    <cellStyle name="40 % - Accent1 2 2 4 2 3" xfId="10076"/>
    <cellStyle name="40 % - Accent1 2 2 4 2 3 2" xfId="25583"/>
    <cellStyle name="40 % - Accent1 2 2 4 2 3 3" xfId="36140"/>
    <cellStyle name="40 % - Accent1 2 2 4 2 3 4" xfId="46695"/>
    <cellStyle name="40 % - Accent1 2 2 4 2 3 5" xfId="57259"/>
    <cellStyle name="40 % - Accent1 2 2 4 2 4" xfId="4794"/>
    <cellStyle name="40 % - Accent1 2 2 4 2 5" xfId="15372"/>
    <cellStyle name="40 % - Accent1 2 2 4 2 6" xfId="20303"/>
    <cellStyle name="40 % - Accent1 2 2 4 2 7" xfId="30860"/>
    <cellStyle name="40 % - Accent1 2 2 4 2 8" xfId="41415"/>
    <cellStyle name="40 % - Accent1 2 2 4 2 9" xfId="51979"/>
    <cellStyle name="40 % - Accent1 2 2 4 3" xfId="6204"/>
    <cellStyle name="40 % - Accent1 2 2 4 3 2" xfId="11485"/>
    <cellStyle name="40 % - Accent1 2 2 4 3 2 2" xfId="26991"/>
    <cellStyle name="40 % - Accent1 2 2 4 3 2 3" xfId="37548"/>
    <cellStyle name="40 % - Accent1 2 2 4 3 2 4" xfId="48103"/>
    <cellStyle name="40 % - Accent1 2 2 4 3 2 5" xfId="58667"/>
    <cellStyle name="40 % - Accent1 2 2 4 3 3" xfId="16604"/>
    <cellStyle name="40 % - Accent1 2 2 4 3 4" xfId="21711"/>
    <cellStyle name="40 % - Accent1 2 2 4 3 5" xfId="32268"/>
    <cellStyle name="40 % - Accent1 2 2 4 3 6" xfId="42823"/>
    <cellStyle name="40 % - Accent1 2 2 4 3 7" xfId="53387"/>
    <cellStyle name="40 % - Accent1 2 2 4 4" xfId="8844"/>
    <cellStyle name="40 % - Accent1 2 2 4 4 2" xfId="24351"/>
    <cellStyle name="40 % - Accent1 2 2 4 4 3" xfId="34908"/>
    <cellStyle name="40 % - Accent1 2 2 4 4 4" xfId="45463"/>
    <cellStyle name="40 % - Accent1 2 2 4 4 5" xfId="56027"/>
    <cellStyle name="40 % - Accent1 2 2 4 5" xfId="3562"/>
    <cellStyle name="40 % - Accent1 2 2 4 6" xfId="14140"/>
    <cellStyle name="40 % - Accent1 2 2 4 7" xfId="19071"/>
    <cellStyle name="40 % - Accent1 2 2 4 8" xfId="29628"/>
    <cellStyle name="40 % - Accent1 2 2 4 9" xfId="40183"/>
    <cellStyle name="40 % - Accent1 2 2 5" xfId="1446"/>
    <cellStyle name="40 % - Accent1 2 2 5 2" xfId="6732"/>
    <cellStyle name="40 % - Accent1 2 2 5 2 2" xfId="12013"/>
    <cellStyle name="40 % - Accent1 2 2 5 2 2 2" xfId="27519"/>
    <cellStyle name="40 % - Accent1 2 2 5 2 2 3" xfId="38076"/>
    <cellStyle name="40 % - Accent1 2 2 5 2 2 4" xfId="48631"/>
    <cellStyle name="40 % - Accent1 2 2 5 2 2 5" xfId="59195"/>
    <cellStyle name="40 % - Accent1 2 2 5 2 3" xfId="17132"/>
    <cellStyle name="40 % - Accent1 2 2 5 2 4" xfId="22239"/>
    <cellStyle name="40 % - Accent1 2 2 5 2 5" xfId="32796"/>
    <cellStyle name="40 % - Accent1 2 2 5 2 6" xfId="43351"/>
    <cellStyle name="40 % - Accent1 2 2 5 2 7" xfId="53915"/>
    <cellStyle name="40 % - Accent1 2 2 5 3" xfId="9372"/>
    <cellStyle name="40 % - Accent1 2 2 5 3 2" xfId="24879"/>
    <cellStyle name="40 % - Accent1 2 2 5 3 3" xfId="35436"/>
    <cellStyle name="40 % - Accent1 2 2 5 3 4" xfId="45991"/>
    <cellStyle name="40 % - Accent1 2 2 5 3 5" xfId="56555"/>
    <cellStyle name="40 % - Accent1 2 2 5 4" xfId="4090"/>
    <cellStyle name="40 % - Accent1 2 2 5 5" xfId="14668"/>
    <cellStyle name="40 % - Accent1 2 2 5 6" xfId="19599"/>
    <cellStyle name="40 % - Accent1 2 2 5 7" xfId="30156"/>
    <cellStyle name="40 % - Accent1 2 2 5 8" xfId="40711"/>
    <cellStyle name="40 % - Accent1 2 2 5 9" xfId="51275"/>
    <cellStyle name="40 % - Accent1 2 2 6" xfId="2678"/>
    <cellStyle name="40 % - Accent1 2 2 6 2" xfId="7964"/>
    <cellStyle name="40 % - Accent1 2 2 6 2 2" xfId="13245"/>
    <cellStyle name="40 % - Accent1 2 2 6 2 2 2" xfId="28751"/>
    <cellStyle name="40 % - Accent1 2 2 6 2 2 3" xfId="39308"/>
    <cellStyle name="40 % - Accent1 2 2 6 2 2 4" xfId="49863"/>
    <cellStyle name="40 % - Accent1 2 2 6 2 2 5" xfId="60427"/>
    <cellStyle name="40 % - Accent1 2 2 6 2 3" xfId="23471"/>
    <cellStyle name="40 % - Accent1 2 2 6 2 4" xfId="34028"/>
    <cellStyle name="40 % - Accent1 2 2 6 2 5" xfId="44583"/>
    <cellStyle name="40 % - Accent1 2 2 6 2 6" xfId="55147"/>
    <cellStyle name="40 % - Accent1 2 2 6 3" xfId="10604"/>
    <cellStyle name="40 % - Accent1 2 2 6 3 2" xfId="26111"/>
    <cellStyle name="40 % - Accent1 2 2 6 3 3" xfId="36668"/>
    <cellStyle name="40 % - Accent1 2 2 6 3 4" xfId="47223"/>
    <cellStyle name="40 % - Accent1 2 2 6 3 5" xfId="57787"/>
    <cellStyle name="40 % - Accent1 2 2 6 4" xfId="5322"/>
    <cellStyle name="40 % - Accent1 2 2 6 5" xfId="15900"/>
    <cellStyle name="40 % - Accent1 2 2 6 6" xfId="20831"/>
    <cellStyle name="40 % - Accent1 2 2 6 7" xfId="31388"/>
    <cellStyle name="40 % - Accent1 2 2 6 8" xfId="41943"/>
    <cellStyle name="40 % - Accent1 2 2 6 9" xfId="52507"/>
    <cellStyle name="40 % - Accent1 2 2 7" xfId="5499"/>
    <cellStyle name="40 % - Accent1 2 2 7 2" xfId="10781"/>
    <cellStyle name="40 % - Accent1 2 2 7 2 2" xfId="26287"/>
    <cellStyle name="40 % - Accent1 2 2 7 2 3" xfId="36844"/>
    <cellStyle name="40 % - Accent1 2 2 7 2 4" xfId="47399"/>
    <cellStyle name="40 % - Accent1 2 2 7 2 5" xfId="57963"/>
    <cellStyle name="40 % - Accent1 2 2 7 3" xfId="21007"/>
    <cellStyle name="40 % - Accent1 2 2 7 4" xfId="31564"/>
    <cellStyle name="40 % - Accent1 2 2 7 5" xfId="42119"/>
    <cellStyle name="40 % - Accent1 2 2 7 6" xfId="52683"/>
    <cellStyle name="40 % - Accent1 2 2 8" xfId="8140"/>
    <cellStyle name="40 % - Accent1 2 2 8 2" xfId="23647"/>
    <cellStyle name="40 % - Accent1 2 2 8 3" xfId="34204"/>
    <cellStyle name="40 % - Accent1 2 2 8 4" xfId="44759"/>
    <cellStyle name="40 % - Accent1 2 2 8 5" xfId="55323"/>
    <cellStyle name="40 % - Accent1 2 2 9" xfId="2855"/>
    <cellStyle name="40 % - Accent1 2 3" xfId="302"/>
    <cellStyle name="40 % - Accent1 2 3 10" xfId="29017"/>
    <cellStyle name="40 % - Accent1 2 3 11" xfId="39572"/>
    <cellStyle name="40 % - Accent1 2 3 12" xfId="50132"/>
    <cellStyle name="40 % - Accent1 2 3 2" xfId="655"/>
    <cellStyle name="40 % - Accent1 2 3 2 10" xfId="50484"/>
    <cellStyle name="40 % - Accent1 2 3 2 2" xfId="1887"/>
    <cellStyle name="40 % - Accent1 2 3 2 2 2" xfId="7173"/>
    <cellStyle name="40 % - Accent1 2 3 2 2 2 2" xfId="12454"/>
    <cellStyle name="40 % - Accent1 2 3 2 2 2 2 2" xfId="27960"/>
    <cellStyle name="40 % - Accent1 2 3 2 2 2 2 3" xfId="38517"/>
    <cellStyle name="40 % - Accent1 2 3 2 2 2 2 4" xfId="49072"/>
    <cellStyle name="40 % - Accent1 2 3 2 2 2 2 5" xfId="59636"/>
    <cellStyle name="40 % - Accent1 2 3 2 2 2 3" xfId="17573"/>
    <cellStyle name="40 % - Accent1 2 3 2 2 2 4" xfId="22680"/>
    <cellStyle name="40 % - Accent1 2 3 2 2 2 5" xfId="33237"/>
    <cellStyle name="40 % - Accent1 2 3 2 2 2 6" xfId="43792"/>
    <cellStyle name="40 % - Accent1 2 3 2 2 2 7" xfId="54356"/>
    <cellStyle name="40 % - Accent1 2 3 2 2 3" xfId="9813"/>
    <cellStyle name="40 % - Accent1 2 3 2 2 3 2" xfId="25320"/>
    <cellStyle name="40 % - Accent1 2 3 2 2 3 3" xfId="35877"/>
    <cellStyle name="40 % - Accent1 2 3 2 2 3 4" xfId="46432"/>
    <cellStyle name="40 % - Accent1 2 3 2 2 3 5" xfId="56996"/>
    <cellStyle name="40 % - Accent1 2 3 2 2 4" xfId="4531"/>
    <cellStyle name="40 % - Accent1 2 3 2 2 5" xfId="15109"/>
    <cellStyle name="40 % - Accent1 2 3 2 2 6" xfId="20040"/>
    <cellStyle name="40 % - Accent1 2 3 2 2 7" xfId="30597"/>
    <cellStyle name="40 % - Accent1 2 3 2 2 8" xfId="41152"/>
    <cellStyle name="40 % - Accent1 2 3 2 2 9" xfId="51716"/>
    <cellStyle name="40 % - Accent1 2 3 2 3" xfId="5941"/>
    <cellStyle name="40 % - Accent1 2 3 2 3 2" xfId="11222"/>
    <cellStyle name="40 % - Accent1 2 3 2 3 2 2" xfId="26728"/>
    <cellStyle name="40 % - Accent1 2 3 2 3 2 3" xfId="37285"/>
    <cellStyle name="40 % - Accent1 2 3 2 3 2 4" xfId="47840"/>
    <cellStyle name="40 % - Accent1 2 3 2 3 2 5" xfId="58404"/>
    <cellStyle name="40 % - Accent1 2 3 2 3 3" xfId="16341"/>
    <cellStyle name="40 % - Accent1 2 3 2 3 4" xfId="21448"/>
    <cellStyle name="40 % - Accent1 2 3 2 3 5" xfId="32005"/>
    <cellStyle name="40 % - Accent1 2 3 2 3 6" xfId="42560"/>
    <cellStyle name="40 % - Accent1 2 3 2 3 7" xfId="53124"/>
    <cellStyle name="40 % - Accent1 2 3 2 4" xfId="8581"/>
    <cellStyle name="40 % - Accent1 2 3 2 4 2" xfId="24088"/>
    <cellStyle name="40 % - Accent1 2 3 2 4 3" xfId="34645"/>
    <cellStyle name="40 % - Accent1 2 3 2 4 4" xfId="45200"/>
    <cellStyle name="40 % - Accent1 2 3 2 4 5" xfId="55764"/>
    <cellStyle name="40 % - Accent1 2 3 2 5" xfId="3299"/>
    <cellStyle name="40 % - Accent1 2 3 2 6" xfId="13877"/>
    <cellStyle name="40 % - Accent1 2 3 2 7" xfId="18808"/>
    <cellStyle name="40 % - Accent1 2 3 2 8" xfId="29365"/>
    <cellStyle name="40 % - Accent1 2 3 2 9" xfId="39920"/>
    <cellStyle name="40 % - Accent1 2 3 3" xfId="1007"/>
    <cellStyle name="40 % - Accent1 2 3 3 10" xfId="50836"/>
    <cellStyle name="40 % - Accent1 2 3 3 2" xfId="2239"/>
    <cellStyle name="40 % - Accent1 2 3 3 2 2" xfId="7525"/>
    <cellStyle name="40 % - Accent1 2 3 3 2 2 2" xfId="12806"/>
    <cellStyle name="40 % - Accent1 2 3 3 2 2 2 2" xfId="28312"/>
    <cellStyle name="40 % - Accent1 2 3 3 2 2 2 3" xfId="38869"/>
    <cellStyle name="40 % - Accent1 2 3 3 2 2 2 4" xfId="49424"/>
    <cellStyle name="40 % - Accent1 2 3 3 2 2 2 5" xfId="59988"/>
    <cellStyle name="40 % - Accent1 2 3 3 2 2 3" xfId="17925"/>
    <cellStyle name="40 % - Accent1 2 3 3 2 2 4" xfId="23032"/>
    <cellStyle name="40 % - Accent1 2 3 3 2 2 5" xfId="33589"/>
    <cellStyle name="40 % - Accent1 2 3 3 2 2 6" xfId="44144"/>
    <cellStyle name="40 % - Accent1 2 3 3 2 2 7" xfId="54708"/>
    <cellStyle name="40 % - Accent1 2 3 3 2 3" xfId="10165"/>
    <cellStyle name="40 % - Accent1 2 3 3 2 3 2" xfId="25672"/>
    <cellStyle name="40 % - Accent1 2 3 3 2 3 3" xfId="36229"/>
    <cellStyle name="40 % - Accent1 2 3 3 2 3 4" xfId="46784"/>
    <cellStyle name="40 % - Accent1 2 3 3 2 3 5" xfId="57348"/>
    <cellStyle name="40 % - Accent1 2 3 3 2 4" xfId="4883"/>
    <cellStyle name="40 % - Accent1 2 3 3 2 5" xfId="15461"/>
    <cellStyle name="40 % - Accent1 2 3 3 2 6" xfId="20392"/>
    <cellStyle name="40 % - Accent1 2 3 3 2 7" xfId="30949"/>
    <cellStyle name="40 % - Accent1 2 3 3 2 8" xfId="41504"/>
    <cellStyle name="40 % - Accent1 2 3 3 2 9" xfId="52068"/>
    <cellStyle name="40 % - Accent1 2 3 3 3" xfId="6293"/>
    <cellStyle name="40 % - Accent1 2 3 3 3 2" xfId="11574"/>
    <cellStyle name="40 % - Accent1 2 3 3 3 2 2" xfId="27080"/>
    <cellStyle name="40 % - Accent1 2 3 3 3 2 3" xfId="37637"/>
    <cellStyle name="40 % - Accent1 2 3 3 3 2 4" xfId="48192"/>
    <cellStyle name="40 % - Accent1 2 3 3 3 2 5" xfId="58756"/>
    <cellStyle name="40 % - Accent1 2 3 3 3 3" xfId="16693"/>
    <cellStyle name="40 % - Accent1 2 3 3 3 4" xfId="21800"/>
    <cellStyle name="40 % - Accent1 2 3 3 3 5" xfId="32357"/>
    <cellStyle name="40 % - Accent1 2 3 3 3 6" xfId="42912"/>
    <cellStyle name="40 % - Accent1 2 3 3 3 7" xfId="53476"/>
    <cellStyle name="40 % - Accent1 2 3 3 4" xfId="8933"/>
    <cellStyle name="40 % - Accent1 2 3 3 4 2" xfId="24440"/>
    <cellStyle name="40 % - Accent1 2 3 3 4 3" xfId="34997"/>
    <cellStyle name="40 % - Accent1 2 3 3 4 4" xfId="45552"/>
    <cellStyle name="40 % - Accent1 2 3 3 4 5" xfId="56116"/>
    <cellStyle name="40 % - Accent1 2 3 3 5" xfId="3651"/>
    <cellStyle name="40 % - Accent1 2 3 3 6" xfId="14229"/>
    <cellStyle name="40 % - Accent1 2 3 3 7" xfId="19160"/>
    <cellStyle name="40 % - Accent1 2 3 3 8" xfId="29717"/>
    <cellStyle name="40 % - Accent1 2 3 3 9" xfId="40272"/>
    <cellStyle name="40 % - Accent1 2 3 4" xfId="1535"/>
    <cellStyle name="40 % - Accent1 2 3 4 2" xfId="6821"/>
    <cellStyle name="40 % - Accent1 2 3 4 2 2" xfId="12102"/>
    <cellStyle name="40 % - Accent1 2 3 4 2 2 2" xfId="27608"/>
    <cellStyle name="40 % - Accent1 2 3 4 2 2 3" xfId="38165"/>
    <cellStyle name="40 % - Accent1 2 3 4 2 2 4" xfId="48720"/>
    <cellStyle name="40 % - Accent1 2 3 4 2 2 5" xfId="59284"/>
    <cellStyle name="40 % - Accent1 2 3 4 2 3" xfId="17221"/>
    <cellStyle name="40 % - Accent1 2 3 4 2 4" xfId="22328"/>
    <cellStyle name="40 % - Accent1 2 3 4 2 5" xfId="32885"/>
    <cellStyle name="40 % - Accent1 2 3 4 2 6" xfId="43440"/>
    <cellStyle name="40 % - Accent1 2 3 4 2 7" xfId="54004"/>
    <cellStyle name="40 % - Accent1 2 3 4 3" xfId="9461"/>
    <cellStyle name="40 % - Accent1 2 3 4 3 2" xfId="24968"/>
    <cellStyle name="40 % - Accent1 2 3 4 3 3" xfId="35525"/>
    <cellStyle name="40 % - Accent1 2 3 4 3 4" xfId="46080"/>
    <cellStyle name="40 % - Accent1 2 3 4 3 5" xfId="56644"/>
    <cellStyle name="40 % - Accent1 2 3 4 4" xfId="4179"/>
    <cellStyle name="40 % - Accent1 2 3 4 5" xfId="14757"/>
    <cellStyle name="40 % - Accent1 2 3 4 6" xfId="19688"/>
    <cellStyle name="40 % - Accent1 2 3 4 7" xfId="30245"/>
    <cellStyle name="40 % - Accent1 2 3 4 8" xfId="40800"/>
    <cellStyle name="40 % - Accent1 2 3 4 9" xfId="51364"/>
    <cellStyle name="40 % - Accent1 2 3 5" xfId="5588"/>
    <cellStyle name="40 % - Accent1 2 3 5 2" xfId="10870"/>
    <cellStyle name="40 % - Accent1 2 3 5 2 2" xfId="26376"/>
    <cellStyle name="40 % - Accent1 2 3 5 2 3" xfId="36933"/>
    <cellStyle name="40 % - Accent1 2 3 5 2 4" xfId="47488"/>
    <cellStyle name="40 % - Accent1 2 3 5 2 5" xfId="58052"/>
    <cellStyle name="40 % - Accent1 2 3 5 3" xfId="15989"/>
    <cellStyle name="40 % - Accent1 2 3 5 4" xfId="21096"/>
    <cellStyle name="40 % - Accent1 2 3 5 5" xfId="31653"/>
    <cellStyle name="40 % - Accent1 2 3 5 6" xfId="42208"/>
    <cellStyle name="40 % - Accent1 2 3 5 7" xfId="52772"/>
    <cellStyle name="40 % - Accent1 2 3 6" xfId="8229"/>
    <cellStyle name="40 % - Accent1 2 3 6 2" xfId="23736"/>
    <cellStyle name="40 % - Accent1 2 3 6 3" xfId="34293"/>
    <cellStyle name="40 % - Accent1 2 3 6 4" xfId="44848"/>
    <cellStyle name="40 % - Accent1 2 3 6 5" xfId="55412"/>
    <cellStyle name="40 % - Accent1 2 3 7" xfId="2951"/>
    <cellStyle name="40 % - Accent1 2 3 8" xfId="13525"/>
    <cellStyle name="40 % - Accent1 2 3 9" xfId="18456"/>
    <cellStyle name="40 % - Accent1 2 4" xfId="478"/>
    <cellStyle name="40 % - Accent1 2 4 10" xfId="39746"/>
    <cellStyle name="40 % - Accent1 2 4 11" xfId="50308"/>
    <cellStyle name="40 % - Accent1 2 4 2" xfId="1183"/>
    <cellStyle name="40 % - Accent1 2 4 2 10" xfId="51012"/>
    <cellStyle name="40 % - Accent1 2 4 2 2" xfId="2415"/>
    <cellStyle name="40 % - Accent1 2 4 2 2 2" xfId="7701"/>
    <cellStyle name="40 % - Accent1 2 4 2 2 2 2" xfId="12982"/>
    <cellStyle name="40 % - Accent1 2 4 2 2 2 2 2" xfId="28488"/>
    <cellStyle name="40 % - Accent1 2 4 2 2 2 2 3" xfId="39045"/>
    <cellStyle name="40 % - Accent1 2 4 2 2 2 2 4" xfId="49600"/>
    <cellStyle name="40 % - Accent1 2 4 2 2 2 2 5" xfId="60164"/>
    <cellStyle name="40 % - Accent1 2 4 2 2 2 3" xfId="18101"/>
    <cellStyle name="40 % - Accent1 2 4 2 2 2 4" xfId="23208"/>
    <cellStyle name="40 % - Accent1 2 4 2 2 2 5" xfId="33765"/>
    <cellStyle name="40 % - Accent1 2 4 2 2 2 6" xfId="44320"/>
    <cellStyle name="40 % - Accent1 2 4 2 2 2 7" xfId="54884"/>
    <cellStyle name="40 % - Accent1 2 4 2 2 3" xfId="10341"/>
    <cellStyle name="40 % - Accent1 2 4 2 2 3 2" xfId="25848"/>
    <cellStyle name="40 % - Accent1 2 4 2 2 3 3" xfId="36405"/>
    <cellStyle name="40 % - Accent1 2 4 2 2 3 4" xfId="46960"/>
    <cellStyle name="40 % - Accent1 2 4 2 2 3 5" xfId="57524"/>
    <cellStyle name="40 % - Accent1 2 4 2 2 4" xfId="5059"/>
    <cellStyle name="40 % - Accent1 2 4 2 2 5" xfId="15637"/>
    <cellStyle name="40 % - Accent1 2 4 2 2 6" xfId="20568"/>
    <cellStyle name="40 % - Accent1 2 4 2 2 7" xfId="31125"/>
    <cellStyle name="40 % - Accent1 2 4 2 2 8" xfId="41680"/>
    <cellStyle name="40 % - Accent1 2 4 2 2 9" xfId="52244"/>
    <cellStyle name="40 % - Accent1 2 4 2 3" xfId="6469"/>
    <cellStyle name="40 % - Accent1 2 4 2 3 2" xfId="11750"/>
    <cellStyle name="40 % - Accent1 2 4 2 3 2 2" xfId="27256"/>
    <cellStyle name="40 % - Accent1 2 4 2 3 2 3" xfId="37813"/>
    <cellStyle name="40 % - Accent1 2 4 2 3 2 4" xfId="48368"/>
    <cellStyle name="40 % - Accent1 2 4 2 3 2 5" xfId="58932"/>
    <cellStyle name="40 % - Accent1 2 4 2 3 3" xfId="16869"/>
    <cellStyle name="40 % - Accent1 2 4 2 3 4" xfId="21976"/>
    <cellStyle name="40 % - Accent1 2 4 2 3 5" xfId="32533"/>
    <cellStyle name="40 % - Accent1 2 4 2 3 6" xfId="43088"/>
    <cellStyle name="40 % - Accent1 2 4 2 3 7" xfId="53652"/>
    <cellStyle name="40 % - Accent1 2 4 2 4" xfId="9109"/>
    <cellStyle name="40 % - Accent1 2 4 2 4 2" xfId="24616"/>
    <cellStyle name="40 % - Accent1 2 4 2 4 3" xfId="35173"/>
    <cellStyle name="40 % - Accent1 2 4 2 4 4" xfId="45728"/>
    <cellStyle name="40 % - Accent1 2 4 2 4 5" xfId="56292"/>
    <cellStyle name="40 % - Accent1 2 4 2 5" xfId="3827"/>
    <cellStyle name="40 % - Accent1 2 4 2 6" xfId="14405"/>
    <cellStyle name="40 % - Accent1 2 4 2 7" xfId="19336"/>
    <cellStyle name="40 % - Accent1 2 4 2 8" xfId="29893"/>
    <cellStyle name="40 % - Accent1 2 4 2 9" xfId="40448"/>
    <cellStyle name="40 % - Accent1 2 4 3" xfId="1711"/>
    <cellStyle name="40 % - Accent1 2 4 3 2" xfId="6997"/>
    <cellStyle name="40 % - Accent1 2 4 3 2 2" xfId="12278"/>
    <cellStyle name="40 % - Accent1 2 4 3 2 2 2" xfId="27784"/>
    <cellStyle name="40 % - Accent1 2 4 3 2 2 3" xfId="38341"/>
    <cellStyle name="40 % - Accent1 2 4 3 2 2 4" xfId="48896"/>
    <cellStyle name="40 % - Accent1 2 4 3 2 2 5" xfId="59460"/>
    <cellStyle name="40 % - Accent1 2 4 3 2 3" xfId="17397"/>
    <cellStyle name="40 % - Accent1 2 4 3 2 4" xfId="22504"/>
    <cellStyle name="40 % - Accent1 2 4 3 2 5" xfId="33061"/>
    <cellStyle name="40 % - Accent1 2 4 3 2 6" xfId="43616"/>
    <cellStyle name="40 % - Accent1 2 4 3 2 7" xfId="54180"/>
    <cellStyle name="40 % - Accent1 2 4 3 3" xfId="9637"/>
    <cellStyle name="40 % - Accent1 2 4 3 3 2" xfId="25144"/>
    <cellStyle name="40 % - Accent1 2 4 3 3 3" xfId="35701"/>
    <cellStyle name="40 % - Accent1 2 4 3 3 4" xfId="46256"/>
    <cellStyle name="40 % - Accent1 2 4 3 3 5" xfId="56820"/>
    <cellStyle name="40 % - Accent1 2 4 3 4" xfId="4355"/>
    <cellStyle name="40 % - Accent1 2 4 3 5" xfId="14933"/>
    <cellStyle name="40 % - Accent1 2 4 3 6" xfId="19864"/>
    <cellStyle name="40 % - Accent1 2 4 3 7" xfId="30421"/>
    <cellStyle name="40 % - Accent1 2 4 3 8" xfId="40976"/>
    <cellStyle name="40 % - Accent1 2 4 3 9" xfId="51540"/>
    <cellStyle name="40 % - Accent1 2 4 4" xfId="5764"/>
    <cellStyle name="40 % - Accent1 2 4 4 2" xfId="11046"/>
    <cellStyle name="40 % - Accent1 2 4 4 2 2" xfId="26552"/>
    <cellStyle name="40 % - Accent1 2 4 4 2 3" xfId="37109"/>
    <cellStyle name="40 % - Accent1 2 4 4 2 4" xfId="47664"/>
    <cellStyle name="40 % - Accent1 2 4 4 2 5" xfId="58228"/>
    <cellStyle name="40 % - Accent1 2 4 4 3" xfId="16165"/>
    <cellStyle name="40 % - Accent1 2 4 4 4" xfId="21272"/>
    <cellStyle name="40 % - Accent1 2 4 4 5" xfId="31829"/>
    <cellStyle name="40 % - Accent1 2 4 4 6" xfId="42384"/>
    <cellStyle name="40 % - Accent1 2 4 4 7" xfId="52948"/>
    <cellStyle name="40 % - Accent1 2 4 5" xfId="8405"/>
    <cellStyle name="40 % - Accent1 2 4 5 2" xfId="23912"/>
    <cellStyle name="40 % - Accent1 2 4 5 3" xfId="34469"/>
    <cellStyle name="40 % - Accent1 2 4 5 4" xfId="45024"/>
    <cellStyle name="40 % - Accent1 2 4 5 5" xfId="55588"/>
    <cellStyle name="40 % - Accent1 2 4 6" xfId="3125"/>
    <cellStyle name="40 % - Accent1 2 4 7" xfId="13701"/>
    <cellStyle name="40 % - Accent1 2 4 8" xfId="18632"/>
    <cellStyle name="40 % - Accent1 2 4 9" xfId="29191"/>
    <cellStyle name="40 % - Accent1 2 5" xfId="831"/>
    <cellStyle name="40 % - Accent1 2 5 10" xfId="50660"/>
    <cellStyle name="40 % - Accent1 2 5 2" xfId="2063"/>
    <cellStyle name="40 % - Accent1 2 5 2 2" xfId="7349"/>
    <cellStyle name="40 % - Accent1 2 5 2 2 2" xfId="12630"/>
    <cellStyle name="40 % - Accent1 2 5 2 2 2 2" xfId="28136"/>
    <cellStyle name="40 % - Accent1 2 5 2 2 2 3" xfId="38693"/>
    <cellStyle name="40 % - Accent1 2 5 2 2 2 4" xfId="49248"/>
    <cellStyle name="40 % - Accent1 2 5 2 2 2 5" xfId="59812"/>
    <cellStyle name="40 % - Accent1 2 5 2 2 3" xfId="17749"/>
    <cellStyle name="40 % - Accent1 2 5 2 2 4" xfId="22856"/>
    <cellStyle name="40 % - Accent1 2 5 2 2 5" xfId="33413"/>
    <cellStyle name="40 % - Accent1 2 5 2 2 6" xfId="43968"/>
    <cellStyle name="40 % - Accent1 2 5 2 2 7" xfId="54532"/>
    <cellStyle name="40 % - Accent1 2 5 2 3" xfId="9989"/>
    <cellStyle name="40 % - Accent1 2 5 2 3 2" xfId="25496"/>
    <cellStyle name="40 % - Accent1 2 5 2 3 3" xfId="36053"/>
    <cellStyle name="40 % - Accent1 2 5 2 3 4" xfId="46608"/>
    <cellStyle name="40 % - Accent1 2 5 2 3 5" xfId="57172"/>
    <cellStyle name="40 % - Accent1 2 5 2 4" xfId="4707"/>
    <cellStyle name="40 % - Accent1 2 5 2 5" xfId="15285"/>
    <cellStyle name="40 % - Accent1 2 5 2 6" xfId="20216"/>
    <cellStyle name="40 % - Accent1 2 5 2 7" xfId="30773"/>
    <cellStyle name="40 % - Accent1 2 5 2 8" xfId="41328"/>
    <cellStyle name="40 % - Accent1 2 5 2 9" xfId="51892"/>
    <cellStyle name="40 % - Accent1 2 5 3" xfId="6117"/>
    <cellStyle name="40 % - Accent1 2 5 3 2" xfId="11398"/>
    <cellStyle name="40 % - Accent1 2 5 3 2 2" xfId="26904"/>
    <cellStyle name="40 % - Accent1 2 5 3 2 3" xfId="37461"/>
    <cellStyle name="40 % - Accent1 2 5 3 2 4" xfId="48016"/>
    <cellStyle name="40 % - Accent1 2 5 3 2 5" xfId="58580"/>
    <cellStyle name="40 % - Accent1 2 5 3 3" xfId="16517"/>
    <cellStyle name="40 % - Accent1 2 5 3 4" xfId="21624"/>
    <cellStyle name="40 % - Accent1 2 5 3 5" xfId="32181"/>
    <cellStyle name="40 % - Accent1 2 5 3 6" xfId="42736"/>
    <cellStyle name="40 % - Accent1 2 5 3 7" xfId="53300"/>
    <cellStyle name="40 % - Accent1 2 5 4" xfId="8757"/>
    <cellStyle name="40 % - Accent1 2 5 4 2" xfId="24264"/>
    <cellStyle name="40 % - Accent1 2 5 4 3" xfId="34821"/>
    <cellStyle name="40 % - Accent1 2 5 4 4" xfId="45376"/>
    <cellStyle name="40 % - Accent1 2 5 4 5" xfId="55940"/>
    <cellStyle name="40 % - Accent1 2 5 5" xfId="3475"/>
    <cellStyle name="40 % - Accent1 2 5 6" xfId="14053"/>
    <cellStyle name="40 % - Accent1 2 5 7" xfId="18984"/>
    <cellStyle name="40 % - Accent1 2 5 8" xfId="29541"/>
    <cellStyle name="40 % - Accent1 2 5 9" xfId="40096"/>
    <cellStyle name="40 % - Accent1 2 6" xfId="1359"/>
    <cellStyle name="40 % - Accent1 2 6 2" xfId="6645"/>
    <cellStyle name="40 % - Accent1 2 6 2 2" xfId="11926"/>
    <cellStyle name="40 % - Accent1 2 6 2 2 2" xfId="27432"/>
    <cellStyle name="40 % - Accent1 2 6 2 2 3" xfId="37989"/>
    <cellStyle name="40 % - Accent1 2 6 2 2 4" xfId="48544"/>
    <cellStyle name="40 % - Accent1 2 6 2 2 5" xfId="59108"/>
    <cellStyle name="40 % - Accent1 2 6 2 3" xfId="17045"/>
    <cellStyle name="40 % - Accent1 2 6 2 4" xfId="22152"/>
    <cellStyle name="40 % - Accent1 2 6 2 5" xfId="32709"/>
    <cellStyle name="40 % - Accent1 2 6 2 6" xfId="43264"/>
    <cellStyle name="40 % - Accent1 2 6 2 7" xfId="53828"/>
    <cellStyle name="40 % - Accent1 2 6 3" xfId="9285"/>
    <cellStyle name="40 % - Accent1 2 6 3 2" xfId="24792"/>
    <cellStyle name="40 % - Accent1 2 6 3 3" xfId="35349"/>
    <cellStyle name="40 % - Accent1 2 6 3 4" xfId="45904"/>
    <cellStyle name="40 % - Accent1 2 6 3 5" xfId="56468"/>
    <cellStyle name="40 % - Accent1 2 6 4" xfId="4003"/>
    <cellStyle name="40 % - Accent1 2 6 5" xfId="14581"/>
    <cellStyle name="40 % - Accent1 2 6 6" xfId="19512"/>
    <cellStyle name="40 % - Accent1 2 6 7" xfId="30069"/>
    <cellStyle name="40 % - Accent1 2 6 8" xfId="40624"/>
    <cellStyle name="40 % - Accent1 2 6 9" xfId="51188"/>
    <cellStyle name="40 % - Accent1 2 7" xfId="2591"/>
    <cellStyle name="40 % - Accent1 2 7 2" xfId="7877"/>
    <cellStyle name="40 % - Accent1 2 7 2 2" xfId="13158"/>
    <cellStyle name="40 % - Accent1 2 7 2 2 2" xfId="28664"/>
    <cellStyle name="40 % - Accent1 2 7 2 2 3" xfId="39221"/>
    <cellStyle name="40 % - Accent1 2 7 2 2 4" xfId="49776"/>
    <cellStyle name="40 % - Accent1 2 7 2 2 5" xfId="60340"/>
    <cellStyle name="40 % - Accent1 2 7 2 3" xfId="23384"/>
    <cellStyle name="40 % - Accent1 2 7 2 4" xfId="33941"/>
    <cellStyle name="40 % - Accent1 2 7 2 5" xfId="44496"/>
    <cellStyle name="40 % - Accent1 2 7 2 6" xfId="55060"/>
    <cellStyle name="40 % - Accent1 2 7 3" xfId="10517"/>
    <cellStyle name="40 % - Accent1 2 7 3 2" xfId="26024"/>
    <cellStyle name="40 % - Accent1 2 7 3 3" xfId="36581"/>
    <cellStyle name="40 % - Accent1 2 7 3 4" xfId="47136"/>
    <cellStyle name="40 % - Accent1 2 7 3 5" xfId="57700"/>
    <cellStyle name="40 % - Accent1 2 7 4" xfId="5235"/>
    <cellStyle name="40 % - Accent1 2 7 5" xfId="15813"/>
    <cellStyle name="40 % - Accent1 2 7 6" xfId="20744"/>
    <cellStyle name="40 % - Accent1 2 7 7" xfId="31301"/>
    <cellStyle name="40 % - Accent1 2 7 8" xfId="41856"/>
    <cellStyle name="40 % - Accent1 2 7 9" xfId="52420"/>
    <cellStyle name="40 % - Accent1 2 8" xfId="5412"/>
    <cellStyle name="40 % - Accent1 2 8 2" xfId="10694"/>
    <cellStyle name="40 % - Accent1 2 8 2 2" xfId="26200"/>
    <cellStyle name="40 % - Accent1 2 8 2 3" xfId="36757"/>
    <cellStyle name="40 % - Accent1 2 8 2 4" xfId="47312"/>
    <cellStyle name="40 % - Accent1 2 8 2 5" xfId="57876"/>
    <cellStyle name="40 % - Accent1 2 8 3" xfId="20920"/>
    <cellStyle name="40 % - Accent1 2 8 4" xfId="31477"/>
    <cellStyle name="40 % - Accent1 2 8 5" xfId="42032"/>
    <cellStyle name="40 % - Accent1 2 8 6" xfId="52596"/>
    <cellStyle name="40 % - Accent1 2 9" xfId="8053"/>
    <cellStyle name="40 % - Accent1 2 9 2" xfId="23560"/>
    <cellStyle name="40 % - Accent1 2 9 3" xfId="34117"/>
    <cellStyle name="40 % - Accent1 2 9 4" xfId="44672"/>
    <cellStyle name="40 % - Accent1 2 9 5" xfId="55236"/>
    <cellStyle name="40 % - Accent1 3" xfId="133"/>
    <cellStyle name="40 % - Accent1 3 10" xfId="13363"/>
    <cellStyle name="40 % - Accent1 3 11" xfId="18293"/>
    <cellStyle name="40 % - Accent1 3 12" xfId="28855"/>
    <cellStyle name="40 % - Accent1 3 13" xfId="39410"/>
    <cellStyle name="40 % - Accent1 3 14" xfId="49970"/>
    <cellStyle name="40 % - Accent1 3 2" xfId="316"/>
    <cellStyle name="40 % - Accent1 3 2 10" xfId="29031"/>
    <cellStyle name="40 % - Accent1 3 2 11" xfId="39586"/>
    <cellStyle name="40 % - Accent1 3 2 12" xfId="50146"/>
    <cellStyle name="40 % - Accent1 3 2 2" xfId="669"/>
    <cellStyle name="40 % - Accent1 3 2 2 10" xfId="50498"/>
    <cellStyle name="40 % - Accent1 3 2 2 2" xfId="1901"/>
    <cellStyle name="40 % - Accent1 3 2 2 2 2" xfId="7187"/>
    <cellStyle name="40 % - Accent1 3 2 2 2 2 2" xfId="12468"/>
    <cellStyle name="40 % - Accent1 3 2 2 2 2 2 2" xfId="27974"/>
    <cellStyle name="40 % - Accent1 3 2 2 2 2 2 3" xfId="38531"/>
    <cellStyle name="40 % - Accent1 3 2 2 2 2 2 4" xfId="49086"/>
    <cellStyle name="40 % - Accent1 3 2 2 2 2 2 5" xfId="59650"/>
    <cellStyle name="40 % - Accent1 3 2 2 2 2 3" xfId="17587"/>
    <cellStyle name="40 % - Accent1 3 2 2 2 2 4" xfId="22694"/>
    <cellStyle name="40 % - Accent1 3 2 2 2 2 5" xfId="33251"/>
    <cellStyle name="40 % - Accent1 3 2 2 2 2 6" xfId="43806"/>
    <cellStyle name="40 % - Accent1 3 2 2 2 2 7" xfId="54370"/>
    <cellStyle name="40 % - Accent1 3 2 2 2 3" xfId="9827"/>
    <cellStyle name="40 % - Accent1 3 2 2 2 3 2" xfId="25334"/>
    <cellStyle name="40 % - Accent1 3 2 2 2 3 3" xfId="35891"/>
    <cellStyle name="40 % - Accent1 3 2 2 2 3 4" xfId="46446"/>
    <cellStyle name="40 % - Accent1 3 2 2 2 3 5" xfId="57010"/>
    <cellStyle name="40 % - Accent1 3 2 2 2 4" xfId="4545"/>
    <cellStyle name="40 % - Accent1 3 2 2 2 5" xfId="15123"/>
    <cellStyle name="40 % - Accent1 3 2 2 2 6" xfId="20054"/>
    <cellStyle name="40 % - Accent1 3 2 2 2 7" xfId="30611"/>
    <cellStyle name="40 % - Accent1 3 2 2 2 8" xfId="41166"/>
    <cellStyle name="40 % - Accent1 3 2 2 2 9" xfId="51730"/>
    <cellStyle name="40 % - Accent1 3 2 2 3" xfId="5955"/>
    <cellStyle name="40 % - Accent1 3 2 2 3 2" xfId="11236"/>
    <cellStyle name="40 % - Accent1 3 2 2 3 2 2" xfId="26742"/>
    <cellStyle name="40 % - Accent1 3 2 2 3 2 3" xfId="37299"/>
    <cellStyle name="40 % - Accent1 3 2 2 3 2 4" xfId="47854"/>
    <cellStyle name="40 % - Accent1 3 2 2 3 2 5" xfId="58418"/>
    <cellStyle name="40 % - Accent1 3 2 2 3 3" xfId="16355"/>
    <cellStyle name="40 % - Accent1 3 2 2 3 4" xfId="21462"/>
    <cellStyle name="40 % - Accent1 3 2 2 3 5" xfId="32019"/>
    <cellStyle name="40 % - Accent1 3 2 2 3 6" xfId="42574"/>
    <cellStyle name="40 % - Accent1 3 2 2 3 7" xfId="53138"/>
    <cellStyle name="40 % - Accent1 3 2 2 4" xfId="8595"/>
    <cellStyle name="40 % - Accent1 3 2 2 4 2" xfId="24102"/>
    <cellStyle name="40 % - Accent1 3 2 2 4 3" xfId="34659"/>
    <cellStyle name="40 % - Accent1 3 2 2 4 4" xfId="45214"/>
    <cellStyle name="40 % - Accent1 3 2 2 4 5" xfId="55778"/>
    <cellStyle name="40 % - Accent1 3 2 2 5" xfId="3313"/>
    <cellStyle name="40 % - Accent1 3 2 2 6" xfId="13891"/>
    <cellStyle name="40 % - Accent1 3 2 2 7" xfId="18822"/>
    <cellStyle name="40 % - Accent1 3 2 2 8" xfId="29379"/>
    <cellStyle name="40 % - Accent1 3 2 2 9" xfId="39934"/>
    <cellStyle name="40 % - Accent1 3 2 3" xfId="1021"/>
    <cellStyle name="40 % - Accent1 3 2 3 10" xfId="50850"/>
    <cellStyle name="40 % - Accent1 3 2 3 2" xfId="2253"/>
    <cellStyle name="40 % - Accent1 3 2 3 2 2" xfId="7539"/>
    <cellStyle name="40 % - Accent1 3 2 3 2 2 2" xfId="12820"/>
    <cellStyle name="40 % - Accent1 3 2 3 2 2 2 2" xfId="28326"/>
    <cellStyle name="40 % - Accent1 3 2 3 2 2 2 3" xfId="38883"/>
    <cellStyle name="40 % - Accent1 3 2 3 2 2 2 4" xfId="49438"/>
    <cellStyle name="40 % - Accent1 3 2 3 2 2 2 5" xfId="60002"/>
    <cellStyle name="40 % - Accent1 3 2 3 2 2 3" xfId="17939"/>
    <cellStyle name="40 % - Accent1 3 2 3 2 2 4" xfId="23046"/>
    <cellStyle name="40 % - Accent1 3 2 3 2 2 5" xfId="33603"/>
    <cellStyle name="40 % - Accent1 3 2 3 2 2 6" xfId="44158"/>
    <cellStyle name="40 % - Accent1 3 2 3 2 2 7" xfId="54722"/>
    <cellStyle name="40 % - Accent1 3 2 3 2 3" xfId="10179"/>
    <cellStyle name="40 % - Accent1 3 2 3 2 3 2" xfId="25686"/>
    <cellStyle name="40 % - Accent1 3 2 3 2 3 3" xfId="36243"/>
    <cellStyle name="40 % - Accent1 3 2 3 2 3 4" xfId="46798"/>
    <cellStyle name="40 % - Accent1 3 2 3 2 3 5" xfId="57362"/>
    <cellStyle name="40 % - Accent1 3 2 3 2 4" xfId="4897"/>
    <cellStyle name="40 % - Accent1 3 2 3 2 5" xfId="15475"/>
    <cellStyle name="40 % - Accent1 3 2 3 2 6" xfId="20406"/>
    <cellStyle name="40 % - Accent1 3 2 3 2 7" xfId="30963"/>
    <cellStyle name="40 % - Accent1 3 2 3 2 8" xfId="41518"/>
    <cellStyle name="40 % - Accent1 3 2 3 2 9" xfId="52082"/>
    <cellStyle name="40 % - Accent1 3 2 3 3" xfId="6307"/>
    <cellStyle name="40 % - Accent1 3 2 3 3 2" xfId="11588"/>
    <cellStyle name="40 % - Accent1 3 2 3 3 2 2" xfId="27094"/>
    <cellStyle name="40 % - Accent1 3 2 3 3 2 3" xfId="37651"/>
    <cellStyle name="40 % - Accent1 3 2 3 3 2 4" xfId="48206"/>
    <cellStyle name="40 % - Accent1 3 2 3 3 2 5" xfId="58770"/>
    <cellStyle name="40 % - Accent1 3 2 3 3 3" xfId="16707"/>
    <cellStyle name="40 % - Accent1 3 2 3 3 4" xfId="21814"/>
    <cellStyle name="40 % - Accent1 3 2 3 3 5" xfId="32371"/>
    <cellStyle name="40 % - Accent1 3 2 3 3 6" xfId="42926"/>
    <cellStyle name="40 % - Accent1 3 2 3 3 7" xfId="53490"/>
    <cellStyle name="40 % - Accent1 3 2 3 4" xfId="8947"/>
    <cellStyle name="40 % - Accent1 3 2 3 4 2" xfId="24454"/>
    <cellStyle name="40 % - Accent1 3 2 3 4 3" xfId="35011"/>
    <cellStyle name="40 % - Accent1 3 2 3 4 4" xfId="45566"/>
    <cellStyle name="40 % - Accent1 3 2 3 4 5" xfId="56130"/>
    <cellStyle name="40 % - Accent1 3 2 3 5" xfId="3665"/>
    <cellStyle name="40 % - Accent1 3 2 3 6" xfId="14243"/>
    <cellStyle name="40 % - Accent1 3 2 3 7" xfId="19174"/>
    <cellStyle name="40 % - Accent1 3 2 3 8" xfId="29731"/>
    <cellStyle name="40 % - Accent1 3 2 3 9" xfId="40286"/>
    <cellStyle name="40 % - Accent1 3 2 4" xfId="1549"/>
    <cellStyle name="40 % - Accent1 3 2 4 2" xfId="6835"/>
    <cellStyle name="40 % - Accent1 3 2 4 2 2" xfId="12116"/>
    <cellStyle name="40 % - Accent1 3 2 4 2 2 2" xfId="27622"/>
    <cellStyle name="40 % - Accent1 3 2 4 2 2 3" xfId="38179"/>
    <cellStyle name="40 % - Accent1 3 2 4 2 2 4" xfId="48734"/>
    <cellStyle name="40 % - Accent1 3 2 4 2 2 5" xfId="59298"/>
    <cellStyle name="40 % - Accent1 3 2 4 2 3" xfId="17235"/>
    <cellStyle name="40 % - Accent1 3 2 4 2 4" xfId="22342"/>
    <cellStyle name="40 % - Accent1 3 2 4 2 5" xfId="32899"/>
    <cellStyle name="40 % - Accent1 3 2 4 2 6" xfId="43454"/>
    <cellStyle name="40 % - Accent1 3 2 4 2 7" xfId="54018"/>
    <cellStyle name="40 % - Accent1 3 2 4 3" xfId="9475"/>
    <cellStyle name="40 % - Accent1 3 2 4 3 2" xfId="24982"/>
    <cellStyle name="40 % - Accent1 3 2 4 3 3" xfId="35539"/>
    <cellStyle name="40 % - Accent1 3 2 4 3 4" xfId="46094"/>
    <cellStyle name="40 % - Accent1 3 2 4 3 5" xfId="56658"/>
    <cellStyle name="40 % - Accent1 3 2 4 4" xfId="4193"/>
    <cellStyle name="40 % - Accent1 3 2 4 5" xfId="14771"/>
    <cellStyle name="40 % - Accent1 3 2 4 6" xfId="19702"/>
    <cellStyle name="40 % - Accent1 3 2 4 7" xfId="30259"/>
    <cellStyle name="40 % - Accent1 3 2 4 8" xfId="40814"/>
    <cellStyle name="40 % - Accent1 3 2 4 9" xfId="51378"/>
    <cellStyle name="40 % - Accent1 3 2 5" xfId="5602"/>
    <cellStyle name="40 % - Accent1 3 2 5 2" xfId="10884"/>
    <cellStyle name="40 % - Accent1 3 2 5 2 2" xfId="26390"/>
    <cellStyle name="40 % - Accent1 3 2 5 2 3" xfId="36947"/>
    <cellStyle name="40 % - Accent1 3 2 5 2 4" xfId="47502"/>
    <cellStyle name="40 % - Accent1 3 2 5 2 5" xfId="58066"/>
    <cellStyle name="40 % - Accent1 3 2 5 3" xfId="16003"/>
    <cellStyle name="40 % - Accent1 3 2 5 4" xfId="21110"/>
    <cellStyle name="40 % - Accent1 3 2 5 5" xfId="31667"/>
    <cellStyle name="40 % - Accent1 3 2 5 6" xfId="42222"/>
    <cellStyle name="40 % - Accent1 3 2 5 7" xfId="52786"/>
    <cellStyle name="40 % - Accent1 3 2 6" xfId="8243"/>
    <cellStyle name="40 % - Accent1 3 2 6 2" xfId="23750"/>
    <cellStyle name="40 % - Accent1 3 2 6 3" xfId="34307"/>
    <cellStyle name="40 % - Accent1 3 2 6 4" xfId="44862"/>
    <cellStyle name="40 % - Accent1 3 2 6 5" xfId="55426"/>
    <cellStyle name="40 % - Accent1 3 2 7" xfId="2965"/>
    <cellStyle name="40 % - Accent1 3 2 8" xfId="13539"/>
    <cellStyle name="40 % - Accent1 3 2 9" xfId="18470"/>
    <cellStyle name="40 % - Accent1 3 3" xfId="492"/>
    <cellStyle name="40 % - Accent1 3 3 10" xfId="39760"/>
    <cellStyle name="40 % - Accent1 3 3 11" xfId="50322"/>
    <cellStyle name="40 % - Accent1 3 3 2" xfId="1197"/>
    <cellStyle name="40 % - Accent1 3 3 2 10" xfId="51026"/>
    <cellStyle name="40 % - Accent1 3 3 2 2" xfId="2429"/>
    <cellStyle name="40 % - Accent1 3 3 2 2 2" xfId="7715"/>
    <cellStyle name="40 % - Accent1 3 3 2 2 2 2" xfId="12996"/>
    <cellStyle name="40 % - Accent1 3 3 2 2 2 2 2" xfId="28502"/>
    <cellStyle name="40 % - Accent1 3 3 2 2 2 2 3" xfId="39059"/>
    <cellStyle name="40 % - Accent1 3 3 2 2 2 2 4" xfId="49614"/>
    <cellStyle name="40 % - Accent1 3 3 2 2 2 2 5" xfId="60178"/>
    <cellStyle name="40 % - Accent1 3 3 2 2 2 3" xfId="18115"/>
    <cellStyle name="40 % - Accent1 3 3 2 2 2 4" xfId="23222"/>
    <cellStyle name="40 % - Accent1 3 3 2 2 2 5" xfId="33779"/>
    <cellStyle name="40 % - Accent1 3 3 2 2 2 6" xfId="44334"/>
    <cellStyle name="40 % - Accent1 3 3 2 2 2 7" xfId="54898"/>
    <cellStyle name="40 % - Accent1 3 3 2 2 3" xfId="10355"/>
    <cellStyle name="40 % - Accent1 3 3 2 2 3 2" xfId="25862"/>
    <cellStyle name="40 % - Accent1 3 3 2 2 3 3" xfId="36419"/>
    <cellStyle name="40 % - Accent1 3 3 2 2 3 4" xfId="46974"/>
    <cellStyle name="40 % - Accent1 3 3 2 2 3 5" xfId="57538"/>
    <cellStyle name="40 % - Accent1 3 3 2 2 4" xfId="5073"/>
    <cellStyle name="40 % - Accent1 3 3 2 2 5" xfId="15651"/>
    <cellStyle name="40 % - Accent1 3 3 2 2 6" xfId="20582"/>
    <cellStyle name="40 % - Accent1 3 3 2 2 7" xfId="31139"/>
    <cellStyle name="40 % - Accent1 3 3 2 2 8" xfId="41694"/>
    <cellStyle name="40 % - Accent1 3 3 2 2 9" xfId="52258"/>
    <cellStyle name="40 % - Accent1 3 3 2 3" xfId="6483"/>
    <cellStyle name="40 % - Accent1 3 3 2 3 2" xfId="11764"/>
    <cellStyle name="40 % - Accent1 3 3 2 3 2 2" xfId="27270"/>
    <cellStyle name="40 % - Accent1 3 3 2 3 2 3" xfId="37827"/>
    <cellStyle name="40 % - Accent1 3 3 2 3 2 4" xfId="48382"/>
    <cellStyle name="40 % - Accent1 3 3 2 3 2 5" xfId="58946"/>
    <cellStyle name="40 % - Accent1 3 3 2 3 3" xfId="16883"/>
    <cellStyle name="40 % - Accent1 3 3 2 3 4" xfId="21990"/>
    <cellStyle name="40 % - Accent1 3 3 2 3 5" xfId="32547"/>
    <cellStyle name="40 % - Accent1 3 3 2 3 6" xfId="43102"/>
    <cellStyle name="40 % - Accent1 3 3 2 3 7" xfId="53666"/>
    <cellStyle name="40 % - Accent1 3 3 2 4" xfId="9123"/>
    <cellStyle name="40 % - Accent1 3 3 2 4 2" xfId="24630"/>
    <cellStyle name="40 % - Accent1 3 3 2 4 3" xfId="35187"/>
    <cellStyle name="40 % - Accent1 3 3 2 4 4" xfId="45742"/>
    <cellStyle name="40 % - Accent1 3 3 2 4 5" xfId="56306"/>
    <cellStyle name="40 % - Accent1 3 3 2 5" xfId="3841"/>
    <cellStyle name="40 % - Accent1 3 3 2 6" xfId="14419"/>
    <cellStyle name="40 % - Accent1 3 3 2 7" xfId="19350"/>
    <cellStyle name="40 % - Accent1 3 3 2 8" xfId="29907"/>
    <cellStyle name="40 % - Accent1 3 3 2 9" xfId="40462"/>
    <cellStyle name="40 % - Accent1 3 3 3" xfId="1725"/>
    <cellStyle name="40 % - Accent1 3 3 3 2" xfId="7011"/>
    <cellStyle name="40 % - Accent1 3 3 3 2 2" xfId="12292"/>
    <cellStyle name="40 % - Accent1 3 3 3 2 2 2" xfId="27798"/>
    <cellStyle name="40 % - Accent1 3 3 3 2 2 3" xfId="38355"/>
    <cellStyle name="40 % - Accent1 3 3 3 2 2 4" xfId="48910"/>
    <cellStyle name="40 % - Accent1 3 3 3 2 2 5" xfId="59474"/>
    <cellStyle name="40 % - Accent1 3 3 3 2 3" xfId="17411"/>
    <cellStyle name="40 % - Accent1 3 3 3 2 4" xfId="22518"/>
    <cellStyle name="40 % - Accent1 3 3 3 2 5" xfId="33075"/>
    <cellStyle name="40 % - Accent1 3 3 3 2 6" xfId="43630"/>
    <cellStyle name="40 % - Accent1 3 3 3 2 7" xfId="54194"/>
    <cellStyle name="40 % - Accent1 3 3 3 3" xfId="9651"/>
    <cellStyle name="40 % - Accent1 3 3 3 3 2" xfId="25158"/>
    <cellStyle name="40 % - Accent1 3 3 3 3 3" xfId="35715"/>
    <cellStyle name="40 % - Accent1 3 3 3 3 4" xfId="46270"/>
    <cellStyle name="40 % - Accent1 3 3 3 3 5" xfId="56834"/>
    <cellStyle name="40 % - Accent1 3 3 3 4" xfId="4369"/>
    <cellStyle name="40 % - Accent1 3 3 3 5" xfId="14947"/>
    <cellStyle name="40 % - Accent1 3 3 3 6" xfId="19878"/>
    <cellStyle name="40 % - Accent1 3 3 3 7" xfId="30435"/>
    <cellStyle name="40 % - Accent1 3 3 3 8" xfId="40990"/>
    <cellStyle name="40 % - Accent1 3 3 3 9" xfId="51554"/>
    <cellStyle name="40 % - Accent1 3 3 4" xfId="5778"/>
    <cellStyle name="40 % - Accent1 3 3 4 2" xfId="11060"/>
    <cellStyle name="40 % - Accent1 3 3 4 2 2" xfId="26566"/>
    <cellStyle name="40 % - Accent1 3 3 4 2 3" xfId="37123"/>
    <cellStyle name="40 % - Accent1 3 3 4 2 4" xfId="47678"/>
    <cellStyle name="40 % - Accent1 3 3 4 2 5" xfId="58242"/>
    <cellStyle name="40 % - Accent1 3 3 4 3" xfId="16179"/>
    <cellStyle name="40 % - Accent1 3 3 4 4" xfId="21286"/>
    <cellStyle name="40 % - Accent1 3 3 4 5" xfId="31843"/>
    <cellStyle name="40 % - Accent1 3 3 4 6" xfId="42398"/>
    <cellStyle name="40 % - Accent1 3 3 4 7" xfId="52962"/>
    <cellStyle name="40 % - Accent1 3 3 5" xfId="8419"/>
    <cellStyle name="40 % - Accent1 3 3 5 2" xfId="23926"/>
    <cellStyle name="40 % - Accent1 3 3 5 3" xfId="34483"/>
    <cellStyle name="40 % - Accent1 3 3 5 4" xfId="45038"/>
    <cellStyle name="40 % - Accent1 3 3 5 5" xfId="55602"/>
    <cellStyle name="40 % - Accent1 3 3 6" xfId="3139"/>
    <cellStyle name="40 % - Accent1 3 3 7" xfId="13715"/>
    <cellStyle name="40 % - Accent1 3 3 8" xfId="18646"/>
    <cellStyle name="40 % - Accent1 3 3 9" xfId="29205"/>
    <cellStyle name="40 % - Accent1 3 4" xfId="845"/>
    <cellStyle name="40 % - Accent1 3 4 10" xfId="50674"/>
    <cellStyle name="40 % - Accent1 3 4 2" xfId="2077"/>
    <cellStyle name="40 % - Accent1 3 4 2 2" xfId="7363"/>
    <cellStyle name="40 % - Accent1 3 4 2 2 2" xfId="12644"/>
    <cellStyle name="40 % - Accent1 3 4 2 2 2 2" xfId="28150"/>
    <cellStyle name="40 % - Accent1 3 4 2 2 2 3" xfId="38707"/>
    <cellStyle name="40 % - Accent1 3 4 2 2 2 4" xfId="49262"/>
    <cellStyle name="40 % - Accent1 3 4 2 2 2 5" xfId="59826"/>
    <cellStyle name="40 % - Accent1 3 4 2 2 3" xfId="17763"/>
    <cellStyle name="40 % - Accent1 3 4 2 2 4" xfId="22870"/>
    <cellStyle name="40 % - Accent1 3 4 2 2 5" xfId="33427"/>
    <cellStyle name="40 % - Accent1 3 4 2 2 6" xfId="43982"/>
    <cellStyle name="40 % - Accent1 3 4 2 2 7" xfId="54546"/>
    <cellStyle name="40 % - Accent1 3 4 2 3" xfId="10003"/>
    <cellStyle name="40 % - Accent1 3 4 2 3 2" xfId="25510"/>
    <cellStyle name="40 % - Accent1 3 4 2 3 3" xfId="36067"/>
    <cellStyle name="40 % - Accent1 3 4 2 3 4" xfId="46622"/>
    <cellStyle name="40 % - Accent1 3 4 2 3 5" xfId="57186"/>
    <cellStyle name="40 % - Accent1 3 4 2 4" xfId="4721"/>
    <cellStyle name="40 % - Accent1 3 4 2 5" xfId="15299"/>
    <cellStyle name="40 % - Accent1 3 4 2 6" xfId="20230"/>
    <cellStyle name="40 % - Accent1 3 4 2 7" xfId="30787"/>
    <cellStyle name="40 % - Accent1 3 4 2 8" xfId="41342"/>
    <cellStyle name="40 % - Accent1 3 4 2 9" xfId="51906"/>
    <cellStyle name="40 % - Accent1 3 4 3" xfId="6131"/>
    <cellStyle name="40 % - Accent1 3 4 3 2" xfId="11412"/>
    <cellStyle name="40 % - Accent1 3 4 3 2 2" xfId="26918"/>
    <cellStyle name="40 % - Accent1 3 4 3 2 3" xfId="37475"/>
    <cellStyle name="40 % - Accent1 3 4 3 2 4" xfId="48030"/>
    <cellStyle name="40 % - Accent1 3 4 3 2 5" xfId="58594"/>
    <cellStyle name="40 % - Accent1 3 4 3 3" xfId="16531"/>
    <cellStyle name="40 % - Accent1 3 4 3 4" xfId="21638"/>
    <cellStyle name="40 % - Accent1 3 4 3 5" xfId="32195"/>
    <cellStyle name="40 % - Accent1 3 4 3 6" xfId="42750"/>
    <cellStyle name="40 % - Accent1 3 4 3 7" xfId="53314"/>
    <cellStyle name="40 % - Accent1 3 4 4" xfId="8771"/>
    <cellStyle name="40 % - Accent1 3 4 4 2" xfId="24278"/>
    <cellStyle name="40 % - Accent1 3 4 4 3" xfId="34835"/>
    <cellStyle name="40 % - Accent1 3 4 4 4" xfId="45390"/>
    <cellStyle name="40 % - Accent1 3 4 4 5" xfId="55954"/>
    <cellStyle name="40 % - Accent1 3 4 5" xfId="3489"/>
    <cellStyle name="40 % - Accent1 3 4 6" xfId="14067"/>
    <cellStyle name="40 % - Accent1 3 4 7" xfId="18998"/>
    <cellStyle name="40 % - Accent1 3 4 8" xfId="29555"/>
    <cellStyle name="40 % - Accent1 3 4 9" xfId="40110"/>
    <cellStyle name="40 % - Accent1 3 5" xfId="1373"/>
    <cellStyle name="40 % - Accent1 3 5 2" xfId="6659"/>
    <cellStyle name="40 % - Accent1 3 5 2 2" xfId="11940"/>
    <cellStyle name="40 % - Accent1 3 5 2 2 2" xfId="27446"/>
    <cellStyle name="40 % - Accent1 3 5 2 2 3" xfId="38003"/>
    <cellStyle name="40 % - Accent1 3 5 2 2 4" xfId="48558"/>
    <cellStyle name="40 % - Accent1 3 5 2 2 5" xfId="59122"/>
    <cellStyle name="40 % - Accent1 3 5 2 3" xfId="17059"/>
    <cellStyle name="40 % - Accent1 3 5 2 4" xfId="22166"/>
    <cellStyle name="40 % - Accent1 3 5 2 5" xfId="32723"/>
    <cellStyle name="40 % - Accent1 3 5 2 6" xfId="43278"/>
    <cellStyle name="40 % - Accent1 3 5 2 7" xfId="53842"/>
    <cellStyle name="40 % - Accent1 3 5 3" xfId="9299"/>
    <cellStyle name="40 % - Accent1 3 5 3 2" xfId="24806"/>
    <cellStyle name="40 % - Accent1 3 5 3 3" xfId="35363"/>
    <cellStyle name="40 % - Accent1 3 5 3 4" xfId="45918"/>
    <cellStyle name="40 % - Accent1 3 5 3 5" xfId="56482"/>
    <cellStyle name="40 % - Accent1 3 5 4" xfId="4017"/>
    <cellStyle name="40 % - Accent1 3 5 5" xfId="14595"/>
    <cellStyle name="40 % - Accent1 3 5 6" xfId="19526"/>
    <cellStyle name="40 % - Accent1 3 5 7" xfId="30083"/>
    <cellStyle name="40 % - Accent1 3 5 8" xfId="40638"/>
    <cellStyle name="40 % - Accent1 3 5 9" xfId="51202"/>
    <cellStyle name="40 % - Accent1 3 6" xfId="2605"/>
    <cellStyle name="40 % - Accent1 3 6 2" xfId="7891"/>
    <cellStyle name="40 % - Accent1 3 6 2 2" xfId="13172"/>
    <cellStyle name="40 % - Accent1 3 6 2 2 2" xfId="28678"/>
    <cellStyle name="40 % - Accent1 3 6 2 2 3" xfId="39235"/>
    <cellStyle name="40 % - Accent1 3 6 2 2 4" xfId="49790"/>
    <cellStyle name="40 % - Accent1 3 6 2 2 5" xfId="60354"/>
    <cellStyle name="40 % - Accent1 3 6 2 3" xfId="23398"/>
    <cellStyle name="40 % - Accent1 3 6 2 4" xfId="33955"/>
    <cellStyle name="40 % - Accent1 3 6 2 5" xfId="44510"/>
    <cellStyle name="40 % - Accent1 3 6 2 6" xfId="55074"/>
    <cellStyle name="40 % - Accent1 3 6 3" xfId="10531"/>
    <cellStyle name="40 % - Accent1 3 6 3 2" xfId="26038"/>
    <cellStyle name="40 % - Accent1 3 6 3 3" xfId="36595"/>
    <cellStyle name="40 % - Accent1 3 6 3 4" xfId="47150"/>
    <cellStyle name="40 % - Accent1 3 6 3 5" xfId="57714"/>
    <cellStyle name="40 % - Accent1 3 6 4" xfId="5249"/>
    <cellStyle name="40 % - Accent1 3 6 5" xfId="15827"/>
    <cellStyle name="40 % - Accent1 3 6 6" xfId="20758"/>
    <cellStyle name="40 % - Accent1 3 6 7" xfId="31315"/>
    <cellStyle name="40 % - Accent1 3 6 8" xfId="41870"/>
    <cellStyle name="40 % - Accent1 3 6 9" xfId="52434"/>
    <cellStyle name="40 % - Accent1 3 7" xfId="5426"/>
    <cellStyle name="40 % - Accent1 3 7 2" xfId="10708"/>
    <cellStyle name="40 % - Accent1 3 7 2 2" xfId="26214"/>
    <cellStyle name="40 % - Accent1 3 7 2 3" xfId="36771"/>
    <cellStyle name="40 % - Accent1 3 7 2 4" xfId="47326"/>
    <cellStyle name="40 % - Accent1 3 7 2 5" xfId="57890"/>
    <cellStyle name="40 % - Accent1 3 7 3" xfId="20934"/>
    <cellStyle name="40 % - Accent1 3 7 4" xfId="31491"/>
    <cellStyle name="40 % - Accent1 3 7 5" xfId="42046"/>
    <cellStyle name="40 % - Accent1 3 7 6" xfId="52610"/>
    <cellStyle name="40 % - Accent1 3 8" xfId="8067"/>
    <cellStyle name="40 % - Accent1 3 8 2" xfId="23574"/>
    <cellStyle name="40 % - Accent1 3 8 3" xfId="34131"/>
    <cellStyle name="40 % - Accent1 3 8 4" xfId="44686"/>
    <cellStyle name="40 % - Accent1 3 8 5" xfId="55250"/>
    <cellStyle name="40 % - Accent1 3 9" xfId="2782"/>
    <cellStyle name="40 % - Accent1 4" xfId="227"/>
    <cellStyle name="40 % - Accent1 4 10" xfId="28943"/>
    <cellStyle name="40 % - Accent1 4 11" xfId="39498"/>
    <cellStyle name="40 % - Accent1 4 12" xfId="50058"/>
    <cellStyle name="40 % - Accent1 4 2" xfId="580"/>
    <cellStyle name="40 % - Accent1 4 2 10" xfId="50409"/>
    <cellStyle name="40 % - Accent1 4 2 2" xfId="1812"/>
    <cellStyle name="40 % - Accent1 4 2 2 2" xfId="7098"/>
    <cellStyle name="40 % - Accent1 4 2 2 2 2" xfId="12379"/>
    <cellStyle name="40 % - Accent1 4 2 2 2 2 2" xfId="27885"/>
    <cellStyle name="40 % - Accent1 4 2 2 2 2 3" xfId="38442"/>
    <cellStyle name="40 % - Accent1 4 2 2 2 2 4" xfId="48997"/>
    <cellStyle name="40 % - Accent1 4 2 2 2 2 5" xfId="59561"/>
    <cellStyle name="40 % - Accent1 4 2 2 2 3" xfId="17498"/>
    <cellStyle name="40 % - Accent1 4 2 2 2 4" xfId="22605"/>
    <cellStyle name="40 % - Accent1 4 2 2 2 5" xfId="33162"/>
    <cellStyle name="40 % - Accent1 4 2 2 2 6" xfId="43717"/>
    <cellStyle name="40 % - Accent1 4 2 2 2 7" xfId="54281"/>
    <cellStyle name="40 % - Accent1 4 2 2 3" xfId="9738"/>
    <cellStyle name="40 % - Accent1 4 2 2 3 2" xfId="25245"/>
    <cellStyle name="40 % - Accent1 4 2 2 3 3" xfId="35802"/>
    <cellStyle name="40 % - Accent1 4 2 2 3 4" xfId="46357"/>
    <cellStyle name="40 % - Accent1 4 2 2 3 5" xfId="56921"/>
    <cellStyle name="40 % - Accent1 4 2 2 4" xfId="4456"/>
    <cellStyle name="40 % - Accent1 4 2 2 5" xfId="15034"/>
    <cellStyle name="40 % - Accent1 4 2 2 6" xfId="19965"/>
    <cellStyle name="40 % - Accent1 4 2 2 7" xfId="30522"/>
    <cellStyle name="40 % - Accent1 4 2 2 8" xfId="41077"/>
    <cellStyle name="40 % - Accent1 4 2 2 9" xfId="51641"/>
    <cellStyle name="40 % - Accent1 4 2 3" xfId="5866"/>
    <cellStyle name="40 % - Accent1 4 2 3 2" xfId="11147"/>
    <cellStyle name="40 % - Accent1 4 2 3 2 2" xfId="26653"/>
    <cellStyle name="40 % - Accent1 4 2 3 2 3" xfId="37210"/>
    <cellStyle name="40 % - Accent1 4 2 3 2 4" xfId="47765"/>
    <cellStyle name="40 % - Accent1 4 2 3 2 5" xfId="58329"/>
    <cellStyle name="40 % - Accent1 4 2 3 3" xfId="16266"/>
    <cellStyle name="40 % - Accent1 4 2 3 4" xfId="21373"/>
    <cellStyle name="40 % - Accent1 4 2 3 5" xfId="31930"/>
    <cellStyle name="40 % - Accent1 4 2 3 6" xfId="42485"/>
    <cellStyle name="40 % - Accent1 4 2 3 7" xfId="53049"/>
    <cellStyle name="40 % - Accent1 4 2 4" xfId="8506"/>
    <cellStyle name="40 % - Accent1 4 2 4 2" xfId="24013"/>
    <cellStyle name="40 % - Accent1 4 2 4 3" xfId="34570"/>
    <cellStyle name="40 % - Accent1 4 2 4 4" xfId="45125"/>
    <cellStyle name="40 % - Accent1 4 2 4 5" xfId="55689"/>
    <cellStyle name="40 % - Accent1 4 2 5" xfId="3224"/>
    <cellStyle name="40 % - Accent1 4 2 6" xfId="13802"/>
    <cellStyle name="40 % - Accent1 4 2 7" xfId="18733"/>
    <cellStyle name="40 % - Accent1 4 2 8" xfId="29290"/>
    <cellStyle name="40 % - Accent1 4 2 9" xfId="39845"/>
    <cellStyle name="40 % - Accent1 4 3" xfId="932"/>
    <cellStyle name="40 % - Accent1 4 3 10" xfId="50761"/>
    <cellStyle name="40 % - Accent1 4 3 2" xfId="2164"/>
    <cellStyle name="40 % - Accent1 4 3 2 2" xfId="7450"/>
    <cellStyle name="40 % - Accent1 4 3 2 2 2" xfId="12731"/>
    <cellStyle name="40 % - Accent1 4 3 2 2 2 2" xfId="28237"/>
    <cellStyle name="40 % - Accent1 4 3 2 2 2 3" xfId="38794"/>
    <cellStyle name="40 % - Accent1 4 3 2 2 2 4" xfId="49349"/>
    <cellStyle name="40 % - Accent1 4 3 2 2 2 5" xfId="59913"/>
    <cellStyle name="40 % - Accent1 4 3 2 2 3" xfId="17850"/>
    <cellStyle name="40 % - Accent1 4 3 2 2 4" xfId="22957"/>
    <cellStyle name="40 % - Accent1 4 3 2 2 5" xfId="33514"/>
    <cellStyle name="40 % - Accent1 4 3 2 2 6" xfId="44069"/>
    <cellStyle name="40 % - Accent1 4 3 2 2 7" xfId="54633"/>
    <cellStyle name="40 % - Accent1 4 3 2 3" xfId="10090"/>
    <cellStyle name="40 % - Accent1 4 3 2 3 2" xfId="25597"/>
    <cellStyle name="40 % - Accent1 4 3 2 3 3" xfId="36154"/>
    <cellStyle name="40 % - Accent1 4 3 2 3 4" xfId="46709"/>
    <cellStyle name="40 % - Accent1 4 3 2 3 5" xfId="57273"/>
    <cellStyle name="40 % - Accent1 4 3 2 4" xfId="4808"/>
    <cellStyle name="40 % - Accent1 4 3 2 5" xfId="15386"/>
    <cellStyle name="40 % - Accent1 4 3 2 6" xfId="20317"/>
    <cellStyle name="40 % - Accent1 4 3 2 7" xfId="30874"/>
    <cellStyle name="40 % - Accent1 4 3 2 8" xfId="41429"/>
    <cellStyle name="40 % - Accent1 4 3 2 9" xfId="51993"/>
    <cellStyle name="40 % - Accent1 4 3 3" xfId="6218"/>
    <cellStyle name="40 % - Accent1 4 3 3 2" xfId="11499"/>
    <cellStyle name="40 % - Accent1 4 3 3 2 2" xfId="27005"/>
    <cellStyle name="40 % - Accent1 4 3 3 2 3" xfId="37562"/>
    <cellStyle name="40 % - Accent1 4 3 3 2 4" xfId="48117"/>
    <cellStyle name="40 % - Accent1 4 3 3 2 5" xfId="58681"/>
    <cellStyle name="40 % - Accent1 4 3 3 3" xfId="16618"/>
    <cellStyle name="40 % - Accent1 4 3 3 4" xfId="21725"/>
    <cellStyle name="40 % - Accent1 4 3 3 5" xfId="32282"/>
    <cellStyle name="40 % - Accent1 4 3 3 6" xfId="42837"/>
    <cellStyle name="40 % - Accent1 4 3 3 7" xfId="53401"/>
    <cellStyle name="40 % - Accent1 4 3 4" xfId="8858"/>
    <cellStyle name="40 % - Accent1 4 3 4 2" xfId="24365"/>
    <cellStyle name="40 % - Accent1 4 3 4 3" xfId="34922"/>
    <cellStyle name="40 % - Accent1 4 3 4 4" xfId="45477"/>
    <cellStyle name="40 % - Accent1 4 3 4 5" xfId="56041"/>
    <cellStyle name="40 % - Accent1 4 3 5" xfId="3576"/>
    <cellStyle name="40 % - Accent1 4 3 6" xfId="14154"/>
    <cellStyle name="40 % - Accent1 4 3 7" xfId="19085"/>
    <cellStyle name="40 % - Accent1 4 3 8" xfId="29642"/>
    <cellStyle name="40 % - Accent1 4 3 9" xfId="40197"/>
    <cellStyle name="40 % - Accent1 4 4" xfId="1460"/>
    <cellStyle name="40 % - Accent1 4 4 2" xfId="6746"/>
    <cellStyle name="40 % - Accent1 4 4 2 2" xfId="12027"/>
    <cellStyle name="40 % - Accent1 4 4 2 2 2" xfId="27533"/>
    <cellStyle name="40 % - Accent1 4 4 2 2 3" xfId="38090"/>
    <cellStyle name="40 % - Accent1 4 4 2 2 4" xfId="48645"/>
    <cellStyle name="40 % - Accent1 4 4 2 2 5" xfId="59209"/>
    <cellStyle name="40 % - Accent1 4 4 2 3" xfId="17146"/>
    <cellStyle name="40 % - Accent1 4 4 2 4" xfId="22253"/>
    <cellStyle name="40 % - Accent1 4 4 2 5" xfId="32810"/>
    <cellStyle name="40 % - Accent1 4 4 2 6" xfId="43365"/>
    <cellStyle name="40 % - Accent1 4 4 2 7" xfId="53929"/>
    <cellStyle name="40 % - Accent1 4 4 3" xfId="9386"/>
    <cellStyle name="40 % - Accent1 4 4 3 2" xfId="24893"/>
    <cellStyle name="40 % - Accent1 4 4 3 3" xfId="35450"/>
    <cellStyle name="40 % - Accent1 4 4 3 4" xfId="46005"/>
    <cellStyle name="40 % - Accent1 4 4 3 5" xfId="56569"/>
    <cellStyle name="40 % - Accent1 4 4 4" xfId="4104"/>
    <cellStyle name="40 % - Accent1 4 4 5" xfId="14682"/>
    <cellStyle name="40 % - Accent1 4 4 6" xfId="19613"/>
    <cellStyle name="40 % - Accent1 4 4 7" xfId="30170"/>
    <cellStyle name="40 % - Accent1 4 4 8" xfId="40725"/>
    <cellStyle name="40 % - Accent1 4 4 9" xfId="51289"/>
    <cellStyle name="40 % - Accent1 4 5" xfId="5513"/>
    <cellStyle name="40 % - Accent1 4 5 2" xfId="10795"/>
    <cellStyle name="40 % - Accent1 4 5 2 2" xfId="26301"/>
    <cellStyle name="40 % - Accent1 4 5 2 3" xfId="36858"/>
    <cellStyle name="40 % - Accent1 4 5 2 4" xfId="47413"/>
    <cellStyle name="40 % - Accent1 4 5 2 5" xfId="57977"/>
    <cellStyle name="40 % - Accent1 4 5 3" xfId="15914"/>
    <cellStyle name="40 % - Accent1 4 5 4" xfId="21021"/>
    <cellStyle name="40 % - Accent1 4 5 5" xfId="31578"/>
    <cellStyle name="40 % - Accent1 4 5 6" xfId="42133"/>
    <cellStyle name="40 % - Accent1 4 5 7" xfId="52697"/>
    <cellStyle name="40 % - Accent1 4 6" xfId="8154"/>
    <cellStyle name="40 % - Accent1 4 6 2" xfId="23661"/>
    <cellStyle name="40 % - Accent1 4 6 3" xfId="34218"/>
    <cellStyle name="40 % - Accent1 4 6 4" xfId="44773"/>
    <cellStyle name="40 % - Accent1 4 6 5" xfId="55337"/>
    <cellStyle name="40 % - Accent1 4 7" xfId="2877"/>
    <cellStyle name="40 % - Accent1 4 8" xfId="13450"/>
    <cellStyle name="40 % - Accent1 4 9" xfId="18382"/>
    <cellStyle name="40 % - Accent1 5" xfId="400"/>
    <cellStyle name="40 % - Accent1 5 10" xfId="39670"/>
    <cellStyle name="40 % - Accent1 5 11" xfId="50230"/>
    <cellStyle name="40 % - Accent1 5 2" xfId="1105"/>
    <cellStyle name="40 % - Accent1 5 2 10" xfId="50934"/>
    <cellStyle name="40 % - Accent1 5 2 2" xfId="2337"/>
    <cellStyle name="40 % - Accent1 5 2 2 2" xfId="7623"/>
    <cellStyle name="40 % - Accent1 5 2 2 2 2" xfId="12904"/>
    <cellStyle name="40 % - Accent1 5 2 2 2 2 2" xfId="28410"/>
    <cellStyle name="40 % - Accent1 5 2 2 2 2 3" xfId="38967"/>
    <cellStyle name="40 % - Accent1 5 2 2 2 2 4" xfId="49522"/>
    <cellStyle name="40 % - Accent1 5 2 2 2 2 5" xfId="60086"/>
    <cellStyle name="40 % - Accent1 5 2 2 2 3" xfId="18023"/>
    <cellStyle name="40 % - Accent1 5 2 2 2 4" xfId="23130"/>
    <cellStyle name="40 % - Accent1 5 2 2 2 5" xfId="33687"/>
    <cellStyle name="40 % - Accent1 5 2 2 2 6" xfId="44242"/>
    <cellStyle name="40 % - Accent1 5 2 2 2 7" xfId="54806"/>
    <cellStyle name="40 % - Accent1 5 2 2 3" xfId="10263"/>
    <cellStyle name="40 % - Accent1 5 2 2 3 2" xfId="25770"/>
    <cellStyle name="40 % - Accent1 5 2 2 3 3" xfId="36327"/>
    <cellStyle name="40 % - Accent1 5 2 2 3 4" xfId="46882"/>
    <cellStyle name="40 % - Accent1 5 2 2 3 5" xfId="57446"/>
    <cellStyle name="40 % - Accent1 5 2 2 4" xfId="4981"/>
    <cellStyle name="40 % - Accent1 5 2 2 5" xfId="15559"/>
    <cellStyle name="40 % - Accent1 5 2 2 6" xfId="20490"/>
    <cellStyle name="40 % - Accent1 5 2 2 7" xfId="31047"/>
    <cellStyle name="40 % - Accent1 5 2 2 8" xfId="41602"/>
    <cellStyle name="40 % - Accent1 5 2 2 9" xfId="52166"/>
    <cellStyle name="40 % - Accent1 5 2 3" xfId="6391"/>
    <cellStyle name="40 % - Accent1 5 2 3 2" xfId="11672"/>
    <cellStyle name="40 % - Accent1 5 2 3 2 2" xfId="27178"/>
    <cellStyle name="40 % - Accent1 5 2 3 2 3" xfId="37735"/>
    <cellStyle name="40 % - Accent1 5 2 3 2 4" xfId="48290"/>
    <cellStyle name="40 % - Accent1 5 2 3 2 5" xfId="58854"/>
    <cellStyle name="40 % - Accent1 5 2 3 3" xfId="16791"/>
    <cellStyle name="40 % - Accent1 5 2 3 4" xfId="21898"/>
    <cellStyle name="40 % - Accent1 5 2 3 5" xfId="32455"/>
    <cellStyle name="40 % - Accent1 5 2 3 6" xfId="43010"/>
    <cellStyle name="40 % - Accent1 5 2 3 7" xfId="53574"/>
    <cellStyle name="40 % - Accent1 5 2 4" xfId="9031"/>
    <cellStyle name="40 % - Accent1 5 2 4 2" xfId="24538"/>
    <cellStyle name="40 % - Accent1 5 2 4 3" xfId="35095"/>
    <cellStyle name="40 % - Accent1 5 2 4 4" xfId="45650"/>
    <cellStyle name="40 % - Accent1 5 2 4 5" xfId="56214"/>
    <cellStyle name="40 % - Accent1 5 2 5" xfId="3749"/>
    <cellStyle name="40 % - Accent1 5 2 6" xfId="14327"/>
    <cellStyle name="40 % - Accent1 5 2 7" xfId="19258"/>
    <cellStyle name="40 % - Accent1 5 2 8" xfId="29815"/>
    <cellStyle name="40 % - Accent1 5 2 9" xfId="40370"/>
    <cellStyle name="40 % - Accent1 5 3" xfId="1633"/>
    <cellStyle name="40 % - Accent1 5 3 2" xfId="6919"/>
    <cellStyle name="40 % - Accent1 5 3 2 2" xfId="12200"/>
    <cellStyle name="40 % - Accent1 5 3 2 2 2" xfId="27706"/>
    <cellStyle name="40 % - Accent1 5 3 2 2 3" xfId="38263"/>
    <cellStyle name="40 % - Accent1 5 3 2 2 4" xfId="48818"/>
    <cellStyle name="40 % - Accent1 5 3 2 2 5" xfId="59382"/>
    <cellStyle name="40 % - Accent1 5 3 2 3" xfId="17319"/>
    <cellStyle name="40 % - Accent1 5 3 2 4" xfId="22426"/>
    <cellStyle name="40 % - Accent1 5 3 2 5" xfId="32983"/>
    <cellStyle name="40 % - Accent1 5 3 2 6" xfId="43538"/>
    <cellStyle name="40 % - Accent1 5 3 2 7" xfId="54102"/>
    <cellStyle name="40 % - Accent1 5 3 3" xfId="9559"/>
    <cellStyle name="40 % - Accent1 5 3 3 2" xfId="25066"/>
    <cellStyle name="40 % - Accent1 5 3 3 3" xfId="35623"/>
    <cellStyle name="40 % - Accent1 5 3 3 4" xfId="46178"/>
    <cellStyle name="40 % - Accent1 5 3 3 5" xfId="56742"/>
    <cellStyle name="40 % - Accent1 5 3 4" xfId="4277"/>
    <cellStyle name="40 % - Accent1 5 3 5" xfId="14855"/>
    <cellStyle name="40 % - Accent1 5 3 6" xfId="19786"/>
    <cellStyle name="40 % - Accent1 5 3 7" xfId="30343"/>
    <cellStyle name="40 % - Accent1 5 3 8" xfId="40898"/>
    <cellStyle name="40 % - Accent1 5 3 9" xfId="51462"/>
    <cellStyle name="40 % - Accent1 5 4" xfId="5686"/>
    <cellStyle name="40 % - Accent1 5 4 2" xfId="10968"/>
    <cellStyle name="40 % - Accent1 5 4 2 2" xfId="26474"/>
    <cellStyle name="40 % - Accent1 5 4 2 3" xfId="37031"/>
    <cellStyle name="40 % - Accent1 5 4 2 4" xfId="47586"/>
    <cellStyle name="40 % - Accent1 5 4 2 5" xfId="58150"/>
    <cellStyle name="40 % - Accent1 5 4 3" xfId="16087"/>
    <cellStyle name="40 % - Accent1 5 4 4" xfId="21194"/>
    <cellStyle name="40 % - Accent1 5 4 5" xfId="31751"/>
    <cellStyle name="40 % - Accent1 5 4 6" xfId="42306"/>
    <cellStyle name="40 % - Accent1 5 4 7" xfId="52870"/>
    <cellStyle name="40 % - Accent1 5 5" xfId="8327"/>
    <cellStyle name="40 % - Accent1 5 5 2" xfId="23834"/>
    <cellStyle name="40 % - Accent1 5 5 3" xfId="34391"/>
    <cellStyle name="40 % - Accent1 5 5 4" xfId="44946"/>
    <cellStyle name="40 % - Accent1 5 5 5" xfId="55510"/>
    <cellStyle name="40 % - Accent1 5 6" xfId="3049"/>
    <cellStyle name="40 % - Accent1 5 7" xfId="13623"/>
    <cellStyle name="40 % - Accent1 5 8" xfId="18554"/>
    <cellStyle name="40 % - Accent1 5 9" xfId="29115"/>
    <cellStyle name="40 % - Accent1 6" xfId="753"/>
    <cellStyle name="40 % - Accent1 6 10" xfId="50582"/>
    <cellStyle name="40 % - Accent1 6 2" xfId="1985"/>
    <cellStyle name="40 % - Accent1 6 2 2" xfId="7271"/>
    <cellStyle name="40 % - Accent1 6 2 2 2" xfId="12552"/>
    <cellStyle name="40 % - Accent1 6 2 2 2 2" xfId="28058"/>
    <cellStyle name="40 % - Accent1 6 2 2 2 3" xfId="38615"/>
    <cellStyle name="40 % - Accent1 6 2 2 2 4" xfId="49170"/>
    <cellStyle name="40 % - Accent1 6 2 2 2 5" xfId="59734"/>
    <cellStyle name="40 % - Accent1 6 2 2 3" xfId="17671"/>
    <cellStyle name="40 % - Accent1 6 2 2 4" xfId="22778"/>
    <cellStyle name="40 % - Accent1 6 2 2 5" xfId="33335"/>
    <cellStyle name="40 % - Accent1 6 2 2 6" xfId="43890"/>
    <cellStyle name="40 % - Accent1 6 2 2 7" xfId="54454"/>
    <cellStyle name="40 % - Accent1 6 2 3" xfId="9911"/>
    <cellStyle name="40 % - Accent1 6 2 3 2" xfId="25418"/>
    <cellStyle name="40 % - Accent1 6 2 3 3" xfId="35975"/>
    <cellStyle name="40 % - Accent1 6 2 3 4" xfId="46530"/>
    <cellStyle name="40 % - Accent1 6 2 3 5" xfId="57094"/>
    <cellStyle name="40 % - Accent1 6 2 4" xfId="4629"/>
    <cellStyle name="40 % - Accent1 6 2 5" xfId="15207"/>
    <cellStyle name="40 % - Accent1 6 2 6" xfId="20138"/>
    <cellStyle name="40 % - Accent1 6 2 7" xfId="30695"/>
    <cellStyle name="40 % - Accent1 6 2 8" xfId="41250"/>
    <cellStyle name="40 % - Accent1 6 2 9" xfId="51814"/>
    <cellStyle name="40 % - Accent1 6 3" xfId="6039"/>
    <cellStyle name="40 % - Accent1 6 3 2" xfId="11320"/>
    <cellStyle name="40 % - Accent1 6 3 2 2" xfId="26826"/>
    <cellStyle name="40 % - Accent1 6 3 2 3" xfId="37383"/>
    <cellStyle name="40 % - Accent1 6 3 2 4" xfId="47938"/>
    <cellStyle name="40 % - Accent1 6 3 2 5" xfId="58502"/>
    <cellStyle name="40 % - Accent1 6 3 3" xfId="16439"/>
    <cellStyle name="40 % - Accent1 6 3 4" xfId="21546"/>
    <cellStyle name="40 % - Accent1 6 3 5" xfId="32103"/>
    <cellStyle name="40 % - Accent1 6 3 6" xfId="42658"/>
    <cellStyle name="40 % - Accent1 6 3 7" xfId="53222"/>
    <cellStyle name="40 % - Accent1 6 4" xfId="8679"/>
    <cellStyle name="40 % - Accent1 6 4 2" xfId="24186"/>
    <cellStyle name="40 % - Accent1 6 4 3" xfId="34743"/>
    <cellStyle name="40 % - Accent1 6 4 4" xfId="45298"/>
    <cellStyle name="40 % - Accent1 6 4 5" xfId="55862"/>
    <cellStyle name="40 % - Accent1 6 5" xfId="3397"/>
    <cellStyle name="40 % - Accent1 6 6" xfId="13975"/>
    <cellStyle name="40 % - Accent1 6 7" xfId="18906"/>
    <cellStyle name="40 % - Accent1 6 8" xfId="29463"/>
    <cellStyle name="40 % - Accent1 6 9" xfId="40018"/>
    <cellStyle name="40 % - Accent1 7" xfId="1284"/>
    <cellStyle name="40 % - Accent1 7 2" xfId="6570"/>
    <cellStyle name="40 % - Accent1 7 2 2" xfId="11851"/>
    <cellStyle name="40 % - Accent1 7 2 2 2" xfId="27357"/>
    <cellStyle name="40 % - Accent1 7 2 2 3" xfId="37914"/>
    <cellStyle name="40 % - Accent1 7 2 2 4" xfId="48469"/>
    <cellStyle name="40 % - Accent1 7 2 2 5" xfId="59033"/>
    <cellStyle name="40 % - Accent1 7 2 3" xfId="16970"/>
    <cellStyle name="40 % - Accent1 7 2 4" xfId="22077"/>
    <cellStyle name="40 % - Accent1 7 2 5" xfId="32634"/>
    <cellStyle name="40 % - Accent1 7 2 6" xfId="43189"/>
    <cellStyle name="40 % - Accent1 7 2 7" xfId="53753"/>
    <cellStyle name="40 % - Accent1 7 3" xfId="9210"/>
    <cellStyle name="40 % - Accent1 7 3 2" xfId="24717"/>
    <cellStyle name="40 % - Accent1 7 3 3" xfId="35274"/>
    <cellStyle name="40 % - Accent1 7 3 4" xfId="45829"/>
    <cellStyle name="40 % - Accent1 7 3 5" xfId="56393"/>
    <cellStyle name="40 % - Accent1 7 4" xfId="3928"/>
    <cellStyle name="40 % - Accent1 7 5" xfId="14506"/>
    <cellStyle name="40 % - Accent1 7 6" xfId="19437"/>
    <cellStyle name="40 % - Accent1 7 7" xfId="29994"/>
    <cellStyle name="40 % - Accent1 7 8" xfId="40549"/>
    <cellStyle name="40 % - Accent1 7 9" xfId="51113"/>
    <cellStyle name="40 % - Accent1 8" xfId="2513"/>
    <cellStyle name="40 % - Accent1 8 2" xfId="7799"/>
    <cellStyle name="40 % - Accent1 8 2 2" xfId="13080"/>
    <cellStyle name="40 % - Accent1 8 2 2 2" xfId="28586"/>
    <cellStyle name="40 % - Accent1 8 2 2 3" xfId="39143"/>
    <cellStyle name="40 % - Accent1 8 2 2 4" xfId="49698"/>
    <cellStyle name="40 % - Accent1 8 2 2 5" xfId="60262"/>
    <cellStyle name="40 % - Accent1 8 2 3" xfId="23306"/>
    <cellStyle name="40 % - Accent1 8 2 4" xfId="33863"/>
    <cellStyle name="40 % - Accent1 8 2 5" xfId="44418"/>
    <cellStyle name="40 % - Accent1 8 2 6" xfId="54982"/>
    <cellStyle name="40 % - Accent1 8 3" xfId="10439"/>
    <cellStyle name="40 % - Accent1 8 3 2" xfId="25946"/>
    <cellStyle name="40 % - Accent1 8 3 3" xfId="36503"/>
    <cellStyle name="40 % - Accent1 8 3 4" xfId="47058"/>
    <cellStyle name="40 % - Accent1 8 3 5" xfId="57622"/>
    <cellStyle name="40 % - Accent1 8 4" xfId="5157"/>
    <cellStyle name="40 % - Accent1 8 5" xfId="15738"/>
    <cellStyle name="40 % - Accent1 8 6" xfId="20666"/>
    <cellStyle name="40 % - Accent1 8 7" xfId="31223"/>
    <cellStyle name="40 % - Accent1 8 8" xfId="41778"/>
    <cellStyle name="40 % - Accent1 8 9" xfId="52342"/>
    <cellStyle name="40 % - Accent1 9" xfId="5333"/>
    <cellStyle name="40 % - Accent1 9 2" xfId="10615"/>
    <cellStyle name="40 % - Accent1 9 2 2" xfId="26122"/>
    <cellStyle name="40 % - Accent1 9 2 3" xfId="36679"/>
    <cellStyle name="40 % - Accent1 9 2 4" xfId="47234"/>
    <cellStyle name="40 % - Accent1 9 2 5" xfId="57798"/>
    <cellStyle name="40 % - Accent1 9 3" xfId="20842"/>
    <cellStyle name="40 % - Accent1 9 4" xfId="31399"/>
    <cellStyle name="40 % - Accent1 9 5" xfId="41954"/>
    <cellStyle name="40 % - Accent1 9 6" xfId="52518"/>
    <cellStyle name="40 % - Accent2 10" xfId="7977"/>
    <cellStyle name="40 % - Accent2 10 2" xfId="23484"/>
    <cellStyle name="40 % - Accent2 10 3" xfId="34041"/>
    <cellStyle name="40 % - Accent2 10 4" xfId="44596"/>
    <cellStyle name="40 % - Accent2 10 5" xfId="55160"/>
    <cellStyle name="40 % - Accent2 11" xfId="2693"/>
    <cellStyle name="40 % - Accent2 12" xfId="13276"/>
    <cellStyle name="40 % - Accent2 13" xfId="18201"/>
    <cellStyle name="40 % - Accent2 14" xfId="28770"/>
    <cellStyle name="40 % - Accent2 15" xfId="39325"/>
    <cellStyle name="40 % - Accent2 16" xfId="49878"/>
    <cellStyle name="40 % - Accent2 2" xfId="36"/>
    <cellStyle name="40 % - Accent2 2 10" xfId="2717"/>
    <cellStyle name="40 % - Accent2 2 11" xfId="13347"/>
    <cellStyle name="40 % - Accent2 2 12" xfId="18276"/>
    <cellStyle name="40 % - Accent2 2 13" xfId="28791"/>
    <cellStyle name="40 % - Accent2 2 14" xfId="39346"/>
    <cellStyle name="40 % - Accent2 2 15" xfId="49953"/>
    <cellStyle name="40 % - Accent2 2 2" xfId="207"/>
    <cellStyle name="40 % - Accent2 2 2 10" xfId="13434"/>
    <cellStyle name="40 % - Accent2 2 2 11" xfId="18364"/>
    <cellStyle name="40 % - Accent2 2 2 12" xfId="28926"/>
    <cellStyle name="40 % - Accent2 2 2 13" xfId="39481"/>
    <cellStyle name="40 % - Accent2 2 2 14" xfId="50041"/>
    <cellStyle name="40 % - Accent2 2 2 2" xfId="387"/>
    <cellStyle name="40 % - Accent2 2 2 2 10" xfId="29102"/>
    <cellStyle name="40 % - Accent2 2 2 2 11" xfId="39657"/>
    <cellStyle name="40 % - Accent2 2 2 2 12" xfId="50217"/>
    <cellStyle name="40 % - Accent2 2 2 2 2" xfId="740"/>
    <cellStyle name="40 % - Accent2 2 2 2 2 10" xfId="50569"/>
    <cellStyle name="40 % - Accent2 2 2 2 2 2" xfId="1972"/>
    <cellStyle name="40 % - Accent2 2 2 2 2 2 2" xfId="7258"/>
    <cellStyle name="40 % - Accent2 2 2 2 2 2 2 2" xfId="12539"/>
    <cellStyle name="40 % - Accent2 2 2 2 2 2 2 2 2" xfId="28045"/>
    <cellStyle name="40 % - Accent2 2 2 2 2 2 2 2 3" xfId="38602"/>
    <cellStyle name="40 % - Accent2 2 2 2 2 2 2 2 4" xfId="49157"/>
    <cellStyle name="40 % - Accent2 2 2 2 2 2 2 2 5" xfId="59721"/>
    <cellStyle name="40 % - Accent2 2 2 2 2 2 2 3" xfId="17658"/>
    <cellStyle name="40 % - Accent2 2 2 2 2 2 2 4" xfId="22765"/>
    <cellStyle name="40 % - Accent2 2 2 2 2 2 2 5" xfId="33322"/>
    <cellStyle name="40 % - Accent2 2 2 2 2 2 2 6" xfId="43877"/>
    <cellStyle name="40 % - Accent2 2 2 2 2 2 2 7" xfId="54441"/>
    <cellStyle name="40 % - Accent2 2 2 2 2 2 3" xfId="9898"/>
    <cellStyle name="40 % - Accent2 2 2 2 2 2 3 2" xfId="25405"/>
    <cellStyle name="40 % - Accent2 2 2 2 2 2 3 3" xfId="35962"/>
    <cellStyle name="40 % - Accent2 2 2 2 2 2 3 4" xfId="46517"/>
    <cellStyle name="40 % - Accent2 2 2 2 2 2 3 5" xfId="57081"/>
    <cellStyle name="40 % - Accent2 2 2 2 2 2 4" xfId="4616"/>
    <cellStyle name="40 % - Accent2 2 2 2 2 2 5" xfId="15194"/>
    <cellStyle name="40 % - Accent2 2 2 2 2 2 6" xfId="20125"/>
    <cellStyle name="40 % - Accent2 2 2 2 2 2 7" xfId="30682"/>
    <cellStyle name="40 % - Accent2 2 2 2 2 2 8" xfId="41237"/>
    <cellStyle name="40 % - Accent2 2 2 2 2 2 9" xfId="51801"/>
    <cellStyle name="40 % - Accent2 2 2 2 2 3" xfId="6026"/>
    <cellStyle name="40 % - Accent2 2 2 2 2 3 2" xfId="11307"/>
    <cellStyle name="40 % - Accent2 2 2 2 2 3 2 2" xfId="26813"/>
    <cellStyle name="40 % - Accent2 2 2 2 2 3 2 3" xfId="37370"/>
    <cellStyle name="40 % - Accent2 2 2 2 2 3 2 4" xfId="47925"/>
    <cellStyle name="40 % - Accent2 2 2 2 2 3 2 5" xfId="58489"/>
    <cellStyle name="40 % - Accent2 2 2 2 2 3 3" xfId="16426"/>
    <cellStyle name="40 % - Accent2 2 2 2 2 3 4" xfId="21533"/>
    <cellStyle name="40 % - Accent2 2 2 2 2 3 5" xfId="32090"/>
    <cellStyle name="40 % - Accent2 2 2 2 2 3 6" xfId="42645"/>
    <cellStyle name="40 % - Accent2 2 2 2 2 3 7" xfId="53209"/>
    <cellStyle name="40 % - Accent2 2 2 2 2 4" xfId="8666"/>
    <cellStyle name="40 % - Accent2 2 2 2 2 4 2" xfId="24173"/>
    <cellStyle name="40 % - Accent2 2 2 2 2 4 3" xfId="34730"/>
    <cellStyle name="40 % - Accent2 2 2 2 2 4 4" xfId="45285"/>
    <cellStyle name="40 % - Accent2 2 2 2 2 4 5" xfId="55849"/>
    <cellStyle name="40 % - Accent2 2 2 2 2 5" xfId="3384"/>
    <cellStyle name="40 % - Accent2 2 2 2 2 6" xfId="13962"/>
    <cellStyle name="40 % - Accent2 2 2 2 2 7" xfId="18893"/>
    <cellStyle name="40 % - Accent2 2 2 2 2 8" xfId="29450"/>
    <cellStyle name="40 % - Accent2 2 2 2 2 9" xfId="40005"/>
    <cellStyle name="40 % - Accent2 2 2 2 3" xfId="1092"/>
    <cellStyle name="40 % - Accent2 2 2 2 3 10" xfId="50921"/>
    <cellStyle name="40 % - Accent2 2 2 2 3 2" xfId="2324"/>
    <cellStyle name="40 % - Accent2 2 2 2 3 2 2" xfId="7610"/>
    <cellStyle name="40 % - Accent2 2 2 2 3 2 2 2" xfId="12891"/>
    <cellStyle name="40 % - Accent2 2 2 2 3 2 2 2 2" xfId="28397"/>
    <cellStyle name="40 % - Accent2 2 2 2 3 2 2 2 3" xfId="38954"/>
    <cellStyle name="40 % - Accent2 2 2 2 3 2 2 2 4" xfId="49509"/>
    <cellStyle name="40 % - Accent2 2 2 2 3 2 2 2 5" xfId="60073"/>
    <cellStyle name="40 % - Accent2 2 2 2 3 2 2 3" xfId="18010"/>
    <cellStyle name="40 % - Accent2 2 2 2 3 2 2 4" xfId="23117"/>
    <cellStyle name="40 % - Accent2 2 2 2 3 2 2 5" xfId="33674"/>
    <cellStyle name="40 % - Accent2 2 2 2 3 2 2 6" xfId="44229"/>
    <cellStyle name="40 % - Accent2 2 2 2 3 2 2 7" xfId="54793"/>
    <cellStyle name="40 % - Accent2 2 2 2 3 2 3" xfId="10250"/>
    <cellStyle name="40 % - Accent2 2 2 2 3 2 3 2" xfId="25757"/>
    <cellStyle name="40 % - Accent2 2 2 2 3 2 3 3" xfId="36314"/>
    <cellStyle name="40 % - Accent2 2 2 2 3 2 3 4" xfId="46869"/>
    <cellStyle name="40 % - Accent2 2 2 2 3 2 3 5" xfId="57433"/>
    <cellStyle name="40 % - Accent2 2 2 2 3 2 4" xfId="4968"/>
    <cellStyle name="40 % - Accent2 2 2 2 3 2 5" xfId="15546"/>
    <cellStyle name="40 % - Accent2 2 2 2 3 2 6" xfId="20477"/>
    <cellStyle name="40 % - Accent2 2 2 2 3 2 7" xfId="31034"/>
    <cellStyle name="40 % - Accent2 2 2 2 3 2 8" xfId="41589"/>
    <cellStyle name="40 % - Accent2 2 2 2 3 2 9" xfId="52153"/>
    <cellStyle name="40 % - Accent2 2 2 2 3 3" xfId="6378"/>
    <cellStyle name="40 % - Accent2 2 2 2 3 3 2" xfId="11659"/>
    <cellStyle name="40 % - Accent2 2 2 2 3 3 2 2" xfId="27165"/>
    <cellStyle name="40 % - Accent2 2 2 2 3 3 2 3" xfId="37722"/>
    <cellStyle name="40 % - Accent2 2 2 2 3 3 2 4" xfId="48277"/>
    <cellStyle name="40 % - Accent2 2 2 2 3 3 2 5" xfId="58841"/>
    <cellStyle name="40 % - Accent2 2 2 2 3 3 3" xfId="16778"/>
    <cellStyle name="40 % - Accent2 2 2 2 3 3 4" xfId="21885"/>
    <cellStyle name="40 % - Accent2 2 2 2 3 3 5" xfId="32442"/>
    <cellStyle name="40 % - Accent2 2 2 2 3 3 6" xfId="42997"/>
    <cellStyle name="40 % - Accent2 2 2 2 3 3 7" xfId="53561"/>
    <cellStyle name="40 % - Accent2 2 2 2 3 4" xfId="9018"/>
    <cellStyle name="40 % - Accent2 2 2 2 3 4 2" xfId="24525"/>
    <cellStyle name="40 % - Accent2 2 2 2 3 4 3" xfId="35082"/>
    <cellStyle name="40 % - Accent2 2 2 2 3 4 4" xfId="45637"/>
    <cellStyle name="40 % - Accent2 2 2 2 3 4 5" xfId="56201"/>
    <cellStyle name="40 % - Accent2 2 2 2 3 5" xfId="3736"/>
    <cellStyle name="40 % - Accent2 2 2 2 3 6" xfId="14314"/>
    <cellStyle name="40 % - Accent2 2 2 2 3 7" xfId="19245"/>
    <cellStyle name="40 % - Accent2 2 2 2 3 8" xfId="29802"/>
    <cellStyle name="40 % - Accent2 2 2 2 3 9" xfId="40357"/>
    <cellStyle name="40 % - Accent2 2 2 2 4" xfId="1620"/>
    <cellStyle name="40 % - Accent2 2 2 2 4 2" xfId="6906"/>
    <cellStyle name="40 % - Accent2 2 2 2 4 2 2" xfId="12187"/>
    <cellStyle name="40 % - Accent2 2 2 2 4 2 2 2" xfId="27693"/>
    <cellStyle name="40 % - Accent2 2 2 2 4 2 2 3" xfId="38250"/>
    <cellStyle name="40 % - Accent2 2 2 2 4 2 2 4" xfId="48805"/>
    <cellStyle name="40 % - Accent2 2 2 2 4 2 2 5" xfId="59369"/>
    <cellStyle name="40 % - Accent2 2 2 2 4 2 3" xfId="17306"/>
    <cellStyle name="40 % - Accent2 2 2 2 4 2 4" xfId="22413"/>
    <cellStyle name="40 % - Accent2 2 2 2 4 2 5" xfId="32970"/>
    <cellStyle name="40 % - Accent2 2 2 2 4 2 6" xfId="43525"/>
    <cellStyle name="40 % - Accent2 2 2 2 4 2 7" xfId="54089"/>
    <cellStyle name="40 % - Accent2 2 2 2 4 3" xfId="9546"/>
    <cellStyle name="40 % - Accent2 2 2 2 4 3 2" xfId="25053"/>
    <cellStyle name="40 % - Accent2 2 2 2 4 3 3" xfId="35610"/>
    <cellStyle name="40 % - Accent2 2 2 2 4 3 4" xfId="46165"/>
    <cellStyle name="40 % - Accent2 2 2 2 4 3 5" xfId="56729"/>
    <cellStyle name="40 % - Accent2 2 2 2 4 4" xfId="4264"/>
    <cellStyle name="40 % - Accent2 2 2 2 4 5" xfId="14842"/>
    <cellStyle name="40 % - Accent2 2 2 2 4 6" xfId="19773"/>
    <cellStyle name="40 % - Accent2 2 2 2 4 7" xfId="30330"/>
    <cellStyle name="40 % - Accent2 2 2 2 4 8" xfId="40885"/>
    <cellStyle name="40 % - Accent2 2 2 2 4 9" xfId="51449"/>
    <cellStyle name="40 % - Accent2 2 2 2 5" xfId="5673"/>
    <cellStyle name="40 % - Accent2 2 2 2 5 2" xfId="10955"/>
    <cellStyle name="40 % - Accent2 2 2 2 5 2 2" xfId="26461"/>
    <cellStyle name="40 % - Accent2 2 2 2 5 2 3" xfId="37018"/>
    <cellStyle name="40 % - Accent2 2 2 2 5 2 4" xfId="47573"/>
    <cellStyle name="40 % - Accent2 2 2 2 5 2 5" xfId="58137"/>
    <cellStyle name="40 % - Accent2 2 2 2 5 3" xfId="16074"/>
    <cellStyle name="40 % - Accent2 2 2 2 5 4" xfId="21181"/>
    <cellStyle name="40 % - Accent2 2 2 2 5 5" xfId="31738"/>
    <cellStyle name="40 % - Accent2 2 2 2 5 6" xfId="42293"/>
    <cellStyle name="40 % - Accent2 2 2 2 5 7" xfId="52857"/>
    <cellStyle name="40 % - Accent2 2 2 2 6" xfId="8314"/>
    <cellStyle name="40 % - Accent2 2 2 2 6 2" xfId="23821"/>
    <cellStyle name="40 % - Accent2 2 2 2 6 3" xfId="34378"/>
    <cellStyle name="40 % - Accent2 2 2 2 6 4" xfId="44933"/>
    <cellStyle name="40 % - Accent2 2 2 2 6 5" xfId="55497"/>
    <cellStyle name="40 % - Accent2 2 2 2 7" xfId="3036"/>
    <cellStyle name="40 % - Accent2 2 2 2 8" xfId="13610"/>
    <cellStyle name="40 % - Accent2 2 2 2 9" xfId="18541"/>
    <cellStyle name="40 % - Accent2 2 2 3" xfId="563"/>
    <cellStyle name="40 % - Accent2 2 2 3 10" xfId="39829"/>
    <cellStyle name="40 % - Accent2 2 2 3 11" xfId="50393"/>
    <cellStyle name="40 % - Accent2 2 2 3 2" xfId="1268"/>
    <cellStyle name="40 % - Accent2 2 2 3 2 10" xfId="51097"/>
    <cellStyle name="40 % - Accent2 2 2 3 2 2" xfId="2500"/>
    <cellStyle name="40 % - Accent2 2 2 3 2 2 2" xfId="7786"/>
    <cellStyle name="40 % - Accent2 2 2 3 2 2 2 2" xfId="13067"/>
    <cellStyle name="40 % - Accent2 2 2 3 2 2 2 2 2" xfId="28573"/>
    <cellStyle name="40 % - Accent2 2 2 3 2 2 2 2 3" xfId="39130"/>
    <cellStyle name="40 % - Accent2 2 2 3 2 2 2 2 4" xfId="49685"/>
    <cellStyle name="40 % - Accent2 2 2 3 2 2 2 2 5" xfId="60249"/>
    <cellStyle name="40 % - Accent2 2 2 3 2 2 2 3" xfId="18186"/>
    <cellStyle name="40 % - Accent2 2 2 3 2 2 2 4" xfId="23293"/>
    <cellStyle name="40 % - Accent2 2 2 3 2 2 2 5" xfId="33850"/>
    <cellStyle name="40 % - Accent2 2 2 3 2 2 2 6" xfId="44405"/>
    <cellStyle name="40 % - Accent2 2 2 3 2 2 2 7" xfId="54969"/>
    <cellStyle name="40 % - Accent2 2 2 3 2 2 3" xfId="10426"/>
    <cellStyle name="40 % - Accent2 2 2 3 2 2 3 2" xfId="25933"/>
    <cellStyle name="40 % - Accent2 2 2 3 2 2 3 3" xfId="36490"/>
    <cellStyle name="40 % - Accent2 2 2 3 2 2 3 4" xfId="47045"/>
    <cellStyle name="40 % - Accent2 2 2 3 2 2 3 5" xfId="57609"/>
    <cellStyle name="40 % - Accent2 2 2 3 2 2 4" xfId="5144"/>
    <cellStyle name="40 % - Accent2 2 2 3 2 2 5" xfId="15722"/>
    <cellStyle name="40 % - Accent2 2 2 3 2 2 6" xfId="20653"/>
    <cellStyle name="40 % - Accent2 2 2 3 2 2 7" xfId="31210"/>
    <cellStyle name="40 % - Accent2 2 2 3 2 2 8" xfId="41765"/>
    <cellStyle name="40 % - Accent2 2 2 3 2 2 9" xfId="52329"/>
    <cellStyle name="40 % - Accent2 2 2 3 2 3" xfId="6554"/>
    <cellStyle name="40 % - Accent2 2 2 3 2 3 2" xfId="11835"/>
    <cellStyle name="40 % - Accent2 2 2 3 2 3 2 2" xfId="27341"/>
    <cellStyle name="40 % - Accent2 2 2 3 2 3 2 3" xfId="37898"/>
    <cellStyle name="40 % - Accent2 2 2 3 2 3 2 4" xfId="48453"/>
    <cellStyle name="40 % - Accent2 2 2 3 2 3 2 5" xfId="59017"/>
    <cellStyle name="40 % - Accent2 2 2 3 2 3 3" xfId="16954"/>
    <cellStyle name="40 % - Accent2 2 2 3 2 3 4" xfId="22061"/>
    <cellStyle name="40 % - Accent2 2 2 3 2 3 5" xfId="32618"/>
    <cellStyle name="40 % - Accent2 2 2 3 2 3 6" xfId="43173"/>
    <cellStyle name="40 % - Accent2 2 2 3 2 3 7" xfId="53737"/>
    <cellStyle name="40 % - Accent2 2 2 3 2 4" xfId="9194"/>
    <cellStyle name="40 % - Accent2 2 2 3 2 4 2" xfId="24701"/>
    <cellStyle name="40 % - Accent2 2 2 3 2 4 3" xfId="35258"/>
    <cellStyle name="40 % - Accent2 2 2 3 2 4 4" xfId="45813"/>
    <cellStyle name="40 % - Accent2 2 2 3 2 4 5" xfId="56377"/>
    <cellStyle name="40 % - Accent2 2 2 3 2 5" xfId="3912"/>
    <cellStyle name="40 % - Accent2 2 2 3 2 6" xfId="14490"/>
    <cellStyle name="40 % - Accent2 2 2 3 2 7" xfId="19421"/>
    <cellStyle name="40 % - Accent2 2 2 3 2 8" xfId="29978"/>
    <cellStyle name="40 % - Accent2 2 2 3 2 9" xfId="40533"/>
    <cellStyle name="40 % - Accent2 2 2 3 3" xfId="1796"/>
    <cellStyle name="40 % - Accent2 2 2 3 3 2" xfId="7082"/>
    <cellStyle name="40 % - Accent2 2 2 3 3 2 2" xfId="12363"/>
    <cellStyle name="40 % - Accent2 2 2 3 3 2 2 2" xfId="27869"/>
    <cellStyle name="40 % - Accent2 2 2 3 3 2 2 3" xfId="38426"/>
    <cellStyle name="40 % - Accent2 2 2 3 3 2 2 4" xfId="48981"/>
    <cellStyle name="40 % - Accent2 2 2 3 3 2 2 5" xfId="59545"/>
    <cellStyle name="40 % - Accent2 2 2 3 3 2 3" xfId="17482"/>
    <cellStyle name="40 % - Accent2 2 2 3 3 2 4" xfId="22589"/>
    <cellStyle name="40 % - Accent2 2 2 3 3 2 5" xfId="33146"/>
    <cellStyle name="40 % - Accent2 2 2 3 3 2 6" xfId="43701"/>
    <cellStyle name="40 % - Accent2 2 2 3 3 2 7" xfId="54265"/>
    <cellStyle name="40 % - Accent2 2 2 3 3 3" xfId="9722"/>
    <cellStyle name="40 % - Accent2 2 2 3 3 3 2" xfId="25229"/>
    <cellStyle name="40 % - Accent2 2 2 3 3 3 3" xfId="35786"/>
    <cellStyle name="40 % - Accent2 2 2 3 3 3 4" xfId="46341"/>
    <cellStyle name="40 % - Accent2 2 2 3 3 3 5" xfId="56905"/>
    <cellStyle name="40 % - Accent2 2 2 3 3 4" xfId="4440"/>
    <cellStyle name="40 % - Accent2 2 2 3 3 5" xfId="15018"/>
    <cellStyle name="40 % - Accent2 2 2 3 3 6" xfId="19949"/>
    <cellStyle name="40 % - Accent2 2 2 3 3 7" xfId="30506"/>
    <cellStyle name="40 % - Accent2 2 2 3 3 8" xfId="41061"/>
    <cellStyle name="40 % - Accent2 2 2 3 3 9" xfId="51625"/>
    <cellStyle name="40 % - Accent2 2 2 3 4" xfId="5849"/>
    <cellStyle name="40 % - Accent2 2 2 3 4 2" xfId="11131"/>
    <cellStyle name="40 % - Accent2 2 2 3 4 2 2" xfId="26637"/>
    <cellStyle name="40 % - Accent2 2 2 3 4 2 3" xfId="37194"/>
    <cellStyle name="40 % - Accent2 2 2 3 4 2 4" xfId="47749"/>
    <cellStyle name="40 % - Accent2 2 2 3 4 2 5" xfId="58313"/>
    <cellStyle name="40 % - Accent2 2 2 3 4 3" xfId="16250"/>
    <cellStyle name="40 % - Accent2 2 2 3 4 4" xfId="21357"/>
    <cellStyle name="40 % - Accent2 2 2 3 4 5" xfId="31914"/>
    <cellStyle name="40 % - Accent2 2 2 3 4 6" xfId="42469"/>
    <cellStyle name="40 % - Accent2 2 2 3 4 7" xfId="53033"/>
    <cellStyle name="40 % - Accent2 2 2 3 5" xfId="8490"/>
    <cellStyle name="40 % - Accent2 2 2 3 5 2" xfId="23997"/>
    <cellStyle name="40 % - Accent2 2 2 3 5 3" xfId="34554"/>
    <cellStyle name="40 % - Accent2 2 2 3 5 4" xfId="45109"/>
    <cellStyle name="40 % - Accent2 2 2 3 5 5" xfId="55673"/>
    <cellStyle name="40 % - Accent2 2 2 3 6" xfId="3208"/>
    <cellStyle name="40 % - Accent2 2 2 3 7" xfId="13786"/>
    <cellStyle name="40 % - Accent2 2 2 3 8" xfId="18717"/>
    <cellStyle name="40 % - Accent2 2 2 3 9" xfId="29274"/>
    <cellStyle name="40 % - Accent2 2 2 4" xfId="916"/>
    <cellStyle name="40 % - Accent2 2 2 4 10" xfId="50745"/>
    <cellStyle name="40 % - Accent2 2 2 4 2" xfId="2148"/>
    <cellStyle name="40 % - Accent2 2 2 4 2 2" xfId="7434"/>
    <cellStyle name="40 % - Accent2 2 2 4 2 2 2" xfId="12715"/>
    <cellStyle name="40 % - Accent2 2 2 4 2 2 2 2" xfId="28221"/>
    <cellStyle name="40 % - Accent2 2 2 4 2 2 2 3" xfId="38778"/>
    <cellStyle name="40 % - Accent2 2 2 4 2 2 2 4" xfId="49333"/>
    <cellStyle name="40 % - Accent2 2 2 4 2 2 2 5" xfId="59897"/>
    <cellStyle name="40 % - Accent2 2 2 4 2 2 3" xfId="17834"/>
    <cellStyle name="40 % - Accent2 2 2 4 2 2 4" xfId="22941"/>
    <cellStyle name="40 % - Accent2 2 2 4 2 2 5" xfId="33498"/>
    <cellStyle name="40 % - Accent2 2 2 4 2 2 6" xfId="44053"/>
    <cellStyle name="40 % - Accent2 2 2 4 2 2 7" xfId="54617"/>
    <cellStyle name="40 % - Accent2 2 2 4 2 3" xfId="10074"/>
    <cellStyle name="40 % - Accent2 2 2 4 2 3 2" xfId="25581"/>
    <cellStyle name="40 % - Accent2 2 2 4 2 3 3" xfId="36138"/>
    <cellStyle name="40 % - Accent2 2 2 4 2 3 4" xfId="46693"/>
    <cellStyle name="40 % - Accent2 2 2 4 2 3 5" xfId="57257"/>
    <cellStyle name="40 % - Accent2 2 2 4 2 4" xfId="4792"/>
    <cellStyle name="40 % - Accent2 2 2 4 2 5" xfId="15370"/>
    <cellStyle name="40 % - Accent2 2 2 4 2 6" xfId="20301"/>
    <cellStyle name="40 % - Accent2 2 2 4 2 7" xfId="30858"/>
    <cellStyle name="40 % - Accent2 2 2 4 2 8" xfId="41413"/>
    <cellStyle name="40 % - Accent2 2 2 4 2 9" xfId="51977"/>
    <cellStyle name="40 % - Accent2 2 2 4 3" xfId="6202"/>
    <cellStyle name="40 % - Accent2 2 2 4 3 2" xfId="11483"/>
    <cellStyle name="40 % - Accent2 2 2 4 3 2 2" xfId="26989"/>
    <cellStyle name="40 % - Accent2 2 2 4 3 2 3" xfId="37546"/>
    <cellStyle name="40 % - Accent2 2 2 4 3 2 4" xfId="48101"/>
    <cellStyle name="40 % - Accent2 2 2 4 3 2 5" xfId="58665"/>
    <cellStyle name="40 % - Accent2 2 2 4 3 3" xfId="16602"/>
    <cellStyle name="40 % - Accent2 2 2 4 3 4" xfId="21709"/>
    <cellStyle name="40 % - Accent2 2 2 4 3 5" xfId="32266"/>
    <cellStyle name="40 % - Accent2 2 2 4 3 6" xfId="42821"/>
    <cellStyle name="40 % - Accent2 2 2 4 3 7" xfId="53385"/>
    <cellStyle name="40 % - Accent2 2 2 4 4" xfId="8842"/>
    <cellStyle name="40 % - Accent2 2 2 4 4 2" xfId="24349"/>
    <cellStyle name="40 % - Accent2 2 2 4 4 3" xfId="34906"/>
    <cellStyle name="40 % - Accent2 2 2 4 4 4" xfId="45461"/>
    <cellStyle name="40 % - Accent2 2 2 4 4 5" xfId="56025"/>
    <cellStyle name="40 % - Accent2 2 2 4 5" xfId="3560"/>
    <cellStyle name="40 % - Accent2 2 2 4 6" xfId="14138"/>
    <cellStyle name="40 % - Accent2 2 2 4 7" xfId="19069"/>
    <cellStyle name="40 % - Accent2 2 2 4 8" xfId="29626"/>
    <cellStyle name="40 % - Accent2 2 2 4 9" xfId="40181"/>
    <cellStyle name="40 % - Accent2 2 2 5" xfId="1444"/>
    <cellStyle name="40 % - Accent2 2 2 5 2" xfId="6730"/>
    <cellStyle name="40 % - Accent2 2 2 5 2 2" xfId="12011"/>
    <cellStyle name="40 % - Accent2 2 2 5 2 2 2" xfId="27517"/>
    <cellStyle name="40 % - Accent2 2 2 5 2 2 3" xfId="38074"/>
    <cellStyle name="40 % - Accent2 2 2 5 2 2 4" xfId="48629"/>
    <cellStyle name="40 % - Accent2 2 2 5 2 2 5" xfId="59193"/>
    <cellStyle name="40 % - Accent2 2 2 5 2 3" xfId="17130"/>
    <cellStyle name="40 % - Accent2 2 2 5 2 4" xfId="22237"/>
    <cellStyle name="40 % - Accent2 2 2 5 2 5" xfId="32794"/>
    <cellStyle name="40 % - Accent2 2 2 5 2 6" xfId="43349"/>
    <cellStyle name="40 % - Accent2 2 2 5 2 7" xfId="53913"/>
    <cellStyle name="40 % - Accent2 2 2 5 3" xfId="9370"/>
    <cellStyle name="40 % - Accent2 2 2 5 3 2" xfId="24877"/>
    <cellStyle name="40 % - Accent2 2 2 5 3 3" xfId="35434"/>
    <cellStyle name="40 % - Accent2 2 2 5 3 4" xfId="45989"/>
    <cellStyle name="40 % - Accent2 2 2 5 3 5" xfId="56553"/>
    <cellStyle name="40 % - Accent2 2 2 5 4" xfId="4088"/>
    <cellStyle name="40 % - Accent2 2 2 5 5" xfId="14666"/>
    <cellStyle name="40 % - Accent2 2 2 5 6" xfId="19597"/>
    <cellStyle name="40 % - Accent2 2 2 5 7" xfId="30154"/>
    <cellStyle name="40 % - Accent2 2 2 5 8" xfId="40709"/>
    <cellStyle name="40 % - Accent2 2 2 5 9" xfId="51273"/>
    <cellStyle name="40 % - Accent2 2 2 6" xfId="2676"/>
    <cellStyle name="40 % - Accent2 2 2 6 2" xfId="7962"/>
    <cellStyle name="40 % - Accent2 2 2 6 2 2" xfId="13243"/>
    <cellStyle name="40 % - Accent2 2 2 6 2 2 2" xfId="28749"/>
    <cellStyle name="40 % - Accent2 2 2 6 2 2 3" xfId="39306"/>
    <cellStyle name="40 % - Accent2 2 2 6 2 2 4" xfId="49861"/>
    <cellStyle name="40 % - Accent2 2 2 6 2 2 5" xfId="60425"/>
    <cellStyle name="40 % - Accent2 2 2 6 2 3" xfId="23469"/>
    <cellStyle name="40 % - Accent2 2 2 6 2 4" xfId="34026"/>
    <cellStyle name="40 % - Accent2 2 2 6 2 5" xfId="44581"/>
    <cellStyle name="40 % - Accent2 2 2 6 2 6" xfId="55145"/>
    <cellStyle name="40 % - Accent2 2 2 6 3" xfId="10602"/>
    <cellStyle name="40 % - Accent2 2 2 6 3 2" xfId="26109"/>
    <cellStyle name="40 % - Accent2 2 2 6 3 3" xfId="36666"/>
    <cellStyle name="40 % - Accent2 2 2 6 3 4" xfId="47221"/>
    <cellStyle name="40 % - Accent2 2 2 6 3 5" xfId="57785"/>
    <cellStyle name="40 % - Accent2 2 2 6 4" xfId="5320"/>
    <cellStyle name="40 % - Accent2 2 2 6 5" xfId="15898"/>
    <cellStyle name="40 % - Accent2 2 2 6 6" xfId="20829"/>
    <cellStyle name="40 % - Accent2 2 2 6 7" xfId="31386"/>
    <cellStyle name="40 % - Accent2 2 2 6 8" xfId="41941"/>
    <cellStyle name="40 % - Accent2 2 2 6 9" xfId="52505"/>
    <cellStyle name="40 % - Accent2 2 2 7" xfId="5497"/>
    <cellStyle name="40 % - Accent2 2 2 7 2" xfId="10779"/>
    <cellStyle name="40 % - Accent2 2 2 7 2 2" xfId="26285"/>
    <cellStyle name="40 % - Accent2 2 2 7 2 3" xfId="36842"/>
    <cellStyle name="40 % - Accent2 2 2 7 2 4" xfId="47397"/>
    <cellStyle name="40 % - Accent2 2 2 7 2 5" xfId="57961"/>
    <cellStyle name="40 % - Accent2 2 2 7 3" xfId="21005"/>
    <cellStyle name="40 % - Accent2 2 2 7 4" xfId="31562"/>
    <cellStyle name="40 % - Accent2 2 2 7 5" xfId="42117"/>
    <cellStyle name="40 % - Accent2 2 2 7 6" xfId="52681"/>
    <cellStyle name="40 % - Accent2 2 2 8" xfId="8138"/>
    <cellStyle name="40 % - Accent2 2 2 8 2" xfId="23645"/>
    <cellStyle name="40 % - Accent2 2 2 8 3" xfId="34202"/>
    <cellStyle name="40 % - Accent2 2 2 8 4" xfId="44757"/>
    <cellStyle name="40 % - Accent2 2 2 8 5" xfId="55321"/>
    <cellStyle name="40 % - Accent2 2 2 9" xfId="2853"/>
    <cellStyle name="40 % - Accent2 2 3" xfId="300"/>
    <cellStyle name="40 % - Accent2 2 3 10" xfId="29015"/>
    <cellStyle name="40 % - Accent2 2 3 11" xfId="39570"/>
    <cellStyle name="40 % - Accent2 2 3 12" xfId="50130"/>
    <cellStyle name="40 % - Accent2 2 3 2" xfId="653"/>
    <cellStyle name="40 % - Accent2 2 3 2 10" xfId="50482"/>
    <cellStyle name="40 % - Accent2 2 3 2 2" xfId="1885"/>
    <cellStyle name="40 % - Accent2 2 3 2 2 2" xfId="7171"/>
    <cellStyle name="40 % - Accent2 2 3 2 2 2 2" xfId="12452"/>
    <cellStyle name="40 % - Accent2 2 3 2 2 2 2 2" xfId="27958"/>
    <cellStyle name="40 % - Accent2 2 3 2 2 2 2 3" xfId="38515"/>
    <cellStyle name="40 % - Accent2 2 3 2 2 2 2 4" xfId="49070"/>
    <cellStyle name="40 % - Accent2 2 3 2 2 2 2 5" xfId="59634"/>
    <cellStyle name="40 % - Accent2 2 3 2 2 2 3" xfId="17571"/>
    <cellStyle name="40 % - Accent2 2 3 2 2 2 4" xfId="22678"/>
    <cellStyle name="40 % - Accent2 2 3 2 2 2 5" xfId="33235"/>
    <cellStyle name="40 % - Accent2 2 3 2 2 2 6" xfId="43790"/>
    <cellStyle name="40 % - Accent2 2 3 2 2 2 7" xfId="54354"/>
    <cellStyle name="40 % - Accent2 2 3 2 2 3" xfId="9811"/>
    <cellStyle name="40 % - Accent2 2 3 2 2 3 2" xfId="25318"/>
    <cellStyle name="40 % - Accent2 2 3 2 2 3 3" xfId="35875"/>
    <cellStyle name="40 % - Accent2 2 3 2 2 3 4" xfId="46430"/>
    <cellStyle name="40 % - Accent2 2 3 2 2 3 5" xfId="56994"/>
    <cellStyle name="40 % - Accent2 2 3 2 2 4" xfId="4529"/>
    <cellStyle name="40 % - Accent2 2 3 2 2 5" xfId="15107"/>
    <cellStyle name="40 % - Accent2 2 3 2 2 6" xfId="20038"/>
    <cellStyle name="40 % - Accent2 2 3 2 2 7" xfId="30595"/>
    <cellStyle name="40 % - Accent2 2 3 2 2 8" xfId="41150"/>
    <cellStyle name="40 % - Accent2 2 3 2 2 9" xfId="51714"/>
    <cellStyle name="40 % - Accent2 2 3 2 3" xfId="5939"/>
    <cellStyle name="40 % - Accent2 2 3 2 3 2" xfId="11220"/>
    <cellStyle name="40 % - Accent2 2 3 2 3 2 2" xfId="26726"/>
    <cellStyle name="40 % - Accent2 2 3 2 3 2 3" xfId="37283"/>
    <cellStyle name="40 % - Accent2 2 3 2 3 2 4" xfId="47838"/>
    <cellStyle name="40 % - Accent2 2 3 2 3 2 5" xfId="58402"/>
    <cellStyle name="40 % - Accent2 2 3 2 3 3" xfId="16339"/>
    <cellStyle name="40 % - Accent2 2 3 2 3 4" xfId="21446"/>
    <cellStyle name="40 % - Accent2 2 3 2 3 5" xfId="32003"/>
    <cellStyle name="40 % - Accent2 2 3 2 3 6" xfId="42558"/>
    <cellStyle name="40 % - Accent2 2 3 2 3 7" xfId="53122"/>
    <cellStyle name="40 % - Accent2 2 3 2 4" xfId="8579"/>
    <cellStyle name="40 % - Accent2 2 3 2 4 2" xfId="24086"/>
    <cellStyle name="40 % - Accent2 2 3 2 4 3" xfId="34643"/>
    <cellStyle name="40 % - Accent2 2 3 2 4 4" xfId="45198"/>
    <cellStyle name="40 % - Accent2 2 3 2 4 5" xfId="55762"/>
    <cellStyle name="40 % - Accent2 2 3 2 5" xfId="3297"/>
    <cellStyle name="40 % - Accent2 2 3 2 6" xfId="13875"/>
    <cellStyle name="40 % - Accent2 2 3 2 7" xfId="18806"/>
    <cellStyle name="40 % - Accent2 2 3 2 8" xfId="29363"/>
    <cellStyle name="40 % - Accent2 2 3 2 9" xfId="39918"/>
    <cellStyle name="40 % - Accent2 2 3 3" xfId="1005"/>
    <cellStyle name="40 % - Accent2 2 3 3 10" xfId="50834"/>
    <cellStyle name="40 % - Accent2 2 3 3 2" xfId="2237"/>
    <cellStyle name="40 % - Accent2 2 3 3 2 2" xfId="7523"/>
    <cellStyle name="40 % - Accent2 2 3 3 2 2 2" xfId="12804"/>
    <cellStyle name="40 % - Accent2 2 3 3 2 2 2 2" xfId="28310"/>
    <cellStyle name="40 % - Accent2 2 3 3 2 2 2 3" xfId="38867"/>
    <cellStyle name="40 % - Accent2 2 3 3 2 2 2 4" xfId="49422"/>
    <cellStyle name="40 % - Accent2 2 3 3 2 2 2 5" xfId="59986"/>
    <cellStyle name="40 % - Accent2 2 3 3 2 2 3" xfId="17923"/>
    <cellStyle name="40 % - Accent2 2 3 3 2 2 4" xfId="23030"/>
    <cellStyle name="40 % - Accent2 2 3 3 2 2 5" xfId="33587"/>
    <cellStyle name="40 % - Accent2 2 3 3 2 2 6" xfId="44142"/>
    <cellStyle name="40 % - Accent2 2 3 3 2 2 7" xfId="54706"/>
    <cellStyle name="40 % - Accent2 2 3 3 2 3" xfId="10163"/>
    <cellStyle name="40 % - Accent2 2 3 3 2 3 2" xfId="25670"/>
    <cellStyle name="40 % - Accent2 2 3 3 2 3 3" xfId="36227"/>
    <cellStyle name="40 % - Accent2 2 3 3 2 3 4" xfId="46782"/>
    <cellStyle name="40 % - Accent2 2 3 3 2 3 5" xfId="57346"/>
    <cellStyle name="40 % - Accent2 2 3 3 2 4" xfId="4881"/>
    <cellStyle name="40 % - Accent2 2 3 3 2 5" xfId="15459"/>
    <cellStyle name="40 % - Accent2 2 3 3 2 6" xfId="20390"/>
    <cellStyle name="40 % - Accent2 2 3 3 2 7" xfId="30947"/>
    <cellStyle name="40 % - Accent2 2 3 3 2 8" xfId="41502"/>
    <cellStyle name="40 % - Accent2 2 3 3 2 9" xfId="52066"/>
    <cellStyle name="40 % - Accent2 2 3 3 3" xfId="6291"/>
    <cellStyle name="40 % - Accent2 2 3 3 3 2" xfId="11572"/>
    <cellStyle name="40 % - Accent2 2 3 3 3 2 2" xfId="27078"/>
    <cellStyle name="40 % - Accent2 2 3 3 3 2 3" xfId="37635"/>
    <cellStyle name="40 % - Accent2 2 3 3 3 2 4" xfId="48190"/>
    <cellStyle name="40 % - Accent2 2 3 3 3 2 5" xfId="58754"/>
    <cellStyle name="40 % - Accent2 2 3 3 3 3" xfId="16691"/>
    <cellStyle name="40 % - Accent2 2 3 3 3 4" xfId="21798"/>
    <cellStyle name="40 % - Accent2 2 3 3 3 5" xfId="32355"/>
    <cellStyle name="40 % - Accent2 2 3 3 3 6" xfId="42910"/>
    <cellStyle name="40 % - Accent2 2 3 3 3 7" xfId="53474"/>
    <cellStyle name="40 % - Accent2 2 3 3 4" xfId="8931"/>
    <cellStyle name="40 % - Accent2 2 3 3 4 2" xfId="24438"/>
    <cellStyle name="40 % - Accent2 2 3 3 4 3" xfId="34995"/>
    <cellStyle name="40 % - Accent2 2 3 3 4 4" xfId="45550"/>
    <cellStyle name="40 % - Accent2 2 3 3 4 5" xfId="56114"/>
    <cellStyle name="40 % - Accent2 2 3 3 5" xfId="3649"/>
    <cellStyle name="40 % - Accent2 2 3 3 6" xfId="14227"/>
    <cellStyle name="40 % - Accent2 2 3 3 7" xfId="19158"/>
    <cellStyle name="40 % - Accent2 2 3 3 8" xfId="29715"/>
    <cellStyle name="40 % - Accent2 2 3 3 9" xfId="40270"/>
    <cellStyle name="40 % - Accent2 2 3 4" xfId="1533"/>
    <cellStyle name="40 % - Accent2 2 3 4 2" xfId="6819"/>
    <cellStyle name="40 % - Accent2 2 3 4 2 2" xfId="12100"/>
    <cellStyle name="40 % - Accent2 2 3 4 2 2 2" xfId="27606"/>
    <cellStyle name="40 % - Accent2 2 3 4 2 2 3" xfId="38163"/>
    <cellStyle name="40 % - Accent2 2 3 4 2 2 4" xfId="48718"/>
    <cellStyle name="40 % - Accent2 2 3 4 2 2 5" xfId="59282"/>
    <cellStyle name="40 % - Accent2 2 3 4 2 3" xfId="17219"/>
    <cellStyle name="40 % - Accent2 2 3 4 2 4" xfId="22326"/>
    <cellStyle name="40 % - Accent2 2 3 4 2 5" xfId="32883"/>
    <cellStyle name="40 % - Accent2 2 3 4 2 6" xfId="43438"/>
    <cellStyle name="40 % - Accent2 2 3 4 2 7" xfId="54002"/>
    <cellStyle name="40 % - Accent2 2 3 4 3" xfId="9459"/>
    <cellStyle name="40 % - Accent2 2 3 4 3 2" xfId="24966"/>
    <cellStyle name="40 % - Accent2 2 3 4 3 3" xfId="35523"/>
    <cellStyle name="40 % - Accent2 2 3 4 3 4" xfId="46078"/>
    <cellStyle name="40 % - Accent2 2 3 4 3 5" xfId="56642"/>
    <cellStyle name="40 % - Accent2 2 3 4 4" xfId="4177"/>
    <cellStyle name="40 % - Accent2 2 3 4 5" xfId="14755"/>
    <cellStyle name="40 % - Accent2 2 3 4 6" xfId="19686"/>
    <cellStyle name="40 % - Accent2 2 3 4 7" xfId="30243"/>
    <cellStyle name="40 % - Accent2 2 3 4 8" xfId="40798"/>
    <cellStyle name="40 % - Accent2 2 3 4 9" xfId="51362"/>
    <cellStyle name="40 % - Accent2 2 3 5" xfId="5586"/>
    <cellStyle name="40 % - Accent2 2 3 5 2" xfId="10868"/>
    <cellStyle name="40 % - Accent2 2 3 5 2 2" xfId="26374"/>
    <cellStyle name="40 % - Accent2 2 3 5 2 3" xfId="36931"/>
    <cellStyle name="40 % - Accent2 2 3 5 2 4" xfId="47486"/>
    <cellStyle name="40 % - Accent2 2 3 5 2 5" xfId="58050"/>
    <cellStyle name="40 % - Accent2 2 3 5 3" xfId="15987"/>
    <cellStyle name="40 % - Accent2 2 3 5 4" xfId="21094"/>
    <cellStyle name="40 % - Accent2 2 3 5 5" xfId="31651"/>
    <cellStyle name="40 % - Accent2 2 3 5 6" xfId="42206"/>
    <cellStyle name="40 % - Accent2 2 3 5 7" xfId="52770"/>
    <cellStyle name="40 % - Accent2 2 3 6" xfId="8227"/>
    <cellStyle name="40 % - Accent2 2 3 6 2" xfId="23734"/>
    <cellStyle name="40 % - Accent2 2 3 6 3" xfId="34291"/>
    <cellStyle name="40 % - Accent2 2 3 6 4" xfId="44846"/>
    <cellStyle name="40 % - Accent2 2 3 6 5" xfId="55410"/>
    <cellStyle name="40 % - Accent2 2 3 7" xfId="2949"/>
    <cellStyle name="40 % - Accent2 2 3 8" xfId="13523"/>
    <cellStyle name="40 % - Accent2 2 3 9" xfId="18454"/>
    <cellStyle name="40 % - Accent2 2 4" xfId="476"/>
    <cellStyle name="40 % - Accent2 2 4 10" xfId="39744"/>
    <cellStyle name="40 % - Accent2 2 4 11" xfId="50306"/>
    <cellStyle name="40 % - Accent2 2 4 2" xfId="1181"/>
    <cellStyle name="40 % - Accent2 2 4 2 10" xfId="51010"/>
    <cellStyle name="40 % - Accent2 2 4 2 2" xfId="2413"/>
    <cellStyle name="40 % - Accent2 2 4 2 2 2" xfId="7699"/>
    <cellStyle name="40 % - Accent2 2 4 2 2 2 2" xfId="12980"/>
    <cellStyle name="40 % - Accent2 2 4 2 2 2 2 2" xfId="28486"/>
    <cellStyle name="40 % - Accent2 2 4 2 2 2 2 3" xfId="39043"/>
    <cellStyle name="40 % - Accent2 2 4 2 2 2 2 4" xfId="49598"/>
    <cellStyle name="40 % - Accent2 2 4 2 2 2 2 5" xfId="60162"/>
    <cellStyle name="40 % - Accent2 2 4 2 2 2 3" xfId="18099"/>
    <cellStyle name="40 % - Accent2 2 4 2 2 2 4" xfId="23206"/>
    <cellStyle name="40 % - Accent2 2 4 2 2 2 5" xfId="33763"/>
    <cellStyle name="40 % - Accent2 2 4 2 2 2 6" xfId="44318"/>
    <cellStyle name="40 % - Accent2 2 4 2 2 2 7" xfId="54882"/>
    <cellStyle name="40 % - Accent2 2 4 2 2 3" xfId="10339"/>
    <cellStyle name="40 % - Accent2 2 4 2 2 3 2" xfId="25846"/>
    <cellStyle name="40 % - Accent2 2 4 2 2 3 3" xfId="36403"/>
    <cellStyle name="40 % - Accent2 2 4 2 2 3 4" xfId="46958"/>
    <cellStyle name="40 % - Accent2 2 4 2 2 3 5" xfId="57522"/>
    <cellStyle name="40 % - Accent2 2 4 2 2 4" xfId="5057"/>
    <cellStyle name="40 % - Accent2 2 4 2 2 5" xfId="15635"/>
    <cellStyle name="40 % - Accent2 2 4 2 2 6" xfId="20566"/>
    <cellStyle name="40 % - Accent2 2 4 2 2 7" xfId="31123"/>
    <cellStyle name="40 % - Accent2 2 4 2 2 8" xfId="41678"/>
    <cellStyle name="40 % - Accent2 2 4 2 2 9" xfId="52242"/>
    <cellStyle name="40 % - Accent2 2 4 2 3" xfId="6467"/>
    <cellStyle name="40 % - Accent2 2 4 2 3 2" xfId="11748"/>
    <cellStyle name="40 % - Accent2 2 4 2 3 2 2" xfId="27254"/>
    <cellStyle name="40 % - Accent2 2 4 2 3 2 3" xfId="37811"/>
    <cellStyle name="40 % - Accent2 2 4 2 3 2 4" xfId="48366"/>
    <cellStyle name="40 % - Accent2 2 4 2 3 2 5" xfId="58930"/>
    <cellStyle name="40 % - Accent2 2 4 2 3 3" xfId="16867"/>
    <cellStyle name="40 % - Accent2 2 4 2 3 4" xfId="21974"/>
    <cellStyle name="40 % - Accent2 2 4 2 3 5" xfId="32531"/>
    <cellStyle name="40 % - Accent2 2 4 2 3 6" xfId="43086"/>
    <cellStyle name="40 % - Accent2 2 4 2 3 7" xfId="53650"/>
    <cellStyle name="40 % - Accent2 2 4 2 4" xfId="9107"/>
    <cellStyle name="40 % - Accent2 2 4 2 4 2" xfId="24614"/>
    <cellStyle name="40 % - Accent2 2 4 2 4 3" xfId="35171"/>
    <cellStyle name="40 % - Accent2 2 4 2 4 4" xfId="45726"/>
    <cellStyle name="40 % - Accent2 2 4 2 4 5" xfId="56290"/>
    <cellStyle name="40 % - Accent2 2 4 2 5" xfId="3825"/>
    <cellStyle name="40 % - Accent2 2 4 2 6" xfId="14403"/>
    <cellStyle name="40 % - Accent2 2 4 2 7" xfId="19334"/>
    <cellStyle name="40 % - Accent2 2 4 2 8" xfId="29891"/>
    <cellStyle name="40 % - Accent2 2 4 2 9" xfId="40446"/>
    <cellStyle name="40 % - Accent2 2 4 3" xfId="1709"/>
    <cellStyle name="40 % - Accent2 2 4 3 2" xfId="6995"/>
    <cellStyle name="40 % - Accent2 2 4 3 2 2" xfId="12276"/>
    <cellStyle name="40 % - Accent2 2 4 3 2 2 2" xfId="27782"/>
    <cellStyle name="40 % - Accent2 2 4 3 2 2 3" xfId="38339"/>
    <cellStyle name="40 % - Accent2 2 4 3 2 2 4" xfId="48894"/>
    <cellStyle name="40 % - Accent2 2 4 3 2 2 5" xfId="59458"/>
    <cellStyle name="40 % - Accent2 2 4 3 2 3" xfId="17395"/>
    <cellStyle name="40 % - Accent2 2 4 3 2 4" xfId="22502"/>
    <cellStyle name="40 % - Accent2 2 4 3 2 5" xfId="33059"/>
    <cellStyle name="40 % - Accent2 2 4 3 2 6" xfId="43614"/>
    <cellStyle name="40 % - Accent2 2 4 3 2 7" xfId="54178"/>
    <cellStyle name="40 % - Accent2 2 4 3 3" xfId="9635"/>
    <cellStyle name="40 % - Accent2 2 4 3 3 2" xfId="25142"/>
    <cellStyle name="40 % - Accent2 2 4 3 3 3" xfId="35699"/>
    <cellStyle name="40 % - Accent2 2 4 3 3 4" xfId="46254"/>
    <cellStyle name="40 % - Accent2 2 4 3 3 5" xfId="56818"/>
    <cellStyle name="40 % - Accent2 2 4 3 4" xfId="4353"/>
    <cellStyle name="40 % - Accent2 2 4 3 5" xfId="14931"/>
    <cellStyle name="40 % - Accent2 2 4 3 6" xfId="19862"/>
    <cellStyle name="40 % - Accent2 2 4 3 7" xfId="30419"/>
    <cellStyle name="40 % - Accent2 2 4 3 8" xfId="40974"/>
    <cellStyle name="40 % - Accent2 2 4 3 9" xfId="51538"/>
    <cellStyle name="40 % - Accent2 2 4 4" xfId="5762"/>
    <cellStyle name="40 % - Accent2 2 4 4 2" xfId="11044"/>
    <cellStyle name="40 % - Accent2 2 4 4 2 2" xfId="26550"/>
    <cellStyle name="40 % - Accent2 2 4 4 2 3" xfId="37107"/>
    <cellStyle name="40 % - Accent2 2 4 4 2 4" xfId="47662"/>
    <cellStyle name="40 % - Accent2 2 4 4 2 5" xfId="58226"/>
    <cellStyle name="40 % - Accent2 2 4 4 3" xfId="16163"/>
    <cellStyle name="40 % - Accent2 2 4 4 4" xfId="21270"/>
    <cellStyle name="40 % - Accent2 2 4 4 5" xfId="31827"/>
    <cellStyle name="40 % - Accent2 2 4 4 6" xfId="42382"/>
    <cellStyle name="40 % - Accent2 2 4 4 7" xfId="52946"/>
    <cellStyle name="40 % - Accent2 2 4 5" xfId="8403"/>
    <cellStyle name="40 % - Accent2 2 4 5 2" xfId="23910"/>
    <cellStyle name="40 % - Accent2 2 4 5 3" xfId="34467"/>
    <cellStyle name="40 % - Accent2 2 4 5 4" xfId="45022"/>
    <cellStyle name="40 % - Accent2 2 4 5 5" xfId="55586"/>
    <cellStyle name="40 % - Accent2 2 4 6" xfId="3123"/>
    <cellStyle name="40 % - Accent2 2 4 7" xfId="13699"/>
    <cellStyle name="40 % - Accent2 2 4 8" xfId="18630"/>
    <cellStyle name="40 % - Accent2 2 4 9" xfId="29189"/>
    <cellStyle name="40 % - Accent2 2 5" xfId="829"/>
    <cellStyle name="40 % - Accent2 2 5 10" xfId="50658"/>
    <cellStyle name="40 % - Accent2 2 5 2" xfId="2061"/>
    <cellStyle name="40 % - Accent2 2 5 2 2" xfId="7347"/>
    <cellStyle name="40 % - Accent2 2 5 2 2 2" xfId="12628"/>
    <cellStyle name="40 % - Accent2 2 5 2 2 2 2" xfId="28134"/>
    <cellStyle name="40 % - Accent2 2 5 2 2 2 3" xfId="38691"/>
    <cellStyle name="40 % - Accent2 2 5 2 2 2 4" xfId="49246"/>
    <cellStyle name="40 % - Accent2 2 5 2 2 2 5" xfId="59810"/>
    <cellStyle name="40 % - Accent2 2 5 2 2 3" xfId="17747"/>
    <cellStyle name="40 % - Accent2 2 5 2 2 4" xfId="22854"/>
    <cellStyle name="40 % - Accent2 2 5 2 2 5" xfId="33411"/>
    <cellStyle name="40 % - Accent2 2 5 2 2 6" xfId="43966"/>
    <cellStyle name="40 % - Accent2 2 5 2 2 7" xfId="54530"/>
    <cellStyle name="40 % - Accent2 2 5 2 3" xfId="9987"/>
    <cellStyle name="40 % - Accent2 2 5 2 3 2" xfId="25494"/>
    <cellStyle name="40 % - Accent2 2 5 2 3 3" xfId="36051"/>
    <cellStyle name="40 % - Accent2 2 5 2 3 4" xfId="46606"/>
    <cellStyle name="40 % - Accent2 2 5 2 3 5" xfId="57170"/>
    <cellStyle name="40 % - Accent2 2 5 2 4" xfId="4705"/>
    <cellStyle name="40 % - Accent2 2 5 2 5" xfId="15283"/>
    <cellStyle name="40 % - Accent2 2 5 2 6" xfId="20214"/>
    <cellStyle name="40 % - Accent2 2 5 2 7" xfId="30771"/>
    <cellStyle name="40 % - Accent2 2 5 2 8" xfId="41326"/>
    <cellStyle name="40 % - Accent2 2 5 2 9" xfId="51890"/>
    <cellStyle name="40 % - Accent2 2 5 3" xfId="6115"/>
    <cellStyle name="40 % - Accent2 2 5 3 2" xfId="11396"/>
    <cellStyle name="40 % - Accent2 2 5 3 2 2" xfId="26902"/>
    <cellStyle name="40 % - Accent2 2 5 3 2 3" xfId="37459"/>
    <cellStyle name="40 % - Accent2 2 5 3 2 4" xfId="48014"/>
    <cellStyle name="40 % - Accent2 2 5 3 2 5" xfId="58578"/>
    <cellStyle name="40 % - Accent2 2 5 3 3" xfId="16515"/>
    <cellStyle name="40 % - Accent2 2 5 3 4" xfId="21622"/>
    <cellStyle name="40 % - Accent2 2 5 3 5" xfId="32179"/>
    <cellStyle name="40 % - Accent2 2 5 3 6" xfId="42734"/>
    <cellStyle name="40 % - Accent2 2 5 3 7" xfId="53298"/>
    <cellStyle name="40 % - Accent2 2 5 4" xfId="8755"/>
    <cellStyle name="40 % - Accent2 2 5 4 2" xfId="24262"/>
    <cellStyle name="40 % - Accent2 2 5 4 3" xfId="34819"/>
    <cellStyle name="40 % - Accent2 2 5 4 4" xfId="45374"/>
    <cellStyle name="40 % - Accent2 2 5 4 5" xfId="55938"/>
    <cellStyle name="40 % - Accent2 2 5 5" xfId="3473"/>
    <cellStyle name="40 % - Accent2 2 5 6" xfId="14051"/>
    <cellStyle name="40 % - Accent2 2 5 7" xfId="18982"/>
    <cellStyle name="40 % - Accent2 2 5 8" xfId="29539"/>
    <cellStyle name="40 % - Accent2 2 5 9" xfId="40094"/>
    <cellStyle name="40 % - Accent2 2 6" xfId="1357"/>
    <cellStyle name="40 % - Accent2 2 6 2" xfId="6643"/>
    <cellStyle name="40 % - Accent2 2 6 2 2" xfId="11924"/>
    <cellStyle name="40 % - Accent2 2 6 2 2 2" xfId="27430"/>
    <cellStyle name="40 % - Accent2 2 6 2 2 3" xfId="37987"/>
    <cellStyle name="40 % - Accent2 2 6 2 2 4" xfId="48542"/>
    <cellStyle name="40 % - Accent2 2 6 2 2 5" xfId="59106"/>
    <cellStyle name="40 % - Accent2 2 6 2 3" xfId="17043"/>
    <cellStyle name="40 % - Accent2 2 6 2 4" xfId="22150"/>
    <cellStyle name="40 % - Accent2 2 6 2 5" xfId="32707"/>
    <cellStyle name="40 % - Accent2 2 6 2 6" xfId="43262"/>
    <cellStyle name="40 % - Accent2 2 6 2 7" xfId="53826"/>
    <cellStyle name="40 % - Accent2 2 6 3" xfId="9283"/>
    <cellStyle name="40 % - Accent2 2 6 3 2" xfId="24790"/>
    <cellStyle name="40 % - Accent2 2 6 3 3" xfId="35347"/>
    <cellStyle name="40 % - Accent2 2 6 3 4" xfId="45902"/>
    <cellStyle name="40 % - Accent2 2 6 3 5" xfId="56466"/>
    <cellStyle name="40 % - Accent2 2 6 4" xfId="4001"/>
    <cellStyle name="40 % - Accent2 2 6 5" xfId="14579"/>
    <cellStyle name="40 % - Accent2 2 6 6" xfId="19510"/>
    <cellStyle name="40 % - Accent2 2 6 7" xfId="30067"/>
    <cellStyle name="40 % - Accent2 2 6 8" xfId="40622"/>
    <cellStyle name="40 % - Accent2 2 6 9" xfId="51186"/>
    <cellStyle name="40 % - Accent2 2 7" xfId="2589"/>
    <cellStyle name="40 % - Accent2 2 7 2" xfId="7875"/>
    <cellStyle name="40 % - Accent2 2 7 2 2" xfId="13156"/>
    <cellStyle name="40 % - Accent2 2 7 2 2 2" xfId="28662"/>
    <cellStyle name="40 % - Accent2 2 7 2 2 3" xfId="39219"/>
    <cellStyle name="40 % - Accent2 2 7 2 2 4" xfId="49774"/>
    <cellStyle name="40 % - Accent2 2 7 2 2 5" xfId="60338"/>
    <cellStyle name="40 % - Accent2 2 7 2 3" xfId="23382"/>
    <cellStyle name="40 % - Accent2 2 7 2 4" xfId="33939"/>
    <cellStyle name="40 % - Accent2 2 7 2 5" xfId="44494"/>
    <cellStyle name="40 % - Accent2 2 7 2 6" xfId="55058"/>
    <cellStyle name="40 % - Accent2 2 7 3" xfId="10515"/>
    <cellStyle name="40 % - Accent2 2 7 3 2" xfId="26022"/>
    <cellStyle name="40 % - Accent2 2 7 3 3" xfId="36579"/>
    <cellStyle name="40 % - Accent2 2 7 3 4" xfId="47134"/>
    <cellStyle name="40 % - Accent2 2 7 3 5" xfId="57698"/>
    <cellStyle name="40 % - Accent2 2 7 4" xfId="5233"/>
    <cellStyle name="40 % - Accent2 2 7 5" xfId="15811"/>
    <cellStyle name="40 % - Accent2 2 7 6" xfId="20742"/>
    <cellStyle name="40 % - Accent2 2 7 7" xfId="31299"/>
    <cellStyle name="40 % - Accent2 2 7 8" xfId="41854"/>
    <cellStyle name="40 % - Accent2 2 7 9" xfId="52418"/>
    <cellStyle name="40 % - Accent2 2 8" xfId="5410"/>
    <cellStyle name="40 % - Accent2 2 8 2" xfId="10692"/>
    <cellStyle name="40 % - Accent2 2 8 2 2" xfId="26198"/>
    <cellStyle name="40 % - Accent2 2 8 2 3" xfId="36755"/>
    <cellStyle name="40 % - Accent2 2 8 2 4" xfId="47310"/>
    <cellStyle name="40 % - Accent2 2 8 2 5" xfId="57874"/>
    <cellStyle name="40 % - Accent2 2 8 3" xfId="20918"/>
    <cellStyle name="40 % - Accent2 2 8 4" xfId="31475"/>
    <cellStyle name="40 % - Accent2 2 8 5" xfId="42030"/>
    <cellStyle name="40 % - Accent2 2 8 6" xfId="52594"/>
    <cellStyle name="40 % - Accent2 2 9" xfId="8051"/>
    <cellStyle name="40 % - Accent2 2 9 2" xfId="23558"/>
    <cellStyle name="40 % - Accent2 2 9 3" xfId="34115"/>
    <cellStyle name="40 % - Accent2 2 9 4" xfId="44670"/>
    <cellStyle name="40 % - Accent2 2 9 5" xfId="55234"/>
    <cellStyle name="40 % - Accent2 3" xfId="135"/>
    <cellStyle name="40 % - Accent2 3 10" xfId="13365"/>
    <cellStyle name="40 % - Accent2 3 11" xfId="18295"/>
    <cellStyle name="40 % - Accent2 3 12" xfId="28857"/>
    <cellStyle name="40 % - Accent2 3 13" xfId="39412"/>
    <cellStyle name="40 % - Accent2 3 14" xfId="49972"/>
    <cellStyle name="40 % - Accent2 3 2" xfId="318"/>
    <cellStyle name="40 % - Accent2 3 2 10" xfId="29033"/>
    <cellStyle name="40 % - Accent2 3 2 11" xfId="39588"/>
    <cellStyle name="40 % - Accent2 3 2 12" xfId="50148"/>
    <cellStyle name="40 % - Accent2 3 2 2" xfId="671"/>
    <cellStyle name="40 % - Accent2 3 2 2 10" xfId="50500"/>
    <cellStyle name="40 % - Accent2 3 2 2 2" xfId="1903"/>
    <cellStyle name="40 % - Accent2 3 2 2 2 2" xfId="7189"/>
    <cellStyle name="40 % - Accent2 3 2 2 2 2 2" xfId="12470"/>
    <cellStyle name="40 % - Accent2 3 2 2 2 2 2 2" xfId="27976"/>
    <cellStyle name="40 % - Accent2 3 2 2 2 2 2 3" xfId="38533"/>
    <cellStyle name="40 % - Accent2 3 2 2 2 2 2 4" xfId="49088"/>
    <cellStyle name="40 % - Accent2 3 2 2 2 2 2 5" xfId="59652"/>
    <cellStyle name="40 % - Accent2 3 2 2 2 2 3" xfId="17589"/>
    <cellStyle name="40 % - Accent2 3 2 2 2 2 4" xfId="22696"/>
    <cellStyle name="40 % - Accent2 3 2 2 2 2 5" xfId="33253"/>
    <cellStyle name="40 % - Accent2 3 2 2 2 2 6" xfId="43808"/>
    <cellStyle name="40 % - Accent2 3 2 2 2 2 7" xfId="54372"/>
    <cellStyle name="40 % - Accent2 3 2 2 2 3" xfId="9829"/>
    <cellStyle name="40 % - Accent2 3 2 2 2 3 2" xfId="25336"/>
    <cellStyle name="40 % - Accent2 3 2 2 2 3 3" xfId="35893"/>
    <cellStyle name="40 % - Accent2 3 2 2 2 3 4" xfId="46448"/>
    <cellStyle name="40 % - Accent2 3 2 2 2 3 5" xfId="57012"/>
    <cellStyle name="40 % - Accent2 3 2 2 2 4" xfId="4547"/>
    <cellStyle name="40 % - Accent2 3 2 2 2 5" xfId="15125"/>
    <cellStyle name="40 % - Accent2 3 2 2 2 6" xfId="20056"/>
    <cellStyle name="40 % - Accent2 3 2 2 2 7" xfId="30613"/>
    <cellStyle name="40 % - Accent2 3 2 2 2 8" xfId="41168"/>
    <cellStyle name="40 % - Accent2 3 2 2 2 9" xfId="51732"/>
    <cellStyle name="40 % - Accent2 3 2 2 3" xfId="5957"/>
    <cellStyle name="40 % - Accent2 3 2 2 3 2" xfId="11238"/>
    <cellStyle name="40 % - Accent2 3 2 2 3 2 2" xfId="26744"/>
    <cellStyle name="40 % - Accent2 3 2 2 3 2 3" xfId="37301"/>
    <cellStyle name="40 % - Accent2 3 2 2 3 2 4" xfId="47856"/>
    <cellStyle name="40 % - Accent2 3 2 2 3 2 5" xfId="58420"/>
    <cellStyle name="40 % - Accent2 3 2 2 3 3" xfId="16357"/>
    <cellStyle name="40 % - Accent2 3 2 2 3 4" xfId="21464"/>
    <cellStyle name="40 % - Accent2 3 2 2 3 5" xfId="32021"/>
    <cellStyle name="40 % - Accent2 3 2 2 3 6" xfId="42576"/>
    <cellStyle name="40 % - Accent2 3 2 2 3 7" xfId="53140"/>
    <cellStyle name="40 % - Accent2 3 2 2 4" xfId="8597"/>
    <cellStyle name="40 % - Accent2 3 2 2 4 2" xfId="24104"/>
    <cellStyle name="40 % - Accent2 3 2 2 4 3" xfId="34661"/>
    <cellStyle name="40 % - Accent2 3 2 2 4 4" xfId="45216"/>
    <cellStyle name="40 % - Accent2 3 2 2 4 5" xfId="55780"/>
    <cellStyle name="40 % - Accent2 3 2 2 5" xfId="3315"/>
    <cellStyle name="40 % - Accent2 3 2 2 6" xfId="13893"/>
    <cellStyle name="40 % - Accent2 3 2 2 7" xfId="18824"/>
    <cellStyle name="40 % - Accent2 3 2 2 8" xfId="29381"/>
    <cellStyle name="40 % - Accent2 3 2 2 9" xfId="39936"/>
    <cellStyle name="40 % - Accent2 3 2 3" xfId="1023"/>
    <cellStyle name="40 % - Accent2 3 2 3 10" xfId="50852"/>
    <cellStyle name="40 % - Accent2 3 2 3 2" xfId="2255"/>
    <cellStyle name="40 % - Accent2 3 2 3 2 2" xfId="7541"/>
    <cellStyle name="40 % - Accent2 3 2 3 2 2 2" xfId="12822"/>
    <cellStyle name="40 % - Accent2 3 2 3 2 2 2 2" xfId="28328"/>
    <cellStyle name="40 % - Accent2 3 2 3 2 2 2 3" xfId="38885"/>
    <cellStyle name="40 % - Accent2 3 2 3 2 2 2 4" xfId="49440"/>
    <cellStyle name="40 % - Accent2 3 2 3 2 2 2 5" xfId="60004"/>
    <cellStyle name="40 % - Accent2 3 2 3 2 2 3" xfId="17941"/>
    <cellStyle name="40 % - Accent2 3 2 3 2 2 4" xfId="23048"/>
    <cellStyle name="40 % - Accent2 3 2 3 2 2 5" xfId="33605"/>
    <cellStyle name="40 % - Accent2 3 2 3 2 2 6" xfId="44160"/>
    <cellStyle name="40 % - Accent2 3 2 3 2 2 7" xfId="54724"/>
    <cellStyle name="40 % - Accent2 3 2 3 2 3" xfId="10181"/>
    <cellStyle name="40 % - Accent2 3 2 3 2 3 2" xfId="25688"/>
    <cellStyle name="40 % - Accent2 3 2 3 2 3 3" xfId="36245"/>
    <cellStyle name="40 % - Accent2 3 2 3 2 3 4" xfId="46800"/>
    <cellStyle name="40 % - Accent2 3 2 3 2 3 5" xfId="57364"/>
    <cellStyle name="40 % - Accent2 3 2 3 2 4" xfId="4899"/>
    <cellStyle name="40 % - Accent2 3 2 3 2 5" xfId="15477"/>
    <cellStyle name="40 % - Accent2 3 2 3 2 6" xfId="20408"/>
    <cellStyle name="40 % - Accent2 3 2 3 2 7" xfId="30965"/>
    <cellStyle name="40 % - Accent2 3 2 3 2 8" xfId="41520"/>
    <cellStyle name="40 % - Accent2 3 2 3 2 9" xfId="52084"/>
    <cellStyle name="40 % - Accent2 3 2 3 3" xfId="6309"/>
    <cellStyle name="40 % - Accent2 3 2 3 3 2" xfId="11590"/>
    <cellStyle name="40 % - Accent2 3 2 3 3 2 2" xfId="27096"/>
    <cellStyle name="40 % - Accent2 3 2 3 3 2 3" xfId="37653"/>
    <cellStyle name="40 % - Accent2 3 2 3 3 2 4" xfId="48208"/>
    <cellStyle name="40 % - Accent2 3 2 3 3 2 5" xfId="58772"/>
    <cellStyle name="40 % - Accent2 3 2 3 3 3" xfId="16709"/>
    <cellStyle name="40 % - Accent2 3 2 3 3 4" xfId="21816"/>
    <cellStyle name="40 % - Accent2 3 2 3 3 5" xfId="32373"/>
    <cellStyle name="40 % - Accent2 3 2 3 3 6" xfId="42928"/>
    <cellStyle name="40 % - Accent2 3 2 3 3 7" xfId="53492"/>
    <cellStyle name="40 % - Accent2 3 2 3 4" xfId="8949"/>
    <cellStyle name="40 % - Accent2 3 2 3 4 2" xfId="24456"/>
    <cellStyle name="40 % - Accent2 3 2 3 4 3" xfId="35013"/>
    <cellStyle name="40 % - Accent2 3 2 3 4 4" xfId="45568"/>
    <cellStyle name="40 % - Accent2 3 2 3 4 5" xfId="56132"/>
    <cellStyle name="40 % - Accent2 3 2 3 5" xfId="3667"/>
    <cellStyle name="40 % - Accent2 3 2 3 6" xfId="14245"/>
    <cellStyle name="40 % - Accent2 3 2 3 7" xfId="19176"/>
    <cellStyle name="40 % - Accent2 3 2 3 8" xfId="29733"/>
    <cellStyle name="40 % - Accent2 3 2 3 9" xfId="40288"/>
    <cellStyle name="40 % - Accent2 3 2 4" xfId="1551"/>
    <cellStyle name="40 % - Accent2 3 2 4 2" xfId="6837"/>
    <cellStyle name="40 % - Accent2 3 2 4 2 2" xfId="12118"/>
    <cellStyle name="40 % - Accent2 3 2 4 2 2 2" xfId="27624"/>
    <cellStyle name="40 % - Accent2 3 2 4 2 2 3" xfId="38181"/>
    <cellStyle name="40 % - Accent2 3 2 4 2 2 4" xfId="48736"/>
    <cellStyle name="40 % - Accent2 3 2 4 2 2 5" xfId="59300"/>
    <cellStyle name="40 % - Accent2 3 2 4 2 3" xfId="17237"/>
    <cellStyle name="40 % - Accent2 3 2 4 2 4" xfId="22344"/>
    <cellStyle name="40 % - Accent2 3 2 4 2 5" xfId="32901"/>
    <cellStyle name="40 % - Accent2 3 2 4 2 6" xfId="43456"/>
    <cellStyle name="40 % - Accent2 3 2 4 2 7" xfId="54020"/>
    <cellStyle name="40 % - Accent2 3 2 4 3" xfId="9477"/>
    <cellStyle name="40 % - Accent2 3 2 4 3 2" xfId="24984"/>
    <cellStyle name="40 % - Accent2 3 2 4 3 3" xfId="35541"/>
    <cellStyle name="40 % - Accent2 3 2 4 3 4" xfId="46096"/>
    <cellStyle name="40 % - Accent2 3 2 4 3 5" xfId="56660"/>
    <cellStyle name="40 % - Accent2 3 2 4 4" xfId="4195"/>
    <cellStyle name="40 % - Accent2 3 2 4 5" xfId="14773"/>
    <cellStyle name="40 % - Accent2 3 2 4 6" xfId="19704"/>
    <cellStyle name="40 % - Accent2 3 2 4 7" xfId="30261"/>
    <cellStyle name="40 % - Accent2 3 2 4 8" xfId="40816"/>
    <cellStyle name="40 % - Accent2 3 2 4 9" xfId="51380"/>
    <cellStyle name="40 % - Accent2 3 2 5" xfId="5604"/>
    <cellStyle name="40 % - Accent2 3 2 5 2" xfId="10886"/>
    <cellStyle name="40 % - Accent2 3 2 5 2 2" xfId="26392"/>
    <cellStyle name="40 % - Accent2 3 2 5 2 3" xfId="36949"/>
    <cellStyle name="40 % - Accent2 3 2 5 2 4" xfId="47504"/>
    <cellStyle name="40 % - Accent2 3 2 5 2 5" xfId="58068"/>
    <cellStyle name="40 % - Accent2 3 2 5 3" xfId="16005"/>
    <cellStyle name="40 % - Accent2 3 2 5 4" xfId="21112"/>
    <cellStyle name="40 % - Accent2 3 2 5 5" xfId="31669"/>
    <cellStyle name="40 % - Accent2 3 2 5 6" xfId="42224"/>
    <cellStyle name="40 % - Accent2 3 2 5 7" xfId="52788"/>
    <cellStyle name="40 % - Accent2 3 2 6" xfId="8245"/>
    <cellStyle name="40 % - Accent2 3 2 6 2" xfId="23752"/>
    <cellStyle name="40 % - Accent2 3 2 6 3" xfId="34309"/>
    <cellStyle name="40 % - Accent2 3 2 6 4" xfId="44864"/>
    <cellStyle name="40 % - Accent2 3 2 6 5" xfId="55428"/>
    <cellStyle name="40 % - Accent2 3 2 7" xfId="2967"/>
    <cellStyle name="40 % - Accent2 3 2 8" xfId="13541"/>
    <cellStyle name="40 % - Accent2 3 2 9" xfId="18472"/>
    <cellStyle name="40 % - Accent2 3 3" xfId="494"/>
    <cellStyle name="40 % - Accent2 3 3 10" xfId="39762"/>
    <cellStyle name="40 % - Accent2 3 3 11" xfId="50324"/>
    <cellStyle name="40 % - Accent2 3 3 2" xfId="1199"/>
    <cellStyle name="40 % - Accent2 3 3 2 10" xfId="51028"/>
    <cellStyle name="40 % - Accent2 3 3 2 2" xfId="2431"/>
    <cellStyle name="40 % - Accent2 3 3 2 2 2" xfId="7717"/>
    <cellStyle name="40 % - Accent2 3 3 2 2 2 2" xfId="12998"/>
    <cellStyle name="40 % - Accent2 3 3 2 2 2 2 2" xfId="28504"/>
    <cellStyle name="40 % - Accent2 3 3 2 2 2 2 3" xfId="39061"/>
    <cellStyle name="40 % - Accent2 3 3 2 2 2 2 4" xfId="49616"/>
    <cellStyle name="40 % - Accent2 3 3 2 2 2 2 5" xfId="60180"/>
    <cellStyle name="40 % - Accent2 3 3 2 2 2 3" xfId="18117"/>
    <cellStyle name="40 % - Accent2 3 3 2 2 2 4" xfId="23224"/>
    <cellStyle name="40 % - Accent2 3 3 2 2 2 5" xfId="33781"/>
    <cellStyle name="40 % - Accent2 3 3 2 2 2 6" xfId="44336"/>
    <cellStyle name="40 % - Accent2 3 3 2 2 2 7" xfId="54900"/>
    <cellStyle name="40 % - Accent2 3 3 2 2 3" xfId="10357"/>
    <cellStyle name="40 % - Accent2 3 3 2 2 3 2" xfId="25864"/>
    <cellStyle name="40 % - Accent2 3 3 2 2 3 3" xfId="36421"/>
    <cellStyle name="40 % - Accent2 3 3 2 2 3 4" xfId="46976"/>
    <cellStyle name="40 % - Accent2 3 3 2 2 3 5" xfId="57540"/>
    <cellStyle name="40 % - Accent2 3 3 2 2 4" xfId="5075"/>
    <cellStyle name="40 % - Accent2 3 3 2 2 5" xfId="15653"/>
    <cellStyle name="40 % - Accent2 3 3 2 2 6" xfId="20584"/>
    <cellStyle name="40 % - Accent2 3 3 2 2 7" xfId="31141"/>
    <cellStyle name="40 % - Accent2 3 3 2 2 8" xfId="41696"/>
    <cellStyle name="40 % - Accent2 3 3 2 2 9" xfId="52260"/>
    <cellStyle name="40 % - Accent2 3 3 2 3" xfId="6485"/>
    <cellStyle name="40 % - Accent2 3 3 2 3 2" xfId="11766"/>
    <cellStyle name="40 % - Accent2 3 3 2 3 2 2" xfId="27272"/>
    <cellStyle name="40 % - Accent2 3 3 2 3 2 3" xfId="37829"/>
    <cellStyle name="40 % - Accent2 3 3 2 3 2 4" xfId="48384"/>
    <cellStyle name="40 % - Accent2 3 3 2 3 2 5" xfId="58948"/>
    <cellStyle name="40 % - Accent2 3 3 2 3 3" xfId="16885"/>
    <cellStyle name="40 % - Accent2 3 3 2 3 4" xfId="21992"/>
    <cellStyle name="40 % - Accent2 3 3 2 3 5" xfId="32549"/>
    <cellStyle name="40 % - Accent2 3 3 2 3 6" xfId="43104"/>
    <cellStyle name="40 % - Accent2 3 3 2 3 7" xfId="53668"/>
    <cellStyle name="40 % - Accent2 3 3 2 4" xfId="9125"/>
    <cellStyle name="40 % - Accent2 3 3 2 4 2" xfId="24632"/>
    <cellStyle name="40 % - Accent2 3 3 2 4 3" xfId="35189"/>
    <cellStyle name="40 % - Accent2 3 3 2 4 4" xfId="45744"/>
    <cellStyle name="40 % - Accent2 3 3 2 4 5" xfId="56308"/>
    <cellStyle name="40 % - Accent2 3 3 2 5" xfId="3843"/>
    <cellStyle name="40 % - Accent2 3 3 2 6" xfId="14421"/>
    <cellStyle name="40 % - Accent2 3 3 2 7" xfId="19352"/>
    <cellStyle name="40 % - Accent2 3 3 2 8" xfId="29909"/>
    <cellStyle name="40 % - Accent2 3 3 2 9" xfId="40464"/>
    <cellStyle name="40 % - Accent2 3 3 3" xfId="1727"/>
    <cellStyle name="40 % - Accent2 3 3 3 2" xfId="7013"/>
    <cellStyle name="40 % - Accent2 3 3 3 2 2" xfId="12294"/>
    <cellStyle name="40 % - Accent2 3 3 3 2 2 2" xfId="27800"/>
    <cellStyle name="40 % - Accent2 3 3 3 2 2 3" xfId="38357"/>
    <cellStyle name="40 % - Accent2 3 3 3 2 2 4" xfId="48912"/>
    <cellStyle name="40 % - Accent2 3 3 3 2 2 5" xfId="59476"/>
    <cellStyle name="40 % - Accent2 3 3 3 2 3" xfId="17413"/>
    <cellStyle name="40 % - Accent2 3 3 3 2 4" xfId="22520"/>
    <cellStyle name="40 % - Accent2 3 3 3 2 5" xfId="33077"/>
    <cellStyle name="40 % - Accent2 3 3 3 2 6" xfId="43632"/>
    <cellStyle name="40 % - Accent2 3 3 3 2 7" xfId="54196"/>
    <cellStyle name="40 % - Accent2 3 3 3 3" xfId="9653"/>
    <cellStyle name="40 % - Accent2 3 3 3 3 2" xfId="25160"/>
    <cellStyle name="40 % - Accent2 3 3 3 3 3" xfId="35717"/>
    <cellStyle name="40 % - Accent2 3 3 3 3 4" xfId="46272"/>
    <cellStyle name="40 % - Accent2 3 3 3 3 5" xfId="56836"/>
    <cellStyle name="40 % - Accent2 3 3 3 4" xfId="4371"/>
    <cellStyle name="40 % - Accent2 3 3 3 5" xfId="14949"/>
    <cellStyle name="40 % - Accent2 3 3 3 6" xfId="19880"/>
    <cellStyle name="40 % - Accent2 3 3 3 7" xfId="30437"/>
    <cellStyle name="40 % - Accent2 3 3 3 8" xfId="40992"/>
    <cellStyle name="40 % - Accent2 3 3 3 9" xfId="51556"/>
    <cellStyle name="40 % - Accent2 3 3 4" xfId="5780"/>
    <cellStyle name="40 % - Accent2 3 3 4 2" xfId="11062"/>
    <cellStyle name="40 % - Accent2 3 3 4 2 2" xfId="26568"/>
    <cellStyle name="40 % - Accent2 3 3 4 2 3" xfId="37125"/>
    <cellStyle name="40 % - Accent2 3 3 4 2 4" xfId="47680"/>
    <cellStyle name="40 % - Accent2 3 3 4 2 5" xfId="58244"/>
    <cellStyle name="40 % - Accent2 3 3 4 3" xfId="16181"/>
    <cellStyle name="40 % - Accent2 3 3 4 4" xfId="21288"/>
    <cellStyle name="40 % - Accent2 3 3 4 5" xfId="31845"/>
    <cellStyle name="40 % - Accent2 3 3 4 6" xfId="42400"/>
    <cellStyle name="40 % - Accent2 3 3 4 7" xfId="52964"/>
    <cellStyle name="40 % - Accent2 3 3 5" xfId="8421"/>
    <cellStyle name="40 % - Accent2 3 3 5 2" xfId="23928"/>
    <cellStyle name="40 % - Accent2 3 3 5 3" xfId="34485"/>
    <cellStyle name="40 % - Accent2 3 3 5 4" xfId="45040"/>
    <cellStyle name="40 % - Accent2 3 3 5 5" xfId="55604"/>
    <cellStyle name="40 % - Accent2 3 3 6" xfId="3141"/>
    <cellStyle name="40 % - Accent2 3 3 7" xfId="13717"/>
    <cellStyle name="40 % - Accent2 3 3 8" xfId="18648"/>
    <cellStyle name="40 % - Accent2 3 3 9" xfId="29207"/>
    <cellStyle name="40 % - Accent2 3 4" xfId="847"/>
    <cellStyle name="40 % - Accent2 3 4 10" xfId="50676"/>
    <cellStyle name="40 % - Accent2 3 4 2" xfId="2079"/>
    <cellStyle name="40 % - Accent2 3 4 2 2" xfId="7365"/>
    <cellStyle name="40 % - Accent2 3 4 2 2 2" xfId="12646"/>
    <cellStyle name="40 % - Accent2 3 4 2 2 2 2" xfId="28152"/>
    <cellStyle name="40 % - Accent2 3 4 2 2 2 3" xfId="38709"/>
    <cellStyle name="40 % - Accent2 3 4 2 2 2 4" xfId="49264"/>
    <cellStyle name="40 % - Accent2 3 4 2 2 2 5" xfId="59828"/>
    <cellStyle name="40 % - Accent2 3 4 2 2 3" xfId="17765"/>
    <cellStyle name="40 % - Accent2 3 4 2 2 4" xfId="22872"/>
    <cellStyle name="40 % - Accent2 3 4 2 2 5" xfId="33429"/>
    <cellStyle name="40 % - Accent2 3 4 2 2 6" xfId="43984"/>
    <cellStyle name="40 % - Accent2 3 4 2 2 7" xfId="54548"/>
    <cellStyle name="40 % - Accent2 3 4 2 3" xfId="10005"/>
    <cellStyle name="40 % - Accent2 3 4 2 3 2" xfId="25512"/>
    <cellStyle name="40 % - Accent2 3 4 2 3 3" xfId="36069"/>
    <cellStyle name="40 % - Accent2 3 4 2 3 4" xfId="46624"/>
    <cellStyle name="40 % - Accent2 3 4 2 3 5" xfId="57188"/>
    <cellStyle name="40 % - Accent2 3 4 2 4" xfId="4723"/>
    <cellStyle name="40 % - Accent2 3 4 2 5" xfId="15301"/>
    <cellStyle name="40 % - Accent2 3 4 2 6" xfId="20232"/>
    <cellStyle name="40 % - Accent2 3 4 2 7" xfId="30789"/>
    <cellStyle name="40 % - Accent2 3 4 2 8" xfId="41344"/>
    <cellStyle name="40 % - Accent2 3 4 2 9" xfId="51908"/>
    <cellStyle name="40 % - Accent2 3 4 3" xfId="6133"/>
    <cellStyle name="40 % - Accent2 3 4 3 2" xfId="11414"/>
    <cellStyle name="40 % - Accent2 3 4 3 2 2" xfId="26920"/>
    <cellStyle name="40 % - Accent2 3 4 3 2 3" xfId="37477"/>
    <cellStyle name="40 % - Accent2 3 4 3 2 4" xfId="48032"/>
    <cellStyle name="40 % - Accent2 3 4 3 2 5" xfId="58596"/>
    <cellStyle name="40 % - Accent2 3 4 3 3" xfId="16533"/>
    <cellStyle name="40 % - Accent2 3 4 3 4" xfId="21640"/>
    <cellStyle name="40 % - Accent2 3 4 3 5" xfId="32197"/>
    <cellStyle name="40 % - Accent2 3 4 3 6" xfId="42752"/>
    <cellStyle name="40 % - Accent2 3 4 3 7" xfId="53316"/>
    <cellStyle name="40 % - Accent2 3 4 4" xfId="8773"/>
    <cellStyle name="40 % - Accent2 3 4 4 2" xfId="24280"/>
    <cellStyle name="40 % - Accent2 3 4 4 3" xfId="34837"/>
    <cellStyle name="40 % - Accent2 3 4 4 4" xfId="45392"/>
    <cellStyle name="40 % - Accent2 3 4 4 5" xfId="55956"/>
    <cellStyle name="40 % - Accent2 3 4 5" xfId="3491"/>
    <cellStyle name="40 % - Accent2 3 4 6" xfId="14069"/>
    <cellStyle name="40 % - Accent2 3 4 7" xfId="19000"/>
    <cellStyle name="40 % - Accent2 3 4 8" xfId="29557"/>
    <cellStyle name="40 % - Accent2 3 4 9" xfId="40112"/>
    <cellStyle name="40 % - Accent2 3 5" xfId="1375"/>
    <cellStyle name="40 % - Accent2 3 5 2" xfId="6661"/>
    <cellStyle name="40 % - Accent2 3 5 2 2" xfId="11942"/>
    <cellStyle name="40 % - Accent2 3 5 2 2 2" xfId="27448"/>
    <cellStyle name="40 % - Accent2 3 5 2 2 3" xfId="38005"/>
    <cellStyle name="40 % - Accent2 3 5 2 2 4" xfId="48560"/>
    <cellStyle name="40 % - Accent2 3 5 2 2 5" xfId="59124"/>
    <cellStyle name="40 % - Accent2 3 5 2 3" xfId="17061"/>
    <cellStyle name="40 % - Accent2 3 5 2 4" xfId="22168"/>
    <cellStyle name="40 % - Accent2 3 5 2 5" xfId="32725"/>
    <cellStyle name="40 % - Accent2 3 5 2 6" xfId="43280"/>
    <cellStyle name="40 % - Accent2 3 5 2 7" xfId="53844"/>
    <cellStyle name="40 % - Accent2 3 5 3" xfId="9301"/>
    <cellStyle name="40 % - Accent2 3 5 3 2" xfId="24808"/>
    <cellStyle name="40 % - Accent2 3 5 3 3" xfId="35365"/>
    <cellStyle name="40 % - Accent2 3 5 3 4" xfId="45920"/>
    <cellStyle name="40 % - Accent2 3 5 3 5" xfId="56484"/>
    <cellStyle name="40 % - Accent2 3 5 4" xfId="4019"/>
    <cellStyle name="40 % - Accent2 3 5 5" xfId="14597"/>
    <cellStyle name="40 % - Accent2 3 5 6" xfId="19528"/>
    <cellStyle name="40 % - Accent2 3 5 7" xfId="30085"/>
    <cellStyle name="40 % - Accent2 3 5 8" xfId="40640"/>
    <cellStyle name="40 % - Accent2 3 5 9" xfId="51204"/>
    <cellStyle name="40 % - Accent2 3 6" xfId="2607"/>
    <cellStyle name="40 % - Accent2 3 6 2" xfId="7893"/>
    <cellStyle name="40 % - Accent2 3 6 2 2" xfId="13174"/>
    <cellStyle name="40 % - Accent2 3 6 2 2 2" xfId="28680"/>
    <cellStyle name="40 % - Accent2 3 6 2 2 3" xfId="39237"/>
    <cellStyle name="40 % - Accent2 3 6 2 2 4" xfId="49792"/>
    <cellStyle name="40 % - Accent2 3 6 2 2 5" xfId="60356"/>
    <cellStyle name="40 % - Accent2 3 6 2 3" xfId="23400"/>
    <cellStyle name="40 % - Accent2 3 6 2 4" xfId="33957"/>
    <cellStyle name="40 % - Accent2 3 6 2 5" xfId="44512"/>
    <cellStyle name="40 % - Accent2 3 6 2 6" xfId="55076"/>
    <cellStyle name="40 % - Accent2 3 6 3" xfId="10533"/>
    <cellStyle name="40 % - Accent2 3 6 3 2" xfId="26040"/>
    <cellStyle name="40 % - Accent2 3 6 3 3" xfId="36597"/>
    <cellStyle name="40 % - Accent2 3 6 3 4" xfId="47152"/>
    <cellStyle name="40 % - Accent2 3 6 3 5" xfId="57716"/>
    <cellStyle name="40 % - Accent2 3 6 4" xfId="5251"/>
    <cellStyle name="40 % - Accent2 3 6 5" xfId="15829"/>
    <cellStyle name="40 % - Accent2 3 6 6" xfId="20760"/>
    <cellStyle name="40 % - Accent2 3 6 7" xfId="31317"/>
    <cellStyle name="40 % - Accent2 3 6 8" xfId="41872"/>
    <cellStyle name="40 % - Accent2 3 6 9" xfId="52436"/>
    <cellStyle name="40 % - Accent2 3 7" xfId="5428"/>
    <cellStyle name="40 % - Accent2 3 7 2" xfId="10710"/>
    <cellStyle name="40 % - Accent2 3 7 2 2" xfId="26216"/>
    <cellStyle name="40 % - Accent2 3 7 2 3" xfId="36773"/>
    <cellStyle name="40 % - Accent2 3 7 2 4" xfId="47328"/>
    <cellStyle name="40 % - Accent2 3 7 2 5" xfId="57892"/>
    <cellStyle name="40 % - Accent2 3 7 3" xfId="20936"/>
    <cellStyle name="40 % - Accent2 3 7 4" xfId="31493"/>
    <cellStyle name="40 % - Accent2 3 7 5" xfId="42048"/>
    <cellStyle name="40 % - Accent2 3 7 6" xfId="52612"/>
    <cellStyle name="40 % - Accent2 3 8" xfId="8069"/>
    <cellStyle name="40 % - Accent2 3 8 2" xfId="23576"/>
    <cellStyle name="40 % - Accent2 3 8 3" xfId="34133"/>
    <cellStyle name="40 % - Accent2 3 8 4" xfId="44688"/>
    <cellStyle name="40 % - Accent2 3 8 5" xfId="55252"/>
    <cellStyle name="40 % - Accent2 3 9" xfId="2784"/>
    <cellStyle name="40 % - Accent2 4" xfId="229"/>
    <cellStyle name="40 % - Accent2 4 10" xfId="28945"/>
    <cellStyle name="40 % - Accent2 4 11" xfId="39500"/>
    <cellStyle name="40 % - Accent2 4 12" xfId="50060"/>
    <cellStyle name="40 % - Accent2 4 2" xfId="582"/>
    <cellStyle name="40 % - Accent2 4 2 10" xfId="50411"/>
    <cellStyle name="40 % - Accent2 4 2 2" xfId="1814"/>
    <cellStyle name="40 % - Accent2 4 2 2 2" xfId="7100"/>
    <cellStyle name="40 % - Accent2 4 2 2 2 2" xfId="12381"/>
    <cellStyle name="40 % - Accent2 4 2 2 2 2 2" xfId="27887"/>
    <cellStyle name="40 % - Accent2 4 2 2 2 2 3" xfId="38444"/>
    <cellStyle name="40 % - Accent2 4 2 2 2 2 4" xfId="48999"/>
    <cellStyle name="40 % - Accent2 4 2 2 2 2 5" xfId="59563"/>
    <cellStyle name="40 % - Accent2 4 2 2 2 3" xfId="17500"/>
    <cellStyle name="40 % - Accent2 4 2 2 2 4" xfId="22607"/>
    <cellStyle name="40 % - Accent2 4 2 2 2 5" xfId="33164"/>
    <cellStyle name="40 % - Accent2 4 2 2 2 6" xfId="43719"/>
    <cellStyle name="40 % - Accent2 4 2 2 2 7" xfId="54283"/>
    <cellStyle name="40 % - Accent2 4 2 2 3" xfId="9740"/>
    <cellStyle name="40 % - Accent2 4 2 2 3 2" xfId="25247"/>
    <cellStyle name="40 % - Accent2 4 2 2 3 3" xfId="35804"/>
    <cellStyle name="40 % - Accent2 4 2 2 3 4" xfId="46359"/>
    <cellStyle name="40 % - Accent2 4 2 2 3 5" xfId="56923"/>
    <cellStyle name="40 % - Accent2 4 2 2 4" xfId="4458"/>
    <cellStyle name="40 % - Accent2 4 2 2 5" xfId="15036"/>
    <cellStyle name="40 % - Accent2 4 2 2 6" xfId="19967"/>
    <cellStyle name="40 % - Accent2 4 2 2 7" xfId="30524"/>
    <cellStyle name="40 % - Accent2 4 2 2 8" xfId="41079"/>
    <cellStyle name="40 % - Accent2 4 2 2 9" xfId="51643"/>
    <cellStyle name="40 % - Accent2 4 2 3" xfId="5868"/>
    <cellStyle name="40 % - Accent2 4 2 3 2" xfId="11149"/>
    <cellStyle name="40 % - Accent2 4 2 3 2 2" xfId="26655"/>
    <cellStyle name="40 % - Accent2 4 2 3 2 3" xfId="37212"/>
    <cellStyle name="40 % - Accent2 4 2 3 2 4" xfId="47767"/>
    <cellStyle name="40 % - Accent2 4 2 3 2 5" xfId="58331"/>
    <cellStyle name="40 % - Accent2 4 2 3 3" xfId="16268"/>
    <cellStyle name="40 % - Accent2 4 2 3 4" xfId="21375"/>
    <cellStyle name="40 % - Accent2 4 2 3 5" xfId="31932"/>
    <cellStyle name="40 % - Accent2 4 2 3 6" xfId="42487"/>
    <cellStyle name="40 % - Accent2 4 2 3 7" xfId="53051"/>
    <cellStyle name="40 % - Accent2 4 2 4" xfId="8508"/>
    <cellStyle name="40 % - Accent2 4 2 4 2" xfId="24015"/>
    <cellStyle name="40 % - Accent2 4 2 4 3" xfId="34572"/>
    <cellStyle name="40 % - Accent2 4 2 4 4" xfId="45127"/>
    <cellStyle name="40 % - Accent2 4 2 4 5" xfId="55691"/>
    <cellStyle name="40 % - Accent2 4 2 5" xfId="3226"/>
    <cellStyle name="40 % - Accent2 4 2 6" xfId="13804"/>
    <cellStyle name="40 % - Accent2 4 2 7" xfId="18735"/>
    <cellStyle name="40 % - Accent2 4 2 8" xfId="29292"/>
    <cellStyle name="40 % - Accent2 4 2 9" xfId="39847"/>
    <cellStyle name="40 % - Accent2 4 3" xfId="934"/>
    <cellStyle name="40 % - Accent2 4 3 10" xfId="50763"/>
    <cellStyle name="40 % - Accent2 4 3 2" xfId="2166"/>
    <cellStyle name="40 % - Accent2 4 3 2 2" xfId="7452"/>
    <cellStyle name="40 % - Accent2 4 3 2 2 2" xfId="12733"/>
    <cellStyle name="40 % - Accent2 4 3 2 2 2 2" xfId="28239"/>
    <cellStyle name="40 % - Accent2 4 3 2 2 2 3" xfId="38796"/>
    <cellStyle name="40 % - Accent2 4 3 2 2 2 4" xfId="49351"/>
    <cellStyle name="40 % - Accent2 4 3 2 2 2 5" xfId="59915"/>
    <cellStyle name="40 % - Accent2 4 3 2 2 3" xfId="17852"/>
    <cellStyle name="40 % - Accent2 4 3 2 2 4" xfId="22959"/>
    <cellStyle name="40 % - Accent2 4 3 2 2 5" xfId="33516"/>
    <cellStyle name="40 % - Accent2 4 3 2 2 6" xfId="44071"/>
    <cellStyle name="40 % - Accent2 4 3 2 2 7" xfId="54635"/>
    <cellStyle name="40 % - Accent2 4 3 2 3" xfId="10092"/>
    <cellStyle name="40 % - Accent2 4 3 2 3 2" xfId="25599"/>
    <cellStyle name="40 % - Accent2 4 3 2 3 3" xfId="36156"/>
    <cellStyle name="40 % - Accent2 4 3 2 3 4" xfId="46711"/>
    <cellStyle name="40 % - Accent2 4 3 2 3 5" xfId="57275"/>
    <cellStyle name="40 % - Accent2 4 3 2 4" xfId="4810"/>
    <cellStyle name="40 % - Accent2 4 3 2 5" xfId="15388"/>
    <cellStyle name="40 % - Accent2 4 3 2 6" xfId="20319"/>
    <cellStyle name="40 % - Accent2 4 3 2 7" xfId="30876"/>
    <cellStyle name="40 % - Accent2 4 3 2 8" xfId="41431"/>
    <cellStyle name="40 % - Accent2 4 3 2 9" xfId="51995"/>
    <cellStyle name="40 % - Accent2 4 3 3" xfId="6220"/>
    <cellStyle name="40 % - Accent2 4 3 3 2" xfId="11501"/>
    <cellStyle name="40 % - Accent2 4 3 3 2 2" xfId="27007"/>
    <cellStyle name="40 % - Accent2 4 3 3 2 3" xfId="37564"/>
    <cellStyle name="40 % - Accent2 4 3 3 2 4" xfId="48119"/>
    <cellStyle name="40 % - Accent2 4 3 3 2 5" xfId="58683"/>
    <cellStyle name="40 % - Accent2 4 3 3 3" xfId="16620"/>
    <cellStyle name="40 % - Accent2 4 3 3 4" xfId="21727"/>
    <cellStyle name="40 % - Accent2 4 3 3 5" xfId="32284"/>
    <cellStyle name="40 % - Accent2 4 3 3 6" xfId="42839"/>
    <cellStyle name="40 % - Accent2 4 3 3 7" xfId="53403"/>
    <cellStyle name="40 % - Accent2 4 3 4" xfId="8860"/>
    <cellStyle name="40 % - Accent2 4 3 4 2" xfId="24367"/>
    <cellStyle name="40 % - Accent2 4 3 4 3" xfId="34924"/>
    <cellStyle name="40 % - Accent2 4 3 4 4" xfId="45479"/>
    <cellStyle name="40 % - Accent2 4 3 4 5" xfId="56043"/>
    <cellStyle name="40 % - Accent2 4 3 5" xfId="3578"/>
    <cellStyle name="40 % - Accent2 4 3 6" xfId="14156"/>
    <cellStyle name="40 % - Accent2 4 3 7" xfId="19087"/>
    <cellStyle name="40 % - Accent2 4 3 8" xfId="29644"/>
    <cellStyle name="40 % - Accent2 4 3 9" xfId="40199"/>
    <cellStyle name="40 % - Accent2 4 4" xfId="1462"/>
    <cellStyle name="40 % - Accent2 4 4 2" xfId="6748"/>
    <cellStyle name="40 % - Accent2 4 4 2 2" xfId="12029"/>
    <cellStyle name="40 % - Accent2 4 4 2 2 2" xfId="27535"/>
    <cellStyle name="40 % - Accent2 4 4 2 2 3" xfId="38092"/>
    <cellStyle name="40 % - Accent2 4 4 2 2 4" xfId="48647"/>
    <cellStyle name="40 % - Accent2 4 4 2 2 5" xfId="59211"/>
    <cellStyle name="40 % - Accent2 4 4 2 3" xfId="17148"/>
    <cellStyle name="40 % - Accent2 4 4 2 4" xfId="22255"/>
    <cellStyle name="40 % - Accent2 4 4 2 5" xfId="32812"/>
    <cellStyle name="40 % - Accent2 4 4 2 6" xfId="43367"/>
    <cellStyle name="40 % - Accent2 4 4 2 7" xfId="53931"/>
    <cellStyle name="40 % - Accent2 4 4 3" xfId="9388"/>
    <cellStyle name="40 % - Accent2 4 4 3 2" xfId="24895"/>
    <cellStyle name="40 % - Accent2 4 4 3 3" xfId="35452"/>
    <cellStyle name="40 % - Accent2 4 4 3 4" xfId="46007"/>
    <cellStyle name="40 % - Accent2 4 4 3 5" xfId="56571"/>
    <cellStyle name="40 % - Accent2 4 4 4" xfId="4106"/>
    <cellStyle name="40 % - Accent2 4 4 5" xfId="14684"/>
    <cellStyle name="40 % - Accent2 4 4 6" xfId="19615"/>
    <cellStyle name="40 % - Accent2 4 4 7" xfId="30172"/>
    <cellStyle name="40 % - Accent2 4 4 8" xfId="40727"/>
    <cellStyle name="40 % - Accent2 4 4 9" xfId="51291"/>
    <cellStyle name="40 % - Accent2 4 5" xfId="5515"/>
    <cellStyle name="40 % - Accent2 4 5 2" xfId="10797"/>
    <cellStyle name="40 % - Accent2 4 5 2 2" xfId="26303"/>
    <cellStyle name="40 % - Accent2 4 5 2 3" xfId="36860"/>
    <cellStyle name="40 % - Accent2 4 5 2 4" xfId="47415"/>
    <cellStyle name="40 % - Accent2 4 5 2 5" xfId="57979"/>
    <cellStyle name="40 % - Accent2 4 5 3" xfId="15916"/>
    <cellStyle name="40 % - Accent2 4 5 4" xfId="21023"/>
    <cellStyle name="40 % - Accent2 4 5 5" xfId="31580"/>
    <cellStyle name="40 % - Accent2 4 5 6" xfId="42135"/>
    <cellStyle name="40 % - Accent2 4 5 7" xfId="52699"/>
    <cellStyle name="40 % - Accent2 4 6" xfId="8156"/>
    <cellStyle name="40 % - Accent2 4 6 2" xfId="23663"/>
    <cellStyle name="40 % - Accent2 4 6 3" xfId="34220"/>
    <cellStyle name="40 % - Accent2 4 6 4" xfId="44775"/>
    <cellStyle name="40 % - Accent2 4 6 5" xfId="55339"/>
    <cellStyle name="40 % - Accent2 4 7" xfId="2879"/>
    <cellStyle name="40 % - Accent2 4 8" xfId="13452"/>
    <cellStyle name="40 % - Accent2 4 9" xfId="18384"/>
    <cellStyle name="40 % - Accent2 5" xfId="402"/>
    <cellStyle name="40 % - Accent2 5 10" xfId="39672"/>
    <cellStyle name="40 % - Accent2 5 11" xfId="50232"/>
    <cellStyle name="40 % - Accent2 5 2" xfId="1107"/>
    <cellStyle name="40 % - Accent2 5 2 10" xfId="50936"/>
    <cellStyle name="40 % - Accent2 5 2 2" xfId="2339"/>
    <cellStyle name="40 % - Accent2 5 2 2 2" xfId="7625"/>
    <cellStyle name="40 % - Accent2 5 2 2 2 2" xfId="12906"/>
    <cellStyle name="40 % - Accent2 5 2 2 2 2 2" xfId="28412"/>
    <cellStyle name="40 % - Accent2 5 2 2 2 2 3" xfId="38969"/>
    <cellStyle name="40 % - Accent2 5 2 2 2 2 4" xfId="49524"/>
    <cellStyle name="40 % - Accent2 5 2 2 2 2 5" xfId="60088"/>
    <cellStyle name="40 % - Accent2 5 2 2 2 3" xfId="18025"/>
    <cellStyle name="40 % - Accent2 5 2 2 2 4" xfId="23132"/>
    <cellStyle name="40 % - Accent2 5 2 2 2 5" xfId="33689"/>
    <cellStyle name="40 % - Accent2 5 2 2 2 6" xfId="44244"/>
    <cellStyle name="40 % - Accent2 5 2 2 2 7" xfId="54808"/>
    <cellStyle name="40 % - Accent2 5 2 2 3" xfId="10265"/>
    <cellStyle name="40 % - Accent2 5 2 2 3 2" xfId="25772"/>
    <cellStyle name="40 % - Accent2 5 2 2 3 3" xfId="36329"/>
    <cellStyle name="40 % - Accent2 5 2 2 3 4" xfId="46884"/>
    <cellStyle name="40 % - Accent2 5 2 2 3 5" xfId="57448"/>
    <cellStyle name="40 % - Accent2 5 2 2 4" xfId="4983"/>
    <cellStyle name="40 % - Accent2 5 2 2 5" xfId="15561"/>
    <cellStyle name="40 % - Accent2 5 2 2 6" xfId="20492"/>
    <cellStyle name="40 % - Accent2 5 2 2 7" xfId="31049"/>
    <cellStyle name="40 % - Accent2 5 2 2 8" xfId="41604"/>
    <cellStyle name="40 % - Accent2 5 2 2 9" xfId="52168"/>
    <cellStyle name="40 % - Accent2 5 2 3" xfId="6393"/>
    <cellStyle name="40 % - Accent2 5 2 3 2" xfId="11674"/>
    <cellStyle name="40 % - Accent2 5 2 3 2 2" xfId="27180"/>
    <cellStyle name="40 % - Accent2 5 2 3 2 3" xfId="37737"/>
    <cellStyle name="40 % - Accent2 5 2 3 2 4" xfId="48292"/>
    <cellStyle name="40 % - Accent2 5 2 3 2 5" xfId="58856"/>
    <cellStyle name="40 % - Accent2 5 2 3 3" xfId="16793"/>
    <cellStyle name="40 % - Accent2 5 2 3 4" xfId="21900"/>
    <cellStyle name="40 % - Accent2 5 2 3 5" xfId="32457"/>
    <cellStyle name="40 % - Accent2 5 2 3 6" xfId="43012"/>
    <cellStyle name="40 % - Accent2 5 2 3 7" xfId="53576"/>
    <cellStyle name="40 % - Accent2 5 2 4" xfId="9033"/>
    <cellStyle name="40 % - Accent2 5 2 4 2" xfId="24540"/>
    <cellStyle name="40 % - Accent2 5 2 4 3" xfId="35097"/>
    <cellStyle name="40 % - Accent2 5 2 4 4" xfId="45652"/>
    <cellStyle name="40 % - Accent2 5 2 4 5" xfId="56216"/>
    <cellStyle name="40 % - Accent2 5 2 5" xfId="3751"/>
    <cellStyle name="40 % - Accent2 5 2 6" xfId="14329"/>
    <cellStyle name="40 % - Accent2 5 2 7" xfId="19260"/>
    <cellStyle name="40 % - Accent2 5 2 8" xfId="29817"/>
    <cellStyle name="40 % - Accent2 5 2 9" xfId="40372"/>
    <cellStyle name="40 % - Accent2 5 3" xfId="1635"/>
    <cellStyle name="40 % - Accent2 5 3 2" xfId="6921"/>
    <cellStyle name="40 % - Accent2 5 3 2 2" xfId="12202"/>
    <cellStyle name="40 % - Accent2 5 3 2 2 2" xfId="27708"/>
    <cellStyle name="40 % - Accent2 5 3 2 2 3" xfId="38265"/>
    <cellStyle name="40 % - Accent2 5 3 2 2 4" xfId="48820"/>
    <cellStyle name="40 % - Accent2 5 3 2 2 5" xfId="59384"/>
    <cellStyle name="40 % - Accent2 5 3 2 3" xfId="17321"/>
    <cellStyle name="40 % - Accent2 5 3 2 4" xfId="22428"/>
    <cellStyle name="40 % - Accent2 5 3 2 5" xfId="32985"/>
    <cellStyle name="40 % - Accent2 5 3 2 6" xfId="43540"/>
    <cellStyle name="40 % - Accent2 5 3 2 7" xfId="54104"/>
    <cellStyle name="40 % - Accent2 5 3 3" xfId="9561"/>
    <cellStyle name="40 % - Accent2 5 3 3 2" xfId="25068"/>
    <cellStyle name="40 % - Accent2 5 3 3 3" xfId="35625"/>
    <cellStyle name="40 % - Accent2 5 3 3 4" xfId="46180"/>
    <cellStyle name="40 % - Accent2 5 3 3 5" xfId="56744"/>
    <cellStyle name="40 % - Accent2 5 3 4" xfId="4279"/>
    <cellStyle name="40 % - Accent2 5 3 5" xfId="14857"/>
    <cellStyle name="40 % - Accent2 5 3 6" xfId="19788"/>
    <cellStyle name="40 % - Accent2 5 3 7" xfId="30345"/>
    <cellStyle name="40 % - Accent2 5 3 8" xfId="40900"/>
    <cellStyle name="40 % - Accent2 5 3 9" xfId="51464"/>
    <cellStyle name="40 % - Accent2 5 4" xfId="5688"/>
    <cellStyle name="40 % - Accent2 5 4 2" xfId="10970"/>
    <cellStyle name="40 % - Accent2 5 4 2 2" xfId="26476"/>
    <cellStyle name="40 % - Accent2 5 4 2 3" xfId="37033"/>
    <cellStyle name="40 % - Accent2 5 4 2 4" xfId="47588"/>
    <cellStyle name="40 % - Accent2 5 4 2 5" xfId="58152"/>
    <cellStyle name="40 % - Accent2 5 4 3" xfId="16089"/>
    <cellStyle name="40 % - Accent2 5 4 4" xfId="21196"/>
    <cellStyle name="40 % - Accent2 5 4 5" xfId="31753"/>
    <cellStyle name="40 % - Accent2 5 4 6" xfId="42308"/>
    <cellStyle name="40 % - Accent2 5 4 7" xfId="52872"/>
    <cellStyle name="40 % - Accent2 5 5" xfId="8329"/>
    <cellStyle name="40 % - Accent2 5 5 2" xfId="23836"/>
    <cellStyle name="40 % - Accent2 5 5 3" xfId="34393"/>
    <cellStyle name="40 % - Accent2 5 5 4" xfId="44948"/>
    <cellStyle name="40 % - Accent2 5 5 5" xfId="55512"/>
    <cellStyle name="40 % - Accent2 5 6" xfId="3051"/>
    <cellStyle name="40 % - Accent2 5 7" xfId="13625"/>
    <cellStyle name="40 % - Accent2 5 8" xfId="18556"/>
    <cellStyle name="40 % - Accent2 5 9" xfId="29117"/>
    <cellStyle name="40 % - Accent2 6" xfId="755"/>
    <cellStyle name="40 % - Accent2 6 10" xfId="50584"/>
    <cellStyle name="40 % - Accent2 6 2" xfId="1987"/>
    <cellStyle name="40 % - Accent2 6 2 2" xfId="7273"/>
    <cellStyle name="40 % - Accent2 6 2 2 2" xfId="12554"/>
    <cellStyle name="40 % - Accent2 6 2 2 2 2" xfId="28060"/>
    <cellStyle name="40 % - Accent2 6 2 2 2 3" xfId="38617"/>
    <cellStyle name="40 % - Accent2 6 2 2 2 4" xfId="49172"/>
    <cellStyle name="40 % - Accent2 6 2 2 2 5" xfId="59736"/>
    <cellStyle name="40 % - Accent2 6 2 2 3" xfId="17673"/>
    <cellStyle name="40 % - Accent2 6 2 2 4" xfId="22780"/>
    <cellStyle name="40 % - Accent2 6 2 2 5" xfId="33337"/>
    <cellStyle name="40 % - Accent2 6 2 2 6" xfId="43892"/>
    <cellStyle name="40 % - Accent2 6 2 2 7" xfId="54456"/>
    <cellStyle name="40 % - Accent2 6 2 3" xfId="9913"/>
    <cellStyle name="40 % - Accent2 6 2 3 2" xfId="25420"/>
    <cellStyle name="40 % - Accent2 6 2 3 3" xfId="35977"/>
    <cellStyle name="40 % - Accent2 6 2 3 4" xfId="46532"/>
    <cellStyle name="40 % - Accent2 6 2 3 5" xfId="57096"/>
    <cellStyle name="40 % - Accent2 6 2 4" xfId="4631"/>
    <cellStyle name="40 % - Accent2 6 2 5" xfId="15209"/>
    <cellStyle name="40 % - Accent2 6 2 6" xfId="20140"/>
    <cellStyle name="40 % - Accent2 6 2 7" xfId="30697"/>
    <cellStyle name="40 % - Accent2 6 2 8" xfId="41252"/>
    <cellStyle name="40 % - Accent2 6 2 9" xfId="51816"/>
    <cellStyle name="40 % - Accent2 6 3" xfId="6041"/>
    <cellStyle name="40 % - Accent2 6 3 2" xfId="11322"/>
    <cellStyle name="40 % - Accent2 6 3 2 2" xfId="26828"/>
    <cellStyle name="40 % - Accent2 6 3 2 3" xfId="37385"/>
    <cellStyle name="40 % - Accent2 6 3 2 4" xfId="47940"/>
    <cellStyle name="40 % - Accent2 6 3 2 5" xfId="58504"/>
    <cellStyle name="40 % - Accent2 6 3 3" xfId="16441"/>
    <cellStyle name="40 % - Accent2 6 3 4" xfId="21548"/>
    <cellStyle name="40 % - Accent2 6 3 5" xfId="32105"/>
    <cellStyle name="40 % - Accent2 6 3 6" xfId="42660"/>
    <cellStyle name="40 % - Accent2 6 3 7" xfId="53224"/>
    <cellStyle name="40 % - Accent2 6 4" xfId="8681"/>
    <cellStyle name="40 % - Accent2 6 4 2" xfId="24188"/>
    <cellStyle name="40 % - Accent2 6 4 3" xfId="34745"/>
    <cellStyle name="40 % - Accent2 6 4 4" xfId="45300"/>
    <cellStyle name="40 % - Accent2 6 4 5" xfId="55864"/>
    <cellStyle name="40 % - Accent2 6 5" xfId="3399"/>
    <cellStyle name="40 % - Accent2 6 6" xfId="13977"/>
    <cellStyle name="40 % - Accent2 6 7" xfId="18908"/>
    <cellStyle name="40 % - Accent2 6 8" xfId="29465"/>
    <cellStyle name="40 % - Accent2 6 9" xfId="40020"/>
    <cellStyle name="40 % - Accent2 7" xfId="1286"/>
    <cellStyle name="40 % - Accent2 7 2" xfId="6572"/>
    <cellStyle name="40 % - Accent2 7 2 2" xfId="11853"/>
    <cellStyle name="40 % - Accent2 7 2 2 2" xfId="27359"/>
    <cellStyle name="40 % - Accent2 7 2 2 3" xfId="37916"/>
    <cellStyle name="40 % - Accent2 7 2 2 4" xfId="48471"/>
    <cellStyle name="40 % - Accent2 7 2 2 5" xfId="59035"/>
    <cellStyle name="40 % - Accent2 7 2 3" xfId="16972"/>
    <cellStyle name="40 % - Accent2 7 2 4" xfId="22079"/>
    <cellStyle name="40 % - Accent2 7 2 5" xfId="32636"/>
    <cellStyle name="40 % - Accent2 7 2 6" xfId="43191"/>
    <cellStyle name="40 % - Accent2 7 2 7" xfId="53755"/>
    <cellStyle name="40 % - Accent2 7 3" xfId="9212"/>
    <cellStyle name="40 % - Accent2 7 3 2" xfId="24719"/>
    <cellStyle name="40 % - Accent2 7 3 3" xfId="35276"/>
    <cellStyle name="40 % - Accent2 7 3 4" xfId="45831"/>
    <cellStyle name="40 % - Accent2 7 3 5" xfId="56395"/>
    <cellStyle name="40 % - Accent2 7 4" xfId="3930"/>
    <cellStyle name="40 % - Accent2 7 5" xfId="14508"/>
    <cellStyle name="40 % - Accent2 7 6" xfId="19439"/>
    <cellStyle name="40 % - Accent2 7 7" xfId="29996"/>
    <cellStyle name="40 % - Accent2 7 8" xfId="40551"/>
    <cellStyle name="40 % - Accent2 7 9" xfId="51115"/>
    <cellStyle name="40 % - Accent2 8" xfId="2515"/>
    <cellStyle name="40 % - Accent2 8 2" xfId="7801"/>
    <cellStyle name="40 % - Accent2 8 2 2" xfId="13082"/>
    <cellStyle name="40 % - Accent2 8 2 2 2" xfId="28588"/>
    <cellStyle name="40 % - Accent2 8 2 2 3" xfId="39145"/>
    <cellStyle name="40 % - Accent2 8 2 2 4" xfId="49700"/>
    <cellStyle name="40 % - Accent2 8 2 2 5" xfId="60264"/>
    <cellStyle name="40 % - Accent2 8 2 3" xfId="23308"/>
    <cellStyle name="40 % - Accent2 8 2 4" xfId="33865"/>
    <cellStyle name="40 % - Accent2 8 2 5" xfId="44420"/>
    <cellStyle name="40 % - Accent2 8 2 6" xfId="54984"/>
    <cellStyle name="40 % - Accent2 8 3" xfId="10441"/>
    <cellStyle name="40 % - Accent2 8 3 2" xfId="25948"/>
    <cellStyle name="40 % - Accent2 8 3 3" xfId="36505"/>
    <cellStyle name="40 % - Accent2 8 3 4" xfId="47060"/>
    <cellStyle name="40 % - Accent2 8 3 5" xfId="57624"/>
    <cellStyle name="40 % - Accent2 8 4" xfId="5159"/>
    <cellStyle name="40 % - Accent2 8 5" xfId="15740"/>
    <cellStyle name="40 % - Accent2 8 6" xfId="20668"/>
    <cellStyle name="40 % - Accent2 8 7" xfId="31225"/>
    <cellStyle name="40 % - Accent2 8 8" xfId="41780"/>
    <cellStyle name="40 % - Accent2 8 9" xfId="52344"/>
    <cellStyle name="40 % - Accent2 9" xfId="5335"/>
    <cellStyle name="40 % - Accent2 9 2" xfId="10617"/>
    <cellStyle name="40 % - Accent2 9 2 2" xfId="26124"/>
    <cellStyle name="40 % - Accent2 9 2 3" xfId="36681"/>
    <cellStyle name="40 % - Accent2 9 2 4" xfId="47236"/>
    <cellStyle name="40 % - Accent2 9 2 5" xfId="57800"/>
    <cellStyle name="40 % - Accent2 9 3" xfId="20844"/>
    <cellStyle name="40 % - Accent2 9 4" xfId="31401"/>
    <cellStyle name="40 % - Accent2 9 5" xfId="41956"/>
    <cellStyle name="40 % - Accent2 9 6" xfId="52520"/>
    <cellStyle name="40 % - Accent3 10" xfId="7979"/>
    <cellStyle name="40 % - Accent3 10 2" xfId="23486"/>
    <cellStyle name="40 % - Accent3 10 3" xfId="34043"/>
    <cellStyle name="40 % - Accent3 10 4" xfId="44598"/>
    <cellStyle name="40 % - Accent3 10 5" xfId="55162"/>
    <cellStyle name="40 % - Accent3 11" xfId="2695"/>
    <cellStyle name="40 % - Accent3 12" xfId="13278"/>
    <cellStyle name="40 % - Accent3 13" xfId="18203"/>
    <cellStyle name="40 % - Accent3 14" xfId="28772"/>
    <cellStyle name="40 % - Accent3 15" xfId="39327"/>
    <cellStyle name="40 % - Accent3 16" xfId="49880"/>
    <cellStyle name="40 % - Accent3 2" xfId="40"/>
    <cellStyle name="40 % - Accent3 2 10" xfId="2719"/>
    <cellStyle name="40 % - Accent3 2 11" xfId="13345"/>
    <cellStyle name="40 % - Accent3 2 12" xfId="18274"/>
    <cellStyle name="40 % - Accent3 2 13" xfId="28793"/>
    <cellStyle name="40 % - Accent3 2 14" xfId="39348"/>
    <cellStyle name="40 % - Accent3 2 15" xfId="49951"/>
    <cellStyle name="40 % - Accent3 2 2" xfId="205"/>
    <cellStyle name="40 % - Accent3 2 2 10" xfId="13432"/>
    <cellStyle name="40 % - Accent3 2 2 11" xfId="18362"/>
    <cellStyle name="40 % - Accent3 2 2 12" xfId="28924"/>
    <cellStyle name="40 % - Accent3 2 2 13" xfId="39479"/>
    <cellStyle name="40 % - Accent3 2 2 14" xfId="50039"/>
    <cellStyle name="40 % - Accent3 2 2 2" xfId="385"/>
    <cellStyle name="40 % - Accent3 2 2 2 10" xfId="29100"/>
    <cellStyle name="40 % - Accent3 2 2 2 11" xfId="39655"/>
    <cellStyle name="40 % - Accent3 2 2 2 12" xfId="50215"/>
    <cellStyle name="40 % - Accent3 2 2 2 2" xfId="738"/>
    <cellStyle name="40 % - Accent3 2 2 2 2 10" xfId="50567"/>
    <cellStyle name="40 % - Accent3 2 2 2 2 2" xfId="1970"/>
    <cellStyle name="40 % - Accent3 2 2 2 2 2 2" xfId="7256"/>
    <cellStyle name="40 % - Accent3 2 2 2 2 2 2 2" xfId="12537"/>
    <cellStyle name="40 % - Accent3 2 2 2 2 2 2 2 2" xfId="28043"/>
    <cellStyle name="40 % - Accent3 2 2 2 2 2 2 2 3" xfId="38600"/>
    <cellStyle name="40 % - Accent3 2 2 2 2 2 2 2 4" xfId="49155"/>
    <cellStyle name="40 % - Accent3 2 2 2 2 2 2 2 5" xfId="59719"/>
    <cellStyle name="40 % - Accent3 2 2 2 2 2 2 3" xfId="17656"/>
    <cellStyle name="40 % - Accent3 2 2 2 2 2 2 4" xfId="22763"/>
    <cellStyle name="40 % - Accent3 2 2 2 2 2 2 5" xfId="33320"/>
    <cellStyle name="40 % - Accent3 2 2 2 2 2 2 6" xfId="43875"/>
    <cellStyle name="40 % - Accent3 2 2 2 2 2 2 7" xfId="54439"/>
    <cellStyle name="40 % - Accent3 2 2 2 2 2 3" xfId="9896"/>
    <cellStyle name="40 % - Accent3 2 2 2 2 2 3 2" xfId="25403"/>
    <cellStyle name="40 % - Accent3 2 2 2 2 2 3 3" xfId="35960"/>
    <cellStyle name="40 % - Accent3 2 2 2 2 2 3 4" xfId="46515"/>
    <cellStyle name="40 % - Accent3 2 2 2 2 2 3 5" xfId="57079"/>
    <cellStyle name="40 % - Accent3 2 2 2 2 2 4" xfId="4614"/>
    <cellStyle name="40 % - Accent3 2 2 2 2 2 5" xfId="15192"/>
    <cellStyle name="40 % - Accent3 2 2 2 2 2 6" xfId="20123"/>
    <cellStyle name="40 % - Accent3 2 2 2 2 2 7" xfId="30680"/>
    <cellStyle name="40 % - Accent3 2 2 2 2 2 8" xfId="41235"/>
    <cellStyle name="40 % - Accent3 2 2 2 2 2 9" xfId="51799"/>
    <cellStyle name="40 % - Accent3 2 2 2 2 3" xfId="6024"/>
    <cellStyle name="40 % - Accent3 2 2 2 2 3 2" xfId="11305"/>
    <cellStyle name="40 % - Accent3 2 2 2 2 3 2 2" xfId="26811"/>
    <cellStyle name="40 % - Accent3 2 2 2 2 3 2 3" xfId="37368"/>
    <cellStyle name="40 % - Accent3 2 2 2 2 3 2 4" xfId="47923"/>
    <cellStyle name="40 % - Accent3 2 2 2 2 3 2 5" xfId="58487"/>
    <cellStyle name="40 % - Accent3 2 2 2 2 3 3" xfId="16424"/>
    <cellStyle name="40 % - Accent3 2 2 2 2 3 4" xfId="21531"/>
    <cellStyle name="40 % - Accent3 2 2 2 2 3 5" xfId="32088"/>
    <cellStyle name="40 % - Accent3 2 2 2 2 3 6" xfId="42643"/>
    <cellStyle name="40 % - Accent3 2 2 2 2 3 7" xfId="53207"/>
    <cellStyle name="40 % - Accent3 2 2 2 2 4" xfId="8664"/>
    <cellStyle name="40 % - Accent3 2 2 2 2 4 2" xfId="24171"/>
    <cellStyle name="40 % - Accent3 2 2 2 2 4 3" xfId="34728"/>
    <cellStyle name="40 % - Accent3 2 2 2 2 4 4" xfId="45283"/>
    <cellStyle name="40 % - Accent3 2 2 2 2 4 5" xfId="55847"/>
    <cellStyle name="40 % - Accent3 2 2 2 2 5" xfId="3382"/>
    <cellStyle name="40 % - Accent3 2 2 2 2 6" xfId="13960"/>
    <cellStyle name="40 % - Accent3 2 2 2 2 7" xfId="18891"/>
    <cellStyle name="40 % - Accent3 2 2 2 2 8" xfId="29448"/>
    <cellStyle name="40 % - Accent3 2 2 2 2 9" xfId="40003"/>
    <cellStyle name="40 % - Accent3 2 2 2 3" xfId="1090"/>
    <cellStyle name="40 % - Accent3 2 2 2 3 10" xfId="50919"/>
    <cellStyle name="40 % - Accent3 2 2 2 3 2" xfId="2322"/>
    <cellStyle name="40 % - Accent3 2 2 2 3 2 2" xfId="7608"/>
    <cellStyle name="40 % - Accent3 2 2 2 3 2 2 2" xfId="12889"/>
    <cellStyle name="40 % - Accent3 2 2 2 3 2 2 2 2" xfId="28395"/>
    <cellStyle name="40 % - Accent3 2 2 2 3 2 2 2 3" xfId="38952"/>
    <cellStyle name="40 % - Accent3 2 2 2 3 2 2 2 4" xfId="49507"/>
    <cellStyle name="40 % - Accent3 2 2 2 3 2 2 2 5" xfId="60071"/>
    <cellStyle name="40 % - Accent3 2 2 2 3 2 2 3" xfId="18008"/>
    <cellStyle name="40 % - Accent3 2 2 2 3 2 2 4" xfId="23115"/>
    <cellStyle name="40 % - Accent3 2 2 2 3 2 2 5" xfId="33672"/>
    <cellStyle name="40 % - Accent3 2 2 2 3 2 2 6" xfId="44227"/>
    <cellStyle name="40 % - Accent3 2 2 2 3 2 2 7" xfId="54791"/>
    <cellStyle name="40 % - Accent3 2 2 2 3 2 3" xfId="10248"/>
    <cellStyle name="40 % - Accent3 2 2 2 3 2 3 2" xfId="25755"/>
    <cellStyle name="40 % - Accent3 2 2 2 3 2 3 3" xfId="36312"/>
    <cellStyle name="40 % - Accent3 2 2 2 3 2 3 4" xfId="46867"/>
    <cellStyle name="40 % - Accent3 2 2 2 3 2 3 5" xfId="57431"/>
    <cellStyle name="40 % - Accent3 2 2 2 3 2 4" xfId="4966"/>
    <cellStyle name="40 % - Accent3 2 2 2 3 2 5" xfId="15544"/>
    <cellStyle name="40 % - Accent3 2 2 2 3 2 6" xfId="20475"/>
    <cellStyle name="40 % - Accent3 2 2 2 3 2 7" xfId="31032"/>
    <cellStyle name="40 % - Accent3 2 2 2 3 2 8" xfId="41587"/>
    <cellStyle name="40 % - Accent3 2 2 2 3 2 9" xfId="52151"/>
    <cellStyle name="40 % - Accent3 2 2 2 3 3" xfId="6376"/>
    <cellStyle name="40 % - Accent3 2 2 2 3 3 2" xfId="11657"/>
    <cellStyle name="40 % - Accent3 2 2 2 3 3 2 2" xfId="27163"/>
    <cellStyle name="40 % - Accent3 2 2 2 3 3 2 3" xfId="37720"/>
    <cellStyle name="40 % - Accent3 2 2 2 3 3 2 4" xfId="48275"/>
    <cellStyle name="40 % - Accent3 2 2 2 3 3 2 5" xfId="58839"/>
    <cellStyle name="40 % - Accent3 2 2 2 3 3 3" xfId="16776"/>
    <cellStyle name="40 % - Accent3 2 2 2 3 3 4" xfId="21883"/>
    <cellStyle name="40 % - Accent3 2 2 2 3 3 5" xfId="32440"/>
    <cellStyle name="40 % - Accent3 2 2 2 3 3 6" xfId="42995"/>
    <cellStyle name="40 % - Accent3 2 2 2 3 3 7" xfId="53559"/>
    <cellStyle name="40 % - Accent3 2 2 2 3 4" xfId="9016"/>
    <cellStyle name="40 % - Accent3 2 2 2 3 4 2" xfId="24523"/>
    <cellStyle name="40 % - Accent3 2 2 2 3 4 3" xfId="35080"/>
    <cellStyle name="40 % - Accent3 2 2 2 3 4 4" xfId="45635"/>
    <cellStyle name="40 % - Accent3 2 2 2 3 4 5" xfId="56199"/>
    <cellStyle name="40 % - Accent3 2 2 2 3 5" xfId="3734"/>
    <cellStyle name="40 % - Accent3 2 2 2 3 6" xfId="14312"/>
    <cellStyle name="40 % - Accent3 2 2 2 3 7" xfId="19243"/>
    <cellStyle name="40 % - Accent3 2 2 2 3 8" xfId="29800"/>
    <cellStyle name="40 % - Accent3 2 2 2 3 9" xfId="40355"/>
    <cellStyle name="40 % - Accent3 2 2 2 4" xfId="1618"/>
    <cellStyle name="40 % - Accent3 2 2 2 4 2" xfId="6904"/>
    <cellStyle name="40 % - Accent3 2 2 2 4 2 2" xfId="12185"/>
    <cellStyle name="40 % - Accent3 2 2 2 4 2 2 2" xfId="27691"/>
    <cellStyle name="40 % - Accent3 2 2 2 4 2 2 3" xfId="38248"/>
    <cellStyle name="40 % - Accent3 2 2 2 4 2 2 4" xfId="48803"/>
    <cellStyle name="40 % - Accent3 2 2 2 4 2 2 5" xfId="59367"/>
    <cellStyle name="40 % - Accent3 2 2 2 4 2 3" xfId="17304"/>
    <cellStyle name="40 % - Accent3 2 2 2 4 2 4" xfId="22411"/>
    <cellStyle name="40 % - Accent3 2 2 2 4 2 5" xfId="32968"/>
    <cellStyle name="40 % - Accent3 2 2 2 4 2 6" xfId="43523"/>
    <cellStyle name="40 % - Accent3 2 2 2 4 2 7" xfId="54087"/>
    <cellStyle name="40 % - Accent3 2 2 2 4 3" xfId="9544"/>
    <cellStyle name="40 % - Accent3 2 2 2 4 3 2" xfId="25051"/>
    <cellStyle name="40 % - Accent3 2 2 2 4 3 3" xfId="35608"/>
    <cellStyle name="40 % - Accent3 2 2 2 4 3 4" xfId="46163"/>
    <cellStyle name="40 % - Accent3 2 2 2 4 3 5" xfId="56727"/>
    <cellStyle name="40 % - Accent3 2 2 2 4 4" xfId="4262"/>
    <cellStyle name="40 % - Accent3 2 2 2 4 5" xfId="14840"/>
    <cellStyle name="40 % - Accent3 2 2 2 4 6" xfId="19771"/>
    <cellStyle name="40 % - Accent3 2 2 2 4 7" xfId="30328"/>
    <cellStyle name="40 % - Accent3 2 2 2 4 8" xfId="40883"/>
    <cellStyle name="40 % - Accent3 2 2 2 4 9" xfId="51447"/>
    <cellStyle name="40 % - Accent3 2 2 2 5" xfId="5671"/>
    <cellStyle name="40 % - Accent3 2 2 2 5 2" xfId="10953"/>
    <cellStyle name="40 % - Accent3 2 2 2 5 2 2" xfId="26459"/>
    <cellStyle name="40 % - Accent3 2 2 2 5 2 3" xfId="37016"/>
    <cellStyle name="40 % - Accent3 2 2 2 5 2 4" xfId="47571"/>
    <cellStyle name="40 % - Accent3 2 2 2 5 2 5" xfId="58135"/>
    <cellStyle name="40 % - Accent3 2 2 2 5 3" xfId="16072"/>
    <cellStyle name="40 % - Accent3 2 2 2 5 4" xfId="21179"/>
    <cellStyle name="40 % - Accent3 2 2 2 5 5" xfId="31736"/>
    <cellStyle name="40 % - Accent3 2 2 2 5 6" xfId="42291"/>
    <cellStyle name="40 % - Accent3 2 2 2 5 7" xfId="52855"/>
    <cellStyle name="40 % - Accent3 2 2 2 6" xfId="8312"/>
    <cellStyle name="40 % - Accent3 2 2 2 6 2" xfId="23819"/>
    <cellStyle name="40 % - Accent3 2 2 2 6 3" xfId="34376"/>
    <cellStyle name="40 % - Accent3 2 2 2 6 4" xfId="44931"/>
    <cellStyle name="40 % - Accent3 2 2 2 6 5" xfId="55495"/>
    <cellStyle name="40 % - Accent3 2 2 2 7" xfId="3034"/>
    <cellStyle name="40 % - Accent3 2 2 2 8" xfId="13608"/>
    <cellStyle name="40 % - Accent3 2 2 2 9" xfId="18539"/>
    <cellStyle name="40 % - Accent3 2 2 3" xfId="561"/>
    <cellStyle name="40 % - Accent3 2 2 3 10" xfId="39827"/>
    <cellStyle name="40 % - Accent3 2 2 3 11" xfId="50391"/>
    <cellStyle name="40 % - Accent3 2 2 3 2" xfId="1266"/>
    <cellStyle name="40 % - Accent3 2 2 3 2 10" xfId="51095"/>
    <cellStyle name="40 % - Accent3 2 2 3 2 2" xfId="2498"/>
    <cellStyle name="40 % - Accent3 2 2 3 2 2 2" xfId="7784"/>
    <cellStyle name="40 % - Accent3 2 2 3 2 2 2 2" xfId="13065"/>
    <cellStyle name="40 % - Accent3 2 2 3 2 2 2 2 2" xfId="28571"/>
    <cellStyle name="40 % - Accent3 2 2 3 2 2 2 2 3" xfId="39128"/>
    <cellStyle name="40 % - Accent3 2 2 3 2 2 2 2 4" xfId="49683"/>
    <cellStyle name="40 % - Accent3 2 2 3 2 2 2 2 5" xfId="60247"/>
    <cellStyle name="40 % - Accent3 2 2 3 2 2 2 3" xfId="18184"/>
    <cellStyle name="40 % - Accent3 2 2 3 2 2 2 4" xfId="23291"/>
    <cellStyle name="40 % - Accent3 2 2 3 2 2 2 5" xfId="33848"/>
    <cellStyle name="40 % - Accent3 2 2 3 2 2 2 6" xfId="44403"/>
    <cellStyle name="40 % - Accent3 2 2 3 2 2 2 7" xfId="54967"/>
    <cellStyle name="40 % - Accent3 2 2 3 2 2 3" xfId="10424"/>
    <cellStyle name="40 % - Accent3 2 2 3 2 2 3 2" xfId="25931"/>
    <cellStyle name="40 % - Accent3 2 2 3 2 2 3 3" xfId="36488"/>
    <cellStyle name="40 % - Accent3 2 2 3 2 2 3 4" xfId="47043"/>
    <cellStyle name="40 % - Accent3 2 2 3 2 2 3 5" xfId="57607"/>
    <cellStyle name="40 % - Accent3 2 2 3 2 2 4" xfId="5142"/>
    <cellStyle name="40 % - Accent3 2 2 3 2 2 5" xfId="15720"/>
    <cellStyle name="40 % - Accent3 2 2 3 2 2 6" xfId="20651"/>
    <cellStyle name="40 % - Accent3 2 2 3 2 2 7" xfId="31208"/>
    <cellStyle name="40 % - Accent3 2 2 3 2 2 8" xfId="41763"/>
    <cellStyle name="40 % - Accent3 2 2 3 2 2 9" xfId="52327"/>
    <cellStyle name="40 % - Accent3 2 2 3 2 3" xfId="6552"/>
    <cellStyle name="40 % - Accent3 2 2 3 2 3 2" xfId="11833"/>
    <cellStyle name="40 % - Accent3 2 2 3 2 3 2 2" xfId="27339"/>
    <cellStyle name="40 % - Accent3 2 2 3 2 3 2 3" xfId="37896"/>
    <cellStyle name="40 % - Accent3 2 2 3 2 3 2 4" xfId="48451"/>
    <cellStyle name="40 % - Accent3 2 2 3 2 3 2 5" xfId="59015"/>
    <cellStyle name="40 % - Accent3 2 2 3 2 3 3" xfId="16952"/>
    <cellStyle name="40 % - Accent3 2 2 3 2 3 4" xfId="22059"/>
    <cellStyle name="40 % - Accent3 2 2 3 2 3 5" xfId="32616"/>
    <cellStyle name="40 % - Accent3 2 2 3 2 3 6" xfId="43171"/>
    <cellStyle name="40 % - Accent3 2 2 3 2 3 7" xfId="53735"/>
    <cellStyle name="40 % - Accent3 2 2 3 2 4" xfId="9192"/>
    <cellStyle name="40 % - Accent3 2 2 3 2 4 2" xfId="24699"/>
    <cellStyle name="40 % - Accent3 2 2 3 2 4 3" xfId="35256"/>
    <cellStyle name="40 % - Accent3 2 2 3 2 4 4" xfId="45811"/>
    <cellStyle name="40 % - Accent3 2 2 3 2 4 5" xfId="56375"/>
    <cellStyle name="40 % - Accent3 2 2 3 2 5" xfId="3910"/>
    <cellStyle name="40 % - Accent3 2 2 3 2 6" xfId="14488"/>
    <cellStyle name="40 % - Accent3 2 2 3 2 7" xfId="19419"/>
    <cellStyle name="40 % - Accent3 2 2 3 2 8" xfId="29976"/>
    <cellStyle name="40 % - Accent3 2 2 3 2 9" xfId="40531"/>
    <cellStyle name="40 % - Accent3 2 2 3 3" xfId="1794"/>
    <cellStyle name="40 % - Accent3 2 2 3 3 2" xfId="7080"/>
    <cellStyle name="40 % - Accent3 2 2 3 3 2 2" xfId="12361"/>
    <cellStyle name="40 % - Accent3 2 2 3 3 2 2 2" xfId="27867"/>
    <cellStyle name="40 % - Accent3 2 2 3 3 2 2 3" xfId="38424"/>
    <cellStyle name="40 % - Accent3 2 2 3 3 2 2 4" xfId="48979"/>
    <cellStyle name="40 % - Accent3 2 2 3 3 2 2 5" xfId="59543"/>
    <cellStyle name="40 % - Accent3 2 2 3 3 2 3" xfId="17480"/>
    <cellStyle name="40 % - Accent3 2 2 3 3 2 4" xfId="22587"/>
    <cellStyle name="40 % - Accent3 2 2 3 3 2 5" xfId="33144"/>
    <cellStyle name="40 % - Accent3 2 2 3 3 2 6" xfId="43699"/>
    <cellStyle name="40 % - Accent3 2 2 3 3 2 7" xfId="54263"/>
    <cellStyle name="40 % - Accent3 2 2 3 3 3" xfId="9720"/>
    <cellStyle name="40 % - Accent3 2 2 3 3 3 2" xfId="25227"/>
    <cellStyle name="40 % - Accent3 2 2 3 3 3 3" xfId="35784"/>
    <cellStyle name="40 % - Accent3 2 2 3 3 3 4" xfId="46339"/>
    <cellStyle name="40 % - Accent3 2 2 3 3 3 5" xfId="56903"/>
    <cellStyle name="40 % - Accent3 2 2 3 3 4" xfId="4438"/>
    <cellStyle name="40 % - Accent3 2 2 3 3 5" xfId="15016"/>
    <cellStyle name="40 % - Accent3 2 2 3 3 6" xfId="19947"/>
    <cellStyle name="40 % - Accent3 2 2 3 3 7" xfId="30504"/>
    <cellStyle name="40 % - Accent3 2 2 3 3 8" xfId="41059"/>
    <cellStyle name="40 % - Accent3 2 2 3 3 9" xfId="51623"/>
    <cellStyle name="40 % - Accent3 2 2 3 4" xfId="5847"/>
    <cellStyle name="40 % - Accent3 2 2 3 4 2" xfId="11129"/>
    <cellStyle name="40 % - Accent3 2 2 3 4 2 2" xfId="26635"/>
    <cellStyle name="40 % - Accent3 2 2 3 4 2 3" xfId="37192"/>
    <cellStyle name="40 % - Accent3 2 2 3 4 2 4" xfId="47747"/>
    <cellStyle name="40 % - Accent3 2 2 3 4 2 5" xfId="58311"/>
    <cellStyle name="40 % - Accent3 2 2 3 4 3" xfId="16248"/>
    <cellStyle name="40 % - Accent3 2 2 3 4 4" xfId="21355"/>
    <cellStyle name="40 % - Accent3 2 2 3 4 5" xfId="31912"/>
    <cellStyle name="40 % - Accent3 2 2 3 4 6" xfId="42467"/>
    <cellStyle name="40 % - Accent3 2 2 3 4 7" xfId="53031"/>
    <cellStyle name="40 % - Accent3 2 2 3 5" xfId="8488"/>
    <cellStyle name="40 % - Accent3 2 2 3 5 2" xfId="23995"/>
    <cellStyle name="40 % - Accent3 2 2 3 5 3" xfId="34552"/>
    <cellStyle name="40 % - Accent3 2 2 3 5 4" xfId="45107"/>
    <cellStyle name="40 % - Accent3 2 2 3 5 5" xfId="55671"/>
    <cellStyle name="40 % - Accent3 2 2 3 6" xfId="3206"/>
    <cellStyle name="40 % - Accent3 2 2 3 7" xfId="13784"/>
    <cellStyle name="40 % - Accent3 2 2 3 8" xfId="18715"/>
    <cellStyle name="40 % - Accent3 2 2 3 9" xfId="29272"/>
    <cellStyle name="40 % - Accent3 2 2 4" xfId="914"/>
    <cellStyle name="40 % - Accent3 2 2 4 10" xfId="50743"/>
    <cellStyle name="40 % - Accent3 2 2 4 2" xfId="2146"/>
    <cellStyle name="40 % - Accent3 2 2 4 2 2" xfId="7432"/>
    <cellStyle name="40 % - Accent3 2 2 4 2 2 2" xfId="12713"/>
    <cellStyle name="40 % - Accent3 2 2 4 2 2 2 2" xfId="28219"/>
    <cellStyle name="40 % - Accent3 2 2 4 2 2 2 3" xfId="38776"/>
    <cellStyle name="40 % - Accent3 2 2 4 2 2 2 4" xfId="49331"/>
    <cellStyle name="40 % - Accent3 2 2 4 2 2 2 5" xfId="59895"/>
    <cellStyle name="40 % - Accent3 2 2 4 2 2 3" xfId="17832"/>
    <cellStyle name="40 % - Accent3 2 2 4 2 2 4" xfId="22939"/>
    <cellStyle name="40 % - Accent3 2 2 4 2 2 5" xfId="33496"/>
    <cellStyle name="40 % - Accent3 2 2 4 2 2 6" xfId="44051"/>
    <cellStyle name="40 % - Accent3 2 2 4 2 2 7" xfId="54615"/>
    <cellStyle name="40 % - Accent3 2 2 4 2 3" xfId="10072"/>
    <cellStyle name="40 % - Accent3 2 2 4 2 3 2" xfId="25579"/>
    <cellStyle name="40 % - Accent3 2 2 4 2 3 3" xfId="36136"/>
    <cellStyle name="40 % - Accent3 2 2 4 2 3 4" xfId="46691"/>
    <cellStyle name="40 % - Accent3 2 2 4 2 3 5" xfId="57255"/>
    <cellStyle name="40 % - Accent3 2 2 4 2 4" xfId="4790"/>
    <cellStyle name="40 % - Accent3 2 2 4 2 5" xfId="15368"/>
    <cellStyle name="40 % - Accent3 2 2 4 2 6" xfId="20299"/>
    <cellStyle name="40 % - Accent3 2 2 4 2 7" xfId="30856"/>
    <cellStyle name="40 % - Accent3 2 2 4 2 8" xfId="41411"/>
    <cellStyle name="40 % - Accent3 2 2 4 2 9" xfId="51975"/>
    <cellStyle name="40 % - Accent3 2 2 4 3" xfId="6200"/>
    <cellStyle name="40 % - Accent3 2 2 4 3 2" xfId="11481"/>
    <cellStyle name="40 % - Accent3 2 2 4 3 2 2" xfId="26987"/>
    <cellStyle name="40 % - Accent3 2 2 4 3 2 3" xfId="37544"/>
    <cellStyle name="40 % - Accent3 2 2 4 3 2 4" xfId="48099"/>
    <cellStyle name="40 % - Accent3 2 2 4 3 2 5" xfId="58663"/>
    <cellStyle name="40 % - Accent3 2 2 4 3 3" xfId="16600"/>
    <cellStyle name="40 % - Accent3 2 2 4 3 4" xfId="21707"/>
    <cellStyle name="40 % - Accent3 2 2 4 3 5" xfId="32264"/>
    <cellStyle name="40 % - Accent3 2 2 4 3 6" xfId="42819"/>
    <cellStyle name="40 % - Accent3 2 2 4 3 7" xfId="53383"/>
    <cellStyle name="40 % - Accent3 2 2 4 4" xfId="8840"/>
    <cellStyle name="40 % - Accent3 2 2 4 4 2" xfId="24347"/>
    <cellStyle name="40 % - Accent3 2 2 4 4 3" xfId="34904"/>
    <cellStyle name="40 % - Accent3 2 2 4 4 4" xfId="45459"/>
    <cellStyle name="40 % - Accent3 2 2 4 4 5" xfId="56023"/>
    <cellStyle name="40 % - Accent3 2 2 4 5" xfId="3558"/>
    <cellStyle name="40 % - Accent3 2 2 4 6" xfId="14136"/>
    <cellStyle name="40 % - Accent3 2 2 4 7" xfId="19067"/>
    <cellStyle name="40 % - Accent3 2 2 4 8" xfId="29624"/>
    <cellStyle name="40 % - Accent3 2 2 4 9" xfId="40179"/>
    <cellStyle name="40 % - Accent3 2 2 5" xfId="1442"/>
    <cellStyle name="40 % - Accent3 2 2 5 2" xfId="6728"/>
    <cellStyle name="40 % - Accent3 2 2 5 2 2" xfId="12009"/>
    <cellStyle name="40 % - Accent3 2 2 5 2 2 2" xfId="27515"/>
    <cellStyle name="40 % - Accent3 2 2 5 2 2 3" xfId="38072"/>
    <cellStyle name="40 % - Accent3 2 2 5 2 2 4" xfId="48627"/>
    <cellStyle name="40 % - Accent3 2 2 5 2 2 5" xfId="59191"/>
    <cellStyle name="40 % - Accent3 2 2 5 2 3" xfId="17128"/>
    <cellStyle name="40 % - Accent3 2 2 5 2 4" xfId="22235"/>
    <cellStyle name="40 % - Accent3 2 2 5 2 5" xfId="32792"/>
    <cellStyle name="40 % - Accent3 2 2 5 2 6" xfId="43347"/>
    <cellStyle name="40 % - Accent3 2 2 5 2 7" xfId="53911"/>
    <cellStyle name="40 % - Accent3 2 2 5 3" xfId="9368"/>
    <cellStyle name="40 % - Accent3 2 2 5 3 2" xfId="24875"/>
    <cellStyle name="40 % - Accent3 2 2 5 3 3" xfId="35432"/>
    <cellStyle name="40 % - Accent3 2 2 5 3 4" xfId="45987"/>
    <cellStyle name="40 % - Accent3 2 2 5 3 5" xfId="56551"/>
    <cellStyle name="40 % - Accent3 2 2 5 4" xfId="4086"/>
    <cellStyle name="40 % - Accent3 2 2 5 5" xfId="14664"/>
    <cellStyle name="40 % - Accent3 2 2 5 6" xfId="19595"/>
    <cellStyle name="40 % - Accent3 2 2 5 7" xfId="30152"/>
    <cellStyle name="40 % - Accent3 2 2 5 8" xfId="40707"/>
    <cellStyle name="40 % - Accent3 2 2 5 9" xfId="51271"/>
    <cellStyle name="40 % - Accent3 2 2 6" xfId="2674"/>
    <cellStyle name="40 % - Accent3 2 2 6 2" xfId="7960"/>
    <cellStyle name="40 % - Accent3 2 2 6 2 2" xfId="13241"/>
    <cellStyle name="40 % - Accent3 2 2 6 2 2 2" xfId="28747"/>
    <cellStyle name="40 % - Accent3 2 2 6 2 2 3" xfId="39304"/>
    <cellStyle name="40 % - Accent3 2 2 6 2 2 4" xfId="49859"/>
    <cellStyle name="40 % - Accent3 2 2 6 2 2 5" xfId="60423"/>
    <cellStyle name="40 % - Accent3 2 2 6 2 3" xfId="23467"/>
    <cellStyle name="40 % - Accent3 2 2 6 2 4" xfId="34024"/>
    <cellStyle name="40 % - Accent3 2 2 6 2 5" xfId="44579"/>
    <cellStyle name="40 % - Accent3 2 2 6 2 6" xfId="55143"/>
    <cellStyle name="40 % - Accent3 2 2 6 3" xfId="10600"/>
    <cellStyle name="40 % - Accent3 2 2 6 3 2" xfId="26107"/>
    <cellStyle name="40 % - Accent3 2 2 6 3 3" xfId="36664"/>
    <cellStyle name="40 % - Accent3 2 2 6 3 4" xfId="47219"/>
    <cellStyle name="40 % - Accent3 2 2 6 3 5" xfId="57783"/>
    <cellStyle name="40 % - Accent3 2 2 6 4" xfId="5318"/>
    <cellStyle name="40 % - Accent3 2 2 6 5" xfId="15896"/>
    <cellStyle name="40 % - Accent3 2 2 6 6" xfId="20827"/>
    <cellStyle name="40 % - Accent3 2 2 6 7" xfId="31384"/>
    <cellStyle name="40 % - Accent3 2 2 6 8" xfId="41939"/>
    <cellStyle name="40 % - Accent3 2 2 6 9" xfId="52503"/>
    <cellStyle name="40 % - Accent3 2 2 7" xfId="5495"/>
    <cellStyle name="40 % - Accent3 2 2 7 2" xfId="10777"/>
    <cellStyle name="40 % - Accent3 2 2 7 2 2" xfId="26283"/>
    <cellStyle name="40 % - Accent3 2 2 7 2 3" xfId="36840"/>
    <cellStyle name="40 % - Accent3 2 2 7 2 4" xfId="47395"/>
    <cellStyle name="40 % - Accent3 2 2 7 2 5" xfId="57959"/>
    <cellStyle name="40 % - Accent3 2 2 7 3" xfId="21003"/>
    <cellStyle name="40 % - Accent3 2 2 7 4" xfId="31560"/>
    <cellStyle name="40 % - Accent3 2 2 7 5" xfId="42115"/>
    <cellStyle name="40 % - Accent3 2 2 7 6" xfId="52679"/>
    <cellStyle name="40 % - Accent3 2 2 8" xfId="8136"/>
    <cellStyle name="40 % - Accent3 2 2 8 2" xfId="23643"/>
    <cellStyle name="40 % - Accent3 2 2 8 3" xfId="34200"/>
    <cellStyle name="40 % - Accent3 2 2 8 4" xfId="44755"/>
    <cellStyle name="40 % - Accent3 2 2 8 5" xfId="55319"/>
    <cellStyle name="40 % - Accent3 2 2 9" xfId="2851"/>
    <cellStyle name="40 % - Accent3 2 3" xfId="298"/>
    <cellStyle name="40 % - Accent3 2 3 10" xfId="29013"/>
    <cellStyle name="40 % - Accent3 2 3 11" xfId="39568"/>
    <cellStyle name="40 % - Accent3 2 3 12" xfId="50128"/>
    <cellStyle name="40 % - Accent3 2 3 2" xfId="651"/>
    <cellStyle name="40 % - Accent3 2 3 2 10" xfId="50480"/>
    <cellStyle name="40 % - Accent3 2 3 2 2" xfId="1883"/>
    <cellStyle name="40 % - Accent3 2 3 2 2 2" xfId="7169"/>
    <cellStyle name="40 % - Accent3 2 3 2 2 2 2" xfId="12450"/>
    <cellStyle name="40 % - Accent3 2 3 2 2 2 2 2" xfId="27956"/>
    <cellStyle name="40 % - Accent3 2 3 2 2 2 2 3" xfId="38513"/>
    <cellStyle name="40 % - Accent3 2 3 2 2 2 2 4" xfId="49068"/>
    <cellStyle name="40 % - Accent3 2 3 2 2 2 2 5" xfId="59632"/>
    <cellStyle name="40 % - Accent3 2 3 2 2 2 3" xfId="17569"/>
    <cellStyle name="40 % - Accent3 2 3 2 2 2 4" xfId="22676"/>
    <cellStyle name="40 % - Accent3 2 3 2 2 2 5" xfId="33233"/>
    <cellStyle name="40 % - Accent3 2 3 2 2 2 6" xfId="43788"/>
    <cellStyle name="40 % - Accent3 2 3 2 2 2 7" xfId="54352"/>
    <cellStyle name="40 % - Accent3 2 3 2 2 3" xfId="9809"/>
    <cellStyle name="40 % - Accent3 2 3 2 2 3 2" xfId="25316"/>
    <cellStyle name="40 % - Accent3 2 3 2 2 3 3" xfId="35873"/>
    <cellStyle name="40 % - Accent3 2 3 2 2 3 4" xfId="46428"/>
    <cellStyle name="40 % - Accent3 2 3 2 2 3 5" xfId="56992"/>
    <cellStyle name="40 % - Accent3 2 3 2 2 4" xfId="4527"/>
    <cellStyle name="40 % - Accent3 2 3 2 2 5" xfId="15105"/>
    <cellStyle name="40 % - Accent3 2 3 2 2 6" xfId="20036"/>
    <cellStyle name="40 % - Accent3 2 3 2 2 7" xfId="30593"/>
    <cellStyle name="40 % - Accent3 2 3 2 2 8" xfId="41148"/>
    <cellStyle name="40 % - Accent3 2 3 2 2 9" xfId="51712"/>
    <cellStyle name="40 % - Accent3 2 3 2 3" xfId="5937"/>
    <cellStyle name="40 % - Accent3 2 3 2 3 2" xfId="11218"/>
    <cellStyle name="40 % - Accent3 2 3 2 3 2 2" xfId="26724"/>
    <cellStyle name="40 % - Accent3 2 3 2 3 2 3" xfId="37281"/>
    <cellStyle name="40 % - Accent3 2 3 2 3 2 4" xfId="47836"/>
    <cellStyle name="40 % - Accent3 2 3 2 3 2 5" xfId="58400"/>
    <cellStyle name="40 % - Accent3 2 3 2 3 3" xfId="16337"/>
    <cellStyle name="40 % - Accent3 2 3 2 3 4" xfId="21444"/>
    <cellStyle name="40 % - Accent3 2 3 2 3 5" xfId="32001"/>
    <cellStyle name="40 % - Accent3 2 3 2 3 6" xfId="42556"/>
    <cellStyle name="40 % - Accent3 2 3 2 3 7" xfId="53120"/>
    <cellStyle name="40 % - Accent3 2 3 2 4" xfId="8577"/>
    <cellStyle name="40 % - Accent3 2 3 2 4 2" xfId="24084"/>
    <cellStyle name="40 % - Accent3 2 3 2 4 3" xfId="34641"/>
    <cellStyle name="40 % - Accent3 2 3 2 4 4" xfId="45196"/>
    <cellStyle name="40 % - Accent3 2 3 2 4 5" xfId="55760"/>
    <cellStyle name="40 % - Accent3 2 3 2 5" xfId="3295"/>
    <cellStyle name="40 % - Accent3 2 3 2 6" xfId="13873"/>
    <cellStyle name="40 % - Accent3 2 3 2 7" xfId="18804"/>
    <cellStyle name="40 % - Accent3 2 3 2 8" xfId="29361"/>
    <cellStyle name="40 % - Accent3 2 3 2 9" xfId="39916"/>
    <cellStyle name="40 % - Accent3 2 3 3" xfId="1003"/>
    <cellStyle name="40 % - Accent3 2 3 3 10" xfId="50832"/>
    <cellStyle name="40 % - Accent3 2 3 3 2" xfId="2235"/>
    <cellStyle name="40 % - Accent3 2 3 3 2 2" xfId="7521"/>
    <cellStyle name="40 % - Accent3 2 3 3 2 2 2" xfId="12802"/>
    <cellStyle name="40 % - Accent3 2 3 3 2 2 2 2" xfId="28308"/>
    <cellStyle name="40 % - Accent3 2 3 3 2 2 2 3" xfId="38865"/>
    <cellStyle name="40 % - Accent3 2 3 3 2 2 2 4" xfId="49420"/>
    <cellStyle name="40 % - Accent3 2 3 3 2 2 2 5" xfId="59984"/>
    <cellStyle name="40 % - Accent3 2 3 3 2 2 3" xfId="17921"/>
    <cellStyle name="40 % - Accent3 2 3 3 2 2 4" xfId="23028"/>
    <cellStyle name="40 % - Accent3 2 3 3 2 2 5" xfId="33585"/>
    <cellStyle name="40 % - Accent3 2 3 3 2 2 6" xfId="44140"/>
    <cellStyle name="40 % - Accent3 2 3 3 2 2 7" xfId="54704"/>
    <cellStyle name="40 % - Accent3 2 3 3 2 3" xfId="10161"/>
    <cellStyle name="40 % - Accent3 2 3 3 2 3 2" xfId="25668"/>
    <cellStyle name="40 % - Accent3 2 3 3 2 3 3" xfId="36225"/>
    <cellStyle name="40 % - Accent3 2 3 3 2 3 4" xfId="46780"/>
    <cellStyle name="40 % - Accent3 2 3 3 2 3 5" xfId="57344"/>
    <cellStyle name="40 % - Accent3 2 3 3 2 4" xfId="4879"/>
    <cellStyle name="40 % - Accent3 2 3 3 2 5" xfId="15457"/>
    <cellStyle name="40 % - Accent3 2 3 3 2 6" xfId="20388"/>
    <cellStyle name="40 % - Accent3 2 3 3 2 7" xfId="30945"/>
    <cellStyle name="40 % - Accent3 2 3 3 2 8" xfId="41500"/>
    <cellStyle name="40 % - Accent3 2 3 3 2 9" xfId="52064"/>
    <cellStyle name="40 % - Accent3 2 3 3 3" xfId="6289"/>
    <cellStyle name="40 % - Accent3 2 3 3 3 2" xfId="11570"/>
    <cellStyle name="40 % - Accent3 2 3 3 3 2 2" xfId="27076"/>
    <cellStyle name="40 % - Accent3 2 3 3 3 2 3" xfId="37633"/>
    <cellStyle name="40 % - Accent3 2 3 3 3 2 4" xfId="48188"/>
    <cellStyle name="40 % - Accent3 2 3 3 3 2 5" xfId="58752"/>
    <cellStyle name="40 % - Accent3 2 3 3 3 3" xfId="16689"/>
    <cellStyle name="40 % - Accent3 2 3 3 3 4" xfId="21796"/>
    <cellStyle name="40 % - Accent3 2 3 3 3 5" xfId="32353"/>
    <cellStyle name="40 % - Accent3 2 3 3 3 6" xfId="42908"/>
    <cellStyle name="40 % - Accent3 2 3 3 3 7" xfId="53472"/>
    <cellStyle name="40 % - Accent3 2 3 3 4" xfId="8929"/>
    <cellStyle name="40 % - Accent3 2 3 3 4 2" xfId="24436"/>
    <cellStyle name="40 % - Accent3 2 3 3 4 3" xfId="34993"/>
    <cellStyle name="40 % - Accent3 2 3 3 4 4" xfId="45548"/>
    <cellStyle name="40 % - Accent3 2 3 3 4 5" xfId="56112"/>
    <cellStyle name="40 % - Accent3 2 3 3 5" xfId="3647"/>
    <cellStyle name="40 % - Accent3 2 3 3 6" xfId="14225"/>
    <cellStyle name="40 % - Accent3 2 3 3 7" xfId="19156"/>
    <cellStyle name="40 % - Accent3 2 3 3 8" xfId="29713"/>
    <cellStyle name="40 % - Accent3 2 3 3 9" xfId="40268"/>
    <cellStyle name="40 % - Accent3 2 3 4" xfId="1531"/>
    <cellStyle name="40 % - Accent3 2 3 4 2" xfId="6817"/>
    <cellStyle name="40 % - Accent3 2 3 4 2 2" xfId="12098"/>
    <cellStyle name="40 % - Accent3 2 3 4 2 2 2" xfId="27604"/>
    <cellStyle name="40 % - Accent3 2 3 4 2 2 3" xfId="38161"/>
    <cellStyle name="40 % - Accent3 2 3 4 2 2 4" xfId="48716"/>
    <cellStyle name="40 % - Accent3 2 3 4 2 2 5" xfId="59280"/>
    <cellStyle name="40 % - Accent3 2 3 4 2 3" xfId="17217"/>
    <cellStyle name="40 % - Accent3 2 3 4 2 4" xfId="22324"/>
    <cellStyle name="40 % - Accent3 2 3 4 2 5" xfId="32881"/>
    <cellStyle name="40 % - Accent3 2 3 4 2 6" xfId="43436"/>
    <cellStyle name="40 % - Accent3 2 3 4 2 7" xfId="54000"/>
    <cellStyle name="40 % - Accent3 2 3 4 3" xfId="9457"/>
    <cellStyle name="40 % - Accent3 2 3 4 3 2" xfId="24964"/>
    <cellStyle name="40 % - Accent3 2 3 4 3 3" xfId="35521"/>
    <cellStyle name="40 % - Accent3 2 3 4 3 4" xfId="46076"/>
    <cellStyle name="40 % - Accent3 2 3 4 3 5" xfId="56640"/>
    <cellStyle name="40 % - Accent3 2 3 4 4" xfId="4175"/>
    <cellStyle name="40 % - Accent3 2 3 4 5" xfId="14753"/>
    <cellStyle name="40 % - Accent3 2 3 4 6" xfId="19684"/>
    <cellStyle name="40 % - Accent3 2 3 4 7" xfId="30241"/>
    <cellStyle name="40 % - Accent3 2 3 4 8" xfId="40796"/>
    <cellStyle name="40 % - Accent3 2 3 4 9" xfId="51360"/>
    <cellStyle name="40 % - Accent3 2 3 5" xfId="5584"/>
    <cellStyle name="40 % - Accent3 2 3 5 2" xfId="10866"/>
    <cellStyle name="40 % - Accent3 2 3 5 2 2" xfId="26372"/>
    <cellStyle name="40 % - Accent3 2 3 5 2 3" xfId="36929"/>
    <cellStyle name="40 % - Accent3 2 3 5 2 4" xfId="47484"/>
    <cellStyle name="40 % - Accent3 2 3 5 2 5" xfId="58048"/>
    <cellStyle name="40 % - Accent3 2 3 5 3" xfId="15985"/>
    <cellStyle name="40 % - Accent3 2 3 5 4" xfId="21092"/>
    <cellStyle name="40 % - Accent3 2 3 5 5" xfId="31649"/>
    <cellStyle name="40 % - Accent3 2 3 5 6" xfId="42204"/>
    <cellStyle name="40 % - Accent3 2 3 5 7" xfId="52768"/>
    <cellStyle name="40 % - Accent3 2 3 6" xfId="8225"/>
    <cellStyle name="40 % - Accent3 2 3 6 2" xfId="23732"/>
    <cellStyle name="40 % - Accent3 2 3 6 3" xfId="34289"/>
    <cellStyle name="40 % - Accent3 2 3 6 4" xfId="44844"/>
    <cellStyle name="40 % - Accent3 2 3 6 5" xfId="55408"/>
    <cellStyle name="40 % - Accent3 2 3 7" xfId="2947"/>
    <cellStyle name="40 % - Accent3 2 3 8" xfId="13521"/>
    <cellStyle name="40 % - Accent3 2 3 9" xfId="18452"/>
    <cellStyle name="40 % - Accent3 2 4" xfId="474"/>
    <cellStyle name="40 % - Accent3 2 4 10" xfId="39742"/>
    <cellStyle name="40 % - Accent3 2 4 11" xfId="50304"/>
    <cellStyle name="40 % - Accent3 2 4 2" xfId="1179"/>
    <cellStyle name="40 % - Accent3 2 4 2 10" xfId="51008"/>
    <cellStyle name="40 % - Accent3 2 4 2 2" xfId="2411"/>
    <cellStyle name="40 % - Accent3 2 4 2 2 2" xfId="7697"/>
    <cellStyle name="40 % - Accent3 2 4 2 2 2 2" xfId="12978"/>
    <cellStyle name="40 % - Accent3 2 4 2 2 2 2 2" xfId="28484"/>
    <cellStyle name="40 % - Accent3 2 4 2 2 2 2 3" xfId="39041"/>
    <cellStyle name="40 % - Accent3 2 4 2 2 2 2 4" xfId="49596"/>
    <cellStyle name="40 % - Accent3 2 4 2 2 2 2 5" xfId="60160"/>
    <cellStyle name="40 % - Accent3 2 4 2 2 2 3" xfId="18097"/>
    <cellStyle name="40 % - Accent3 2 4 2 2 2 4" xfId="23204"/>
    <cellStyle name="40 % - Accent3 2 4 2 2 2 5" xfId="33761"/>
    <cellStyle name="40 % - Accent3 2 4 2 2 2 6" xfId="44316"/>
    <cellStyle name="40 % - Accent3 2 4 2 2 2 7" xfId="54880"/>
    <cellStyle name="40 % - Accent3 2 4 2 2 3" xfId="10337"/>
    <cellStyle name="40 % - Accent3 2 4 2 2 3 2" xfId="25844"/>
    <cellStyle name="40 % - Accent3 2 4 2 2 3 3" xfId="36401"/>
    <cellStyle name="40 % - Accent3 2 4 2 2 3 4" xfId="46956"/>
    <cellStyle name="40 % - Accent3 2 4 2 2 3 5" xfId="57520"/>
    <cellStyle name="40 % - Accent3 2 4 2 2 4" xfId="5055"/>
    <cellStyle name="40 % - Accent3 2 4 2 2 5" xfId="15633"/>
    <cellStyle name="40 % - Accent3 2 4 2 2 6" xfId="20564"/>
    <cellStyle name="40 % - Accent3 2 4 2 2 7" xfId="31121"/>
    <cellStyle name="40 % - Accent3 2 4 2 2 8" xfId="41676"/>
    <cellStyle name="40 % - Accent3 2 4 2 2 9" xfId="52240"/>
    <cellStyle name="40 % - Accent3 2 4 2 3" xfId="6465"/>
    <cellStyle name="40 % - Accent3 2 4 2 3 2" xfId="11746"/>
    <cellStyle name="40 % - Accent3 2 4 2 3 2 2" xfId="27252"/>
    <cellStyle name="40 % - Accent3 2 4 2 3 2 3" xfId="37809"/>
    <cellStyle name="40 % - Accent3 2 4 2 3 2 4" xfId="48364"/>
    <cellStyle name="40 % - Accent3 2 4 2 3 2 5" xfId="58928"/>
    <cellStyle name="40 % - Accent3 2 4 2 3 3" xfId="16865"/>
    <cellStyle name="40 % - Accent3 2 4 2 3 4" xfId="21972"/>
    <cellStyle name="40 % - Accent3 2 4 2 3 5" xfId="32529"/>
    <cellStyle name="40 % - Accent3 2 4 2 3 6" xfId="43084"/>
    <cellStyle name="40 % - Accent3 2 4 2 3 7" xfId="53648"/>
    <cellStyle name="40 % - Accent3 2 4 2 4" xfId="9105"/>
    <cellStyle name="40 % - Accent3 2 4 2 4 2" xfId="24612"/>
    <cellStyle name="40 % - Accent3 2 4 2 4 3" xfId="35169"/>
    <cellStyle name="40 % - Accent3 2 4 2 4 4" xfId="45724"/>
    <cellStyle name="40 % - Accent3 2 4 2 4 5" xfId="56288"/>
    <cellStyle name="40 % - Accent3 2 4 2 5" xfId="3823"/>
    <cellStyle name="40 % - Accent3 2 4 2 6" xfId="14401"/>
    <cellStyle name="40 % - Accent3 2 4 2 7" xfId="19332"/>
    <cellStyle name="40 % - Accent3 2 4 2 8" xfId="29889"/>
    <cellStyle name="40 % - Accent3 2 4 2 9" xfId="40444"/>
    <cellStyle name="40 % - Accent3 2 4 3" xfId="1707"/>
    <cellStyle name="40 % - Accent3 2 4 3 2" xfId="6993"/>
    <cellStyle name="40 % - Accent3 2 4 3 2 2" xfId="12274"/>
    <cellStyle name="40 % - Accent3 2 4 3 2 2 2" xfId="27780"/>
    <cellStyle name="40 % - Accent3 2 4 3 2 2 3" xfId="38337"/>
    <cellStyle name="40 % - Accent3 2 4 3 2 2 4" xfId="48892"/>
    <cellStyle name="40 % - Accent3 2 4 3 2 2 5" xfId="59456"/>
    <cellStyle name="40 % - Accent3 2 4 3 2 3" xfId="17393"/>
    <cellStyle name="40 % - Accent3 2 4 3 2 4" xfId="22500"/>
    <cellStyle name="40 % - Accent3 2 4 3 2 5" xfId="33057"/>
    <cellStyle name="40 % - Accent3 2 4 3 2 6" xfId="43612"/>
    <cellStyle name="40 % - Accent3 2 4 3 2 7" xfId="54176"/>
    <cellStyle name="40 % - Accent3 2 4 3 3" xfId="9633"/>
    <cellStyle name="40 % - Accent3 2 4 3 3 2" xfId="25140"/>
    <cellStyle name="40 % - Accent3 2 4 3 3 3" xfId="35697"/>
    <cellStyle name="40 % - Accent3 2 4 3 3 4" xfId="46252"/>
    <cellStyle name="40 % - Accent3 2 4 3 3 5" xfId="56816"/>
    <cellStyle name="40 % - Accent3 2 4 3 4" xfId="4351"/>
    <cellStyle name="40 % - Accent3 2 4 3 5" xfId="14929"/>
    <cellStyle name="40 % - Accent3 2 4 3 6" xfId="19860"/>
    <cellStyle name="40 % - Accent3 2 4 3 7" xfId="30417"/>
    <cellStyle name="40 % - Accent3 2 4 3 8" xfId="40972"/>
    <cellStyle name="40 % - Accent3 2 4 3 9" xfId="51536"/>
    <cellStyle name="40 % - Accent3 2 4 4" xfId="5760"/>
    <cellStyle name="40 % - Accent3 2 4 4 2" xfId="11042"/>
    <cellStyle name="40 % - Accent3 2 4 4 2 2" xfId="26548"/>
    <cellStyle name="40 % - Accent3 2 4 4 2 3" xfId="37105"/>
    <cellStyle name="40 % - Accent3 2 4 4 2 4" xfId="47660"/>
    <cellStyle name="40 % - Accent3 2 4 4 2 5" xfId="58224"/>
    <cellStyle name="40 % - Accent3 2 4 4 3" xfId="16161"/>
    <cellStyle name="40 % - Accent3 2 4 4 4" xfId="21268"/>
    <cellStyle name="40 % - Accent3 2 4 4 5" xfId="31825"/>
    <cellStyle name="40 % - Accent3 2 4 4 6" xfId="42380"/>
    <cellStyle name="40 % - Accent3 2 4 4 7" xfId="52944"/>
    <cellStyle name="40 % - Accent3 2 4 5" xfId="8401"/>
    <cellStyle name="40 % - Accent3 2 4 5 2" xfId="23908"/>
    <cellStyle name="40 % - Accent3 2 4 5 3" xfId="34465"/>
    <cellStyle name="40 % - Accent3 2 4 5 4" xfId="45020"/>
    <cellStyle name="40 % - Accent3 2 4 5 5" xfId="55584"/>
    <cellStyle name="40 % - Accent3 2 4 6" xfId="3121"/>
    <cellStyle name="40 % - Accent3 2 4 7" xfId="13697"/>
    <cellStyle name="40 % - Accent3 2 4 8" xfId="18628"/>
    <cellStyle name="40 % - Accent3 2 4 9" xfId="29187"/>
    <cellStyle name="40 % - Accent3 2 5" xfId="827"/>
    <cellStyle name="40 % - Accent3 2 5 10" xfId="50656"/>
    <cellStyle name="40 % - Accent3 2 5 2" xfId="2059"/>
    <cellStyle name="40 % - Accent3 2 5 2 2" xfId="7345"/>
    <cellStyle name="40 % - Accent3 2 5 2 2 2" xfId="12626"/>
    <cellStyle name="40 % - Accent3 2 5 2 2 2 2" xfId="28132"/>
    <cellStyle name="40 % - Accent3 2 5 2 2 2 3" xfId="38689"/>
    <cellStyle name="40 % - Accent3 2 5 2 2 2 4" xfId="49244"/>
    <cellStyle name="40 % - Accent3 2 5 2 2 2 5" xfId="59808"/>
    <cellStyle name="40 % - Accent3 2 5 2 2 3" xfId="17745"/>
    <cellStyle name="40 % - Accent3 2 5 2 2 4" xfId="22852"/>
    <cellStyle name="40 % - Accent3 2 5 2 2 5" xfId="33409"/>
    <cellStyle name="40 % - Accent3 2 5 2 2 6" xfId="43964"/>
    <cellStyle name="40 % - Accent3 2 5 2 2 7" xfId="54528"/>
    <cellStyle name="40 % - Accent3 2 5 2 3" xfId="9985"/>
    <cellStyle name="40 % - Accent3 2 5 2 3 2" xfId="25492"/>
    <cellStyle name="40 % - Accent3 2 5 2 3 3" xfId="36049"/>
    <cellStyle name="40 % - Accent3 2 5 2 3 4" xfId="46604"/>
    <cellStyle name="40 % - Accent3 2 5 2 3 5" xfId="57168"/>
    <cellStyle name="40 % - Accent3 2 5 2 4" xfId="4703"/>
    <cellStyle name="40 % - Accent3 2 5 2 5" xfId="15281"/>
    <cellStyle name="40 % - Accent3 2 5 2 6" xfId="20212"/>
    <cellStyle name="40 % - Accent3 2 5 2 7" xfId="30769"/>
    <cellStyle name="40 % - Accent3 2 5 2 8" xfId="41324"/>
    <cellStyle name="40 % - Accent3 2 5 2 9" xfId="51888"/>
    <cellStyle name="40 % - Accent3 2 5 3" xfId="6113"/>
    <cellStyle name="40 % - Accent3 2 5 3 2" xfId="11394"/>
    <cellStyle name="40 % - Accent3 2 5 3 2 2" xfId="26900"/>
    <cellStyle name="40 % - Accent3 2 5 3 2 3" xfId="37457"/>
    <cellStyle name="40 % - Accent3 2 5 3 2 4" xfId="48012"/>
    <cellStyle name="40 % - Accent3 2 5 3 2 5" xfId="58576"/>
    <cellStyle name="40 % - Accent3 2 5 3 3" xfId="16513"/>
    <cellStyle name="40 % - Accent3 2 5 3 4" xfId="21620"/>
    <cellStyle name="40 % - Accent3 2 5 3 5" xfId="32177"/>
    <cellStyle name="40 % - Accent3 2 5 3 6" xfId="42732"/>
    <cellStyle name="40 % - Accent3 2 5 3 7" xfId="53296"/>
    <cellStyle name="40 % - Accent3 2 5 4" xfId="8753"/>
    <cellStyle name="40 % - Accent3 2 5 4 2" xfId="24260"/>
    <cellStyle name="40 % - Accent3 2 5 4 3" xfId="34817"/>
    <cellStyle name="40 % - Accent3 2 5 4 4" xfId="45372"/>
    <cellStyle name="40 % - Accent3 2 5 4 5" xfId="55936"/>
    <cellStyle name="40 % - Accent3 2 5 5" xfId="3471"/>
    <cellStyle name="40 % - Accent3 2 5 6" xfId="14049"/>
    <cellStyle name="40 % - Accent3 2 5 7" xfId="18980"/>
    <cellStyle name="40 % - Accent3 2 5 8" xfId="29537"/>
    <cellStyle name="40 % - Accent3 2 5 9" xfId="40092"/>
    <cellStyle name="40 % - Accent3 2 6" xfId="1355"/>
    <cellStyle name="40 % - Accent3 2 6 2" xfId="6641"/>
    <cellStyle name="40 % - Accent3 2 6 2 2" xfId="11922"/>
    <cellStyle name="40 % - Accent3 2 6 2 2 2" xfId="27428"/>
    <cellStyle name="40 % - Accent3 2 6 2 2 3" xfId="37985"/>
    <cellStyle name="40 % - Accent3 2 6 2 2 4" xfId="48540"/>
    <cellStyle name="40 % - Accent3 2 6 2 2 5" xfId="59104"/>
    <cellStyle name="40 % - Accent3 2 6 2 3" xfId="17041"/>
    <cellStyle name="40 % - Accent3 2 6 2 4" xfId="22148"/>
    <cellStyle name="40 % - Accent3 2 6 2 5" xfId="32705"/>
    <cellStyle name="40 % - Accent3 2 6 2 6" xfId="43260"/>
    <cellStyle name="40 % - Accent3 2 6 2 7" xfId="53824"/>
    <cellStyle name="40 % - Accent3 2 6 3" xfId="9281"/>
    <cellStyle name="40 % - Accent3 2 6 3 2" xfId="24788"/>
    <cellStyle name="40 % - Accent3 2 6 3 3" xfId="35345"/>
    <cellStyle name="40 % - Accent3 2 6 3 4" xfId="45900"/>
    <cellStyle name="40 % - Accent3 2 6 3 5" xfId="56464"/>
    <cellStyle name="40 % - Accent3 2 6 4" xfId="3999"/>
    <cellStyle name="40 % - Accent3 2 6 5" xfId="14577"/>
    <cellStyle name="40 % - Accent3 2 6 6" xfId="19508"/>
    <cellStyle name="40 % - Accent3 2 6 7" xfId="30065"/>
    <cellStyle name="40 % - Accent3 2 6 8" xfId="40620"/>
    <cellStyle name="40 % - Accent3 2 6 9" xfId="51184"/>
    <cellStyle name="40 % - Accent3 2 7" xfId="2587"/>
    <cellStyle name="40 % - Accent3 2 7 2" xfId="7873"/>
    <cellStyle name="40 % - Accent3 2 7 2 2" xfId="13154"/>
    <cellStyle name="40 % - Accent3 2 7 2 2 2" xfId="28660"/>
    <cellStyle name="40 % - Accent3 2 7 2 2 3" xfId="39217"/>
    <cellStyle name="40 % - Accent3 2 7 2 2 4" xfId="49772"/>
    <cellStyle name="40 % - Accent3 2 7 2 2 5" xfId="60336"/>
    <cellStyle name="40 % - Accent3 2 7 2 3" xfId="23380"/>
    <cellStyle name="40 % - Accent3 2 7 2 4" xfId="33937"/>
    <cellStyle name="40 % - Accent3 2 7 2 5" xfId="44492"/>
    <cellStyle name="40 % - Accent3 2 7 2 6" xfId="55056"/>
    <cellStyle name="40 % - Accent3 2 7 3" xfId="10513"/>
    <cellStyle name="40 % - Accent3 2 7 3 2" xfId="26020"/>
    <cellStyle name="40 % - Accent3 2 7 3 3" xfId="36577"/>
    <cellStyle name="40 % - Accent3 2 7 3 4" xfId="47132"/>
    <cellStyle name="40 % - Accent3 2 7 3 5" xfId="57696"/>
    <cellStyle name="40 % - Accent3 2 7 4" xfId="5231"/>
    <cellStyle name="40 % - Accent3 2 7 5" xfId="15809"/>
    <cellStyle name="40 % - Accent3 2 7 6" xfId="20740"/>
    <cellStyle name="40 % - Accent3 2 7 7" xfId="31297"/>
    <cellStyle name="40 % - Accent3 2 7 8" xfId="41852"/>
    <cellStyle name="40 % - Accent3 2 7 9" xfId="52416"/>
    <cellStyle name="40 % - Accent3 2 8" xfId="5408"/>
    <cellStyle name="40 % - Accent3 2 8 2" xfId="10690"/>
    <cellStyle name="40 % - Accent3 2 8 2 2" xfId="26196"/>
    <cellStyle name="40 % - Accent3 2 8 2 3" xfId="36753"/>
    <cellStyle name="40 % - Accent3 2 8 2 4" xfId="47308"/>
    <cellStyle name="40 % - Accent3 2 8 2 5" xfId="57872"/>
    <cellStyle name="40 % - Accent3 2 8 3" xfId="20916"/>
    <cellStyle name="40 % - Accent3 2 8 4" xfId="31473"/>
    <cellStyle name="40 % - Accent3 2 8 5" xfId="42028"/>
    <cellStyle name="40 % - Accent3 2 8 6" xfId="52592"/>
    <cellStyle name="40 % - Accent3 2 9" xfId="8049"/>
    <cellStyle name="40 % - Accent3 2 9 2" xfId="23556"/>
    <cellStyle name="40 % - Accent3 2 9 3" xfId="34113"/>
    <cellStyle name="40 % - Accent3 2 9 4" xfId="44668"/>
    <cellStyle name="40 % - Accent3 2 9 5" xfId="55232"/>
    <cellStyle name="40 % - Accent3 3" xfId="137"/>
    <cellStyle name="40 % - Accent3 3 10" xfId="13367"/>
    <cellStyle name="40 % - Accent3 3 11" xfId="18297"/>
    <cellStyle name="40 % - Accent3 3 12" xfId="28859"/>
    <cellStyle name="40 % - Accent3 3 13" xfId="39414"/>
    <cellStyle name="40 % - Accent3 3 14" xfId="49974"/>
    <cellStyle name="40 % - Accent3 3 2" xfId="320"/>
    <cellStyle name="40 % - Accent3 3 2 10" xfId="29035"/>
    <cellStyle name="40 % - Accent3 3 2 11" xfId="39590"/>
    <cellStyle name="40 % - Accent3 3 2 12" xfId="50150"/>
    <cellStyle name="40 % - Accent3 3 2 2" xfId="673"/>
    <cellStyle name="40 % - Accent3 3 2 2 10" xfId="50502"/>
    <cellStyle name="40 % - Accent3 3 2 2 2" xfId="1905"/>
    <cellStyle name="40 % - Accent3 3 2 2 2 2" xfId="7191"/>
    <cellStyle name="40 % - Accent3 3 2 2 2 2 2" xfId="12472"/>
    <cellStyle name="40 % - Accent3 3 2 2 2 2 2 2" xfId="27978"/>
    <cellStyle name="40 % - Accent3 3 2 2 2 2 2 3" xfId="38535"/>
    <cellStyle name="40 % - Accent3 3 2 2 2 2 2 4" xfId="49090"/>
    <cellStyle name="40 % - Accent3 3 2 2 2 2 2 5" xfId="59654"/>
    <cellStyle name="40 % - Accent3 3 2 2 2 2 3" xfId="17591"/>
    <cellStyle name="40 % - Accent3 3 2 2 2 2 4" xfId="22698"/>
    <cellStyle name="40 % - Accent3 3 2 2 2 2 5" xfId="33255"/>
    <cellStyle name="40 % - Accent3 3 2 2 2 2 6" xfId="43810"/>
    <cellStyle name="40 % - Accent3 3 2 2 2 2 7" xfId="54374"/>
    <cellStyle name="40 % - Accent3 3 2 2 2 3" xfId="9831"/>
    <cellStyle name="40 % - Accent3 3 2 2 2 3 2" xfId="25338"/>
    <cellStyle name="40 % - Accent3 3 2 2 2 3 3" xfId="35895"/>
    <cellStyle name="40 % - Accent3 3 2 2 2 3 4" xfId="46450"/>
    <cellStyle name="40 % - Accent3 3 2 2 2 3 5" xfId="57014"/>
    <cellStyle name="40 % - Accent3 3 2 2 2 4" xfId="4549"/>
    <cellStyle name="40 % - Accent3 3 2 2 2 5" xfId="15127"/>
    <cellStyle name="40 % - Accent3 3 2 2 2 6" xfId="20058"/>
    <cellStyle name="40 % - Accent3 3 2 2 2 7" xfId="30615"/>
    <cellStyle name="40 % - Accent3 3 2 2 2 8" xfId="41170"/>
    <cellStyle name="40 % - Accent3 3 2 2 2 9" xfId="51734"/>
    <cellStyle name="40 % - Accent3 3 2 2 3" xfId="5959"/>
    <cellStyle name="40 % - Accent3 3 2 2 3 2" xfId="11240"/>
    <cellStyle name="40 % - Accent3 3 2 2 3 2 2" xfId="26746"/>
    <cellStyle name="40 % - Accent3 3 2 2 3 2 3" xfId="37303"/>
    <cellStyle name="40 % - Accent3 3 2 2 3 2 4" xfId="47858"/>
    <cellStyle name="40 % - Accent3 3 2 2 3 2 5" xfId="58422"/>
    <cellStyle name="40 % - Accent3 3 2 2 3 3" xfId="16359"/>
    <cellStyle name="40 % - Accent3 3 2 2 3 4" xfId="21466"/>
    <cellStyle name="40 % - Accent3 3 2 2 3 5" xfId="32023"/>
    <cellStyle name="40 % - Accent3 3 2 2 3 6" xfId="42578"/>
    <cellStyle name="40 % - Accent3 3 2 2 3 7" xfId="53142"/>
    <cellStyle name="40 % - Accent3 3 2 2 4" xfId="8599"/>
    <cellStyle name="40 % - Accent3 3 2 2 4 2" xfId="24106"/>
    <cellStyle name="40 % - Accent3 3 2 2 4 3" xfId="34663"/>
    <cellStyle name="40 % - Accent3 3 2 2 4 4" xfId="45218"/>
    <cellStyle name="40 % - Accent3 3 2 2 4 5" xfId="55782"/>
    <cellStyle name="40 % - Accent3 3 2 2 5" xfId="3317"/>
    <cellStyle name="40 % - Accent3 3 2 2 6" xfId="13895"/>
    <cellStyle name="40 % - Accent3 3 2 2 7" xfId="18826"/>
    <cellStyle name="40 % - Accent3 3 2 2 8" xfId="29383"/>
    <cellStyle name="40 % - Accent3 3 2 2 9" xfId="39938"/>
    <cellStyle name="40 % - Accent3 3 2 3" xfId="1025"/>
    <cellStyle name="40 % - Accent3 3 2 3 10" xfId="50854"/>
    <cellStyle name="40 % - Accent3 3 2 3 2" xfId="2257"/>
    <cellStyle name="40 % - Accent3 3 2 3 2 2" xfId="7543"/>
    <cellStyle name="40 % - Accent3 3 2 3 2 2 2" xfId="12824"/>
    <cellStyle name="40 % - Accent3 3 2 3 2 2 2 2" xfId="28330"/>
    <cellStyle name="40 % - Accent3 3 2 3 2 2 2 3" xfId="38887"/>
    <cellStyle name="40 % - Accent3 3 2 3 2 2 2 4" xfId="49442"/>
    <cellStyle name="40 % - Accent3 3 2 3 2 2 2 5" xfId="60006"/>
    <cellStyle name="40 % - Accent3 3 2 3 2 2 3" xfId="17943"/>
    <cellStyle name="40 % - Accent3 3 2 3 2 2 4" xfId="23050"/>
    <cellStyle name="40 % - Accent3 3 2 3 2 2 5" xfId="33607"/>
    <cellStyle name="40 % - Accent3 3 2 3 2 2 6" xfId="44162"/>
    <cellStyle name="40 % - Accent3 3 2 3 2 2 7" xfId="54726"/>
    <cellStyle name="40 % - Accent3 3 2 3 2 3" xfId="10183"/>
    <cellStyle name="40 % - Accent3 3 2 3 2 3 2" xfId="25690"/>
    <cellStyle name="40 % - Accent3 3 2 3 2 3 3" xfId="36247"/>
    <cellStyle name="40 % - Accent3 3 2 3 2 3 4" xfId="46802"/>
    <cellStyle name="40 % - Accent3 3 2 3 2 3 5" xfId="57366"/>
    <cellStyle name="40 % - Accent3 3 2 3 2 4" xfId="4901"/>
    <cellStyle name="40 % - Accent3 3 2 3 2 5" xfId="15479"/>
    <cellStyle name="40 % - Accent3 3 2 3 2 6" xfId="20410"/>
    <cellStyle name="40 % - Accent3 3 2 3 2 7" xfId="30967"/>
    <cellStyle name="40 % - Accent3 3 2 3 2 8" xfId="41522"/>
    <cellStyle name="40 % - Accent3 3 2 3 2 9" xfId="52086"/>
    <cellStyle name="40 % - Accent3 3 2 3 3" xfId="6311"/>
    <cellStyle name="40 % - Accent3 3 2 3 3 2" xfId="11592"/>
    <cellStyle name="40 % - Accent3 3 2 3 3 2 2" xfId="27098"/>
    <cellStyle name="40 % - Accent3 3 2 3 3 2 3" xfId="37655"/>
    <cellStyle name="40 % - Accent3 3 2 3 3 2 4" xfId="48210"/>
    <cellStyle name="40 % - Accent3 3 2 3 3 2 5" xfId="58774"/>
    <cellStyle name="40 % - Accent3 3 2 3 3 3" xfId="16711"/>
    <cellStyle name="40 % - Accent3 3 2 3 3 4" xfId="21818"/>
    <cellStyle name="40 % - Accent3 3 2 3 3 5" xfId="32375"/>
    <cellStyle name="40 % - Accent3 3 2 3 3 6" xfId="42930"/>
    <cellStyle name="40 % - Accent3 3 2 3 3 7" xfId="53494"/>
    <cellStyle name="40 % - Accent3 3 2 3 4" xfId="8951"/>
    <cellStyle name="40 % - Accent3 3 2 3 4 2" xfId="24458"/>
    <cellStyle name="40 % - Accent3 3 2 3 4 3" xfId="35015"/>
    <cellStyle name="40 % - Accent3 3 2 3 4 4" xfId="45570"/>
    <cellStyle name="40 % - Accent3 3 2 3 4 5" xfId="56134"/>
    <cellStyle name="40 % - Accent3 3 2 3 5" xfId="3669"/>
    <cellStyle name="40 % - Accent3 3 2 3 6" xfId="14247"/>
    <cellStyle name="40 % - Accent3 3 2 3 7" xfId="19178"/>
    <cellStyle name="40 % - Accent3 3 2 3 8" xfId="29735"/>
    <cellStyle name="40 % - Accent3 3 2 3 9" xfId="40290"/>
    <cellStyle name="40 % - Accent3 3 2 4" xfId="1553"/>
    <cellStyle name="40 % - Accent3 3 2 4 2" xfId="6839"/>
    <cellStyle name="40 % - Accent3 3 2 4 2 2" xfId="12120"/>
    <cellStyle name="40 % - Accent3 3 2 4 2 2 2" xfId="27626"/>
    <cellStyle name="40 % - Accent3 3 2 4 2 2 3" xfId="38183"/>
    <cellStyle name="40 % - Accent3 3 2 4 2 2 4" xfId="48738"/>
    <cellStyle name="40 % - Accent3 3 2 4 2 2 5" xfId="59302"/>
    <cellStyle name="40 % - Accent3 3 2 4 2 3" xfId="17239"/>
    <cellStyle name="40 % - Accent3 3 2 4 2 4" xfId="22346"/>
    <cellStyle name="40 % - Accent3 3 2 4 2 5" xfId="32903"/>
    <cellStyle name="40 % - Accent3 3 2 4 2 6" xfId="43458"/>
    <cellStyle name="40 % - Accent3 3 2 4 2 7" xfId="54022"/>
    <cellStyle name="40 % - Accent3 3 2 4 3" xfId="9479"/>
    <cellStyle name="40 % - Accent3 3 2 4 3 2" xfId="24986"/>
    <cellStyle name="40 % - Accent3 3 2 4 3 3" xfId="35543"/>
    <cellStyle name="40 % - Accent3 3 2 4 3 4" xfId="46098"/>
    <cellStyle name="40 % - Accent3 3 2 4 3 5" xfId="56662"/>
    <cellStyle name="40 % - Accent3 3 2 4 4" xfId="4197"/>
    <cellStyle name="40 % - Accent3 3 2 4 5" xfId="14775"/>
    <cellStyle name="40 % - Accent3 3 2 4 6" xfId="19706"/>
    <cellStyle name="40 % - Accent3 3 2 4 7" xfId="30263"/>
    <cellStyle name="40 % - Accent3 3 2 4 8" xfId="40818"/>
    <cellStyle name="40 % - Accent3 3 2 4 9" xfId="51382"/>
    <cellStyle name="40 % - Accent3 3 2 5" xfId="5606"/>
    <cellStyle name="40 % - Accent3 3 2 5 2" xfId="10888"/>
    <cellStyle name="40 % - Accent3 3 2 5 2 2" xfId="26394"/>
    <cellStyle name="40 % - Accent3 3 2 5 2 3" xfId="36951"/>
    <cellStyle name="40 % - Accent3 3 2 5 2 4" xfId="47506"/>
    <cellStyle name="40 % - Accent3 3 2 5 2 5" xfId="58070"/>
    <cellStyle name="40 % - Accent3 3 2 5 3" xfId="16007"/>
    <cellStyle name="40 % - Accent3 3 2 5 4" xfId="21114"/>
    <cellStyle name="40 % - Accent3 3 2 5 5" xfId="31671"/>
    <cellStyle name="40 % - Accent3 3 2 5 6" xfId="42226"/>
    <cellStyle name="40 % - Accent3 3 2 5 7" xfId="52790"/>
    <cellStyle name="40 % - Accent3 3 2 6" xfId="8247"/>
    <cellStyle name="40 % - Accent3 3 2 6 2" xfId="23754"/>
    <cellStyle name="40 % - Accent3 3 2 6 3" xfId="34311"/>
    <cellStyle name="40 % - Accent3 3 2 6 4" xfId="44866"/>
    <cellStyle name="40 % - Accent3 3 2 6 5" xfId="55430"/>
    <cellStyle name="40 % - Accent3 3 2 7" xfId="2969"/>
    <cellStyle name="40 % - Accent3 3 2 8" xfId="13543"/>
    <cellStyle name="40 % - Accent3 3 2 9" xfId="18474"/>
    <cellStyle name="40 % - Accent3 3 3" xfId="496"/>
    <cellStyle name="40 % - Accent3 3 3 10" xfId="39764"/>
    <cellStyle name="40 % - Accent3 3 3 11" xfId="50326"/>
    <cellStyle name="40 % - Accent3 3 3 2" xfId="1201"/>
    <cellStyle name="40 % - Accent3 3 3 2 10" xfId="51030"/>
    <cellStyle name="40 % - Accent3 3 3 2 2" xfId="2433"/>
    <cellStyle name="40 % - Accent3 3 3 2 2 2" xfId="7719"/>
    <cellStyle name="40 % - Accent3 3 3 2 2 2 2" xfId="13000"/>
    <cellStyle name="40 % - Accent3 3 3 2 2 2 2 2" xfId="28506"/>
    <cellStyle name="40 % - Accent3 3 3 2 2 2 2 3" xfId="39063"/>
    <cellStyle name="40 % - Accent3 3 3 2 2 2 2 4" xfId="49618"/>
    <cellStyle name="40 % - Accent3 3 3 2 2 2 2 5" xfId="60182"/>
    <cellStyle name="40 % - Accent3 3 3 2 2 2 3" xfId="18119"/>
    <cellStyle name="40 % - Accent3 3 3 2 2 2 4" xfId="23226"/>
    <cellStyle name="40 % - Accent3 3 3 2 2 2 5" xfId="33783"/>
    <cellStyle name="40 % - Accent3 3 3 2 2 2 6" xfId="44338"/>
    <cellStyle name="40 % - Accent3 3 3 2 2 2 7" xfId="54902"/>
    <cellStyle name="40 % - Accent3 3 3 2 2 3" xfId="10359"/>
    <cellStyle name="40 % - Accent3 3 3 2 2 3 2" xfId="25866"/>
    <cellStyle name="40 % - Accent3 3 3 2 2 3 3" xfId="36423"/>
    <cellStyle name="40 % - Accent3 3 3 2 2 3 4" xfId="46978"/>
    <cellStyle name="40 % - Accent3 3 3 2 2 3 5" xfId="57542"/>
    <cellStyle name="40 % - Accent3 3 3 2 2 4" xfId="5077"/>
    <cellStyle name="40 % - Accent3 3 3 2 2 5" xfId="15655"/>
    <cellStyle name="40 % - Accent3 3 3 2 2 6" xfId="20586"/>
    <cellStyle name="40 % - Accent3 3 3 2 2 7" xfId="31143"/>
    <cellStyle name="40 % - Accent3 3 3 2 2 8" xfId="41698"/>
    <cellStyle name="40 % - Accent3 3 3 2 2 9" xfId="52262"/>
    <cellStyle name="40 % - Accent3 3 3 2 3" xfId="6487"/>
    <cellStyle name="40 % - Accent3 3 3 2 3 2" xfId="11768"/>
    <cellStyle name="40 % - Accent3 3 3 2 3 2 2" xfId="27274"/>
    <cellStyle name="40 % - Accent3 3 3 2 3 2 3" xfId="37831"/>
    <cellStyle name="40 % - Accent3 3 3 2 3 2 4" xfId="48386"/>
    <cellStyle name="40 % - Accent3 3 3 2 3 2 5" xfId="58950"/>
    <cellStyle name="40 % - Accent3 3 3 2 3 3" xfId="16887"/>
    <cellStyle name="40 % - Accent3 3 3 2 3 4" xfId="21994"/>
    <cellStyle name="40 % - Accent3 3 3 2 3 5" xfId="32551"/>
    <cellStyle name="40 % - Accent3 3 3 2 3 6" xfId="43106"/>
    <cellStyle name="40 % - Accent3 3 3 2 3 7" xfId="53670"/>
    <cellStyle name="40 % - Accent3 3 3 2 4" xfId="9127"/>
    <cellStyle name="40 % - Accent3 3 3 2 4 2" xfId="24634"/>
    <cellStyle name="40 % - Accent3 3 3 2 4 3" xfId="35191"/>
    <cellStyle name="40 % - Accent3 3 3 2 4 4" xfId="45746"/>
    <cellStyle name="40 % - Accent3 3 3 2 4 5" xfId="56310"/>
    <cellStyle name="40 % - Accent3 3 3 2 5" xfId="3845"/>
    <cellStyle name="40 % - Accent3 3 3 2 6" xfId="14423"/>
    <cellStyle name="40 % - Accent3 3 3 2 7" xfId="19354"/>
    <cellStyle name="40 % - Accent3 3 3 2 8" xfId="29911"/>
    <cellStyle name="40 % - Accent3 3 3 2 9" xfId="40466"/>
    <cellStyle name="40 % - Accent3 3 3 3" xfId="1729"/>
    <cellStyle name="40 % - Accent3 3 3 3 2" xfId="7015"/>
    <cellStyle name="40 % - Accent3 3 3 3 2 2" xfId="12296"/>
    <cellStyle name="40 % - Accent3 3 3 3 2 2 2" xfId="27802"/>
    <cellStyle name="40 % - Accent3 3 3 3 2 2 3" xfId="38359"/>
    <cellStyle name="40 % - Accent3 3 3 3 2 2 4" xfId="48914"/>
    <cellStyle name="40 % - Accent3 3 3 3 2 2 5" xfId="59478"/>
    <cellStyle name="40 % - Accent3 3 3 3 2 3" xfId="17415"/>
    <cellStyle name="40 % - Accent3 3 3 3 2 4" xfId="22522"/>
    <cellStyle name="40 % - Accent3 3 3 3 2 5" xfId="33079"/>
    <cellStyle name="40 % - Accent3 3 3 3 2 6" xfId="43634"/>
    <cellStyle name="40 % - Accent3 3 3 3 2 7" xfId="54198"/>
    <cellStyle name="40 % - Accent3 3 3 3 3" xfId="9655"/>
    <cellStyle name="40 % - Accent3 3 3 3 3 2" xfId="25162"/>
    <cellStyle name="40 % - Accent3 3 3 3 3 3" xfId="35719"/>
    <cellStyle name="40 % - Accent3 3 3 3 3 4" xfId="46274"/>
    <cellStyle name="40 % - Accent3 3 3 3 3 5" xfId="56838"/>
    <cellStyle name="40 % - Accent3 3 3 3 4" xfId="4373"/>
    <cellStyle name="40 % - Accent3 3 3 3 5" xfId="14951"/>
    <cellStyle name="40 % - Accent3 3 3 3 6" xfId="19882"/>
    <cellStyle name="40 % - Accent3 3 3 3 7" xfId="30439"/>
    <cellStyle name="40 % - Accent3 3 3 3 8" xfId="40994"/>
    <cellStyle name="40 % - Accent3 3 3 3 9" xfId="51558"/>
    <cellStyle name="40 % - Accent3 3 3 4" xfId="5782"/>
    <cellStyle name="40 % - Accent3 3 3 4 2" xfId="11064"/>
    <cellStyle name="40 % - Accent3 3 3 4 2 2" xfId="26570"/>
    <cellStyle name="40 % - Accent3 3 3 4 2 3" xfId="37127"/>
    <cellStyle name="40 % - Accent3 3 3 4 2 4" xfId="47682"/>
    <cellStyle name="40 % - Accent3 3 3 4 2 5" xfId="58246"/>
    <cellStyle name="40 % - Accent3 3 3 4 3" xfId="16183"/>
    <cellStyle name="40 % - Accent3 3 3 4 4" xfId="21290"/>
    <cellStyle name="40 % - Accent3 3 3 4 5" xfId="31847"/>
    <cellStyle name="40 % - Accent3 3 3 4 6" xfId="42402"/>
    <cellStyle name="40 % - Accent3 3 3 4 7" xfId="52966"/>
    <cellStyle name="40 % - Accent3 3 3 5" xfId="8423"/>
    <cellStyle name="40 % - Accent3 3 3 5 2" xfId="23930"/>
    <cellStyle name="40 % - Accent3 3 3 5 3" xfId="34487"/>
    <cellStyle name="40 % - Accent3 3 3 5 4" xfId="45042"/>
    <cellStyle name="40 % - Accent3 3 3 5 5" xfId="55606"/>
    <cellStyle name="40 % - Accent3 3 3 6" xfId="3143"/>
    <cellStyle name="40 % - Accent3 3 3 7" xfId="13719"/>
    <cellStyle name="40 % - Accent3 3 3 8" xfId="18650"/>
    <cellStyle name="40 % - Accent3 3 3 9" xfId="29209"/>
    <cellStyle name="40 % - Accent3 3 4" xfId="849"/>
    <cellStyle name="40 % - Accent3 3 4 10" xfId="50678"/>
    <cellStyle name="40 % - Accent3 3 4 2" xfId="2081"/>
    <cellStyle name="40 % - Accent3 3 4 2 2" xfId="7367"/>
    <cellStyle name="40 % - Accent3 3 4 2 2 2" xfId="12648"/>
    <cellStyle name="40 % - Accent3 3 4 2 2 2 2" xfId="28154"/>
    <cellStyle name="40 % - Accent3 3 4 2 2 2 3" xfId="38711"/>
    <cellStyle name="40 % - Accent3 3 4 2 2 2 4" xfId="49266"/>
    <cellStyle name="40 % - Accent3 3 4 2 2 2 5" xfId="59830"/>
    <cellStyle name="40 % - Accent3 3 4 2 2 3" xfId="17767"/>
    <cellStyle name="40 % - Accent3 3 4 2 2 4" xfId="22874"/>
    <cellStyle name="40 % - Accent3 3 4 2 2 5" xfId="33431"/>
    <cellStyle name="40 % - Accent3 3 4 2 2 6" xfId="43986"/>
    <cellStyle name="40 % - Accent3 3 4 2 2 7" xfId="54550"/>
    <cellStyle name="40 % - Accent3 3 4 2 3" xfId="10007"/>
    <cellStyle name="40 % - Accent3 3 4 2 3 2" xfId="25514"/>
    <cellStyle name="40 % - Accent3 3 4 2 3 3" xfId="36071"/>
    <cellStyle name="40 % - Accent3 3 4 2 3 4" xfId="46626"/>
    <cellStyle name="40 % - Accent3 3 4 2 3 5" xfId="57190"/>
    <cellStyle name="40 % - Accent3 3 4 2 4" xfId="4725"/>
    <cellStyle name="40 % - Accent3 3 4 2 5" xfId="15303"/>
    <cellStyle name="40 % - Accent3 3 4 2 6" xfId="20234"/>
    <cellStyle name="40 % - Accent3 3 4 2 7" xfId="30791"/>
    <cellStyle name="40 % - Accent3 3 4 2 8" xfId="41346"/>
    <cellStyle name="40 % - Accent3 3 4 2 9" xfId="51910"/>
    <cellStyle name="40 % - Accent3 3 4 3" xfId="6135"/>
    <cellStyle name="40 % - Accent3 3 4 3 2" xfId="11416"/>
    <cellStyle name="40 % - Accent3 3 4 3 2 2" xfId="26922"/>
    <cellStyle name="40 % - Accent3 3 4 3 2 3" xfId="37479"/>
    <cellStyle name="40 % - Accent3 3 4 3 2 4" xfId="48034"/>
    <cellStyle name="40 % - Accent3 3 4 3 2 5" xfId="58598"/>
    <cellStyle name="40 % - Accent3 3 4 3 3" xfId="16535"/>
    <cellStyle name="40 % - Accent3 3 4 3 4" xfId="21642"/>
    <cellStyle name="40 % - Accent3 3 4 3 5" xfId="32199"/>
    <cellStyle name="40 % - Accent3 3 4 3 6" xfId="42754"/>
    <cellStyle name="40 % - Accent3 3 4 3 7" xfId="53318"/>
    <cellStyle name="40 % - Accent3 3 4 4" xfId="8775"/>
    <cellStyle name="40 % - Accent3 3 4 4 2" xfId="24282"/>
    <cellStyle name="40 % - Accent3 3 4 4 3" xfId="34839"/>
    <cellStyle name="40 % - Accent3 3 4 4 4" xfId="45394"/>
    <cellStyle name="40 % - Accent3 3 4 4 5" xfId="55958"/>
    <cellStyle name="40 % - Accent3 3 4 5" xfId="3493"/>
    <cellStyle name="40 % - Accent3 3 4 6" xfId="14071"/>
    <cellStyle name="40 % - Accent3 3 4 7" xfId="19002"/>
    <cellStyle name="40 % - Accent3 3 4 8" xfId="29559"/>
    <cellStyle name="40 % - Accent3 3 4 9" xfId="40114"/>
    <cellStyle name="40 % - Accent3 3 5" xfId="1377"/>
    <cellStyle name="40 % - Accent3 3 5 2" xfId="6663"/>
    <cellStyle name="40 % - Accent3 3 5 2 2" xfId="11944"/>
    <cellStyle name="40 % - Accent3 3 5 2 2 2" xfId="27450"/>
    <cellStyle name="40 % - Accent3 3 5 2 2 3" xfId="38007"/>
    <cellStyle name="40 % - Accent3 3 5 2 2 4" xfId="48562"/>
    <cellStyle name="40 % - Accent3 3 5 2 2 5" xfId="59126"/>
    <cellStyle name="40 % - Accent3 3 5 2 3" xfId="17063"/>
    <cellStyle name="40 % - Accent3 3 5 2 4" xfId="22170"/>
    <cellStyle name="40 % - Accent3 3 5 2 5" xfId="32727"/>
    <cellStyle name="40 % - Accent3 3 5 2 6" xfId="43282"/>
    <cellStyle name="40 % - Accent3 3 5 2 7" xfId="53846"/>
    <cellStyle name="40 % - Accent3 3 5 3" xfId="9303"/>
    <cellStyle name="40 % - Accent3 3 5 3 2" xfId="24810"/>
    <cellStyle name="40 % - Accent3 3 5 3 3" xfId="35367"/>
    <cellStyle name="40 % - Accent3 3 5 3 4" xfId="45922"/>
    <cellStyle name="40 % - Accent3 3 5 3 5" xfId="56486"/>
    <cellStyle name="40 % - Accent3 3 5 4" xfId="4021"/>
    <cellStyle name="40 % - Accent3 3 5 5" xfId="14599"/>
    <cellStyle name="40 % - Accent3 3 5 6" xfId="19530"/>
    <cellStyle name="40 % - Accent3 3 5 7" xfId="30087"/>
    <cellStyle name="40 % - Accent3 3 5 8" xfId="40642"/>
    <cellStyle name="40 % - Accent3 3 5 9" xfId="51206"/>
    <cellStyle name="40 % - Accent3 3 6" xfId="2609"/>
    <cellStyle name="40 % - Accent3 3 6 2" xfId="7895"/>
    <cellStyle name="40 % - Accent3 3 6 2 2" xfId="13176"/>
    <cellStyle name="40 % - Accent3 3 6 2 2 2" xfId="28682"/>
    <cellStyle name="40 % - Accent3 3 6 2 2 3" xfId="39239"/>
    <cellStyle name="40 % - Accent3 3 6 2 2 4" xfId="49794"/>
    <cellStyle name="40 % - Accent3 3 6 2 2 5" xfId="60358"/>
    <cellStyle name="40 % - Accent3 3 6 2 3" xfId="23402"/>
    <cellStyle name="40 % - Accent3 3 6 2 4" xfId="33959"/>
    <cellStyle name="40 % - Accent3 3 6 2 5" xfId="44514"/>
    <cellStyle name="40 % - Accent3 3 6 2 6" xfId="55078"/>
    <cellStyle name="40 % - Accent3 3 6 3" xfId="10535"/>
    <cellStyle name="40 % - Accent3 3 6 3 2" xfId="26042"/>
    <cellStyle name="40 % - Accent3 3 6 3 3" xfId="36599"/>
    <cellStyle name="40 % - Accent3 3 6 3 4" xfId="47154"/>
    <cellStyle name="40 % - Accent3 3 6 3 5" xfId="57718"/>
    <cellStyle name="40 % - Accent3 3 6 4" xfId="5253"/>
    <cellStyle name="40 % - Accent3 3 6 5" xfId="15831"/>
    <cellStyle name="40 % - Accent3 3 6 6" xfId="20762"/>
    <cellStyle name="40 % - Accent3 3 6 7" xfId="31319"/>
    <cellStyle name="40 % - Accent3 3 6 8" xfId="41874"/>
    <cellStyle name="40 % - Accent3 3 6 9" xfId="52438"/>
    <cellStyle name="40 % - Accent3 3 7" xfId="5430"/>
    <cellStyle name="40 % - Accent3 3 7 2" xfId="10712"/>
    <cellStyle name="40 % - Accent3 3 7 2 2" xfId="26218"/>
    <cellStyle name="40 % - Accent3 3 7 2 3" xfId="36775"/>
    <cellStyle name="40 % - Accent3 3 7 2 4" xfId="47330"/>
    <cellStyle name="40 % - Accent3 3 7 2 5" xfId="57894"/>
    <cellStyle name="40 % - Accent3 3 7 3" xfId="20938"/>
    <cellStyle name="40 % - Accent3 3 7 4" xfId="31495"/>
    <cellStyle name="40 % - Accent3 3 7 5" xfId="42050"/>
    <cellStyle name="40 % - Accent3 3 7 6" xfId="52614"/>
    <cellStyle name="40 % - Accent3 3 8" xfId="8071"/>
    <cellStyle name="40 % - Accent3 3 8 2" xfId="23578"/>
    <cellStyle name="40 % - Accent3 3 8 3" xfId="34135"/>
    <cellStyle name="40 % - Accent3 3 8 4" xfId="44690"/>
    <cellStyle name="40 % - Accent3 3 8 5" xfId="55254"/>
    <cellStyle name="40 % - Accent3 3 9" xfId="2786"/>
    <cellStyle name="40 % - Accent3 4" xfId="231"/>
    <cellStyle name="40 % - Accent3 4 10" xfId="28947"/>
    <cellStyle name="40 % - Accent3 4 11" xfId="39502"/>
    <cellStyle name="40 % - Accent3 4 12" xfId="50062"/>
    <cellStyle name="40 % - Accent3 4 2" xfId="584"/>
    <cellStyle name="40 % - Accent3 4 2 10" xfId="50413"/>
    <cellStyle name="40 % - Accent3 4 2 2" xfId="1816"/>
    <cellStyle name="40 % - Accent3 4 2 2 2" xfId="7102"/>
    <cellStyle name="40 % - Accent3 4 2 2 2 2" xfId="12383"/>
    <cellStyle name="40 % - Accent3 4 2 2 2 2 2" xfId="27889"/>
    <cellStyle name="40 % - Accent3 4 2 2 2 2 3" xfId="38446"/>
    <cellStyle name="40 % - Accent3 4 2 2 2 2 4" xfId="49001"/>
    <cellStyle name="40 % - Accent3 4 2 2 2 2 5" xfId="59565"/>
    <cellStyle name="40 % - Accent3 4 2 2 2 3" xfId="17502"/>
    <cellStyle name="40 % - Accent3 4 2 2 2 4" xfId="22609"/>
    <cellStyle name="40 % - Accent3 4 2 2 2 5" xfId="33166"/>
    <cellStyle name="40 % - Accent3 4 2 2 2 6" xfId="43721"/>
    <cellStyle name="40 % - Accent3 4 2 2 2 7" xfId="54285"/>
    <cellStyle name="40 % - Accent3 4 2 2 3" xfId="9742"/>
    <cellStyle name="40 % - Accent3 4 2 2 3 2" xfId="25249"/>
    <cellStyle name="40 % - Accent3 4 2 2 3 3" xfId="35806"/>
    <cellStyle name="40 % - Accent3 4 2 2 3 4" xfId="46361"/>
    <cellStyle name="40 % - Accent3 4 2 2 3 5" xfId="56925"/>
    <cellStyle name="40 % - Accent3 4 2 2 4" xfId="4460"/>
    <cellStyle name="40 % - Accent3 4 2 2 5" xfId="15038"/>
    <cellStyle name="40 % - Accent3 4 2 2 6" xfId="19969"/>
    <cellStyle name="40 % - Accent3 4 2 2 7" xfId="30526"/>
    <cellStyle name="40 % - Accent3 4 2 2 8" xfId="41081"/>
    <cellStyle name="40 % - Accent3 4 2 2 9" xfId="51645"/>
    <cellStyle name="40 % - Accent3 4 2 3" xfId="5870"/>
    <cellStyle name="40 % - Accent3 4 2 3 2" xfId="11151"/>
    <cellStyle name="40 % - Accent3 4 2 3 2 2" xfId="26657"/>
    <cellStyle name="40 % - Accent3 4 2 3 2 3" xfId="37214"/>
    <cellStyle name="40 % - Accent3 4 2 3 2 4" xfId="47769"/>
    <cellStyle name="40 % - Accent3 4 2 3 2 5" xfId="58333"/>
    <cellStyle name="40 % - Accent3 4 2 3 3" xfId="16270"/>
    <cellStyle name="40 % - Accent3 4 2 3 4" xfId="21377"/>
    <cellStyle name="40 % - Accent3 4 2 3 5" xfId="31934"/>
    <cellStyle name="40 % - Accent3 4 2 3 6" xfId="42489"/>
    <cellStyle name="40 % - Accent3 4 2 3 7" xfId="53053"/>
    <cellStyle name="40 % - Accent3 4 2 4" xfId="8510"/>
    <cellStyle name="40 % - Accent3 4 2 4 2" xfId="24017"/>
    <cellStyle name="40 % - Accent3 4 2 4 3" xfId="34574"/>
    <cellStyle name="40 % - Accent3 4 2 4 4" xfId="45129"/>
    <cellStyle name="40 % - Accent3 4 2 4 5" xfId="55693"/>
    <cellStyle name="40 % - Accent3 4 2 5" xfId="3228"/>
    <cellStyle name="40 % - Accent3 4 2 6" xfId="13806"/>
    <cellStyle name="40 % - Accent3 4 2 7" xfId="18737"/>
    <cellStyle name="40 % - Accent3 4 2 8" xfId="29294"/>
    <cellStyle name="40 % - Accent3 4 2 9" xfId="39849"/>
    <cellStyle name="40 % - Accent3 4 3" xfId="936"/>
    <cellStyle name="40 % - Accent3 4 3 10" xfId="50765"/>
    <cellStyle name="40 % - Accent3 4 3 2" xfId="2168"/>
    <cellStyle name="40 % - Accent3 4 3 2 2" xfId="7454"/>
    <cellStyle name="40 % - Accent3 4 3 2 2 2" xfId="12735"/>
    <cellStyle name="40 % - Accent3 4 3 2 2 2 2" xfId="28241"/>
    <cellStyle name="40 % - Accent3 4 3 2 2 2 3" xfId="38798"/>
    <cellStyle name="40 % - Accent3 4 3 2 2 2 4" xfId="49353"/>
    <cellStyle name="40 % - Accent3 4 3 2 2 2 5" xfId="59917"/>
    <cellStyle name="40 % - Accent3 4 3 2 2 3" xfId="17854"/>
    <cellStyle name="40 % - Accent3 4 3 2 2 4" xfId="22961"/>
    <cellStyle name="40 % - Accent3 4 3 2 2 5" xfId="33518"/>
    <cellStyle name="40 % - Accent3 4 3 2 2 6" xfId="44073"/>
    <cellStyle name="40 % - Accent3 4 3 2 2 7" xfId="54637"/>
    <cellStyle name="40 % - Accent3 4 3 2 3" xfId="10094"/>
    <cellStyle name="40 % - Accent3 4 3 2 3 2" xfId="25601"/>
    <cellStyle name="40 % - Accent3 4 3 2 3 3" xfId="36158"/>
    <cellStyle name="40 % - Accent3 4 3 2 3 4" xfId="46713"/>
    <cellStyle name="40 % - Accent3 4 3 2 3 5" xfId="57277"/>
    <cellStyle name="40 % - Accent3 4 3 2 4" xfId="4812"/>
    <cellStyle name="40 % - Accent3 4 3 2 5" xfId="15390"/>
    <cellStyle name="40 % - Accent3 4 3 2 6" xfId="20321"/>
    <cellStyle name="40 % - Accent3 4 3 2 7" xfId="30878"/>
    <cellStyle name="40 % - Accent3 4 3 2 8" xfId="41433"/>
    <cellStyle name="40 % - Accent3 4 3 2 9" xfId="51997"/>
    <cellStyle name="40 % - Accent3 4 3 3" xfId="6222"/>
    <cellStyle name="40 % - Accent3 4 3 3 2" xfId="11503"/>
    <cellStyle name="40 % - Accent3 4 3 3 2 2" xfId="27009"/>
    <cellStyle name="40 % - Accent3 4 3 3 2 3" xfId="37566"/>
    <cellStyle name="40 % - Accent3 4 3 3 2 4" xfId="48121"/>
    <cellStyle name="40 % - Accent3 4 3 3 2 5" xfId="58685"/>
    <cellStyle name="40 % - Accent3 4 3 3 3" xfId="16622"/>
    <cellStyle name="40 % - Accent3 4 3 3 4" xfId="21729"/>
    <cellStyle name="40 % - Accent3 4 3 3 5" xfId="32286"/>
    <cellStyle name="40 % - Accent3 4 3 3 6" xfId="42841"/>
    <cellStyle name="40 % - Accent3 4 3 3 7" xfId="53405"/>
    <cellStyle name="40 % - Accent3 4 3 4" xfId="8862"/>
    <cellStyle name="40 % - Accent3 4 3 4 2" xfId="24369"/>
    <cellStyle name="40 % - Accent3 4 3 4 3" xfId="34926"/>
    <cellStyle name="40 % - Accent3 4 3 4 4" xfId="45481"/>
    <cellStyle name="40 % - Accent3 4 3 4 5" xfId="56045"/>
    <cellStyle name="40 % - Accent3 4 3 5" xfId="3580"/>
    <cellStyle name="40 % - Accent3 4 3 6" xfId="14158"/>
    <cellStyle name="40 % - Accent3 4 3 7" xfId="19089"/>
    <cellStyle name="40 % - Accent3 4 3 8" xfId="29646"/>
    <cellStyle name="40 % - Accent3 4 3 9" xfId="40201"/>
    <cellStyle name="40 % - Accent3 4 4" xfId="1464"/>
    <cellStyle name="40 % - Accent3 4 4 2" xfId="6750"/>
    <cellStyle name="40 % - Accent3 4 4 2 2" xfId="12031"/>
    <cellStyle name="40 % - Accent3 4 4 2 2 2" xfId="27537"/>
    <cellStyle name="40 % - Accent3 4 4 2 2 3" xfId="38094"/>
    <cellStyle name="40 % - Accent3 4 4 2 2 4" xfId="48649"/>
    <cellStyle name="40 % - Accent3 4 4 2 2 5" xfId="59213"/>
    <cellStyle name="40 % - Accent3 4 4 2 3" xfId="17150"/>
    <cellStyle name="40 % - Accent3 4 4 2 4" xfId="22257"/>
    <cellStyle name="40 % - Accent3 4 4 2 5" xfId="32814"/>
    <cellStyle name="40 % - Accent3 4 4 2 6" xfId="43369"/>
    <cellStyle name="40 % - Accent3 4 4 2 7" xfId="53933"/>
    <cellStyle name="40 % - Accent3 4 4 3" xfId="9390"/>
    <cellStyle name="40 % - Accent3 4 4 3 2" xfId="24897"/>
    <cellStyle name="40 % - Accent3 4 4 3 3" xfId="35454"/>
    <cellStyle name="40 % - Accent3 4 4 3 4" xfId="46009"/>
    <cellStyle name="40 % - Accent3 4 4 3 5" xfId="56573"/>
    <cellStyle name="40 % - Accent3 4 4 4" xfId="4108"/>
    <cellStyle name="40 % - Accent3 4 4 5" xfId="14686"/>
    <cellStyle name="40 % - Accent3 4 4 6" xfId="19617"/>
    <cellStyle name="40 % - Accent3 4 4 7" xfId="30174"/>
    <cellStyle name="40 % - Accent3 4 4 8" xfId="40729"/>
    <cellStyle name="40 % - Accent3 4 4 9" xfId="51293"/>
    <cellStyle name="40 % - Accent3 4 5" xfId="5517"/>
    <cellStyle name="40 % - Accent3 4 5 2" xfId="10799"/>
    <cellStyle name="40 % - Accent3 4 5 2 2" xfId="26305"/>
    <cellStyle name="40 % - Accent3 4 5 2 3" xfId="36862"/>
    <cellStyle name="40 % - Accent3 4 5 2 4" xfId="47417"/>
    <cellStyle name="40 % - Accent3 4 5 2 5" xfId="57981"/>
    <cellStyle name="40 % - Accent3 4 5 3" xfId="15918"/>
    <cellStyle name="40 % - Accent3 4 5 4" xfId="21025"/>
    <cellStyle name="40 % - Accent3 4 5 5" xfId="31582"/>
    <cellStyle name="40 % - Accent3 4 5 6" xfId="42137"/>
    <cellStyle name="40 % - Accent3 4 5 7" xfId="52701"/>
    <cellStyle name="40 % - Accent3 4 6" xfId="8158"/>
    <cellStyle name="40 % - Accent3 4 6 2" xfId="23665"/>
    <cellStyle name="40 % - Accent3 4 6 3" xfId="34222"/>
    <cellStyle name="40 % - Accent3 4 6 4" xfId="44777"/>
    <cellStyle name="40 % - Accent3 4 6 5" xfId="55341"/>
    <cellStyle name="40 % - Accent3 4 7" xfId="2881"/>
    <cellStyle name="40 % - Accent3 4 8" xfId="13454"/>
    <cellStyle name="40 % - Accent3 4 9" xfId="18386"/>
    <cellStyle name="40 % - Accent3 5" xfId="404"/>
    <cellStyle name="40 % - Accent3 5 10" xfId="39674"/>
    <cellStyle name="40 % - Accent3 5 11" xfId="50234"/>
    <cellStyle name="40 % - Accent3 5 2" xfId="1109"/>
    <cellStyle name="40 % - Accent3 5 2 10" xfId="50938"/>
    <cellStyle name="40 % - Accent3 5 2 2" xfId="2341"/>
    <cellStyle name="40 % - Accent3 5 2 2 2" xfId="7627"/>
    <cellStyle name="40 % - Accent3 5 2 2 2 2" xfId="12908"/>
    <cellStyle name="40 % - Accent3 5 2 2 2 2 2" xfId="28414"/>
    <cellStyle name="40 % - Accent3 5 2 2 2 2 3" xfId="38971"/>
    <cellStyle name="40 % - Accent3 5 2 2 2 2 4" xfId="49526"/>
    <cellStyle name="40 % - Accent3 5 2 2 2 2 5" xfId="60090"/>
    <cellStyle name="40 % - Accent3 5 2 2 2 3" xfId="18027"/>
    <cellStyle name="40 % - Accent3 5 2 2 2 4" xfId="23134"/>
    <cellStyle name="40 % - Accent3 5 2 2 2 5" xfId="33691"/>
    <cellStyle name="40 % - Accent3 5 2 2 2 6" xfId="44246"/>
    <cellStyle name="40 % - Accent3 5 2 2 2 7" xfId="54810"/>
    <cellStyle name="40 % - Accent3 5 2 2 3" xfId="10267"/>
    <cellStyle name="40 % - Accent3 5 2 2 3 2" xfId="25774"/>
    <cellStyle name="40 % - Accent3 5 2 2 3 3" xfId="36331"/>
    <cellStyle name="40 % - Accent3 5 2 2 3 4" xfId="46886"/>
    <cellStyle name="40 % - Accent3 5 2 2 3 5" xfId="57450"/>
    <cellStyle name="40 % - Accent3 5 2 2 4" xfId="4985"/>
    <cellStyle name="40 % - Accent3 5 2 2 5" xfId="15563"/>
    <cellStyle name="40 % - Accent3 5 2 2 6" xfId="20494"/>
    <cellStyle name="40 % - Accent3 5 2 2 7" xfId="31051"/>
    <cellStyle name="40 % - Accent3 5 2 2 8" xfId="41606"/>
    <cellStyle name="40 % - Accent3 5 2 2 9" xfId="52170"/>
    <cellStyle name="40 % - Accent3 5 2 3" xfId="6395"/>
    <cellStyle name="40 % - Accent3 5 2 3 2" xfId="11676"/>
    <cellStyle name="40 % - Accent3 5 2 3 2 2" xfId="27182"/>
    <cellStyle name="40 % - Accent3 5 2 3 2 3" xfId="37739"/>
    <cellStyle name="40 % - Accent3 5 2 3 2 4" xfId="48294"/>
    <cellStyle name="40 % - Accent3 5 2 3 2 5" xfId="58858"/>
    <cellStyle name="40 % - Accent3 5 2 3 3" xfId="16795"/>
    <cellStyle name="40 % - Accent3 5 2 3 4" xfId="21902"/>
    <cellStyle name="40 % - Accent3 5 2 3 5" xfId="32459"/>
    <cellStyle name="40 % - Accent3 5 2 3 6" xfId="43014"/>
    <cellStyle name="40 % - Accent3 5 2 3 7" xfId="53578"/>
    <cellStyle name="40 % - Accent3 5 2 4" xfId="9035"/>
    <cellStyle name="40 % - Accent3 5 2 4 2" xfId="24542"/>
    <cellStyle name="40 % - Accent3 5 2 4 3" xfId="35099"/>
    <cellStyle name="40 % - Accent3 5 2 4 4" xfId="45654"/>
    <cellStyle name="40 % - Accent3 5 2 4 5" xfId="56218"/>
    <cellStyle name="40 % - Accent3 5 2 5" xfId="3753"/>
    <cellStyle name="40 % - Accent3 5 2 6" xfId="14331"/>
    <cellStyle name="40 % - Accent3 5 2 7" xfId="19262"/>
    <cellStyle name="40 % - Accent3 5 2 8" xfId="29819"/>
    <cellStyle name="40 % - Accent3 5 2 9" xfId="40374"/>
    <cellStyle name="40 % - Accent3 5 3" xfId="1637"/>
    <cellStyle name="40 % - Accent3 5 3 2" xfId="6923"/>
    <cellStyle name="40 % - Accent3 5 3 2 2" xfId="12204"/>
    <cellStyle name="40 % - Accent3 5 3 2 2 2" xfId="27710"/>
    <cellStyle name="40 % - Accent3 5 3 2 2 3" xfId="38267"/>
    <cellStyle name="40 % - Accent3 5 3 2 2 4" xfId="48822"/>
    <cellStyle name="40 % - Accent3 5 3 2 2 5" xfId="59386"/>
    <cellStyle name="40 % - Accent3 5 3 2 3" xfId="17323"/>
    <cellStyle name="40 % - Accent3 5 3 2 4" xfId="22430"/>
    <cellStyle name="40 % - Accent3 5 3 2 5" xfId="32987"/>
    <cellStyle name="40 % - Accent3 5 3 2 6" xfId="43542"/>
    <cellStyle name="40 % - Accent3 5 3 2 7" xfId="54106"/>
    <cellStyle name="40 % - Accent3 5 3 3" xfId="9563"/>
    <cellStyle name="40 % - Accent3 5 3 3 2" xfId="25070"/>
    <cellStyle name="40 % - Accent3 5 3 3 3" xfId="35627"/>
    <cellStyle name="40 % - Accent3 5 3 3 4" xfId="46182"/>
    <cellStyle name="40 % - Accent3 5 3 3 5" xfId="56746"/>
    <cellStyle name="40 % - Accent3 5 3 4" xfId="4281"/>
    <cellStyle name="40 % - Accent3 5 3 5" xfId="14859"/>
    <cellStyle name="40 % - Accent3 5 3 6" xfId="19790"/>
    <cellStyle name="40 % - Accent3 5 3 7" xfId="30347"/>
    <cellStyle name="40 % - Accent3 5 3 8" xfId="40902"/>
    <cellStyle name="40 % - Accent3 5 3 9" xfId="51466"/>
    <cellStyle name="40 % - Accent3 5 4" xfId="5690"/>
    <cellStyle name="40 % - Accent3 5 4 2" xfId="10972"/>
    <cellStyle name="40 % - Accent3 5 4 2 2" xfId="26478"/>
    <cellStyle name="40 % - Accent3 5 4 2 3" xfId="37035"/>
    <cellStyle name="40 % - Accent3 5 4 2 4" xfId="47590"/>
    <cellStyle name="40 % - Accent3 5 4 2 5" xfId="58154"/>
    <cellStyle name="40 % - Accent3 5 4 3" xfId="16091"/>
    <cellStyle name="40 % - Accent3 5 4 4" xfId="21198"/>
    <cellStyle name="40 % - Accent3 5 4 5" xfId="31755"/>
    <cellStyle name="40 % - Accent3 5 4 6" xfId="42310"/>
    <cellStyle name="40 % - Accent3 5 4 7" xfId="52874"/>
    <cellStyle name="40 % - Accent3 5 5" xfId="8331"/>
    <cellStyle name="40 % - Accent3 5 5 2" xfId="23838"/>
    <cellStyle name="40 % - Accent3 5 5 3" xfId="34395"/>
    <cellStyle name="40 % - Accent3 5 5 4" xfId="44950"/>
    <cellStyle name="40 % - Accent3 5 5 5" xfId="55514"/>
    <cellStyle name="40 % - Accent3 5 6" xfId="3053"/>
    <cellStyle name="40 % - Accent3 5 7" xfId="13627"/>
    <cellStyle name="40 % - Accent3 5 8" xfId="18558"/>
    <cellStyle name="40 % - Accent3 5 9" xfId="29119"/>
    <cellStyle name="40 % - Accent3 6" xfId="757"/>
    <cellStyle name="40 % - Accent3 6 10" xfId="50586"/>
    <cellStyle name="40 % - Accent3 6 2" xfId="1989"/>
    <cellStyle name="40 % - Accent3 6 2 2" xfId="7275"/>
    <cellStyle name="40 % - Accent3 6 2 2 2" xfId="12556"/>
    <cellStyle name="40 % - Accent3 6 2 2 2 2" xfId="28062"/>
    <cellStyle name="40 % - Accent3 6 2 2 2 3" xfId="38619"/>
    <cellStyle name="40 % - Accent3 6 2 2 2 4" xfId="49174"/>
    <cellStyle name="40 % - Accent3 6 2 2 2 5" xfId="59738"/>
    <cellStyle name="40 % - Accent3 6 2 2 3" xfId="17675"/>
    <cellStyle name="40 % - Accent3 6 2 2 4" xfId="22782"/>
    <cellStyle name="40 % - Accent3 6 2 2 5" xfId="33339"/>
    <cellStyle name="40 % - Accent3 6 2 2 6" xfId="43894"/>
    <cellStyle name="40 % - Accent3 6 2 2 7" xfId="54458"/>
    <cellStyle name="40 % - Accent3 6 2 3" xfId="9915"/>
    <cellStyle name="40 % - Accent3 6 2 3 2" xfId="25422"/>
    <cellStyle name="40 % - Accent3 6 2 3 3" xfId="35979"/>
    <cellStyle name="40 % - Accent3 6 2 3 4" xfId="46534"/>
    <cellStyle name="40 % - Accent3 6 2 3 5" xfId="57098"/>
    <cellStyle name="40 % - Accent3 6 2 4" xfId="4633"/>
    <cellStyle name="40 % - Accent3 6 2 5" xfId="15211"/>
    <cellStyle name="40 % - Accent3 6 2 6" xfId="20142"/>
    <cellStyle name="40 % - Accent3 6 2 7" xfId="30699"/>
    <cellStyle name="40 % - Accent3 6 2 8" xfId="41254"/>
    <cellStyle name="40 % - Accent3 6 2 9" xfId="51818"/>
    <cellStyle name="40 % - Accent3 6 3" xfId="6043"/>
    <cellStyle name="40 % - Accent3 6 3 2" xfId="11324"/>
    <cellStyle name="40 % - Accent3 6 3 2 2" xfId="26830"/>
    <cellStyle name="40 % - Accent3 6 3 2 3" xfId="37387"/>
    <cellStyle name="40 % - Accent3 6 3 2 4" xfId="47942"/>
    <cellStyle name="40 % - Accent3 6 3 2 5" xfId="58506"/>
    <cellStyle name="40 % - Accent3 6 3 3" xfId="16443"/>
    <cellStyle name="40 % - Accent3 6 3 4" xfId="21550"/>
    <cellStyle name="40 % - Accent3 6 3 5" xfId="32107"/>
    <cellStyle name="40 % - Accent3 6 3 6" xfId="42662"/>
    <cellStyle name="40 % - Accent3 6 3 7" xfId="53226"/>
    <cellStyle name="40 % - Accent3 6 4" xfId="8683"/>
    <cellStyle name="40 % - Accent3 6 4 2" xfId="24190"/>
    <cellStyle name="40 % - Accent3 6 4 3" xfId="34747"/>
    <cellStyle name="40 % - Accent3 6 4 4" xfId="45302"/>
    <cellStyle name="40 % - Accent3 6 4 5" xfId="55866"/>
    <cellStyle name="40 % - Accent3 6 5" xfId="3401"/>
    <cellStyle name="40 % - Accent3 6 6" xfId="13979"/>
    <cellStyle name="40 % - Accent3 6 7" xfId="18910"/>
    <cellStyle name="40 % - Accent3 6 8" xfId="29467"/>
    <cellStyle name="40 % - Accent3 6 9" xfId="40022"/>
    <cellStyle name="40 % - Accent3 7" xfId="1288"/>
    <cellStyle name="40 % - Accent3 7 2" xfId="6574"/>
    <cellStyle name="40 % - Accent3 7 2 2" xfId="11855"/>
    <cellStyle name="40 % - Accent3 7 2 2 2" xfId="27361"/>
    <cellStyle name="40 % - Accent3 7 2 2 3" xfId="37918"/>
    <cellStyle name="40 % - Accent3 7 2 2 4" xfId="48473"/>
    <cellStyle name="40 % - Accent3 7 2 2 5" xfId="59037"/>
    <cellStyle name="40 % - Accent3 7 2 3" xfId="16974"/>
    <cellStyle name="40 % - Accent3 7 2 4" xfId="22081"/>
    <cellStyle name="40 % - Accent3 7 2 5" xfId="32638"/>
    <cellStyle name="40 % - Accent3 7 2 6" xfId="43193"/>
    <cellStyle name="40 % - Accent3 7 2 7" xfId="53757"/>
    <cellStyle name="40 % - Accent3 7 3" xfId="9214"/>
    <cellStyle name="40 % - Accent3 7 3 2" xfId="24721"/>
    <cellStyle name="40 % - Accent3 7 3 3" xfId="35278"/>
    <cellStyle name="40 % - Accent3 7 3 4" xfId="45833"/>
    <cellStyle name="40 % - Accent3 7 3 5" xfId="56397"/>
    <cellStyle name="40 % - Accent3 7 4" xfId="3932"/>
    <cellStyle name="40 % - Accent3 7 5" xfId="14510"/>
    <cellStyle name="40 % - Accent3 7 6" xfId="19441"/>
    <cellStyle name="40 % - Accent3 7 7" xfId="29998"/>
    <cellStyle name="40 % - Accent3 7 8" xfId="40553"/>
    <cellStyle name="40 % - Accent3 7 9" xfId="51117"/>
    <cellStyle name="40 % - Accent3 8" xfId="2517"/>
    <cellStyle name="40 % - Accent3 8 2" xfId="7803"/>
    <cellStyle name="40 % - Accent3 8 2 2" xfId="13084"/>
    <cellStyle name="40 % - Accent3 8 2 2 2" xfId="28590"/>
    <cellStyle name="40 % - Accent3 8 2 2 3" xfId="39147"/>
    <cellStyle name="40 % - Accent3 8 2 2 4" xfId="49702"/>
    <cellStyle name="40 % - Accent3 8 2 2 5" xfId="60266"/>
    <cellStyle name="40 % - Accent3 8 2 3" xfId="23310"/>
    <cellStyle name="40 % - Accent3 8 2 4" xfId="33867"/>
    <cellStyle name="40 % - Accent3 8 2 5" xfId="44422"/>
    <cellStyle name="40 % - Accent3 8 2 6" xfId="54986"/>
    <cellStyle name="40 % - Accent3 8 3" xfId="10443"/>
    <cellStyle name="40 % - Accent3 8 3 2" xfId="25950"/>
    <cellStyle name="40 % - Accent3 8 3 3" xfId="36507"/>
    <cellStyle name="40 % - Accent3 8 3 4" xfId="47062"/>
    <cellStyle name="40 % - Accent3 8 3 5" xfId="57626"/>
    <cellStyle name="40 % - Accent3 8 4" xfId="5161"/>
    <cellStyle name="40 % - Accent3 8 5" xfId="15742"/>
    <cellStyle name="40 % - Accent3 8 6" xfId="20670"/>
    <cellStyle name="40 % - Accent3 8 7" xfId="31227"/>
    <cellStyle name="40 % - Accent3 8 8" xfId="41782"/>
    <cellStyle name="40 % - Accent3 8 9" xfId="52346"/>
    <cellStyle name="40 % - Accent3 9" xfId="5337"/>
    <cellStyle name="40 % - Accent3 9 2" xfId="10619"/>
    <cellStyle name="40 % - Accent3 9 2 2" xfId="26126"/>
    <cellStyle name="40 % - Accent3 9 2 3" xfId="36683"/>
    <cellStyle name="40 % - Accent3 9 2 4" xfId="47238"/>
    <cellStyle name="40 % - Accent3 9 2 5" xfId="57802"/>
    <cellStyle name="40 % - Accent3 9 3" xfId="20846"/>
    <cellStyle name="40 % - Accent3 9 4" xfId="31403"/>
    <cellStyle name="40 % - Accent3 9 5" xfId="41958"/>
    <cellStyle name="40 % - Accent3 9 6" xfId="52522"/>
    <cellStyle name="40 % - Accent4 10" xfId="7981"/>
    <cellStyle name="40 % - Accent4 10 2" xfId="23488"/>
    <cellStyle name="40 % - Accent4 10 3" xfId="34045"/>
    <cellStyle name="40 % - Accent4 10 4" xfId="44600"/>
    <cellStyle name="40 % - Accent4 10 5" xfId="55164"/>
    <cellStyle name="40 % - Accent4 11" xfId="2697"/>
    <cellStyle name="40 % - Accent4 12" xfId="13280"/>
    <cellStyle name="40 % - Accent4 13" xfId="18205"/>
    <cellStyle name="40 % - Accent4 14" xfId="28774"/>
    <cellStyle name="40 % - Accent4 15" xfId="39329"/>
    <cellStyle name="40 % - Accent4 16" xfId="49882"/>
    <cellStyle name="40 % - Accent4 2" xfId="44"/>
    <cellStyle name="40 % - Accent4 2 10" xfId="2721"/>
    <cellStyle name="40 % - Accent4 2 11" xfId="13343"/>
    <cellStyle name="40 % - Accent4 2 12" xfId="18272"/>
    <cellStyle name="40 % - Accent4 2 13" xfId="28795"/>
    <cellStyle name="40 % - Accent4 2 14" xfId="39350"/>
    <cellStyle name="40 % - Accent4 2 15" xfId="49949"/>
    <cellStyle name="40 % - Accent4 2 2" xfId="203"/>
    <cellStyle name="40 % - Accent4 2 2 10" xfId="13430"/>
    <cellStyle name="40 % - Accent4 2 2 11" xfId="18360"/>
    <cellStyle name="40 % - Accent4 2 2 12" xfId="28922"/>
    <cellStyle name="40 % - Accent4 2 2 13" xfId="39477"/>
    <cellStyle name="40 % - Accent4 2 2 14" xfId="50037"/>
    <cellStyle name="40 % - Accent4 2 2 2" xfId="383"/>
    <cellStyle name="40 % - Accent4 2 2 2 10" xfId="29098"/>
    <cellStyle name="40 % - Accent4 2 2 2 11" xfId="39653"/>
    <cellStyle name="40 % - Accent4 2 2 2 12" xfId="50213"/>
    <cellStyle name="40 % - Accent4 2 2 2 2" xfId="736"/>
    <cellStyle name="40 % - Accent4 2 2 2 2 10" xfId="50565"/>
    <cellStyle name="40 % - Accent4 2 2 2 2 2" xfId="1968"/>
    <cellStyle name="40 % - Accent4 2 2 2 2 2 2" xfId="7254"/>
    <cellStyle name="40 % - Accent4 2 2 2 2 2 2 2" xfId="12535"/>
    <cellStyle name="40 % - Accent4 2 2 2 2 2 2 2 2" xfId="28041"/>
    <cellStyle name="40 % - Accent4 2 2 2 2 2 2 2 3" xfId="38598"/>
    <cellStyle name="40 % - Accent4 2 2 2 2 2 2 2 4" xfId="49153"/>
    <cellStyle name="40 % - Accent4 2 2 2 2 2 2 2 5" xfId="59717"/>
    <cellStyle name="40 % - Accent4 2 2 2 2 2 2 3" xfId="17654"/>
    <cellStyle name="40 % - Accent4 2 2 2 2 2 2 4" xfId="22761"/>
    <cellStyle name="40 % - Accent4 2 2 2 2 2 2 5" xfId="33318"/>
    <cellStyle name="40 % - Accent4 2 2 2 2 2 2 6" xfId="43873"/>
    <cellStyle name="40 % - Accent4 2 2 2 2 2 2 7" xfId="54437"/>
    <cellStyle name="40 % - Accent4 2 2 2 2 2 3" xfId="9894"/>
    <cellStyle name="40 % - Accent4 2 2 2 2 2 3 2" xfId="25401"/>
    <cellStyle name="40 % - Accent4 2 2 2 2 2 3 3" xfId="35958"/>
    <cellStyle name="40 % - Accent4 2 2 2 2 2 3 4" xfId="46513"/>
    <cellStyle name="40 % - Accent4 2 2 2 2 2 3 5" xfId="57077"/>
    <cellStyle name="40 % - Accent4 2 2 2 2 2 4" xfId="4612"/>
    <cellStyle name="40 % - Accent4 2 2 2 2 2 5" xfId="15190"/>
    <cellStyle name="40 % - Accent4 2 2 2 2 2 6" xfId="20121"/>
    <cellStyle name="40 % - Accent4 2 2 2 2 2 7" xfId="30678"/>
    <cellStyle name="40 % - Accent4 2 2 2 2 2 8" xfId="41233"/>
    <cellStyle name="40 % - Accent4 2 2 2 2 2 9" xfId="51797"/>
    <cellStyle name="40 % - Accent4 2 2 2 2 3" xfId="6022"/>
    <cellStyle name="40 % - Accent4 2 2 2 2 3 2" xfId="11303"/>
    <cellStyle name="40 % - Accent4 2 2 2 2 3 2 2" xfId="26809"/>
    <cellStyle name="40 % - Accent4 2 2 2 2 3 2 3" xfId="37366"/>
    <cellStyle name="40 % - Accent4 2 2 2 2 3 2 4" xfId="47921"/>
    <cellStyle name="40 % - Accent4 2 2 2 2 3 2 5" xfId="58485"/>
    <cellStyle name="40 % - Accent4 2 2 2 2 3 3" xfId="16422"/>
    <cellStyle name="40 % - Accent4 2 2 2 2 3 4" xfId="21529"/>
    <cellStyle name="40 % - Accent4 2 2 2 2 3 5" xfId="32086"/>
    <cellStyle name="40 % - Accent4 2 2 2 2 3 6" xfId="42641"/>
    <cellStyle name="40 % - Accent4 2 2 2 2 3 7" xfId="53205"/>
    <cellStyle name="40 % - Accent4 2 2 2 2 4" xfId="8662"/>
    <cellStyle name="40 % - Accent4 2 2 2 2 4 2" xfId="24169"/>
    <cellStyle name="40 % - Accent4 2 2 2 2 4 3" xfId="34726"/>
    <cellStyle name="40 % - Accent4 2 2 2 2 4 4" xfId="45281"/>
    <cellStyle name="40 % - Accent4 2 2 2 2 4 5" xfId="55845"/>
    <cellStyle name="40 % - Accent4 2 2 2 2 5" xfId="3380"/>
    <cellStyle name="40 % - Accent4 2 2 2 2 6" xfId="13958"/>
    <cellStyle name="40 % - Accent4 2 2 2 2 7" xfId="18889"/>
    <cellStyle name="40 % - Accent4 2 2 2 2 8" xfId="29446"/>
    <cellStyle name="40 % - Accent4 2 2 2 2 9" xfId="40001"/>
    <cellStyle name="40 % - Accent4 2 2 2 3" xfId="1088"/>
    <cellStyle name="40 % - Accent4 2 2 2 3 10" xfId="50917"/>
    <cellStyle name="40 % - Accent4 2 2 2 3 2" xfId="2320"/>
    <cellStyle name="40 % - Accent4 2 2 2 3 2 2" xfId="7606"/>
    <cellStyle name="40 % - Accent4 2 2 2 3 2 2 2" xfId="12887"/>
    <cellStyle name="40 % - Accent4 2 2 2 3 2 2 2 2" xfId="28393"/>
    <cellStyle name="40 % - Accent4 2 2 2 3 2 2 2 3" xfId="38950"/>
    <cellStyle name="40 % - Accent4 2 2 2 3 2 2 2 4" xfId="49505"/>
    <cellStyle name="40 % - Accent4 2 2 2 3 2 2 2 5" xfId="60069"/>
    <cellStyle name="40 % - Accent4 2 2 2 3 2 2 3" xfId="18006"/>
    <cellStyle name="40 % - Accent4 2 2 2 3 2 2 4" xfId="23113"/>
    <cellStyle name="40 % - Accent4 2 2 2 3 2 2 5" xfId="33670"/>
    <cellStyle name="40 % - Accent4 2 2 2 3 2 2 6" xfId="44225"/>
    <cellStyle name="40 % - Accent4 2 2 2 3 2 2 7" xfId="54789"/>
    <cellStyle name="40 % - Accent4 2 2 2 3 2 3" xfId="10246"/>
    <cellStyle name="40 % - Accent4 2 2 2 3 2 3 2" xfId="25753"/>
    <cellStyle name="40 % - Accent4 2 2 2 3 2 3 3" xfId="36310"/>
    <cellStyle name="40 % - Accent4 2 2 2 3 2 3 4" xfId="46865"/>
    <cellStyle name="40 % - Accent4 2 2 2 3 2 3 5" xfId="57429"/>
    <cellStyle name="40 % - Accent4 2 2 2 3 2 4" xfId="4964"/>
    <cellStyle name="40 % - Accent4 2 2 2 3 2 5" xfId="15542"/>
    <cellStyle name="40 % - Accent4 2 2 2 3 2 6" xfId="20473"/>
    <cellStyle name="40 % - Accent4 2 2 2 3 2 7" xfId="31030"/>
    <cellStyle name="40 % - Accent4 2 2 2 3 2 8" xfId="41585"/>
    <cellStyle name="40 % - Accent4 2 2 2 3 2 9" xfId="52149"/>
    <cellStyle name="40 % - Accent4 2 2 2 3 3" xfId="6374"/>
    <cellStyle name="40 % - Accent4 2 2 2 3 3 2" xfId="11655"/>
    <cellStyle name="40 % - Accent4 2 2 2 3 3 2 2" xfId="27161"/>
    <cellStyle name="40 % - Accent4 2 2 2 3 3 2 3" xfId="37718"/>
    <cellStyle name="40 % - Accent4 2 2 2 3 3 2 4" xfId="48273"/>
    <cellStyle name="40 % - Accent4 2 2 2 3 3 2 5" xfId="58837"/>
    <cellStyle name="40 % - Accent4 2 2 2 3 3 3" xfId="16774"/>
    <cellStyle name="40 % - Accent4 2 2 2 3 3 4" xfId="21881"/>
    <cellStyle name="40 % - Accent4 2 2 2 3 3 5" xfId="32438"/>
    <cellStyle name="40 % - Accent4 2 2 2 3 3 6" xfId="42993"/>
    <cellStyle name="40 % - Accent4 2 2 2 3 3 7" xfId="53557"/>
    <cellStyle name="40 % - Accent4 2 2 2 3 4" xfId="9014"/>
    <cellStyle name="40 % - Accent4 2 2 2 3 4 2" xfId="24521"/>
    <cellStyle name="40 % - Accent4 2 2 2 3 4 3" xfId="35078"/>
    <cellStyle name="40 % - Accent4 2 2 2 3 4 4" xfId="45633"/>
    <cellStyle name="40 % - Accent4 2 2 2 3 4 5" xfId="56197"/>
    <cellStyle name="40 % - Accent4 2 2 2 3 5" xfId="3732"/>
    <cellStyle name="40 % - Accent4 2 2 2 3 6" xfId="14310"/>
    <cellStyle name="40 % - Accent4 2 2 2 3 7" xfId="19241"/>
    <cellStyle name="40 % - Accent4 2 2 2 3 8" xfId="29798"/>
    <cellStyle name="40 % - Accent4 2 2 2 3 9" xfId="40353"/>
    <cellStyle name="40 % - Accent4 2 2 2 4" xfId="1616"/>
    <cellStyle name="40 % - Accent4 2 2 2 4 2" xfId="6902"/>
    <cellStyle name="40 % - Accent4 2 2 2 4 2 2" xfId="12183"/>
    <cellStyle name="40 % - Accent4 2 2 2 4 2 2 2" xfId="27689"/>
    <cellStyle name="40 % - Accent4 2 2 2 4 2 2 3" xfId="38246"/>
    <cellStyle name="40 % - Accent4 2 2 2 4 2 2 4" xfId="48801"/>
    <cellStyle name="40 % - Accent4 2 2 2 4 2 2 5" xfId="59365"/>
    <cellStyle name="40 % - Accent4 2 2 2 4 2 3" xfId="17302"/>
    <cellStyle name="40 % - Accent4 2 2 2 4 2 4" xfId="22409"/>
    <cellStyle name="40 % - Accent4 2 2 2 4 2 5" xfId="32966"/>
    <cellStyle name="40 % - Accent4 2 2 2 4 2 6" xfId="43521"/>
    <cellStyle name="40 % - Accent4 2 2 2 4 2 7" xfId="54085"/>
    <cellStyle name="40 % - Accent4 2 2 2 4 3" xfId="9542"/>
    <cellStyle name="40 % - Accent4 2 2 2 4 3 2" xfId="25049"/>
    <cellStyle name="40 % - Accent4 2 2 2 4 3 3" xfId="35606"/>
    <cellStyle name="40 % - Accent4 2 2 2 4 3 4" xfId="46161"/>
    <cellStyle name="40 % - Accent4 2 2 2 4 3 5" xfId="56725"/>
    <cellStyle name="40 % - Accent4 2 2 2 4 4" xfId="4260"/>
    <cellStyle name="40 % - Accent4 2 2 2 4 5" xfId="14838"/>
    <cellStyle name="40 % - Accent4 2 2 2 4 6" xfId="19769"/>
    <cellStyle name="40 % - Accent4 2 2 2 4 7" xfId="30326"/>
    <cellStyle name="40 % - Accent4 2 2 2 4 8" xfId="40881"/>
    <cellStyle name="40 % - Accent4 2 2 2 4 9" xfId="51445"/>
    <cellStyle name="40 % - Accent4 2 2 2 5" xfId="5669"/>
    <cellStyle name="40 % - Accent4 2 2 2 5 2" xfId="10951"/>
    <cellStyle name="40 % - Accent4 2 2 2 5 2 2" xfId="26457"/>
    <cellStyle name="40 % - Accent4 2 2 2 5 2 3" xfId="37014"/>
    <cellStyle name="40 % - Accent4 2 2 2 5 2 4" xfId="47569"/>
    <cellStyle name="40 % - Accent4 2 2 2 5 2 5" xfId="58133"/>
    <cellStyle name="40 % - Accent4 2 2 2 5 3" xfId="16070"/>
    <cellStyle name="40 % - Accent4 2 2 2 5 4" xfId="21177"/>
    <cellStyle name="40 % - Accent4 2 2 2 5 5" xfId="31734"/>
    <cellStyle name="40 % - Accent4 2 2 2 5 6" xfId="42289"/>
    <cellStyle name="40 % - Accent4 2 2 2 5 7" xfId="52853"/>
    <cellStyle name="40 % - Accent4 2 2 2 6" xfId="8310"/>
    <cellStyle name="40 % - Accent4 2 2 2 6 2" xfId="23817"/>
    <cellStyle name="40 % - Accent4 2 2 2 6 3" xfId="34374"/>
    <cellStyle name="40 % - Accent4 2 2 2 6 4" xfId="44929"/>
    <cellStyle name="40 % - Accent4 2 2 2 6 5" xfId="55493"/>
    <cellStyle name="40 % - Accent4 2 2 2 7" xfId="3032"/>
    <cellStyle name="40 % - Accent4 2 2 2 8" xfId="13606"/>
    <cellStyle name="40 % - Accent4 2 2 2 9" xfId="18537"/>
    <cellStyle name="40 % - Accent4 2 2 3" xfId="559"/>
    <cellStyle name="40 % - Accent4 2 2 3 10" xfId="39825"/>
    <cellStyle name="40 % - Accent4 2 2 3 11" xfId="50389"/>
    <cellStyle name="40 % - Accent4 2 2 3 2" xfId="1264"/>
    <cellStyle name="40 % - Accent4 2 2 3 2 10" xfId="51093"/>
    <cellStyle name="40 % - Accent4 2 2 3 2 2" xfId="2496"/>
    <cellStyle name="40 % - Accent4 2 2 3 2 2 2" xfId="7782"/>
    <cellStyle name="40 % - Accent4 2 2 3 2 2 2 2" xfId="13063"/>
    <cellStyle name="40 % - Accent4 2 2 3 2 2 2 2 2" xfId="28569"/>
    <cellStyle name="40 % - Accent4 2 2 3 2 2 2 2 3" xfId="39126"/>
    <cellStyle name="40 % - Accent4 2 2 3 2 2 2 2 4" xfId="49681"/>
    <cellStyle name="40 % - Accent4 2 2 3 2 2 2 2 5" xfId="60245"/>
    <cellStyle name="40 % - Accent4 2 2 3 2 2 2 3" xfId="18182"/>
    <cellStyle name="40 % - Accent4 2 2 3 2 2 2 4" xfId="23289"/>
    <cellStyle name="40 % - Accent4 2 2 3 2 2 2 5" xfId="33846"/>
    <cellStyle name="40 % - Accent4 2 2 3 2 2 2 6" xfId="44401"/>
    <cellStyle name="40 % - Accent4 2 2 3 2 2 2 7" xfId="54965"/>
    <cellStyle name="40 % - Accent4 2 2 3 2 2 3" xfId="10422"/>
    <cellStyle name="40 % - Accent4 2 2 3 2 2 3 2" xfId="25929"/>
    <cellStyle name="40 % - Accent4 2 2 3 2 2 3 3" xfId="36486"/>
    <cellStyle name="40 % - Accent4 2 2 3 2 2 3 4" xfId="47041"/>
    <cellStyle name="40 % - Accent4 2 2 3 2 2 3 5" xfId="57605"/>
    <cellStyle name="40 % - Accent4 2 2 3 2 2 4" xfId="5140"/>
    <cellStyle name="40 % - Accent4 2 2 3 2 2 5" xfId="15718"/>
    <cellStyle name="40 % - Accent4 2 2 3 2 2 6" xfId="20649"/>
    <cellStyle name="40 % - Accent4 2 2 3 2 2 7" xfId="31206"/>
    <cellStyle name="40 % - Accent4 2 2 3 2 2 8" xfId="41761"/>
    <cellStyle name="40 % - Accent4 2 2 3 2 2 9" xfId="52325"/>
    <cellStyle name="40 % - Accent4 2 2 3 2 3" xfId="6550"/>
    <cellStyle name="40 % - Accent4 2 2 3 2 3 2" xfId="11831"/>
    <cellStyle name="40 % - Accent4 2 2 3 2 3 2 2" xfId="27337"/>
    <cellStyle name="40 % - Accent4 2 2 3 2 3 2 3" xfId="37894"/>
    <cellStyle name="40 % - Accent4 2 2 3 2 3 2 4" xfId="48449"/>
    <cellStyle name="40 % - Accent4 2 2 3 2 3 2 5" xfId="59013"/>
    <cellStyle name="40 % - Accent4 2 2 3 2 3 3" xfId="16950"/>
    <cellStyle name="40 % - Accent4 2 2 3 2 3 4" xfId="22057"/>
    <cellStyle name="40 % - Accent4 2 2 3 2 3 5" xfId="32614"/>
    <cellStyle name="40 % - Accent4 2 2 3 2 3 6" xfId="43169"/>
    <cellStyle name="40 % - Accent4 2 2 3 2 3 7" xfId="53733"/>
    <cellStyle name="40 % - Accent4 2 2 3 2 4" xfId="9190"/>
    <cellStyle name="40 % - Accent4 2 2 3 2 4 2" xfId="24697"/>
    <cellStyle name="40 % - Accent4 2 2 3 2 4 3" xfId="35254"/>
    <cellStyle name="40 % - Accent4 2 2 3 2 4 4" xfId="45809"/>
    <cellStyle name="40 % - Accent4 2 2 3 2 4 5" xfId="56373"/>
    <cellStyle name="40 % - Accent4 2 2 3 2 5" xfId="3908"/>
    <cellStyle name="40 % - Accent4 2 2 3 2 6" xfId="14486"/>
    <cellStyle name="40 % - Accent4 2 2 3 2 7" xfId="19417"/>
    <cellStyle name="40 % - Accent4 2 2 3 2 8" xfId="29974"/>
    <cellStyle name="40 % - Accent4 2 2 3 2 9" xfId="40529"/>
    <cellStyle name="40 % - Accent4 2 2 3 3" xfId="1792"/>
    <cellStyle name="40 % - Accent4 2 2 3 3 2" xfId="7078"/>
    <cellStyle name="40 % - Accent4 2 2 3 3 2 2" xfId="12359"/>
    <cellStyle name="40 % - Accent4 2 2 3 3 2 2 2" xfId="27865"/>
    <cellStyle name="40 % - Accent4 2 2 3 3 2 2 3" xfId="38422"/>
    <cellStyle name="40 % - Accent4 2 2 3 3 2 2 4" xfId="48977"/>
    <cellStyle name="40 % - Accent4 2 2 3 3 2 2 5" xfId="59541"/>
    <cellStyle name="40 % - Accent4 2 2 3 3 2 3" xfId="17478"/>
    <cellStyle name="40 % - Accent4 2 2 3 3 2 4" xfId="22585"/>
    <cellStyle name="40 % - Accent4 2 2 3 3 2 5" xfId="33142"/>
    <cellStyle name="40 % - Accent4 2 2 3 3 2 6" xfId="43697"/>
    <cellStyle name="40 % - Accent4 2 2 3 3 2 7" xfId="54261"/>
    <cellStyle name="40 % - Accent4 2 2 3 3 3" xfId="9718"/>
    <cellStyle name="40 % - Accent4 2 2 3 3 3 2" xfId="25225"/>
    <cellStyle name="40 % - Accent4 2 2 3 3 3 3" xfId="35782"/>
    <cellStyle name="40 % - Accent4 2 2 3 3 3 4" xfId="46337"/>
    <cellStyle name="40 % - Accent4 2 2 3 3 3 5" xfId="56901"/>
    <cellStyle name="40 % - Accent4 2 2 3 3 4" xfId="4436"/>
    <cellStyle name="40 % - Accent4 2 2 3 3 5" xfId="15014"/>
    <cellStyle name="40 % - Accent4 2 2 3 3 6" xfId="19945"/>
    <cellStyle name="40 % - Accent4 2 2 3 3 7" xfId="30502"/>
    <cellStyle name="40 % - Accent4 2 2 3 3 8" xfId="41057"/>
    <cellStyle name="40 % - Accent4 2 2 3 3 9" xfId="51621"/>
    <cellStyle name="40 % - Accent4 2 2 3 4" xfId="5845"/>
    <cellStyle name="40 % - Accent4 2 2 3 4 2" xfId="11127"/>
    <cellStyle name="40 % - Accent4 2 2 3 4 2 2" xfId="26633"/>
    <cellStyle name="40 % - Accent4 2 2 3 4 2 3" xfId="37190"/>
    <cellStyle name="40 % - Accent4 2 2 3 4 2 4" xfId="47745"/>
    <cellStyle name="40 % - Accent4 2 2 3 4 2 5" xfId="58309"/>
    <cellStyle name="40 % - Accent4 2 2 3 4 3" xfId="16246"/>
    <cellStyle name="40 % - Accent4 2 2 3 4 4" xfId="21353"/>
    <cellStyle name="40 % - Accent4 2 2 3 4 5" xfId="31910"/>
    <cellStyle name="40 % - Accent4 2 2 3 4 6" xfId="42465"/>
    <cellStyle name="40 % - Accent4 2 2 3 4 7" xfId="53029"/>
    <cellStyle name="40 % - Accent4 2 2 3 5" xfId="8486"/>
    <cellStyle name="40 % - Accent4 2 2 3 5 2" xfId="23993"/>
    <cellStyle name="40 % - Accent4 2 2 3 5 3" xfId="34550"/>
    <cellStyle name="40 % - Accent4 2 2 3 5 4" xfId="45105"/>
    <cellStyle name="40 % - Accent4 2 2 3 5 5" xfId="55669"/>
    <cellStyle name="40 % - Accent4 2 2 3 6" xfId="3204"/>
    <cellStyle name="40 % - Accent4 2 2 3 7" xfId="13782"/>
    <cellStyle name="40 % - Accent4 2 2 3 8" xfId="18713"/>
    <cellStyle name="40 % - Accent4 2 2 3 9" xfId="29270"/>
    <cellStyle name="40 % - Accent4 2 2 4" xfId="912"/>
    <cellStyle name="40 % - Accent4 2 2 4 10" xfId="50741"/>
    <cellStyle name="40 % - Accent4 2 2 4 2" xfId="2144"/>
    <cellStyle name="40 % - Accent4 2 2 4 2 2" xfId="7430"/>
    <cellStyle name="40 % - Accent4 2 2 4 2 2 2" xfId="12711"/>
    <cellStyle name="40 % - Accent4 2 2 4 2 2 2 2" xfId="28217"/>
    <cellStyle name="40 % - Accent4 2 2 4 2 2 2 3" xfId="38774"/>
    <cellStyle name="40 % - Accent4 2 2 4 2 2 2 4" xfId="49329"/>
    <cellStyle name="40 % - Accent4 2 2 4 2 2 2 5" xfId="59893"/>
    <cellStyle name="40 % - Accent4 2 2 4 2 2 3" xfId="17830"/>
    <cellStyle name="40 % - Accent4 2 2 4 2 2 4" xfId="22937"/>
    <cellStyle name="40 % - Accent4 2 2 4 2 2 5" xfId="33494"/>
    <cellStyle name="40 % - Accent4 2 2 4 2 2 6" xfId="44049"/>
    <cellStyle name="40 % - Accent4 2 2 4 2 2 7" xfId="54613"/>
    <cellStyle name="40 % - Accent4 2 2 4 2 3" xfId="10070"/>
    <cellStyle name="40 % - Accent4 2 2 4 2 3 2" xfId="25577"/>
    <cellStyle name="40 % - Accent4 2 2 4 2 3 3" xfId="36134"/>
    <cellStyle name="40 % - Accent4 2 2 4 2 3 4" xfId="46689"/>
    <cellStyle name="40 % - Accent4 2 2 4 2 3 5" xfId="57253"/>
    <cellStyle name="40 % - Accent4 2 2 4 2 4" xfId="4788"/>
    <cellStyle name="40 % - Accent4 2 2 4 2 5" xfId="15366"/>
    <cellStyle name="40 % - Accent4 2 2 4 2 6" xfId="20297"/>
    <cellStyle name="40 % - Accent4 2 2 4 2 7" xfId="30854"/>
    <cellStyle name="40 % - Accent4 2 2 4 2 8" xfId="41409"/>
    <cellStyle name="40 % - Accent4 2 2 4 2 9" xfId="51973"/>
    <cellStyle name="40 % - Accent4 2 2 4 3" xfId="6198"/>
    <cellStyle name="40 % - Accent4 2 2 4 3 2" xfId="11479"/>
    <cellStyle name="40 % - Accent4 2 2 4 3 2 2" xfId="26985"/>
    <cellStyle name="40 % - Accent4 2 2 4 3 2 3" xfId="37542"/>
    <cellStyle name="40 % - Accent4 2 2 4 3 2 4" xfId="48097"/>
    <cellStyle name="40 % - Accent4 2 2 4 3 2 5" xfId="58661"/>
    <cellStyle name="40 % - Accent4 2 2 4 3 3" xfId="16598"/>
    <cellStyle name="40 % - Accent4 2 2 4 3 4" xfId="21705"/>
    <cellStyle name="40 % - Accent4 2 2 4 3 5" xfId="32262"/>
    <cellStyle name="40 % - Accent4 2 2 4 3 6" xfId="42817"/>
    <cellStyle name="40 % - Accent4 2 2 4 3 7" xfId="53381"/>
    <cellStyle name="40 % - Accent4 2 2 4 4" xfId="8838"/>
    <cellStyle name="40 % - Accent4 2 2 4 4 2" xfId="24345"/>
    <cellStyle name="40 % - Accent4 2 2 4 4 3" xfId="34902"/>
    <cellStyle name="40 % - Accent4 2 2 4 4 4" xfId="45457"/>
    <cellStyle name="40 % - Accent4 2 2 4 4 5" xfId="56021"/>
    <cellStyle name="40 % - Accent4 2 2 4 5" xfId="3556"/>
    <cellStyle name="40 % - Accent4 2 2 4 6" xfId="14134"/>
    <cellStyle name="40 % - Accent4 2 2 4 7" xfId="19065"/>
    <cellStyle name="40 % - Accent4 2 2 4 8" xfId="29622"/>
    <cellStyle name="40 % - Accent4 2 2 4 9" xfId="40177"/>
    <cellStyle name="40 % - Accent4 2 2 5" xfId="1440"/>
    <cellStyle name="40 % - Accent4 2 2 5 2" xfId="6726"/>
    <cellStyle name="40 % - Accent4 2 2 5 2 2" xfId="12007"/>
    <cellStyle name="40 % - Accent4 2 2 5 2 2 2" xfId="27513"/>
    <cellStyle name="40 % - Accent4 2 2 5 2 2 3" xfId="38070"/>
    <cellStyle name="40 % - Accent4 2 2 5 2 2 4" xfId="48625"/>
    <cellStyle name="40 % - Accent4 2 2 5 2 2 5" xfId="59189"/>
    <cellStyle name="40 % - Accent4 2 2 5 2 3" xfId="17126"/>
    <cellStyle name="40 % - Accent4 2 2 5 2 4" xfId="22233"/>
    <cellStyle name="40 % - Accent4 2 2 5 2 5" xfId="32790"/>
    <cellStyle name="40 % - Accent4 2 2 5 2 6" xfId="43345"/>
    <cellStyle name="40 % - Accent4 2 2 5 2 7" xfId="53909"/>
    <cellStyle name="40 % - Accent4 2 2 5 3" xfId="9366"/>
    <cellStyle name="40 % - Accent4 2 2 5 3 2" xfId="24873"/>
    <cellStyle name="40 % - Accent4 2 2 5 3 3" xfId="35430"/>
    <cellStyle name="40 % - Accent4 2 2 5 3 4" xfId="45985"/>
    <cellStyle name="40 % - Accent4 2 2 5 3 5" xfId="56549"/>
    <cellStyle name="40 % - Accent4 2 2 5 4" xfId="4084"/>
    <cellStyle name="40 % - Accent4 2 2 5 5" xfId="14662"/>
    <cellStyle name="40 % - Accent4 2 2 5 6" xfId="19593"/>
    <cellStyle name="40 % - Accent4 2 2 5 7" xfId="30150"/>
    <cellStyle name="40 % - Accent4 2 2 5 8" xfId="40705"/>
    <cellStyle name="40 % - Accent4 2 2 5 9" xfId="51269"/>
    <cellStyle name="40 % - Accent4 2 2 6" xfId="2672"/>
    <cellStyle name="40 % - Accent4 2 2 6 2" xfId="7958"/>
    <cellStyle name="40 % - Accent4 2 2 6 2 2" xfId="13239"/>
    <cellStyle name="40 % - Accent4 2 2 6 2 2 2" xfId="28745"/>
    <cellStyle name="40 % - Accent4 2 2 6 2 2 3" xfId="39302"/>
    <cellStyle name="40 % - Accent4 2 2 6 2 2 4" xfId="49857"/>
    <cellStyle name="40 % - Accent4 2 2 6 2 2 5" xfId="60421"/>
    <cellStyle name="40 % - Accent4 2 2 6 2 3" xfId="23465"/>
    <cellStyle name="40 % - Accent4 2 2 6 2 4" xfId="34022"/>
    <cellStyle name="40 % - Accent4 2 2 6 2 5" xfId="44577"/>
    <cellStyle name="40 % - Accent4 2 2 6 2 6" xfId="55141"/>
    <cellStyle name="40 % - Accent4 2 2 6 3" xfId="10598"/>
    <cellStyle name="40 % - Accent4 2 2 6 3 2" xfId="26105"/>
    <cellStyle name="40 % - Accent4 2 2 6 3 3" xfId="36662"/>
    <cellStyle name="40 % - Accent4 2 2 6 3 4" xfId="47217"/>
    <cellStyle name="40 % - Accent4 2 2 6 3 5" xfId="57781"/>
    <cellStyle name="40 % - Accent4 2 2 6 4" xfId="5316"/>
    <cellStyle name="40 % - Accent4 2 2 6 5" xfId="15894"/>
    <cellStyle name="40 % - Accent4 2 2 6 6" xfId="20825"/>
    <cellStyle name="40 % - Accent4 2 2 6 7" xfId="31382"/>
    <cellStyle name="40 % - Accent4 2 2 6 8" xfId="41937"/>
    <cellStyle name="40 % - Accent4 2 2 6 9" xfId="52501"/>
    <cellStyle name="40 % - Accent4 2 2 7" xfId="5493"/>
    <cellStyle name="40 % - Accent4 2 2 7 2" xfId="10775"/>
    <cellStyle name="40 % - Accent4 2 2 7 2 2" xfId="26281"/>
    <cellStyle name="40 % - Accent4 2 2 7 2 3" xfId="36838"/>
    <cellStyle name="40 % - Accent4 2 2 7 2 4" xfId="47393"/>
    <cellStyle name="40 % - Accent4 2 2 7 2 5" xfId="57957"/>
    <cellStyle name="40 % - Accent4 2 2 7 3" xfId="21001"/>
    <cellStyle name="40 % - Accent4 2 2 7 4" xfId="31558"/>
    <cellStyle name="40 % - Accent4 2 2 7 5" xfId="42113"/>
    <cellStyle name="40 % - Accent4 2 2 7 6" xfId="52677"/>
    <cellStyle name="40 % - Accent4 2 2 8" xfId="8134"/>
    <cellStyle name="40 % - Accent4 2 2 8 2" xfId="23641"/>
    <cellStyle name="40 % - Accent4 2 2 8 3" xfId="34198"/>
    <cellStyle name="40 % - Accent4 2 2 8 4" xfId="44753"/>
    <cellStyle name="40 % - Accent4 2 2 8 5" xfId="55317"/>
    <cellStyle name="40 % - Accent4 2 2 9" xfId="2849"/>
    <cellStyle name="40 % - Accent4 2 3" xfId="296"/>
    <cellStyle name="40 % - Accent4 2 3 10" xfId="29011"/>
    <cellStyle name="40 % - Accent4 2 3 11" xfId="39566"/>
    <cellStyle name="40 % - Accent4 2 3 12" xfId="50126"/>
    <cellStyle name="40 % - Accent4 2 3 2" xfId="649"/>
    <cellStyle name="40 % - Accent4 2 3 2 10" xfId="50478"/>
    <cellStyle name="40 % - Accent4 2 3 2 2" xfId="1881"/>
    <cellStyle name="40 % - Accent4 2 3 2 2 2" xfId="7167"/>
    <cellStyle name="40 % - Accent4 2 3 2 2 2 2" xfId="12448"/>
    <cellStyle name="40 % - Accent4 2 3 2 2 2 2 2" xfId="27954"/>
    <cellStyle name="40 % - Accent4 2 3 2 2 2 2 3" xfId="38511"/>
    <cellStyle name="40 % - Accent4 2 3 2 2 2 2 4" xfId="49066"/>
    <cellStyle name="40 % - Accent4 2 3 2 2 2 2 5" xfId="59630"/>
    <cellStyle name="40 % - Accent4 2 3 2 2 2 3" xfId="17567"/>
    <cellStyle name="40 % - Accent4 2 3 2 2 2 4" xfId="22674"/>
    <cellStyle name="40 % - Accent4 2 3 2 2 2 5" xfId="33231"/>
    <cellStyle name="40 % - Accent4 2 3 2 2 2 6" xfId="43786"/>
    <cellStyle name="40 % - Accent4 2 3 2 2 2 7" xfId="54350"/>
    <cellStyle name="40 % - Accent4 2 3 2 2 3" xfId="9807"/>
    <cellStyle name="40 % - Accent4 2 3 2 2 3 2" xfId="25314"/>
    <cellStyle name="40 % - Accent4 2 3 2 2 3 3" xfId="35871"/>
    <cellStyle name="40 % - Accent4 2 3 2 2 3 4" xfId="46426"/>
    <cellStyle name="40 % - Accent4 2 3 2 2 3 5" xfId="56990"/>
    <cellStyle name="40 % - Accent4 2 3 2 2 4" xfId="4525"/>
    <cellStyle name="40 % - Accent4 2 3 2 2 5" xfId="15103"/>
    <cellStyle name="40 % - Accent4 2 3 2 2 6" xfId="20034"/>
    <cellStyle name="40 % - Accent4 2 3 2 2 7" xfId="30591"/>
    <cellStyle name="40 % - Accent4 2 3 2 2 8" xfId="41146"/>
    <cellStyle name="40 % - Accent4 2 3 2 2 9" xfId="51710"/>
    <cellStyle name="40 % - Accent4 2 3 2 3" xfId="5935"/>
    <cellStyle name="40 % - Accent4 2 3 2 3 2" xfId="11216"/>
    <cellStyle name="40 % - Accent4 2 3 2 3 2 2" xfId="26722"/>
    <cellStyle name="40 % - Accent4 2 3 2 3 2 3" xfId="37279"/>
    <cellStyle name="40 % - Accent4 2 3 2 3 2 4" xfId="47834"/>
    <cellStyle name="40 % - Accent4 2 3 2 3 2 5" xfId="58398"/>
    <cellStyle name="40 % - Accent4 2 3 2 3 3" xfId="16335"/>
    <cellStyle name="40 % - Accent4 2 3 2 3 4" xfId="21442"/>
    <cellStyle name="40 % - Accent4 2 3 2 3 5" xfId="31999"/>
    <cellStyle name="40 % - Accent4 2 3 2 3 6" xfId="42554"/>
    <cellStyle name="40 % - Accent4 2 3 2 3 7" xfId="53118"/>
    <cellStyle name="40 % - Accent4 2 3 2 4" xfId="8575"/>
    <cellStyle name="40 % - Accent4 2 3 2 4 2" xfId="24082"/>
    <cellStyle name="40 % - Accent4 2 3 2 4 3" xfId="34639"/>
    <cellStyle name="40 % - Accent4 2 3 2 4 4" xfId="45194"/>
    <cellStyle name="40 % - Accent4 2 3 2 4 5" xfId="55758"/>
    <cellStyle name="40 % - Accent4 2 3 2 5" xfId="3293"/>
    <cellStyle name="40 % - Accent4 2 3 2 6" xfId="13871"/>
    <cellStyle name="40 % - Accent4 2 3 2 7" xfId="18802"/>
    <cellStyle name="40 % - Accent4 2 3 2 8" xfId="29359"/>
    <cellStyle name="40 % - Accent4 2 3 2 9" xfId="39914"/>
    <cellStyle name="40 % - Accent4 2 3 3" xfId="1001"/>
    <cellStyle name="40 % - Accent4 2 3 3 10" xfId="50830"/>
    <cellStyle name="40 % - Accent4 2 3 3 2" xfId="2233"/>
    <cellStyle name="40 % - Accent4 2 3 3 2 2" xfId="7519"/>
    <cellStyle name="40 % - Accent4 2 3 3 2 2 2" xfId="12800"/>
    <cellStyle name="40 % - Accent4 2 3 3 2 2 2 2" xfId="28306"/>
    <cellStyle name="40 % - Accent4 2 3 3 2 2 2 3" xfId="38863"/>
    <cellStyle name="40 % - Accent4 2 3 3 2 2 2 4" xfId="49418"/>
    <cellStyle name="40 % - Accent4 2 3 3 2 2 2 5" xfId="59982"/>
    <cellStyle name="40 % - Accent4 2 3 3 2 2 3" xfId="17919"/>
    <cellStyle name="40 % - Accent4 2 3 3 2 2 4" xfId="23026"/>
    <cellStyle name="40 % - Accent4 2 3 3 2 2 5" xfId="33583"/>
    <cellStyle name="40 % - Accent4 2 3 3 2 2 6" xfId="44138"/>
    <cellStyle name="40 % - Accent4 2 3 3 2 2 7" xfId="54702"/>
    <cellStyle name="40 % - Accent4 2 3 3 2 3" xfId="10159"/>
    <cellStyle name="40 % - Accent4 2 3 3 2 3 2" xfId="25666"/>
    <cellStyle name="40 % - Accent4 2 3 3 2 3 3" xfId="36223"/>
    <cellStyle name="40 % - Accent4 2 3 3 2 3 4" xfId="46778"/>
    <cellStyle name="40 % - Accent4 2 3 3 2 3 5" xfId="57342"/>
    <cellStyle name="40 % - Accent4 2 3 3 2 4" xfId="4877"/>
    <cellStyle name="40 % - Accent4 2 3 3 2 5" xfId="15455"/>
    <cellStyle name="40 % - Accent4 2 3 3 2 6" xfId="20386"/>
    <cellStyle name="40 % - Accent4 2 3 3 2 7" xfId="30943"/>
    <cellStyle name="40 % - Accent4 2 3 3 2 8" xfId="41498"/>
    <cellStyle name="40 % - Accent4 2 3 3 2 9" xfId="52062"/>
    <cellStyle name="40 % - Accent4 2 3 3 3" xfId="6287"/>
    <cellStyle name="40 % - Accent4 2 3 3 3 2" xfId="11568"/>
    <cellStyle name="40 % - Accent4 2 3 3 3 2 2" xfId="27074"/>
    <cellStyle name="40 % - Accent4 2 3 3 3 2 3" xfId="37631"/>
    <cellStyle name="40 % - Accent4 2 3 3 3 2 4" xfId="48186"/>
    <cellStyle name="40 % - Accent4 2 3 3 3 2 5" xfId="58750"/>
    <cellStyle name="40 % - Accent4 2 3 3 3 3" xfId="16687"/>
    <cellStyle name="40 % - Accent4 2 3 3 3 4" xfId="21794"/>
    <cellStyle name="40 % - Accent4 2 3 3 3 5" xfId="32351"/>
    <cellStyle name="40 % - Accent4 2 3 3 3 6" xfId="42906"/>
    <cellStyle name="40 % - Accent4 2 3 3 3 7" xfId="53470"/>
    <cellStyle name="40 % - Accent4 2 3 3 4" xfId="8927"/>
    <cellStyle name="40 % - Accent4 2 3 3 4 2" xfId="24434"/>
    <cellStyle name="40 % - Accent4 2 3 3 4 3" xfId="34991"/>
    <cellStyle name="40 % - Accent4 2 3 3 4 4" xfId="45546"/>
    <cellStyle name="40 % - Accent4 2 3 3 4 5" xfId="56110"/>
    <cellStyle name="40 % - Accent4 2 3 3 5" xfId="3645"/>
    <cellStyle name="40 % - Accent4 2 3 3 6" xfId="14223"/>
    <cellStyle name="40 % - Accent4 2 3 3 7" xfId="19154"/>
    <cellStyle name="40 % - Accent4 2 3 3 8" xfId="29711"/>
    <cellStyle name="40 % - Accent4 2 3 3 9" xfId="40266"/>
    <cellStyle name="40 % - Accent4 2 3 4" xfId="1529"/>
    <cellStyle name="40 % - Accent4 2 3 4 2" xfId="6815"/>
    <cellStyle name="40 % - Accent4 2 3 4 2 2" xfId="12096"/>
    <cellStyle name="40 % - Accent4 2 3 4 2 2 2" xfId="27602"/>
    <cellStyle name="40 % - Accent4 2 3 4 2 2 3" xfId="38159"/>
    <cellStyle name="40 % - Accent4 2 3 4 2 2 4" xfId="48714"/>
    <cellStyle name="40 % - Accent4 2 3 4 2 2 5" xfId="59278"/>
    <cellStyle name="40 % - Accent4 2 3 4 2 3" xfId="17215"/>
    <cellStyle name="40 % - Accent4 2 3 4 2 4" xfId="22322"/>
    <cellStyle name="40 % - Accent4 2 3 4 2 5" xfId="32879"/>
    <cellStyle name="40 % - Accent4 2 3 4 2 6" xfId="43434"/>
    <cellStyle name="40 % - Accent4 2 3 4 2 7" xfId="53998"/>
    <cellStyle name="40 % - Accent4 2 3 4 3" xfId="9455"/>
    <cellStyle name="40 % - Accent4 2 3 4 3 2" xfId="24962"/>
    <cellStyle name="40 % - Accent4 2 3 4 3 3" xfId="35519"/>
    <cellStyle name="40 % - Accent4 2 3 4 3 4" xfId="46074"/>
    <cellStyle name="40 % - Accent4 2 3 4 3 5" xfId="56638"/>
    <cellStyle name="40 % - Accent4 2 3 4 4" xfId="4173"/>
    <cellStyle name="40 % - Accent4 2 3 4 5" xfId="14751"/>
    <cellStyle name="40 % - Accent4 2 3 4 6" xfId="19682"/>
    <cellStyle name="40 % - Accent4 2 3 4 7" xfId="30239"/>
    <cellStyle name="40 % - Accent4 2 3 4 8" xfId="40794"/>
    <cellStyle name="40 % - Accent4 2 3 4 9" xfId="51358"/>
    <cellStyle name="40 % - Accent4 2 3 5" xfId="5582"/>
    <cellStyle name="40 % - Accent4 2 3 5 2" xfId="10864"/>
    <cellStyle name="40 % - Accent4 2 3 5 2 2" xfId="26370"/>
    <cellStyle name="40 % - Accent4 2 3 5 2 3" xfId="36927"/>
    <cellStyle name="40 % - Accent4 2 3 5 2 4" xfId="47482"/>
    <cellStyle name="40 % - Accent4 2 3 5 2 5" xfId="58046"/>
    <cellStyle name="40 % - Accent4 2 3 5 3" xfId="15983"/>
    <cellStyle name="40 % - Accent4 2 3 5 4" xfId="21090"/>
    <cellStyle name="40 % - Accent4 2 3 5 5" xfId="31647"/>
    <cellStyle name="40 % - Accent4 2 3 5 6" xfId="42202"/>
    <cellStyle name="40 % - Accent4 2 3 5 7" xfId="52766"/>
    <cellStyle name="40 % - Accent4 2 3 6" xfId="8223"/>
    <cellStyle name="40 % - Accent4 2 3 6 2" xfId="23730"/>
    <cellStyle name="40 % - Accent4 2 3 6 3" xfId="34287"/>
    <cellStyle name="40 % - Accent4 2 3 6 4" xfId="44842"/>
    <cellStyle name="40 % - Accent4 2 3 6 5" xfId="55406"/>
    <cellStyle name="40 % - Accent4 2 3 7" xfId="2945"/>
    <cellStyle name="40 % - Accent4 2 3 8" xfId="13519"/>
    <cellStyle name="40 % - Accent4 2 3 9" xfId="18450"/>
    <cellStyle name="40 % - Accent4 2 4" xfId="472"/>
    <cellStyle name="40 % - Accent4 2 4 10" xfId="39740"/>
    <cellStyle name="40 % - Accent4 2 4 11" xfId="50302"/>
    <cellStyle name="40 % - Accent4 2 4 2" xfId="1177"/>
    <cellStyle name="40 % - Accent4 2 4 2 10" xfId="51006"/>
    <cellStyle name="40 % - Accent4 2 4 2 2" xfId="2409"/>
    <cellStyle name="40 % - Accent4 2 4 2 2 2" xfId="7695"/>
    <cellStyle name="40 % - Accent4 2 4 2 2 2 2" xfId="12976"/>
    <cellStyle name="40 % - Accent4 2 4 2 2 2 2 2" xfId="28482"/>
    <cellStyle name="40 % - Accent4 2 4 2 2 2 2 3" xfId="39039"/>
    <cellStyle name="40 % - Accent4 2 4 2 2 2 2 4" xfId="49594"/>
    <cellStyle name="40 % - Accent4 2 4 2 2 2 2 5" xfId="60158"/>
    <cellStyle name="40 % - Accent4 2 4 2 2 2 3" xfId="18095"/>
    <cellStyle name="40 % - Accent4 2 4 2 2 2 4" xfId="23202"/>
    <cellStyle name="40 % - Accent4 2 4 2 2 2 5" xfId="33759"/>
    <cellStyle name="40 % - Accent4 2 4 2 2 2 6" xfId="44314"/>
    <cellStyle name="40 % - Accent4 2 4 2 2 2 7" xfId="54878"/>
    <cellStyle name="40 % - Accent4 2 4 2 2 3" xfId="10335"/>
    <cellStyle name="40 % - Accent4 2 4 2 2 3 2" xfId="25842"/>
    <cellStyle name="40 % - Accent4 2 4 2 2 3 3" xfId="36399"/>
    <cellStyle name="40 % - Accent4 2 4 2 2 3 4" xfId="46954"/>
    <cellStyle name="40 % - Accent4 2 4 2 2 3 5" xfId="57518"/>
    <cellStyle name="40 % - Accent4 2 4 2 2 4" xfId="5053"/>
    <cellStyle name="40 % - Accent4 2 4 2 2 5" xfId="15631"/>
    <cellStyle name="40 % - Accent4 2 4 2 2 6" xfId="20562"/>
    <cellStyle name="40 % - Accent4 2 4 2 2 7" xfId="31119"/>
    <cellStyle name="40 % - Accent4 2 4 2 2 8" xfId="41674"/>
    <cellStyle name="40 % - Accent4 2 4 2 2 9" xfId="52238"/>
    <cellStyle name="40 % - Accent4 2 4 2 3" xfId="6463"/>
    <cellStyle name="40 % - Accent4 2 4 2 3 2" xfId="11744"/>
    <cellStyle name="40 % - Accent4 2 4 2 3 2 2" xfId="27250"/>
    <cellStyle name="40 % - Accent4 2 4 2 3 2 3" xfId="37807"/>
    <cellStyle name="40 % - Accent4 2 4 2 3 2 4" xfId="48362"/>
    <cellStyle name="40 % - Accent4 2 4 2 3 2 5" xfId="58926"/>
    <cellStyle name="40 % - Accent4 2 4 2 3 3" xfId="16863"/>
    <cellStyle name="40 % - Accent4 2 4 2 3 4" xfId="21970"/>
    <cellStyle name="40 % - Accent4 2 4 2 3 5" xfId="32527"/>
    <cellStyle name="40 % - Accent4 2 4 2 3 6" xfId="43082"/>
    <cellStyle name="40 % - Accent4 2 4 2 3 7" xfId="53646"/>
    <cellStyle name="40 % - Accent4 2 4 2 4" xfId="9103"/>
    <cellStyle name="40 % - Accent4 2 4 2 4 2" xfId="24610"/>
    <cellStyle name="40 % - Accent4 2 4 2 4 3" xfId="35167"/>
    <cellStyle name="40 % - Accent4 2 4 2 4 4" xfId="45722"/>
    <cellStyle name="40 % - Accent4 2 4 2 4 5" xfId="56286"/>
    <cellStyle name="40 % - Accent4 2 4 2 5" xfId="3821"/>
    <cellStyle name="40 % - Accent4 2 4 2 6" xfId="14399"/>
    <cellStyle name="40 % - Accent4 2 4 2 7" xfId="19330"/>
    <cellStyle name="40 % - Accent4 2 4 2 8" xfId="29887"/>
    <cellStyle name="40 % - Accent4 2 4 2 9" xfId="40442"/>
    <cellStyle name="40 % - Accent4 2 4 3" xfId="1705"/>
    <cellStyle name="40 % - Accent4 2 4 3 2" xfId="6991"/>
    <cellStyle name="40 % - Accent4 2 4 3 2 2" xfId="12272"/>
    <cellStyle name="40 % - Accent4 2 4 3 2 2 2" xfId="27778"/>
    <cellStyle name="40 % - Accent4 2 4 3 2 2 3" xfId="38335"/>
    <cellStyle name="40 % - Accent4 2 4 3 2 2 4" xfId="48890"/>
    <cellStyle name="40 % - Accent4 2 4 3 2 2 5" xfId="59454"/>
    <cellStyle name="40 % - Accent4 2 4 3 2 3" xfId="17391"/>
    <cellStyle name="40 % - Accent4 2 4 3 2 4" xfId="22498"/>
    <cellStyle name="40 % - Accent4 2 4 3 2 5" xfId="33055"/>
    <cellStyle name="40 % - Accent4 2 4 3 2 6" xfId="43610"/>
    <cellStyle name="40 % - Accent4 2 4 3 2 7" xfId="54174"/>
    <cellStyle name="40 % - Accent4 2 4 3 3" xfId="9631"/>
    <cellStyle name="40 % - Accent4 2 4 3 3 2" xfId="25138"/>
    <cellStyle name="40 % - Accent4 2 4 3 3 3" xfId="35695"/>
    <cellStyle name="40 % - Accent4 2 4 3 3 4" xfId="46250"/>
    <cellStyle name="40 % - Accent4 2 4 3 3 5" xfId="56814"/>
    <cellStyle name="40 % - Accent4 2 4 3 4" xfId="4349"/>
    <cellStyle name="40 % - Accent4 2 4 3 5" xfId="14927"/>
    <cellStyle name="40 % - Accent4 2 4 3 6" xfId="19858"/>
    <cellStyle name="40 % - Accent4 2 4 3 7" xfId="30415"/>
    <cellStyle name="40 % - Accent4 2 4 3 8" xfId="40970"/>
    <cellStyle name="40 % - Accent4 2 4 3 9" xfId="51534"/>
    <cellStyle name="40 % - Accent4 2 4 4" xfId="5758"/>
    <cellStyle name="40 % - Accent4 2 4 4 2" xfId="11040"/>
    <cellStyle name="40 % - Accent4 2 4 4 2 2" xfId="26546"/>
    <cellStyle name="40 % - Accent4 2 4 4 2 3" xfId="37103"/>
    <cellStyle name="40 % - Accent4 2 4 4 2 4" xfId="47658"/>
    <cellStyle name="40 % - Accent4 2 4 4 2 5" xfId="58222"/>
    <cellStyle name="40 % - Accent4 2 4 4 3" xfId="16159"/>
    <cellStyle name="40 % - Accent4 2 4 4 4" xfId="21266"/>
    <cellStyle name="40 % - Accent4 2 4 4 5" xfId="31823"/>
    <cellStyle name="40 % - Accent4 2 4 4 6" xfId="42378"/>
    <cellStyle name="40 % - Accent4 2 4 4 7" xfId="52942"/>
    <cellStyle name="40 % - Accent4 2 4 5" xfId="8399"/>
    <cellStyle name="40 % - Accent4 2 4 5 2" xfId="23906"/>
    <cellStyle name="40 % - Accent4 2 4 5 3" xfId="34463"/>
    <cellStyle name="40 % - Accent4 2 4 5 4" xfId="45018"/>
    <cellStyle name="40 % - Accent4 2 4 5 5" xfId="55582"/>
    <cellStyle name="40 % - Accent4 2 4 6" xfId="3119"/>
    <cellStyle name="40 % - Accent4 2 4 7" xfId="13695"/>
    <cellStyle name="40 % - Accent4 2 4 8" xfId="18626"/>
    <cellStyle name="40 % - Accent4 2 4 9" xfId="29185"/>
    <cellStyle name="40 % - Accent4 2 5" xfId="825"/>
    <cellStyle name="40 % - Accent4 2 5 10" xfId="50654"/>
    <cellStyle name="40 % - Accent4 2 5 2" xfId="2057"/>
    <cellStyle name="40 % - Accent4 2 5 2 2" xfId="7343"/>
    <cellStyle name="40 % - Accent4 2 5 2 2 2" xfId="12624"/>
    <cellStyle name="40 % - Accent4 2 5 2 2 2 2" xfId="28130"/>
    <cellStyle name="40 % - Accent4 2 5 2 2 2 3" xfId="38687"/>
    <cellStyle name="40 % - Accent4 2 5 2 2 2 4" xfId="49242"/>
    <cellStyle name="40 % - Accent4 2 5 2 2 2 5" xfId="59806"/>
    <cellStyle name="40 % - Accent4 2 5 2 2 3" xfId="17743"/>
    <cellStyle name="40 % - Accent4 2 5 2 2 4" xfId="22850"/>
    <cellStyle name="40 % - Accent4 2 5 2 2 5" xfId="33407"/>
    <cellStyle name="40 % - Accent4 2 5 2 2 6" xfId="43962"/>
    <cellStyle name="40 % - Accent4 2 5 2 2 7" xfId="54526"/>
    <cellStyle name="40 % - Accent4 2 5 2 3" xfId="9983"/>
    <cellStyle name="40 % - Accent4 2 5 2 3 2" xfId="25490"/>
    <cellStyle name="40 % - Accent4 2 5 2 3 3" xfId="36047"/>
    <cellStyle name="40 % - Accent4 2 5 2 3 4" xfId="46602"/>
    <cellStyle name="40 % - Accent4 2 5 2 3 5" xfId="57166"/>
    <cellStyle name="40 % - Accent4 2 5 2 4" xfId="4701"/>
    <cellStyle name="40 % - Accent4 2 5 2 5" xfId="15279"/>
    <cellStyle name="40 % - Accent4 2 5 2 6" xfId="20210"/>
    <cellStyle name="40 % - Accent4 2 5 2 7" xfId="30767"/>
    <cellStyle name="40 % - Accent4 2 5 2 8" xfId="41322"/>
    <cellStyle name="40 % - Accent4 2 5 2 9" xfId="51886"/>
    <cellStyle name="40 % - Accent4 2 5 3" xfId="6111"/>
    <cellStyle name="40 % - Accent4 2 5 3 2" xfId="11392"/>
    <cellStyle name="40 % - Accent4 2 5 3 2 2" xfId="26898"/>
    <cellStyle name="40 % - Accent4 2 5 3 2 3" xfId="37455"/>
    <cellStyle name="40 % - Accent4 2 5 3 2 4" xfId="48010"/>
    <cellStyle name="40 % - Accent4 2 5 3 2 5" xfId="58574"/>
    <cellStyle name="40 % - Accent4 2 5 3 3" xfId="16511"/>
    <cellStyle name="40 % - Accent4 2 5 3 4" xfId="21618"/>
    <cellStyle name="40 % - Accent4 2 5 3 5" xfId="32175"/>
    <cellStyle name="40 % - Accent4 2 5 3 6" xfId="42730"/>
    <cellStyle name="40 % - Accent4 2 5 3 7" xfId="53294"/>
    <cellStyle name="40 % - Accent4 2 5 4" xfId="8751"/>
    <cellStyle name="40 % - Accent4 2 5 4 2" xfId="24258"/>
    <cellStyle name="40 % - Accent4 2 5 4 3" xfId="34815"/>
    <cellStyle name="40 % - Accent4 2 5 4 4" xfId="45370"/>
    <cellStyle name="40 % - Accent4 2 5 4 5" xfId="55934"/>
    <cellStyle name="40 % - Accent4 2 5 5" xfId="3469"/>
    <cellStyle name="40 % - Accent4 2 5 6" xfId="14047"/>
    <cellStyle name="40 % - Accent4 2 5 7" xfId="18978"/>
    <cellStyle name="40 % - Accent4 2 5 8" xfId="29535"/>
    <cellStyle name="40 % - Accent4 2 5 9" xfId="40090"/>
    <cellStyle name="40 % - Accent4 2 6" xfId="1353"/>
    <cellStyle name="40 % - Accent4 2 6 2" xfId="6639"/>
    <cellStyle name="40 % - Accent4 2 6 2 2" xfId="11920"/>
    <cellStyle name="40 % - Accent4 2 6 2 2 2" xfId="27426"/>
    <cellStyle name="40 % - Accent4 2 6 2 2 3" xfId="37983"/>
    <cellStyle name="40 % - Accent4 2 6 2 2 4" xfId="48538"/>
    <cellStyle name="40 % - Accent4 2 6 2 2 5" xfId="59102"/>
    <cellStyle name="40 % - Accent4 2 6 2 3" xfId="17039"/>
    <cellStyle name="40 % - Accent4 2 6 2 4" xfId="22146"/>
    <cellStyle name="40 % - Accent4 2 6 2 5" xfId="32703"/>
    <cellStyle name="40 % - Accent4 2 6 2 6" xfId="43258"/>
    <cellStyle name="40 % - Accent4 2 6 2 7" xfId="53822"/>
    <cellStyle name="40 % - Accent4 2 6 3" xfId="9279"/>
    <cellStyle name="40 % - Accent4 2 6 3 2" xfId="24786"/>
    <cellStyle name="40 % - Accent4 2 6 3 3" xfId="35343"/>
    <cellStyle name="40 % - Accent4 2 6 3 4" xfId="45898"/>
    <cellStyle name="40 % - Accent4 2 6 3 5" xfId="56462"/>
    <cellStyle name="40 % - Accent4 2 6 4" xfId="3997"/>
    <cellStyle name="40 % - Accent4 2 6 5" xfId="14575"/>
    <cellStyle name="40 % - Accent4 2 6 6" xfId="19506"/>
    <cellStyle name="40 % - Accent4 2 6 7" xfId="30063"/>
    <cellStyle name="40 % - Accent4 2 6 8" xfId="40618"/>
    <cellStyle name="40 % - Accent4 2 6 9" xfId="51182"/>
    <cellStyle name="40 % - Accent4 2 7" xfId="2585"/>
    <cellStyle name="40 % - Accent4 2 7 2" xfId="7871"/>
    <cellStyle name="40 % - Accent4 2 7 2 2" xfId="13152"/>
    <cellStyle name="40 % - Accent4 2 7 2 2 2" xfId="28658"/>
    <cellStyle name="40 % - Accent4 2 7 2 2 3" xfId="39215"/>
    <cellStyle name="40 % - Accent4 2 7 2 2 4" xfId="49770"/>
    <cellStyle name="40 % - Accent4 2 7 2 2 5" xfId="60334"/>
    <cellStyle name="40 % - Accent4 2 7 2 3" xfId="23378"/>
    <cellStyle name="40 % - Accent4 2 7 2 4" xfId="33935"/>
    <cellStyle name="40 % - Accent4 2 7 2 5" xfId="44490"/>
    <cellStyle name="40 % - Accent4 2 7 2 6" xfId="55054"/>
    <cellStyle name="40 % - Accent4 2 7 3" xfId="10511"/>
    <cellStyle name="40 % - Accent4 2 7 3 2" xfId="26018"/>
    <cellStyle name="40 % - Accent4 2 7 3 3" xfId="36575"/>
    <cellStyle name="40 % - Accent4 2 7 3 4" xfId="47130"/>
    <cellStyle name="40 % - Accent4 2 7 3 5" xfId="57694"/>
    <cellStyle name="40 % - Accent4 2 7 4" xfId="5229"/>
    <cellStyle name="40 % - Accent4 2 7 5" xfId="15807"/>
    <cellStyle name="40 % - Accent4 2 7 6" xfId="20738"/>
    <cellStyle name="40 % - Accent4 2 7 7" xfId="31295"/>
    <cellStyle name="40 % - Accent4 2 7 8" xfId="41850"/>
    <cellStyle name="40 % - Accent4 2 7 9" xfId="52414"/>
    <cellStyle name="40 % - Accent4 2 8" xfId="5406"/>
    <cellStyle name="40 % - Accent4 2 8 2" xfId="10688"/>
    <cellStyle name="40 % - Accent4 2 8 2 2" xfId="26194"/>
    <cellStyle name="40 % - Accent4 2 8 2 3" xfId="36751"/>
    <cellStyle name="40 % - Accent4 2 8 2 4" xfId="47306"/>
    <cellStyle name="40 % - Accent4 2 8 2 5" xfId="57870"/>
    <cellStyle name="40 % - Accent4 2 8 3" xfId="20914"/>
    <cellStyle name="40 % - Accent4 2 8 4" xfId="31471"/>
    <cellStyle name="40 % - Accent4 2 8 5" xfId="42026"/>
    <cellStyle name="40 % - Accent4 2 8 6" xfId="52590"/>
    <cellStyle name="40 % - Accent4 2 9" xfId="8047"/>
    <cellStyle name="40 % - Accent4 2 9 2" xfId="23554"/>
    <cellStyle name="40 % - Accent4 2 9 3" xfId="34111"/>
    <cellStyle name="40 % - Accent4 2 9 4" xfId="44666"/>
    <cellStyle name="40 % - Accent4 2 9 5" xfId="55230"/>
    <cellStyle name="40 % - Accent4 3" xfId="139"/>
    <cellStyle name="40 % - Accent4 3 10" xfId="13369"/>
    <cellStyle name="40 % - Accent4 3 11" xfId="18299"/>
    <cellStyle name="40 % - Accent4 3 12" xfId="28861"/>
    <cellStyle name="40 % - Accent4 3 13" xfId="39416"/>
    <cellStyle name="40 % - Accent4 3 14" xfId="49976"/>
    <cellStyle name="40 % - Accent4 3 2" xfId="322"/>
    <cellStyle name="40 % - Accent4 3 2 10" xfId="29037"/>
    <cellStyle name="40 % - Accent4 3 2 11" xfId="39592"/>
    <cellStyle name="40 % - Accent4 3 2 12" xfId="50152"/>
    <cellStyle name="40 % - Accent4 3 2 2" xfId="675"/>
    <cellStyle name="40 % - Accent4 3 2 2 10" xfId="50504"/>
    <cellStyle name="40 % - Accent4 3 2 2 2" xfId="1907"/>
    <cellStyle name="40 % - Accent4 3 2 2 2 2" xfId="7193"/>
    <cellStyle name="40 % - Accent4 3 2 2 2 2 2" xfId="12474"/>
    <cellStyle name="40 % - Accent4 3 2 2 2 2 2 2" xfId="27980"/>
    <cellStyle name="40 % - Accent4 3 2 2 2 2 2 3" xfId="38537"/>
    <cellStyle name="40 % - Accent4 3 2 2 2 2 2 4" xfId="49092"/>
    <cellStyle name="40 % - Accent4 3 2 2 2 2 2 5" xfId="59656"/>
    <cellStyle name="40 % - Accent4 3 2 2 2 2 3" xfId="17593"/>
    <cellStyle name="40 % - Accent4 3 2 2 2 2 4" xfId="22700"/>
    <cellStyle name="40 % - Accent4 3 2 2 2 2 5" xfId="33257"/>
    <cellStyle name="40 % - Accent4 3 2 2 2 2 6" xfId="43812"/>
    <cellStyle name="40 % - Accent4 3 2 2 2 2 7" xfId="54376"/>
    <cellStyle name="40 % - Accent4 3 2 2 2 3" xfId="9833"/>
    <cellStyle name="40 % - Accent4 3 2 2 2 3 2" xfId="25340"/>
    <cellStyle name="40 % - Accent4 3 2 2 2 3 3" xfId="35897"/>
    <cellStyle name="40 % - Accent4 3 2 2 2 3 4" xfId="46452"/>
    <cellStyle name="40 % - Accent4 3 2 2 2 3 5" xfId="57016"/>
    <cellStyle name="40 % - Accent4 3 2 2 2 4" xfId="4551"/>
    <cellStyle name="40 % - Accent4 3 2 2 2 5" xfId="15129"/>
    <cellStyle name="40 % - Accent4 3 2 2 2 6" xfId="20060"/>
    <cellStyle name="40 % - Accent4 3 2 2 2 7" xfId="30617"/>
    <cellStyle name="40 % - Accent4 3 2 2 2 8" xfId="41172"/>
    <cellStyle name="40 % - Accent4 3 2 2 2 9" xfId="51736"/>
    <cellStyle name="40 % - Accent4 3 2 2 3" xfId="5961"/>
    <cellStyle name="40 % - Accent4 3 2 2 3 2" xfId="11242"/>
    <cellStyle name="40 % - Accent4 3 2 2 3 2 2" xfId="26748"/>
    <cellStyle name="40 % - Accent4 3 2 2 3 2 3" xfId="37305"/>
    <cellStyle name="40 % - Accent4 3 2 2 3 2 4" xfId="47860"/>
    <cellStyle name="40 % - Accent4 3 2 2 3 2 5" xfId="58424"/>
    <cellStyle name="40 % - Accent4 3 2 2 3 3" xfId="16361"/>
    <cellStyle name="40 % - Accent4 3 2 2 3 4" xfId="21468"/>
    <cellStyle name="40 % - Accent4 3 2 2 3 5" xfId="32025"/>
    <cellStyle name="40 % - Accent4 3 2 2 3 6" xfId="42580"/>
    <cellStyle name="40 % - Accent4 3 2 2 3 7" xfId="53144"/>
    <cellStyle name="40 % - Accent4 3 2 2 4" xfId="8601"/>
    <cellStyle name="40 % - Accent4 3 2 2 4 2" xfId="24108"/>
    <cellStyle name="40 % - Accent4 3 2 2 4 3" xfId="34665"/>
    <cellStyle name="40 % - Accent4 3 2 2 4 4" xfId="45220"/>
    <cellStyle name="40 % - Accent4 3 2 2 4 5" xfId="55784"/>
    <cellStyle name="40 % - Accent4 3 2 2 5" xfId="3319"/>
    <cellStyle name="40 % - Accent4 3 2 2 6" xfId="13897"/>
    <cellStyle name="40 % - Accent4 3 2 2 7" xfId="18828"/>
    <cellStyle name="40 % - Accent4 3 2 2 8" xfId="29385"/>
    <cellStyle name="40 % - Accent4 3 2 2 9" xfId="39940"/>
    <cellStyle name="40 % - Accent4 3 2 3" xfId="1027"/>
    <cellStyle name="40 % - Accent4 3 2 3 10" xfId="50856"/>
    <cellStyle name="40 % - Accent4 3 2 3 2" xfId="2259"/>
    <cellStyle name="40 % - Accent4 3 2 3 2 2" xfId="7545"/>
    <cellStyle name="40 % - Accent4 3 2 3 2 2 2" xfId="12826"/>
    <cellStyle name="40 % - Accent4 3 2 3 2 2 2 2" xfId="28332"/>
    <cellStyle name="40 % - Accent4 3 2 3 2 2 2 3" xfId="38889"/>
    <cellStyle name="40 % - Accent4 3 2 3 2 2 2 4" xfId="49444"/>
    <cellStyle name="40 % - Accent4 3 2 3 2 2 2 5" xfId="60008"/>
    <cellStyle name="40 % - Accent4 3 2 3 2 2 3" xfId="17945"/>
    <cellStyle name="40 % - Accent4 3 2 3 2 2 4" xfId="23052"/>
    <cellStyle name="40 % - Accent4 3 2 3 2 2 5" xfId="33609"/>
    <cellStyle name="40 % - Accent4 3 2 3 2 2 6" xfId="44164"/>
    <cellStyle name="40 % - Accent4 3 2 3 2 2 7" xfId="54728"/>
    <cellStyle name="40 % - Accent4 3 2 3 2 3" xfId="10185"/>
    <cellStyle name="40 % - Accent4 3 2 3 2 3 2" xfId="25692"/>
    <cellStyle name="40 % - Accent4 3 2 3 2 3 3" xfId="36249"/>
    <cellStyle name="40 % - Accent4 3 2 3 2 3 4" xfId="46804"/>
    <cellStyle name="40 % - Accent4 3 2 3 2 3 5" xfId="57368"/>
    <cellStyle name="40 % - Accent4 3 2 3 2 4" xfId="4903"/>
    <cellStyle name="40 % - Accent4 3 2 3 2 5" xfId="15481"/>
    <cellStyle name="40 % - Accent4 3 2 3 2 6" xfId="20412"/>
    <cellStyle name="40 % - Accent4 3 2 3 2 7" xfId="30969"/>
    <cellStyle name="40 % - Accent4 3 2 3 2 8" xfId="41524"/>
    <cellStyle name="40 % - Accent4 3 2 3 2 9" xfId="52088"/>
    <cellStyle name="40 % - Accent4 3 2 3 3" xfId="6313"/>
    <cellStyle name="40 % - Accent4 3 2 3 3 2" xfId="11594"/>
    <cellStyle name="40 % - Accent4 3 2 3 3 2 2" xfId="27100"/>
    <cellStyle name="40 % - Accent4 3 2 3 3 2 3" xfId="37657"/>
    <cellStyle name="40 % - Accent4 3 2 3 3 2 4" xfId="48212"/>
    <cellStyle name="40 % - Accent4 3 2 3 3 2 5" xfId="58776"/>
    <cellStyle name="40 % - Accent4 3 2 3 3 3" xfId="16713"/>
    <cellStyle name="40 % - Accent4 3 2 3 3 4" xfId="21820"/>
    <cellStyle name="40 % - Accent4 3 2 3 3 5" xfId="32377"/>
    <cellStyle name="40 % - Accent4 3 2 3 3 6" xfId="42932"/>
    <cellStyle name="40 % - Accent4 3 2 3 3 7" xfId="53496"/>
    <cellStyle name="40 % - Accent4 3 2 3 4" xfId="8953"/>
    <cellStyle name="40 % - Accent4 3 2 3 4 2" xfId="24460"/>
    <cellStyle name="40 % - Accent4 3 2 3 4 3" xfId="35017"/>
    <cellStyle name="40 % - Accent4 3 2 3 4 4" xfId="45572"/>
    <cellStyle name="40 % - Accent4 3 2 3 4 5" xfId="56136"/>
    <cellStyle name="40 % - Accent4 3 2 3 5" xfId="3671"/>
    <cellStyle name="40 % - Accent4 3 2 3 6" xfId="14249"/>
    <cellStyle name="40 % - Accent4 3 2 3 7" xfId="19180"/>
    <cellStyle name="40 % - Accent4 3 2 3 8" xfId="29737"/>
    <cellStyle name="40 % - Accent4 3 2 3 9" xfId="40292"/>
    <cellStyle name="40 % - Accent4 3 2 4" xfId="1555"/>
    <cellStyle name="40 % - Accent4 3 2 4 2" xfId="6841"/>
    <cellStyle name="40 % - Accent4 3 2 4 2 2" xfId="12122"/>
    <cellStyle name="40 % - Accent4 3 2 4 2 2 2" xfId="27628"/>
    <cellStyle name="40 % - Accent4 3 2 4 2 2 3" xfId="38185"/>
    <cellStyle name="40 % - Accent4 3 2 4 2 2 4" xfId="48740"/>
    <cellStyle name="40 % - Accent4 3 2 4 2 2 5" xfId="59304"/>
    <cellStyle name="40 % - Accent4 3 2 4 2 3" xfId="17241"/>
    <cellStyle name="40 % - Accent4 3 2 4 2 4" xfId="22348"/>
    <cellStyle name="40 % - Accent4 3 2 4 2 5" xfId="32905"/>
    <cellStyle name="40 % - Accent4 3 2 4 2 6" xfId="43460"/>
    <cellStyle name="40 % - Accent4 3 2 4 2 7" xfId="54024"/>
    <cellStyle name="40 % - Accent4 3 2 4 3" xfId="9481"/>
    <cellStyle name="40 % - Accent4 3 2 4 3 2" xfId="24988"/>
    <cellStyle name="40 % - Accent4 3 2 4 3 3" xfId="35545"/>
    <cellStyle name="40 % - Accent4 3 2 4 3 4" xfId="46100"/>
    <cellStyle name="40 % - Accent4 3 2 4 3 5" xfId="56664"/>
    <cellStyle name="40 % - Accent4 3 2 4 4" xfId="4199"/>
    <cellStyle name="40 % - Accent4 3 2 4 5" xfId="14777"/>
    <cellStyle name="40 % - Accent4 3 2 4 6" xfId="19708"/>
    <cellStyle name="40 % - Accent4 3 2 4 7" xfId="30265"/>
    <cellStyle name="40 % - Accent4 3 2 4 8" xfId="40820"/>
    <cellStyle name="40 % - Accent4 3 2 4 9" xfId="51384"/>
    <cellStyle name="40 % - Accent4 3 2 5" xfId="5608"/>
    <cellStyle name="40 % - Accent4 3 2 5 2" xfId="10890"/>
    <cellStyle name="40 % - Accent4 3 2 5 2 2" xfId="26396"/>
    <cellStyle name="40 % - Accent4 3 2 5 2 3" xfId="36953"/>
    <cellStyle name="40 % - Accent4 3 2 5 2 4" xfId="47508"/>
    <cellStyle name="40 % - Accent4 3 2 5 2 5" xfId="58072"/>
    <cellStyle name="40 % - Accent4 3 2 5 3" xfId="16009"/>
    <cellStyle name="40 % - Accent4 3 2 5 4" xfId="21116"/>
    <cellStyle name="40 % - Accent4 3 2 5 5" xfId="31673"/>
    <cellStyle name="40 % - Accent4 3 2 5 6" xfId="42228"/>
    <cellStyle name="40 % - Accent4 3 2 5 7" xfId="52792"/>
    <cellStyle name="40 % - Accent4 3 2 6" xfId="8249"/>
    <cellStyle name="40 % - Accent4 3 2 6 2" xfId="23756"/>
    <cellStyle name="40 % - Accent4 3 2 6 3" xfId="34313"/>
    <cellStyle name="40 % - Accent4 3 2 6 4" xfId="44868"/>
    <cellStyle name="40 % - Accent4 3 2 6 5" xfId="55432"/>
    <cellStyle name="40 % - Accent4 3 2 7" xfId="2971"/>
    <cellStyle name="40 % - Accent4 3 2 8" xfId="13545"/>
    <cellStyle name="40 % - Accent4 3 2 9" xfId="18476"/>
    <cellStyle name="40 % - Accent4 3 3" xfId="498"/>
    <cellStyle name="40 % - Accent4 3 3 10" xfId="39766"/>
    <cellStyle name="40 % - Accent4 3 3 11" xfId="50328"/>
    <cellStyle name="40 % - Accent4 3 3 2" xfId="1203"/>
    <cellStyle name="40 % - Accent4 3 3 2 10" xfId="51032"/>
    <cellStyle name="40 % - Accent4 3 3 2 2" xfId="2435"/>
    <cellStyle name="40 % - Accent4 3 3 2 2 2" xfId="7721"/>
    <cellStyle name="40 % - Accent4 3 3 2 2 2 2" xfId="13002"/>
    <cellStyle name="40 % - Accent4 3 3 2 2 2 2 2" xfId="28508"/>
    <cellStyle name="40 % - Accent4 3 3 2 2 2 2 3" xfId="39065"/>
    <cellStyle name="40 % - Accent4 3 3 2 2 2 2 4" xfId="49620"/>
    <cellStyle name="40 % - Accent4 3 3 2 2 2 2 5" xfId="60184"/>
    <cellStyle name="40 % - Accent4 3 3 2 2 2 3" xfId="18121"/>
    <cellStyle name="40 % - Accent4 3 3 2 2 2 4" xfId="23228"/>
    <cellStyle name="40 % - Accent4 3 3 2 2 2 5" xfId="33785"/>
    <cellStyle name="40 % - Accent4 3 3 2 2 2 6" xfId="44340"/>
    <cellStyle name="40 % - Accent4 3 3 2 2 2 7" xfId="54904"/>
    <cellStyle name="40 % - Accent4 3 3 2 2 3" xfId="10361"/>
    <cellStyle name="40 % - Accent4 3 3 2 2 3 2" xfId="25868"/>
    <cellStyle name="40 % - Accent4 3 3 2 2 3 3" xfId="36425"/>
    <cellStyle name="40 % - Accent4 3 3 2 2 3 4" xfId="46980"/>
    <cellStyle name="40 % - Accent4 3 3 2 2 3 5" xfId="57544"/>
    <cellStyle name="40 % - Accent4 3 3 2 2 4" xfId="5079"/>
    <cellStyle name="40 % - Accent4 3 3 2 2 5" xfId="15657"/>
    <cellStyle name="40 % - Accent4 3 3 2 2 6" xfId="20588"/>
    <cellStyle name="40 % - Accent4 3 3 2 2 7" xfId="31145"/>
    <cellStyle name="40 % - Accent4 3 3 2 2 8" xfId="41700"/>
    <cellStyle name="40 % - Accent4 3 3 2 2 9" xfId="52264"/>
    <cellStyle name="40 % - Accent4 3 3 2 3" xfId="6489"/>
    <cellStyle name="40 % - Accent4 3 3 2 3 2" xfId="11770"/>
    <cellStyle name="40 % - Accent4 3 3 2 3 2 2" xfId="27276"/>
    <cellStyle name="40 % - Accent4 3 3 2 3 2 3" xfId="37833"/>
    <cellStyle name="40 % - Accent4 3 3 2 3 2 4" xfId="48388"/>
    <cellStyle name="40 % - Accent4 3 3 2 3 2 5" xfId="58952"/>
    <cellStyle name="40 % - Accent4 3 3 2 3 3" xfId="16889"/>
    <cellStyle name="40 % - Accent4 3 3 2 3 4" xfId="21996"/>
    <cellStyle name="40 % - Accent4 3 3 2 3 5" xfId="32553"/>
    <cellStyle name="40 % - Accent4 3 3 2 3 6" xfId="43108"/>
    <cellStyle name="40 % - Accent4 3 3 2 3 7" xfId="53672"/>
    <cellStyle name="40 % - Accent4 3 3 2 4" xfId="9129"/>
    <cellStyle name="40 % - Accent4 3 3 2 4 2" xfId="24636"/>
    <cellStyle name="40 % - Accent4 3 3 2 4 3" xfId="35193"/>
    <cellStyle name="40 % - Accent4 3 3 2 4 4" xfId="45748"/>
    <cellStyle name="40 % - Accent4 3 3 2 4 5" xfId="56312"/>
    <cellStyle name="40 % - Accent4 3 3 2 5" xfId="3847"/>
    <cellStyle name="40 % - Accent4 3 3 2 6" xfId="14425"/>
    <cellStyle name="40 % - Accent4 3 3 2 7" xfId="19356"/>
    <cellStyle name="40 % - Accent4 3 3 2 8" xfId="29913"/>
    <cellStyle name="40 % - Accent4 3 3 2 9" xfId="40468"/>
    <cellStyle name="40 % - Accent4 3 3 3" xfId="1731"/>
    <cellStyle name="40 % - Accent4 3 3 3 2" xfId="7017"/>
    <cellStyle name="40 % - Accent4 3 3 3 2 2" xfId="12298"/>
    <cellStyle name="40 % - Accent4 3 3 3 2 2 2" xfId="27804"/>
    <cellStyle name="40 % - Accent4 3 3 3 2 2 3" xfId="38361"/>
    <cellStyle name="40 % - Accent4 3 3 3 2 2 4" xfId="48916"/>
    <cellStyle name="40 % - Accent4 3 3 3 2 2 5" xfId="59480"/>
    <cellStyle name="40 % - Accent4 3 3 3 2 3" xfId="17417"/>
    <cellStyle name="40 % - Accent4 3 3 3 2 4" xfId="22524"/>
    <cellStyle name="40 % - Accent4 3 3 3 2 5" xfId="33081"/>
    <cellStyle name="40 % - Accent4 3 3 3 2 6" xfId="43636"/>
    <cellStyle name="40 % - Accent4 3 3 3 2 7" xfId="54200"/>
    <cellStyle name="40 % - Accent4 3 3 3 3" xfId="9657"/>
    <cellStyle name="40 % - Accent4 3 3 3 3 2" xfId="25164"/>
    <cellStyle name="40 % - Accent4 3 3 3 3 3" xfId="35721"/>
    <cellStyle name="40 % - Accent4 3 3 3 3 4" xfId="46276"/>
    <cellStyle name="40 % - Accent4 3 3 3 3 5" xfId="56840"/>
    <cellStyle name="40 % - Accent4 3 3 3 4" xfId="4375"/>
    <cellStyle name="40 % - Accent4 3 3 3 5" xfId="14953"/>
    <cellStyle name="40 % - Accent4 3 3 3 6" xfId="19884"/>
    <cellStyle name="40 % - Accent4 3 3 3 7" xfId="30441"/>
    <cellStyle name="40 % - Accent4 3 3 3 8" xfId="40996"/>
    <cellStyle name="40 % - Accent4 3 3 3 9" xfId="51560"/>
    <cellStyle name="40 % - Accent4 3 3 4" xfId="5784"/>
    <cellStyle name="40 % - Accent4 3 3 4 2" xfId="11066"/>
    <cellStyle name="40 % - Accent4 3 3 4 2 2" xfId="26572"/>
    <cellStyle name="40 % - Accent4 3 3 4 2 3" xfId="37129"/>
    <cellStyle name="40 % - Accent4 3 3 4 2 4" xfId="47684"/>
    <cellStyle name="40 % - Accent4 3 3 4 2 5" xfId="58248"/>
    <cellStyle name="40 % - Accent4 3 3 4 3" xfId="16185"/>
    <cellStyle name="40 % - Accent4 3 3 4 4" xfId="21292"/>
    <cellStyle name="40 % - Accent4 3 3 4 5" xfId="31849"/>
    <cellStyle name="40 % - Accent4 3 3 4 6" xfId="42404"/>
    <cellStyle name="40 % - Accent4 3 3 4 7" xfId="52968"/>
    <cellStyle name="40 % - Accent4 3 3 5" xfId="8425"/>
    <cellStyle name="40 % - Accent4 3 3 5 2" xfId="23932"/>
    <cellStyle name="40 % - Accent4 3 3 5 3" xfId="34489"/>
    <cellStyle name="40 % - Accent4 3 3 5 4" xfId="45044"/>
    <cellStyle name="40 % - Accent4 3 3 5 5" xfId="55608"/>
    <cellStyle name="40 % - Accent4 3 3 6" xfId="3145"/>
    <cellStyle name="40 % - Accent4 3 3 7" xfId="13721"/>
    <cellStyle name="40 % - Accent4 3 3 8" xfId="18652"/>
    <cellStyle name="40 % - Accent4 3 3 9" xfId="29211"/>
    <cellStyle name="40 % - Accent4 3 4" xfId="851"/>
    <cellStyle name="40 % - Accent4 3 4 10" xfId="50680"/>
    <cellStyle name="40 % - Accent4 3 4 2" xfId="2083"/>
    <cellStyle name="40 % - Accent4 3 4 2 2" xfId="7369"/>
    <cellStyle name="40 % - Accent4 3 4 2 2 2" xfId="12650"/>
    <cellStyle name="40 % - Accent4 3 4 2 2 2 2" xfId="28156"/>
    <cellStyle name="40 % - Accent4 3 4 2 2 2 3" xfId="38713"/>
    <cellStyle name="40 % - Accent4 3 4 2 2 2 4" xfId="49268"/>
    <cellStyle name="40 % - Accent4 3 4 2 2 2 5" xfId="59832"/>
    <cellStyle name="40 % - Accent4 3 4 2 2 3" xfId="17769"/>
    <cellStyle name="40 % - Accent4 3 4 2 2 4" xfId="22876"/>
    <cellStyle name="40 % - Accent4 3 4 2 2 5" xfId="33433"/>
    <cellStyle name="40 % - Accent4 3 4 2 2 6" xfId="43988"/>
    <cellStyle name="40 % - Accent4 3 4 2 2 7" xfId="54552"/>
    <cellStyle name="40 % - Accent4 3 4 2 3" xfId="10009"/>
    <cellStyle name="40 % - Accent4 3 4 2 3 2" xfId="25516"/>
    <cellStyle name="40 % - Accent4 3 4 2 3 3" xfId="36073"/>
    <cellStyle name="40 % - Accent4 3 4 2 3 4" xfId="46628"/>
    <cellStyle name="40 % - Accent4 3 4 2 3 5" xfId="57192"/>
    <cellStyle name="40 % - Accent4 3 4 2 4" xfId="4727"/>
    <cellStyle name="40 % - Accent4 3 4 2 5" xfId="15305"/>
    <cellStyle name="40 % - Accent4 3 4 2 6" xfId="20236"/>
    <cellStyle name="40 % - Accent4 3 4 2 7" xfId="30793"/>
    <cellStyle name="40 % - Accent4 3 4 2 8" xfId="41348"/>
    <cellStyle name="40 % - Accent4 3 4 2 9" xfId="51912"/>
    <cellStyle name="40 % - Accent4 3 4 3" xfId="6137"/>
    <cellStyle name="40 % - Accent4 3 4 3 2" xfId="11418"/>
    <cellStyle name="40 % - Accent4 3 4 3 2 2" xfId="26924"/>
    <cellStyle name="40 % - Accent4 3 4 3 2 3" xfId="37481"/>
    <cellStyle name="40 % - Accent4 3 4 3 2 4" xfId="48036"/>
    <cellStyle name="40 % - Accent4 3 4 3 2 5" xfId="58600"/>
    <cellStyle name="40 % - Accent4 3 4 3 3" xfId="16537"/>
    <cellStyle name="40 % - Accent4 3 4 3 4" xfId="21644"/>
    <cellStyle name="40 % - Accent4 3 4 3 5" xfId="32201"/>
    <cellStyle name="40 % - Accent4 3 4 3 6" xfId="42756"/>
    <cellStyle name="40 % - Accent4 3 4 3 7" xfId="53320"/>
    <cellStyle name="40 % - Accent4 3 4 4" xfId="8777"/>
    <cellStyle name="40 % - Accent4 3 4 4 2" xfId="24284"/>
    <cellStyle name="40 % - Accent4 3 4 4 3" xfId="34841"/>
    <cellStyle name="40 % - Accent4 3 4 4 4" xfId="45396"/>
    <cellStyle name="40 % - Accent4 3 4 4 5" xfId="55960"/>
    <cellStyle name="40 % - Accent4 3 4 5" xfId="3495"/>
    <cellStyle name="40 % - Accent4 3 4 6" xfId="14073"/>
    <cellStyle name="40 % - Accent4 3 4 7" xfId="19004"/>
    <cellStyle name="40 % - Accent4 3 4 8" xfId="29561"/>
    <cellStyle name="40 % - Accent4 3 4 9" xfId="40116"/>
    <cellStyle name="40 % - Accent4 3 5" xfId="1379"/>
    <cellStyle name="40 % - Accent4 3 5 2" xfId="6665"/>
    <cellStyle name="40 % - Accent4 3 5 2 2" xfId="11946"/>
    <cellStyle name="40 % - Accent4 3 5 2 2 2" xfId="27452"/>
    <cellStyle name="40 % - Accent4 3 5 2 2 3" xfId="38009"/>
    <cellStyle name="40 % - Accent4 3 5 2 2 4" xfId="48564"/>
    <cellStyle name="40 % - Accent4 3 5 2 2 5" xfId="59128"/>
    <cellStyle name="40 % - Accent4 3 5 2 3" xfId="17065"/>
    <cellStyle name="40 % - Accent4 3 5 2 4" xfId="22172"/>
    <cellStyle name="40 % - Accent4 3 5 2 5" xfId="32729"/>
    <cellStyle name="40 % - Accent4 3 5 2 6" xfId="43284"/>
    <cellStyle name="40 % - Accent4 3 5 2 7" xfId="53848"/>
    <cellStyle name="40 % - Accent4 3 5 3" xfId="9305"/>
    <cellStyle name="40 % - Accent4 3 5 3 2" xfId="24812"/>
    <cellStyle name="40 % - Accent4 3 5 3 3" xfId="35369"/>
    <cellStyle name="40 % - Accent4 3 5 3 4" xfId="45924"/>
    <cellStyle name="40 % - Accent4 3 5 3 5" xfId="56488"/>
    <cellStyle name="40 % - Accent4 3 5 4" xfId="4023"/>
    <cellStyle name="40 % - Accent4 3 5 5" xfId="14601"/>
    <cellStyle name="40 % - Accent4 3 5 6" xfId="19532"/>
    <cellStyle name="40 % - Accent4 3 5 7" xfId="30089"/>
    <cellStyle name="40 % - Accent4 3 5 8" xfId="40644"/>
    <cellStyle name="40 % - Accent4 3 5 9" xfId="51208"/>
    <cellStyle name="40 % - Accent4 3 6" xfId="2611"/>
    <cellStyle name="40 % - Accent4 3 6 2" xfId="7897"/>
    <cellStyle name="40 % - Accent4 3 6 2 2" xfId="13178"/>
    <cellStyle name="40 % - Accent4 3 6 2 2 2" xfId="28684"/>
    <cellStyle name="40 % - Accent4 3 6 2 2 3" xfId="39241"/>
    <cellStyle name="40 % - Accent4 3 6 2 2 4" xfId="49796"/>
    <cellStyle name="40 % - Accent4 3 6 2 2 5" xfId="60360"/>
    <cellStyle name="40 % - Accent4 3 6 2 3" xfId="23404"/>
    <cellStyle name="40 % - Accent4 3 6 2 4" xfId="33961"/>
    <cellStyle name="40 % - Accent4 3 6 2 5" xfId="44516"/>
    <cellStyle name="40 % - Accent4 3 6 2 6" xfId="55080"/>
    <cellStyle name="40 % - Accent4 3 6 3" xfId="10537"/>
    <cellStyle name="40 % - Accent4 3 6 3 2" xfId="26044"/>
    <cellStyle name="40 % - Accent4 3 6 3 3" xfId="36601"/>
    <cellStyle name="40 % - Accent4 3 6 3 4" xfId="47156"/>
    <cellStyle name="40 % - Accent4 3 6 3 5" xfId="57720"/>
    <cellStyle name="40 % - Accent4 3 6 4" xfId="5255"/>
    <cellStyle name="40 % - Accent4 3 6 5" xfId="15833"/>
    <cellStyle name="40 % - Accent4 3 6 6" xfId="20764"/>
    <cellStyle name="40 % - Accent4 3 6 7" xfId="31321"/>
    <cellStyle name="40 % - Accent4 3 6 8" xfId="41876"/>
    <cellStyle name="40 % - Accent4 3 6 9" xfId="52440"/>
    <cellStyle name="40 % - Accent4 3 7" xfId="5432"/>
    <cellStyle name="40 % - Accent4 3 7 2" xfId="10714"/>
    <cellStyle name="40 % - Accent4 3 7 2 2" xfId="26220"/>
    <cellStyle name="40 % - Accent4 3 7 2 3" xfId="36777"/>
    <cellStyle name="40 % - Accent4 3 7 2 4" xfId="47332"/>
    <cellStyle name="40 % - Accent4 3 7 2 5" xfId="57896"/>
    <cellStyle name="40 % - Accent4 3 7 3" xfId="20940"/>
    <cellStyle name="40 % - Accent4 3 7 4" xfId="31497"/>
    <cellStyle name="40 % - Accent4 3 7 5" xfId="42052"/>
    <cellStyle name="40 % - Accent4 3 7 6" xfId="52616"/>
    <cellStyle name="40 % - Accent4 3 8" xfId="8073"/>
    <cellStyle name="40 % - Accent4 3 8 2" xfId="23580"/>
    <cellStyle name="40 % - Accent4 3 8 3" xfId="34137"/>
    <cellStyle name="40 % - Accent4 3 8 4" xfId="44692"/>
    <cellStyle name="40 % - Accent4 3 8 5" xfId="55256"/>
    <cellStyle name="40 % - Accent4 3 9" xfId="2788"/>
    <cellStyle name="40 % - Accent4 4" xfId="233"/>
    <cellStyle name="40 % - Accent4 4 10" xfId="28949"/>
    <cellStyle name="40 % - Accent4 4 11" xfId="39504"/>
    <cellStyle name="40 % - Accent4 4 12" xfId="50064"/>
    <cellStyle name="40 % - Accent4 4 2" xfId="586"/>
    <cellStyle name="40 % - Accent4 4 2 10" xfId="50415"/>
    <cellStyle name="40 % - Accent4 4 2 2" xfId="1818"/>
    <cellStyle name="40 % - Accent4 4 2 2 2" xfId="7104"/>
    <cellStyle name="40 % - Accent4 4 2 2 2 2" xfId="12385"/>
    <cellStyle name="40 % - Accent4 4 2 2 2 2 2" xfId="27891"/>
    <cellStyle name="40 % - Accent4 4 2 2 2 2 3" xfId="38448"/>
    <cellStyle name="40 % - Accent4 4 2 2 2 2 4" xfId="49003"/>
    <cellStyle name="40 % - Accent4 4 2 2 2 2 5" xfId="59567"/>
    <cellStyle name="40 % - Accent4 4 2 2 2 3" xfId="17504"/>
    <cellStyle name="40 % - Accent4 4 2 2 2 4" xfId="22611"/>
    <cellStyle name="40 % - Accent4 4 2 2 2 5" xfId="33168"/>
    <cellStyle name="40 % - Accent4 4 2 2 2 6" xfId="43723"/>
    <cellStyle name="40 % - Accent4 4 2 2 2 7" xfId="54287"/>
    <cellStyle name="40 % - Accent4 4 2 2 3" xfId="9744"/>
    <cellStyle name="40 % - Accent4 4 2 2 3 2" xfId="25251"/>
    <cellStyle name="40 % - Accent4 4 2 2 3 3" xfId="35808"/>
    <cellStyle name="40 % - Accent4 4 2 2 3 4" xfId="46363"/>
    <cellStyle name="40 % - Accent4 4 2 2 3 5" xfId="56927"/>
    <cellStyle name="40 % - Accent4 4 2 2 4" xfId="4462"/>
    <cellStyle name="40 % - Accent4 4 2 2 5" xfId="15040"/>
    <cellStyle name="40 % - Accent4 4 2 2 6" xfId="19971"/>
    <cellStyle name="40 % - Accent4 4 2 2 7" xfId="30528"/>
    <cellStyle name="40 % - Accent4 4 2 2 8" xfId="41083"/>
    <cellStyle name="40 % - Accent4 4 2 2 9" xfId="51647"/>
    <cellStyle name="40 % - Accent4 4 2 3" xfId="5872"/>
    <cellStyle name="40 % - Accent4 4 2 3 2" xfId="11153"/>
    <cellStyle name="40 % - Accent4 4 2 3 2 2" xfId="26659"/>
    <cellStyle name="40 % - Accent4 4 2 3 2 3" xfId="37216"/>
    <cellStyle name="40 % - Accent4 4 2 3 2 4" xfId="47771"/>
    <cellStyle name="40 % - Accent4 4 2 3 2 5" xfId="58335"/>
    <cellStyle name="40 % - Accent4 4 2 3 3" xfId="16272"/>
    <cellStyle name="40 % - Accent4 4 2 3 4" xfId="21379"/>
    <cellStyle name="40 % - Accent4 4 2 3 5" xfId="31936"/>
    <cellStyle name="40 % - Accent4 4 2 3 6" xfId="42491"/>
    <cellStyle name="40 % - Accent4 4 2 3 7" xfId="53055"/>
    <cellStyle name="40 % - Accent4 4 2 4" xfId="8512"/>
    <cellStyle name="40 % - Accent4 4 2 4 2" xfId="24019"/>
    <cellStyle name="40 % - Accent4 4 2 4 3" xfId="34576"/>
    <cellStyle name="40 % - Accent4 4 2 4 4" xfId="45131"/>
    <cellStyle name="40 % - Accent4 4 2 4 5" xfId="55695"/>
    <cellStyle name="40 % - Accent4 4 2 5" xfId="3230"/>
    <cellStyle name="40 % - Accent4 4 2 6" xfId="13808"/>
    <cellStyle name="40 % - Accent4 4 2 7" xfId="18739"/>
    <cellStyle name="40 % - Accent4 4 2 8" xfId="29296"/>
    <cellStyle name="40 % - Accent4 4 2 9" xfId="39851"/>
    <cellStyle name="40 % - Accent4 4 3" xfId="938"/>
    <cellStyle name="40 % - Accent4 4 3 10" xfId="50767"/>
    <cellStyle name="40 % - Accent4 4 3 2" xfId="2170"/>
    <cellStyle name="40 % - Accent4 4 3 2 2" xfId="7456"/>
    <cellStyle name="40 % - Accent4 4 3 2 2 2" xfId="12737"/>
    <cellStyle name="40 % - Accent4 4 3 2 2 2 2" xfId="28243"/>
    <cellStyle name="40 % - Accent4 4 3 2 2 2 3" xfId="38800"/>
    <cellStyle name="40 % - Accent4 4 3 2 2 2 4" xfId="49355"/>
    <cellStyle name="40 % - Accent4 4 3 2 2 2 5" xfId="59919"/>
    <cellStyle name="40 % - Accent4 4 3 2 2 3" xfId="17856"/>
    <cellStyle name="40 % - Accent4 4 3 2 2 4" xfId="22963"/>
    <cellStyle name="40 % - Accent4 4 3 2 2 5" xfId="33520"/>
    <cellStyle name="40 % - Accent4 4 3 2 2 6" xfId="44075"/>
    <cellStyle name="40 % - Accent4 4 3 2 2 7" xfId="54639"/>
    <cellStyle name="40 % - Accent4 4 3 2 3" xfId="10096"/>
    <cellStyle name="40 % - Accent4 4 3 2 3 2" xfId="25603"/>
    <cellStyle name="40 % - Accent4 4 3 2 3 3" xfId="36160"/>
    <cellStyle name="40 % - Accent4 4 3 2 3 4" xfId="46715"/>
    <cellStyle name="40 % - Accent4 4 3 2 3 5" xfId="57279"/>
    <cellStyle name="40 % - Accent4 4 3 2 4" xfId="4814"/>
    <cellStyle name="40 % - Accent4 4 3 2 5" xfId="15392"/>
    <cellStyle name="40 % - Accent4 4 3 2 6" xfId="20323"/>
    <cellStyle name="40 % - Accent4 4 3 2 7" xfId="30880"/>
    <cellStyle name="40 % - Accent4 4 3 2 8" xfId="41435"/>
    <cellStyle name="40 % - Accent4 4 3 2 9" xfId="51999"/>
    <cellStyle name="40 % - Accent4 4 3 3" xfId="6224"/>
    <cellStyle name="40 % - Accent4 4 3 3 2" xfId="11505"/>
    <cellStyle name="40 % - Accent4 4 3 3 2 2" xfId="27011"/>
    <cellStyle name="40 % - Accent4 4 3 3 2 3" xfId="37568"/>
    <cellStyle name="40 % - Accent4 4 3 3 2 4" xfId="48123"/>
    <cellStyle name="40 % - Accent4 4 3 3 2 5" xfId="58687"/>
    <cellStyle name="40 % - Accent4 4 3 3 3" xfId="16624"/>
    <cellStyle name="40 % - Accent4 4 3 3 4" xfId="21731"/>
    <cellStyle name="40 % - Accent4 4 3 3 5" xfId="32288"/>
    <cellStyle name="40 % - Accent4 4 3 3 6" xfId="42843"/>
    <cellStyle name="40 % - Accent4 4 3 3 7" xfId="53407"/>
    <cellStyle name="40 % - Accent4 4 3 4" xfId="8864"/>
    <cellStyle name="40 % - Accent4 4 3 4 2" xfId="24371"/>
    <cellStyle name="40 % - Accent4 4 3 4 3" xfId="34928"/>
    <cellStyle name="40 % - Accent4 4 3 4 4" xfId="45483"/>
    <cellStyle name="40 % - Accent4 4 3 4 5" xfId="56047"/>
    <cellStyle name="40 % - Accent4 4 3 5" xfId="3582"/>
    <cellStyle name="40 % - Accent4 4 3 6" xfId="14160"/>
    <cellStyle name="40 % - Accent4 4 3 7" xfId="19091"/>
    <cellStyle name="40 % - Accent4 4 3 8" xfId="29648"/>
    <cellStyle name="40 % - Accent4 4 3 9" xfId="40203"/>
    <cellStyle name="40 % - Accent4 4 4" xfId="1466"/>
    <cellStyle name="40 % - Accent4 4 4 2" xfId="6752"/>
    <cellStyle name="40 % - Accent4 4 4 2 2" xfId="12033"/>
    <cellStyle name="40 % - Accent4 4 4 2 2 2" xfId="27539"/>
    <cellStyle name="40 % - Accent4 4 4 2 2 3" xfId="38096"/>
    <cellStyle name="40 % - Accent4 4 4 2 2 4" xfId="48651"/>
    <cellStyle name="40 % - Accent4 4 4 2 2 5" xfId="59215"/>
    <cellStyle name="40 % - Accent4 4 4 2 3" xfId="17152"/>
    <cellStyle name="40 % - Accent4 4 4 2 4" xfId="22259"/>
    <cellStyle name="40 % - Accent4 4 4 2 5" xfId="32816"/>
    <cellStyle name="40 % - Accent4 4 4 2 6" xfId="43371"/>
    <cellStyle name="40 % - Accent4 4 4 2 7" xfId="53935"/>
    <cellStyle name="40 % - Accent4 4 4 3" xfId="9392"/>
    <cellStyle name="40 % - Accent4 4 4 3 2" xfId="24899"/>
    <cellStyle name="40 % - Accent4 4 4 3 3" xfId="35456"/>
    <cellStyle name="40 % - Accent4 4 4 3 4" xfId="46011"/>
    <cellStyle name="40 % - Accent4 4 4 3 5" xfId="56575"/>
    <cellStyle name="40 % - Accent4 4 4 4" xfId="4110"/>
    <cellStyle name="40 % - Accent4 4 4 5" xfId="14688"/>
    <cellStyle name="40 % - Accent4 4 4 6" xfId="19619"/>
    <cellStyle name="40 % - Accent4 4 4 7" xfId="30176"/>
    <cellStyle name="40 % - Accent4 4 4 8" xfId="40731"/>
    <cellStyle name="40 % - Accent4 4 4 9" xfId="51295"/>
    <cellStyle name="40 % - Accent4 4 5" xfId="5519"/>
    <cellStyle name="40 % - Accent4 4 5 2" xfId="10801"/>
    <cellStyle name="40 % - Accent4 4 5 2 2" xfId="26307"/>
    <cellStyle name="40 % - Accent4 4 5 2 3" xfId="36864"/>
    <cellStyle name="40 % - Accent4 4 5 2 4" xfId="47419"/>
    <cellStyle name="40 % - Accent4 4 5 2 5" xfId="57983"/>
    <cellStyle name="40 % - Accent4 4 5 3" xfId="15920"/>
    <cellStyle name="40 % - Accent4 4 5 4" xfId="21027"/>
    <cellStyle name="40 % - Accent4 4 5 5" xfId="31584"/>
    <cellStyle name="40 % - Accent4 4 5 6" xfId="42139"/>
    <cellStyle name="40 % - Accent4 4 5 7" xfId="52703"/>
    <cellStyle name="40 % - Accent4 4 6" xfId="8160"/>
    <cellStyle name="40 % - Accent4 4 6 2" xfId="23667"/>
    <cellStyle name="40 % - Accent4 4 6 3" xfId="34224"/>
    <cellStyle name="40 % - Accent4 4 6 4" xfId="44779"/>
    <cellStyle name="40 % - Accent4 4 6 5" xfId="55343"/>
    <cellStyle name="40 % - Accent4 4 7" xfId="2883"/>
    <cellStyle name="40 % - Accent4 4 8" xfId="13456"/>
    <cellStyle name="40 % - Accent4 4 9" xfId="18388"/>
    <cellStyle name="40 % - Accent4 5" xfId="406"/>
    <cellStyle name="40 % - Accent4 5 10" xfId="39676"/>
    <cellStyle name="40 % - Accent4 5 11" xfId="50236"/>
    <cellStyle name="40 % - Accent4 5 2" xfId="1111"/>
    <cellStyle name="40 % - Accent4 5 2 10" xfId="50940"/>
    <cellStyle name="40 % - Accent4 5 2 2" xfId="2343"/>
    <cellStyle name="40 % - Accent4 5 2 2 2" xfId="7629"/>
    <cellStyle name="40 % - Accent4 5 2 2 2 2" xfId="12910"/>
    <cellStyle name="40 % - Accent4 5 2 2 2 2 2" xfId="28416"/>
    <cellStyle name="40 % - Accent4 5 2 2 2 2 3" xfId="38973"/>
    <cellStyle name="40 % - Accent4 5 2 2 2 2 4" xfId="49528"/>
    <cellStyle name="40 % - Accent4 5 2 2 2 2 5" xfId="60092"/>
    <cellStyle name="40 % - Accent4 5 2 2 2 3" xfId="18029"/>
    <cellStyle name="40 % - Accent4 5 2 2 2 4" xfId="23136"/>
    <cellStyle name="40 % - Accent4 5 2 2 2 5" xfId="33693"/>
    <cellStyle name="40 % - Accent4 5 2 2 2 6" xfId="44248"/>
    <cellStyle name="40 % - Accent4 5 2 2 2 7" xfId="54812"/>
    <cellStyle name="40 % - Accent4 5 2 2 3" xfId="10269"/>
    <cellStyle name="40 % - Accent4 5 2 2 3 2" xfId="25776"/>
    <cellStyle name="40 % - Accent4 5 2 2 3 3" xfId="36333"/>
    <cellStyle name="40 % - Accent4 5 2 2 3 4" xfId="46888"/>
    <cellStyle name="40 % - Accent4 5 2 2 3 5" xfId="57452"/>
    <cellStyle name="40 % - Accent4 5 2 2 4" xfId="4987"/>
    <cellStyle name="40 % - Accent4 5 2 2 5" xfId="15565"/>
    <cellStyle name="40 % - Accent4 5 2 2 6" xfId="20496"/>
    <cellStyle name="40 % - Accent4 5 2 2 7" xfId="31053"/>
    <cellStyle name="40 % - Accent4 5 2 2 8" xfId="41608"/>
    <cellStyle name="40 % - Accent4 5 2 2 9" xfId="52172"/>
    <cellStyle name="40 % - Accent4 5 2 3" xfId="6397"/>
    <cellStyle name="40 % - Accent4 5 2 3 2" xfId="11678"/>
    <cellStyle name="40 % - Accent4 5 2 3 2 2" xfId="27184"/>
    <cellStyle name="40 % - Accent4 5 2 3 2 3" xfId="37741"/>
    <cellStyle name="40 % - Accent4 5 2 3 2 4" xfId="48296"/>
    <cellStyle name="40 % - Accent4 5 2 3 2 5" xfId="58860"/>
    <cellStyle name="40 % - Accent4 5 2 3 3" xfId="16797"/>
    <cellStyle name="40 % - Accent4 5 2 3 4" xfId="21904"/>
    <cellStyle name="40 % - Accent4 5 2 3 5" xfId="32461"/>
    <cellStyle name="40 % - Accent4 5 2 3 6" xfId="43016"/>
    <cellStyle name="40 % - Accent4 5 2 3 7" xfId="53580"/>
    <cellStyle name="40 % - Accent4 5 2 4" xfId="9037"/>
    <cellStyle name="40 % - Accent4 5 2 4 2" xfId="24544"/>
    <cellStyle name="40 % - Accent4 5 2 4 3" xfId="35101"/>
    <cellStyle name="40 % - Accent4 5 2 4 4" xfId="45656"/>
    <cellStyle name="40 % - Accent4 5 2 4 5" xfId="56220"/>
    <cellStyle name="40 % - Accent4 5 2 5" xfId="3755"/>
    <cellStyle name="40 % - Accent4 5 2 6" xfId="14333"/>
    <cellStyle name="40 % - Accent4 5 2 7" xfId="19264"/>
    <cellStyle name="40 % - Accent4 5 2 8" xfId="29821"/>
    <cellStyle name="40 % - Accent4 5 2 9" xfId="40376"/>
    <cellStyle name="40 % - Accent4 5 3" xfId="1639"/>
    <cellStyle name="40 % - Accent4 5 3 2" xfId="6925"/>
    <cellStyle name="40 % - Accent4 5 3 2 2" xfId="12206"/>
    <cellStyle name="40 % - Accent4 5 3 2 2 2" xfId="27712"/>
    <cellStyle name="40 % - Accent4 5 3 2 2 3" xfId="38269"/>
    <cellStyle name="40 % - Accent4 5 3 2 2 4" xfId="48824"/>
    <cellStyle name="40 % - Accent4 5 3 2 2 5" xfId="59388"/>
    <cellStyle name="40 % - Accent4 5 3 2 3" xfId="17325"/>
    <cellStyle name="40 % - Accent4 5 3 2 4" xfId="22432"/>
    <cellStyle name="40 % - Accent4 5 3 2 5" xfId="32989"/>
    <cellStyle name="40 % - Accent4 5 3 2 6" xfId="43544"/>
    <cellStyle name="40 % - Accent4 5 3 2 7" xfId="54108"/>
    <cellStyle name="40 % - Accent4 5 3 3" xfId="9565"/>
    <cellStyle name="40 % - Accent4 5 3 3 2" xfId="25072"/>
    <cellStyle name="40 % - Accent4 5 3 3 3" xfId="35629"/>
    <cellStyle name="40 % - Accent4 5 3 3 4" xfId="46184"/>
    <cellStyle name="40 % - Accent4 5 3 3 5" xfId="56748"/>
    <cellStyle name="40 % - Accent4 5 3 4" xfId="4283"/>
    <cellStyle name="40 % - Accent4 5 3 5" xfId="14861"/>
    <cellStyle name="40 % - Accent4 5 3 6" xfId="19792"/>
    <cellStyle name="40 % - Accent4 5 3 7" xfId="30349"/>
    <cellStyle name="40 % - Accent4 5 3 8" xfId="40904"/>
    <cellStyle name="40 % - Accent4 5 3 9" xfId="51468"/>
    <cellStyle name="40 % - Accent4 5 4" xfId="5692"/>
    <cellStyle name="40 % - Accent4 5 4 2" xfId="10974"/>
    <cellStyle name="40 % - Accent4 5 4 2 2" xfId="26480"/>
    <cellStyle name="40 % - Accent4 5 4 2 3" xfId="37037"/>
    <cellStyle name="40 % - Accent4 5 4 2 4" xfId="47592"/>
    <cellStyle name="40 % - Accent4 5 4 2 5" xfId="58156"/>
    <cellStyle name="40 % - Accent4 5 4 3" xfId="16093"/>
    <cellStyle name="40 % - Accent4 5 4 4" xfId="21200"/>
    <cellStyle name="40 % - Accent4 5 4 5" xfId="31757"/>
    <cellStyle name="40 % - Accent4 5 4 6" xfId="42312"/>
    <cellStyle name="40 % - Accent4 5 4 7" xfId="52876"/>
    <cellStyle name="40 % - Accent4 5 5" xfId="8333"/>
    <cellStyle name="40 % - Accent4 5 5 2" xfId="23840"/>
    <cellStyle name="40 % - Accent4 5 5 3" xfId="34397"/>
    <cellStyle name="40 % - Accent4 5 5 4" xfId="44952"/>
    <cellStyle name="40 % - Accent4 5 5 5" xfId="55516"/>
    <cellStyle name="40 % - Accent4 5 6" xfId="3055"/>
    <cellStyle name="40 % - Accent4 5 7" xfId="13629"/>
    <cellStyle name="40 % - Accent4 5 8" xfId="18560"/>
    <cellStyle name="40 % - Accent4 5 9" xfId="29121"/>
    <cellStyle name="40 % - Accent4 6" xfId="759"/>
    <cellStyle name="40 % - Accent4 6 10" xfId="50588"/>
    <cellStyle name="40 % - Accent4 6 2" xfId="1991"/>
    <cellStyle name="40 % - Accent4 6 2 2" xfId="7277"/>
    <cellStyle name="40 % - Accent4 6 2 2 2" xfId="12558"/>
    <cellStyle name="40 % - Accent4 6 2 2 2 2" xfId="28064"/>
    <cellStyle name="40 % - Accent4 6 2 2 2 3" xfId="38621"/>
    <cellStyle name="40 % - Accent4 6 2 2 2 4" xfId="49176"/>
    <cellStyle name="40 % - Accent4 6 2 2 2 5" xfId="59740"/>
    <cellStyle name="40 % - Accent4 6 2 2 3" xfId="17677"/>
    <cellStyle name="40 % - Accent4 6 2 2 4" xfId="22784"/>
    <cellStyle name="40 % - Accent4 6 2 2 5" xfId="33341"/>
    <cellStyle name="40 % - Accent4 6 2 2 6" xfId="43896"/>
    <cellStyle name="40 % - Accent4 6 2 2 7" xfId="54460"/>
    <cellStyle name="40 % - Accent4 6 2 3" xfId="9917"/>
    <cellStyle name="40 % - Accent4 6 2 3 2" xfId="25424"/>
    <cellStyle name="40 % - Accent4 6 2 3 3" xfId="35981"/>
    <cellStyle name="40 % - Accent4 6 2 3 4" xfId="46536"/>
    <cellStyle name="40 % - Accent4 6 2 3 5" xfId="57100"/>
    <cellStyle name="40 % - Accent4 6 2 4" xfId="4635"/>
    <cellStyle name="40 % - Accent4 6 2 5" xfId="15213"/>
    <cellStyle name="40 % - Accent4 6 2 6" xfId="20144"/>
    <cellStyle name="40 % - Accent4 6 2 7" xfId="30701"/>
    <cellStyle name="40 % - Accent4 6 2 8" xfId="41256"/>
    <cellStyle name="40 % - Accent4 6 2 9" xfId="51820"/>
    <cellStyle name="40 % - Accent4 6 3" xfId="6045"/>
    <cellStyle name="40 % - Accent4 6 3 2" xfId="11326"/>
    <cellStyle name="40 % - Accent4 6 3 2 2" xfId="26832"/>
    <cellStyle name="40 % - Accent4 6 3 2 3" xfId="37389"/>
    <cellStyle name="40 % - Accent4 6 3 2 4" xfId="47944"/>
    <cellStyle name="40 % - Accent4 6 3 2 5" xfId="58508"/>
    <cellStyle name="40 % - Accent4 6 3 3" xfId="16445"/>
    <cellStyle name="40 % - Accent4 6 3 4" xfId="21552"/>
    <cellStyle name="40 % - Accent4 6 3 5" xfId="32109"/>
    <cellStyle name="40 % - Accent4 6 3 6" xfId="42664"/>
    <cellStyle name="40 % - Accent4 6 3 7" xfId="53228"/>
    <cellStyle name="40 % - Accent4 6 4" xfId="8685"/>
    <cellStyle name="40 % - Accent4 6 4 2" xfId="24192"/>
    <cellStyle name="40 % - Accent4 6 4 3" xfId="34749"/>
    <cellStyle name="40 % - Accent4 6 4 4" xfId="45304"/>
    <cellStyle name="40 % - Accent4 6 4 5" xfId="55868"/>
    <cellStyle name="40 % - Accent4 6 5" xfId="3403"/>
    <cellStyle name="40 % - Accent4 6 6" xfId="13981"/>
    <cellStyle name="40 % - Accent4 6 7" xfId="18912"/>
    <cellStyle name="40 % - Accent4 6 8" xfId="29469"/>
    <cellStyle name="40 % - Accent4 6 9" xfId="40024"/>
    <cellStyle name="40 % - Accent4 7" xfId="1290"/>
    <cellStyle name="40 % - Accent4 7 2" xfId="6576"/>
    <cellStyle name="40 % - Accent4 7 2 2" xfId="11857"/>
    <cellStyle name="40 % - Accent4 7 2 2 2" xfId="27363"/>
    <cellStyle name="40 % - Accent4 7 2 2 3" xfId="37920"/>
    <cellStyle name="40 % - Accent4 7 2 2 4" xfId="48475"/>
    <cellStyle name="40 % - Accent4 7 2 2 5" xfId="59039"/>
    <cellStyle name="40 % - Accent4 7 2 3" xfId="16976"/>
    <cellStyle name="40 % - Accent4 7 2 4" xfId="22083"/>
    <cellStyle name="40 % - Accent4 7 2 5" xfId="32640"/>
    <cellStyle name="40 % - Accent4 7 2 6" xfId="43195"/>
    <cellStyle name="40 % - Accent4 7 2 7" xfId="53759"/>
    <cellStyle name="40 % - Accent4 7 3" xfId="9216"/>
    <cellStyle name="40 % - Accent4 7 3 2" xfId="24723"/>
    <cellStyle name="40 % - Accent4 7 3 3" xfId="35280"/>
    <cellStyle name="40 % - Accent4 7 3 4" xfId="45835"/>
    <cellStyle name="40 % - Accent4 7 3 5" xfId="56399"/>
    <cellStyle name="40 % - Accent4 7 4" xfId="3934"/>
    <cellStyle name="40 % - Accent4 7 5" xfId="14512"/>
    <cellStyle name="40 % - Accent4 7 6" xfId="19443"/>
    <cellStyle name="40 % - Accent4 7 7" xfId="30000"/>
    <cellStyle name="40 % - Accent4 7 8" xfId="40555"/>
    <cellStyle name="40 % - Accent4 7 9" xfId="51119"/>
    <cellStyle name="40 % - Accent4 8" xfId="2519"/>
    <cellStyle name="40 % - Accent4 8 2" xfId="7805"/>
    <cellStyle name="40 % - Accent4 8 2 2" xfId="13086"/>
    <cellStyle name="40 % - Accent4 8 2 2 2" xfId="28592"/>
    <cellStyle name="40 % - Accent4 8 2 2 3" xfId="39149"/>
    <cellStyle name="40 % - Accent4 8 2 2 4" xfId="49704"/>
    <cellStyle name="40 % - Accent4 8 2 2 5" xfId="60268"/>
    <cellStyle name="40 % - Accent4 8 2 3" xfId="23312"/>
    <cellStyle name="40 % - Accent4 8 2 4" xfId="33869"/>
    <cellStyle name="40 % - Accent4 8 2 5" xfId="44424"/>
    <cellStyle name="40 % - Accent4 8 2 6" xfId="54988"/>
    <cellStyle name="40 % - Accent4 8 3" xfId="10445"/>
    <cellStyle name="40 % - Accent4 8 3 2" xfId="25952"/>
    <cellStyle name="40 % - Accent4 8 3 3" xfId="36509"/>
    <cellStyle name="40 % - Accent4 8 3 4" xfId="47064"/>
    <cellStyle name="40 % - Accent4 8 3 5" xfId="57628"/>
    <cellStyle name="40 % - Accent4 8 4" xfId="5163"/>
    <cellStyle name="40 % - Accent4 8 5" xfId="15744"/>
    <cellStyle name="40 % - Accent4 8 6" xfId="20672"/>
    <cellStyle name="40 % - Accent4 8 7" xfId="31229"/>
    <cellStyle name="40 % - Accent4 8 8" xfId="41784"/>
    <cellStyle name="40 % - Accent4 8 9" xfId="52348"/>
    <cellStyle name="40 % - Accent4 9" xfId="5339"/>
    <cellStyle name="40 % - Accent4 9 2" xfId="10621"/>
    <cellStyle name="40 % - Accent4 9 2 2" xfId="26128"/>
    <cellStyle name="40 % - Accent4 9 2 3" xfId="36685"/>
    <cellStyle name="40 % - Accent4 9 2 4" xfId="47240"/>
    <cellStyle name="40 % - Accent4 9 2 5" xfId="57804"/>
    <cellStyle name="40 % - Accent4 9 3" xfId="20848"/>
    <cellStyle name="40 % - Accent4 9 4" xfId="31405"/>
    <cellStyle name="40 % - Accent4 9 5" xfId="41960"/>
    <cellStyle name="40 % - Accent4 9 6" xfId="52524"/>
    <cellStyle name="40 % - Accent5 10" xfId="7983"/>
    <cellStyle name="40 % - Accent5 10 2" xfId="23490"/>
    <cellStyle name="40 % - Accent5 10 3" xfId="34047"/>
    <cellStyle name="40 % - Accent5 10 4" xfId="44602"/>
    <cellStyle name="40 % - Accent5 10 5" xfId="55166"/>
    <cellStyle name="40 % - Accent5 11" xfId="2699"/>
    <cellStyle name="40 % - Accent5 12" xfId="13282"/>
    <cellStyle name="40 % - Accent5 13" xfId="18207"/>
    <cellStyle name="40 % - Accent5 14" xfId="28776"/>
    <cellStyle name="40 % - Accent5 15" xfId="39331"/>
    <cellStyle name="40 % - Accent5 16" xfId="49884"/>
    <cellStyle name="40 % - Accent5 2" xfId="48"/>
    <cellStyle name="40 % - Accent5 2 10" xfId="2723"/>
    <cellStyle name="40 % - Accent5 2 11" xfId="13341"/>
    <cellStyle name="40 % - Accent5 2 12" xfId="18270"/>
    <cellStyle name="40 % - Accent5 2 13" xfId="28797"/>
    <cellStyle name="40 % - Accent5 2 14" xfId="39352"/>
    <cellStyle name="40 % - Accent5 2 15" xfId="49947"/>
    <cellStyle name="40 % - Accent5 2 2" xfId="201"/>
    <cellStyle name="40 % - Accent5 2 2 10" xfId="13428"/>
    <cellStyle name="40 % - Accent5 2 2 11" xfId="18358"/>
    <cellStyle name="40 % - Accent5 2 2 12" xfId="28920"/>
    <cellStyle name="40 % - Accent5 2 2 13" xfId="39475"/>
    <cellStyle name="40 % - Accent5 2 2 14" xfId="50035"/>
    <cellStyle name="40 % - Accent5 2 2 2" xfId="381"/>
    <cellStyle name="40 % - Accent5 2 2 2 10" xfId="29096"/>
    <cellStyle name="40 % - Accent5 2 2 2 11" xfId="39651"/>
    <cellStyle name="40 % - Accent5 2 2 2 12" xfId="50211"/>
    <cellStyle name="40 % - Accent5 2 2 2 2" xfId="734"/>
    <cellStyle name="40 % - Accent5 2 2 2 2 10" xfId="50563"/>
    <cellStyle name="40 % - Accent5 2 2 2 2 2" xfId="1966"/>
    <cellStyle name="40 % - Accent5 2 2 2 2 2 2" xfId="7252"/>
    <cellStyle name="40 % - Accent5 2 2 2 2 2 2 2" xfId="12533"/>
    <cellStyle name="40 % - Accent5 2 2 2 2 2 2 2 2" xfId="28039"/>
    <cellStyle name="40 % - Accent5 2 2 2 2 2 2 2 3" xfId="38596"/>
    <cellStyle name="40 % - Accent5 2 2 2 2 2 2 2 4" xfId="49151"/>
    <cellStyle name="40 % - Accent5 2 2 2 2 2 2 2 5" xfId="59715"/>
    <cellStyle name="40 % - Accent5 2 2 2 2 2 2 3" xfId="17652"/>
    <cellStyle name="40 % - Accent5 2 2 2 2 2 2 4" xfId="22759"/>
    <cellStyle name="40 % - Accent5 2 2 2 2 2 2 5" xfId="33316"/>
    <cellStyle name="40 % - Accent5 2 2 2 2 2 2 6" xfId="43871"/>
    <cellStyle name="40 % - Accent5 2 2 2 2 2 2 7" xfId="54435"/>
    <cellStyle name="40 % - Accent5 2 2 2 2 2 3" xfId="9892"/>
    <cellStyle name="40 % - Accent5 2 2 2 2 2 3 2" xfId="25399"/>
    <cellStyle name="40 % - Accent5 2 2 2 2 2 3 3" xfId="35956"/>
    <cellStyle name="40 % - Accent5 2 2 2 2 2 3 4" xfId="46511"/>
    <cellStyle name="40 % - Accent5 2 2 2 2 2 3 5" xfId="57075"/>
    <cellStyle name="40 % - Accent5 2 2 2 2 2 4" xfId="4610"/>
    <cellStyle name="40 % - Accent5 2 2 2 2 2 5" xfId="15188"/>
    <cellStyle name="40 % - Accent5 2 2 2 2 2 6" xfId="20119"/>
    <cellStyle name="40 % - Accent5 2 2 2 2 2 7" xfId="30676"/>
    <cellStyle name="40 % - Accent5 2 2 2 2 2 8" xfId="41231"/>
    <cellStyle name="40 % - Accent5 2 2 2 2 2 9" xfId="51795"/>
    <cellStyle name="40 % - Accent5 2 2 2 2 3" xfId="6020"/>
    <cellStyle name="40 % - Accent5 2 2 2 2 3 2" xfId="11301"/>
    <cellStyle name="40 % - Accent5 2 2 2 2 3 2 2" xfId="26807"/>
    <cellStyle name="40 % - Accent5 2 2 2 2 3 2 3" xfId="37364"/>
    <cellStyle name="40 % - Accent5 2 2 2 2 3 2 4" xfId="47919"/>
    <cellStyle name="40 % - Accent5 2 2 2 2 3 2 5" xfId="58483"/>
    <cellStyle name="40 % - Accent5 2 2 2 2 3 3" xfId="16420"/>
    <cellStyle name="40 % - Accent5 2 2 2 2 3 4" xfId="21527"/>
    <cellStyle name="40 % - Accent5 2 2 2 2 3 5" xfId="32084"/>
    <cellStyle name="40 % - Accent5 2 2 2 2 3 6" xfId="42639"/>
    <cellStyle name="40 % - Accent5 2 2 2 2 3 7" xfId="53203"/>
    <cellStyle name="40 % - Accent5 2 2 2 2 4" xfId="8660"/>
    <cellStyle name="40 % - Accent5 2 2 2 2 4 2" xfId="24167"/>
    <cellStyle name="40 % - Accent5 2 2 2 2 4 3" xfId="34724"/>
    <cellStyle name="40 % - Accent5 2 2 2 2 4 4" xfId="45279"/>
    <cellStyle name="40 % - Accent5 2 2 2 2 4 5" xfId="55843"/>
    <cellStyle name="40 % - Accent5 2 2 2 2 5" xfId="3378"/>
    <cellStyle name="40 % - Accent5 2 2 2 2 6" xfId="13956"/>
    <cellStyle name="40 % - Accent5 2 2 2 2 7" xfId="18887"/>
    <cellStyle name="40 % - Accent5 2 2 2 2 8" xfId="29444"/>
    <cellStyle name="40 % - Accent5 2 2 2 2 9" xfId="39999"/>
    <cellStyle name="40 % - Accent5 2 2 2 3" xfId="1086"/>
    <cellStyle name="40 % - Accent5 2 2 2 3 10" xfId="50915"/>
    <cellStyle name="40 % - Accent5 2 2 2 3 2" xfId="2318"/>
    <cellStyle name="40 % - Accent5 2 2 2 3 2 2" xfId="7604"/>
    <cellStyle name="40 % - Accent5 2 2 2 3 2 2 2" xfId="12885"/>
    <cellStyle name="40 % - Accent5 2 2 2 3 2 2 2 2" xfId="28391"/>
    <cellStyle name="40 % - Accent5 2 2 2 3 2 2 2 3" xfId="38948"/>
    <cellStyle name="40 % - Accent5 2 2 2 3 2 2 2 4" xfId="49503"/>
    <cellStyle name="40 % - Accent5 2 2 2 3 2 2 2 5" xfId="60067"/>
    <cellStyle name="40 % - Accent5 2 2 2 3 2 2 3" xfId="18004"/>
    <cellStyle name="40 % - Accent5 2 2 2 3 2 2 4" xfId="23111"/>
    <cellStyle name="40 % - Accent5 2 2 2 3 2 2 5" xfId="33668"/>
    <cellStyle name="40 % - Accent5 2 2 2 3 2 2 6" xfId="44223"/>
    <cellStyle name="40 % - Accent5 2 2 2 3 2 2 7" xfId="54787"/>
    <cellStyle name="40 % - Accent5 2 2 2 3 2 3" xfId="10244"/>
    <cellStyle name="40 % - Accent5 2 2 2 3 2 3 2" xfId="25751"/>
    <cellStyle name="40 % - Accent5 2 2 2 3 2 3 3" xfId="36308"/>
    <cellStyle name="40 % - Accent5 2 2 2 3 2 3 4" xfId="46863"/>
    <cellStyle name="40 % - Accent5 2 2 2 3 2 3 5" xfId="57427"/>
    <cellStyle name="40 % - Accent5 2 2 2 3 2 4" xfId="4962"/>
    <cellStyle name="40 % - Accent5 2 2 2 3 2 5" xfId="15540"/>
    <cellStyle name="40 % - Accent5 2 2 2 3 2 6" xfId="20471"/>
    <cellStyle name="40 % - Accent5 2 2 2 3 2 7" xfId="31028"/>
    <cellStyle name="40 % - Accent5 2 2 2 3 2 8" xfId="41583"/>
    <cellStyle name="40 % - Accent5 2 2 2 3 2 9" xfId="52147"/>
    <cellStyle name="40 % - Accent5 2 2 2 3 3" xfId="6372"/>
    <cellStyle name="40 % - Accent5 2 2 2 3 3 2" xfId="11653"/>
    <cellStyle name="40 % - Accent5 2 2 2 3 3 2 2" xfId="27159"/>
    <cellStyle name="40 % - Accent5 2 2 2 3 3 2 3" xfId="37716"/>
    <cellStyle name="40 % - Accent5 2 2 2 3 3 2 4" xfId="48271"/>
    <cellStyle name="40 % - Accent5 2 2 2 3 3 2 5" xfId="58835"/>
    <cellStyle name="40 % - Accent5 2 2 2 3 3 3" xfId="16772"/>
    <cellStyle name="40 % - Accent5 2 2 2 3 3 4" xfId="21879"/>
    <cellStyle name="40 % - Accent5 2 2 2 3 3 5" xfId="32436"/>
    <cellStyle name="40 % - Accent5 2 2 2 3 3 6" xfId="42991"/>
    <cellStyle name="40 % - Accent5 2 2 2 3 3 7" xfId="53555"/>
    <cellStyle name="40 % - Accent5 2 2 2 3 4" xfId="9012"/>
    <cellStyle name="40 % - Accent5 2 2 2 3 4 2" xfId="24519"/>
    <cellStyle name="40 % - Accent5 2 2 2 3 4 3" xfId="35076"/>
    <cellStyle name="40 % - Accent5 2 2 2 3 4 4" xfId="45631"/>
    <cellStyle name="40 % - Accent5 2 2 2 3 4 5" xfId="56195"/>
    <cellStyle name="40 % - Accent5 2 2 2 3 5" xfId="3730"/>
    <cellStyle name="40 % - Accent5 2 2 2 3 6" xfId="14308"/>
    <cellStyle name="40 % - Accent5 2 2 2 3 7" xfId="19239"/>
    <cellStyle name="40 % - Accent5 2 2 2 3 8" xfId="29796"/>
    <cellStyle name="40 % - Accent5 2 2 2 3 9" xfId="40351"/>
    <cellStyle name="40 % - Accent5 2 2 2 4" xfId="1614"/>
    <cellStyle name="40 % - Accent5 2 2 2 4 2" xfId="6900"/>
    <cellStyle name="40 % - Accent5 2 2 2 4 2 2" xfId="12181"/>
    <cellStyle name="40 % - Accent5 2 2 2 4 2 2 2" xfId="27687"/>
    <cellStyle name="40 % - Accent5 2 2 2 4 2 2 3" xfId="38244"/>
    <cellStyle name="40 % - Accent5 2 2 2 4 2 2 4" xfId="48799"/>
    <cellStyle name="40 % - Accent5 2 2 2 4 2 2 5" xfId="59363"/>
    <cellStyle name="40 % - Accent5 2 2 2 4 2 3" xfId="17300"/>
    <cellStyle name="40 % - Accent5 2 2 2 4 2 4" xfId="22407"/>
    <cellStyle name="40 % - Accent5 2 2 2 4 2 5" xfId="32964"/>
    <cellStyle name="40 % - Accent5 2 2 2 4 2 6" xfId="43519"/>
    <cellStyle name="40 % - Accent5 2 2 2 4 2 7" xfId="54083"/>
    <cellStyle name="40 % - Accent5 2 2 2 4 3" xfId="9540"/>
    <cellStyle name="40 % - Accent5 2 2 2 4 3 2" xfId="25047"/>
    <cellStyle name="40 % - Accent5 2 2 2 4 3 3" xfId="35604"/>
    <cellStyle name="40 % - Accent5 2 2 2 4 3 4" xfId="46159"/>
    <cellStyle name="40 % - Accent5 2 2 2 4 3 5" xfId="56723"/>
    <cellStyle name="40 % - Accent5 2 2 2 4 4" xfId="4258"/>
    <cellStyle name="40 % - Accent5 2 2 2 4 5" xfId="14836"/>
    <cellStyle name="40 % - Accent5 2 2 2 4 6" xfId="19767"/>
    <cellStyle name="40 % - Accent5 2 2 2 4 7" xfId="30324"/>
    <cellStyle name="40 % - Accent5 2 2 2 4 8" xfId="40879"/>
    <cellStyle name="40 % - Accent5 2 2 2 4 9" xfId="51443"/>
    <cellStyle name="40 % - Accent5 2 2 2 5" xfId="5667"/>
    <cellStyle name="40 % - Accent5 2 2 2 5 2" xfId="10949"/>
    <cellStyle name="40 % - Accent5 2 2 2 5 2 2" xfId="26455"/>
    <cellStyle name="40 % - Accent5 2 2 2 5 2 3" xfId="37012"/>
    <cellStyle name="40 % - Accent5 2 2 2 5 2 4" xfId="47567"/>
    <cellStyle name="40 % - Accent5 2 2 2 5 2 5" xfId="58131"/>
    <cellStyle name="40 % - Accent5 2 2 2 5 3" xfId="16068"/>
    <cellStyle name="40 % - Accent5 2 2 2 5 4" xfId="21175"/>
    <cellStyle name="40 % - Accent5 2 2 2 5 5" xfId="31732"/>
    <cellStyle name="40 % - Accent5 2 2 2 5 6" xfId="42287"/>
    <cellStyle name="40 % - Accent5 2 2 2 5 7" xfId="52851"/>
    <cellStyle name="40 % - Accent5 2 2 2 6" xfId="8308"/>
    <cellStyle name="40 % - Accent5 2 2 2 6 2" xfId="23815"/>
    <cellStyle name="40 % - Accent5 2 2 2 6 3" xfId="34372"/>
    <cellStyle name="40 % - Accent5 2 2 2 6 4" xfId="44927"/>
    <cellStyle name="40 % - Accent5 2 2 2 6 5" xfId="55491"/>
    <cellStyle name="40 % - Accent5 2 2 2 7" xfId="3030"/>
    <cellStyle name="40 % - Accent5 2 2 2 8" xfId="13604"/>
    <cellStyle name="40 % - Accent5 2 2 2 9" xfId="18535"/>
    <cellStyle name="40 % - Accent5 2 2 3" xfId="557"/>
    <cellStyle name="40 % - Accent5 2 2 3 10" xfId="39823"/>
    <cellStyle name="40 % - Accent5 2 2 3 11" xfId="50387"/>
    <cellStyle name="40 % - Accent5 2 2 3 2" xfId="1262"/>
    <cellStyle name="40 % - Accent5 2 2 3 2 10" xfId="51091"/>
    <cellStyle name="40 % - Accent5 2 2 3 2 2" xfId="2494"/>
    <cellStyle name="40 % - Accent5 2 2 3 2 2 2" xfId="7780"/>
    <cellStyle name="40 % - Accent5 2 2 3 2 2 2 2" xfId="13061"/>
    <cellStyle name="40 % - Accent5 2 2 3 2 2 2 2 2" xfId="28567"/>
    <cellStyle name="40 % - Accent5 2 2 3 2 2 2 2 3" xfId="39124"/>
    <cellStyle name="40 % - Accent5 2 2 3 2 2 2 2 4" xfId="49679"/>
    <cellStyle name="40 % - Accent5 2 2 3 2 2 2 2 5" xfId="60243"/>
    <cellStyle name="40 % - Accent5 2 2 3 2 2 2 3" xfId="18180"/>
    <cellStyle name="40 % - Accent5 2 2 3 2 2 2 4" xfId="23287"/>
    <cellStyle name="40 % - Accent5 2 2 3 2 2 2 5" xfId="33844"/>
    <cellStyle name="40 % - Accent5 2 2 3 2 2 2 6" xfId="44399"/>
    <cellStyle name="40 % - Accent5 2 2 3 2 2 2 7" xfId="54963"/>
    <cellStyle name="40 % - Accent5 2 2 3 2 2 3" xfId="10420"/>
    <cellStyle name="40 % - Accent5 2 2 3 2 2 3 2" xfId="25927"/>
    <cellStyle name="40 % - Accent5 2 2 3 2 2 3 3" xfId="36484"/>
    <cellStyle name="40 % - Accent5 2 2 3 2 2 3 4" xfId="47039"/>
    <cellStyle name="40 % - Accent5 2 2 3 2 2 3 5" xfId="57603"/>
    <cellStyle name="40 % - Accent5 2 2 3 2 2 4" xfId="5138"/>
    <cellStyle name="40 % - Accent5 2 2 3 2 2 5" xfId="15716"/>
    <cellStyle name="40 % - Accent5 2 2 3 2 2 6" xfId="20647"/>
    <cellStyle name="40 % - Accent5 2 2 3 2 2 7" xfId="31204"/>
    <cellStyle name="40 % - Accent5 2 2 3 2 2 8" xfId="41759"/>
    <cellStyle name="40 % - Accent5 2 2 3 2 2 9" xfId="52323"/>
    <cellStyle name="40 % - Accent5 2 2 3 2 3" xfId="6548"/>
    <cellStyle name="40 % - Accent5 2 2 3 2 3 2" xfId="11829"/>
    <cellStyle name="40 % - Accent5 2 2 3 2 3 2 2" xfId="27335"/>
    <cellStyle name="40 % - Accent5 2 2 3 2 3 2 3" xfId="37892"/>
    <cellStyle name="40 % - Accent5 2 2 3 2 3 2 4" xfId="48447"/>
    <cellStyle name="40 % - Accent5 2 2 3 2 3 2 5" xfId="59011"/>
    <cellStyle name="40 % - Accent5 2 2 3 2 3 3" xfId="16948"/>
    <cellStyle name="40 % - Accent5 2 2 3 2 3 4" xfId="22055"/>
    <cellStyle name="40 % - Accent5 2 2 3 2 3 5" xfId="32612"/>
    <cellStyle name="40 % - Accent5 2 2 3 2 3 6" xfId="43167"/>
    <cellStyle name="40 % - Accent5 2 2 3 2 3 7" xfId="53731"/>
    <cellStyle name="40 % - Accent5 2 2 3 2 4" xfId="9188"/>
    <cellStyle name="40 % - Accent5 2 2 3 2 4 2" xfId="24695"/>
    <cellStyle name="40 % - Accent5 2 2 3 2 4 3" xfId="35252"/>
    <cellStyle name="40 % - Accent5 2 2 3 2 4 4" xfId="45807"/>
    <cellStyle name="40 % - Accent5 2 2 3 2 4 5" xfId="56371"/>
    <cellStyle name="40 % - Accent5 2 2 3 2 5" xfId="3906"/>
    <cellStyle name="40 % - Accent5 2 2 3 2 6" xfId="14484"/>
    <cellStyle name="40 % - Accent5 2 2 3 2 7" xfId="19415"/>
    <cellStyle name="40 % - Accent5 2 2 3 2 8" xfId="29972"/>
    <cellStyle name="40 % - Accent5 2 2 3 2 9" xfId="40527"/>
    <cellStyle name="40 % - Accent5 2 2 3 3" xfId="1790"/>
    <cellStyle name="40 % - Accent5 2 2 3 3 2" xfId="7076"/>
    <cellStyle name="40 % - Accent5 2 2 3 3 2 2" xfId="12357"/>
    <cellStyle name="40 % - Accent5 2 2 3 3 2 2 2" xfId="27863"/>
    <cellStyle name="40 % - Accent5 2 2 3 3 2 2 3" xfId="38420"/>
    <cellStyle name="40 % - Accent5 2 2 3 3 2 2 4" xfId="48975"/>
    <cellStyle name="40 % - Accent5 2 2 3 3 2 2 5" xfId="59539"/>
    <cellStyle name="40 % - Accent5 2 2 3 3 2 3" xfId="17476"/>
    <cellStyle name="40 % - Accent5 2 2 3 3 2 4" xfId="22583"/>
    <cellStyle name="40 % - Accent5 2 2 3 3 2 5" xfId="33140"/>
    <cellStyle name="40 % - Accent5 2 2 3 3 2 6" xfId="43695"/>
    <cellStyle name="40 % - Accent5 2 2 3 3 2 7" xfId="54259"/>
    <cellStyle name="40 % - Accent5 2 2 3 3 3" xfId="9716"/>
    <cellStyle name="40 % - Accent5 2 2 3 3 3 2" xfId="25223"/>
    <cellStyle name="40 % - Accent5 2 2 3 3 3 3" xfId="35780"/>
    <cellStyle name="40 % - Accent5 2 2 3 3 3 4" xfId="46335"/>
    <cellStyle name="40 % - Accent5 2 2 3 3 3 5" xfId="56899"/>
    <cellStyle name="40 % - Accent5 2 2 3 3 4" xfId="4434"/>
    <cellStyle name="40 % - Accent5 2 2 3 3 5" xfId="15012"/>
    <cellStyle name="40 % - Accent5 2 2 3 3 6" xfId="19943"/>
    <cellStyle name="40 % - Accent5 2 2 3 3 7" xfId="30500"/>
    <cellStyle name="40 % - Accent5 2 2 3 3 8" xfId="41055"/>
    <cellStyle name="40 % - Accent5 2 2 3 3 9" xfId="51619"/>
    <cellStyle name="40 % - Accent5 2 2 3 4" xfId="5843"/>
    <cellStyle name="40 % - Accent5 2 2 3 4 2" xfId="11125"/>
    <cellStyle name="40 % - Accent5 2 2 3 4 2 2" xfId="26631"/>
    <cellStyle name="40 % - Accent5 2 2 3 4 2 3" xfId="37188"/>
    <cellStyle name="40 % - Accent5 2 2 3 4 2 4" xfId="47743"/>
    <cellStyle name="40 % - Accent5 2 2 3 4 2 5" xfId="58307"/>
    <cellStyle name="40 % - Accent5 2 2 3 4 3" xfId="16244"/>
    <cellStyle name="40 % - Accent5 2 2 3 4 4" xfId="21351"/>
    <cellStyle name="40 % - Accent5 2 2 3 4 5" xfId="31908"/>
    <cellStyle name="40 % - Accent5 2 2 3 4 6" xfId="42463"/>
    <cellStyle name="40 % - Accent5 2 2 3 4 7" xfId="53027"/>
    <cellStyle name="40 % - Accent5 2 2 3 5" xfId="8484"/>
    <cellStyle name="40 % - Accent5 2 2 3 5 2" xfId="23991"/>
    <cellStyle name="40 % - Accent5 2 2 3 5 3" xfId="34548"/>
    <cellStyle name="40 % - Accent5 2 2 3 5 4" xfId="45103"/>
    <cellStyle name="40 % - Accent5 2 2 3 5 5" xfId="55667"/>
    <cellStyle name="40 % - Accent5 2 2 3 6" xfId="3202"/>
    <cellStyle name="40 % - Accent5 2 2 3 7" xfId="13780"/>
    <cellStyle name="40 % - Accent5 2 2 3 8" xfId="18711"/>
    <cellStyle name="40 % - Accent5 2 2 3 9" xfId="29268"/>
    <cellStyle name="40 % - Accent5 2 2 4" xfId="910"/>
    <cellStyle name="40 % - Accent5 2 2 4 10" xfId="50739"/>
    <cellStyle name="40 % - Accent5 2 2 4 2" xfId="2142"/>
    <cellStyle name="40 % - Accent5 2 2 4 2 2" xfId="7428"/>
    <cellStyle name="40 % - Accent5 2 2 4 2 2 2" xfId="12709"/>
    <cellStyle name="40 % - Accent5 2 2 4 2 2 2 2" xfId="28215"/>
    <cellStyle name="40 % - Accent5 2 2 4 2 2 2 3" xfId="38772"/>
    <cellStyle name="40 % - Accent5 2 2 4 2 2 2 4" xfId="49327"/>
    <cellStyle name="40 % - Accent5 2 2 4 2 2 2 5" xfId="59891"/>
    <cellStyle name="40 % - Accent5 2 2 4 2 2 3" xfId="17828"/>
    <cellStyle name="40 % - Accent5 2 2 4 2 2 4" xfId="22935"/>
    <cellStyle name="40 % - Accent5 2 2 4 2 2 5" xfId="33492"/>
    <cellStyle name="40 % - Accent5 2 2 4 2 2 6" xfId="44047"/>
    <cellStyle name="40 % - Accent5 2 2 4 2 2 7" xfId="54611"/>
    <cellStyle name="40 % - Accent5 2 2 4 2 3" xfId="10068"/>
    <cellStyle name="40 % - Accent5 2 2 4 2 3 2" xfId="25575"/>
    <cellStyle name="40 % - Accent5 2 2 4 2 3 3" xfId="36132"/>
    <cellStyle name="40 % - Accent5 2 2 4 2 3 4" xfId="46687"/>
    <cellStyle name="40 % - Accent5 2 2 4 2 3 5" xfId="57251"/>
    <cellStyle name="40 % - Accent5 2 2 4 2 4" xfId="4786"/>
    <cellStyle name="40 % - Accent5 2 2 4 2 5" xfId="15364"/>
    <cellStyle name="40 % - Accent5 2 2 4 2 6" xfId="20295"/>
    <cellStyle name="40 % - Accent5 2 2 4 2 7" xfId="30852"/>
    <cellStyle name="40 % - Accent5 2 2 4 2 8" xfId="41407"/>
    <cellStyle name="40 % - Accent5 2 2 4 2 9" xfId="51971"/>
    <cellStyle name="40 % - Accent5 2 2 4 3" xfId="6196"/>
    <cellStyle name="40 % - Accent5 2 2 4 3 2" xfId="11477"/>
    <cellStyle name="40 % - Accent5 2 2 4 3 2 2" xfId="26983"/>
    <cellStyle name="40 % - Accent5 2 2 4 3 2 3" xfId="37540"/>
    <cellStyle name="40 % - Accent5 2 2 4 3 2 4" xfId="48095"/>
    <cellStyle name="40 % - Accent5 2 2 4 3 2 5" xfId="58659"/>
    <cellStyle name="40 % - Accent5 2 2 4 3 3" xfId="16596"/>
    <cellStyle name="40 % - Accent5 2 2 4 3 4" xfId="21703"/>
    <cellStyle name="40 % - Accent5 2 2 4 3 5" xfId="32260"/>
    <cellStyle name="40 % - Accent5 2 2 4 3 6" xfId="42815"/>
    <cellStyle name="40 % - Accent5 2 2 4 3 7" xfId="53379"/>
    <cellStyle name="40 % - Accent5 2 2 4 4" xfId="8836"/>
    <cellStyle name="40 % - Accent5 2 2 4 4 2" xfId="24343"/>
    <cellStyle name="40 % - Accent5 2 2 4 4 3" xfId="34900"/>
    <cellStyle name="40 % - Accent5 2 2 4 4 4" xfId="45455"/>
    <cellStyle name="40 % - Accent5 2 2 4 4 5" xfId="56019"/>
    <cellStyle name="40 % - Accent5 2 2 4 5" xfId="3554"/>
    <cellStyle name="40 % - Accent5 2 2 4 6" xfId="14132"/>
    <cellStyle name="40 % - Accent5 2 2 4 7" xfId="19063"/>
    <cellStyle name="40 % - Accent5 2 2 4 8" xfId="29620"/>
    <cellStyle name="40 % - Accent5 2 2 4 9" xfId="40175"/>
    <cellStyle name="40 % - Accent5 2 2 5" xfId="1438"/>
    <cellStyle name="40 % - Accent5 2 2 5 2" xfId="6724"/>
    <cellStyle name="40 % - Accent5 2 2 5 2 2" xfId="12005"/>
    <cellStyle name="40 % - Accent5 2 2 5 2 2 2" xfId="27511"/>
    <cellStyle name="40 % - Accent5 2 2 5 2 2 3" xfId="38068"/>
    <cellStyle name="40 % - Accent5 2 2 5 2 2 4" xfId="48623"/>
    <cellStyle name="40 % - Accent5 2 2 5 2 2 5" xfId="59187"/>
    <cellStyle name="40 % - Accent5 2 2 5 2 3" xfId="17124"/>
    <cellStyle name="40 % - Accent5 2 2 5 2 4" xfId="22231"/>
    <cellStyle name="40 % - Accent5 2 2 5 2 5" xfId="32788"/>
    <cellStyle name="40 % - Accent5 2 2 5 2 6" xfId="43343"/>
    <cellStyle name="40 % - Accent5 2 2 5 2 7" xfId="53907"/>
    <cellStyle name="40 % - Accent5 2 2 5 3" xfId="9364"/>
    <cellStyle name="40 % - Accent5 2 2 5 3 2" xfId="24871"/>
    <cellStyle name="40 % - Accent5 2 2 5 3 3" xfId="35428"/>
    <cellStyle name="40 % - Accent5 2 2 5 3 4" xfId="45983"/>
    <cellStyle name="40 % - Accent5 2 2 5 3 5" xfId="56547"/>
    <cellStyle name="40 % - Accent5 2 2 5 4" xfId="4082"/>
    <cellStyle name="40 % - Accent5 2 2 5 5" xfId="14660"/>
    <cellStyle name="40 % - Accent5 2 2 5 6" xfId="19591"/>
    <cellStyle name="40 % - Accent5 2 2 5 7" xfId="30148"/>
    <cellStyle name="40 % - Accent5 2 2 5 8" xfId="40703"/>
    <cellStyle name="40 % - Accent5 2 2 5 9" xfId="51267"/>
    <cellStyle name="40 % - Accent5 2 2 6" xfId="2670"/>
    <cellStyle name="40 % - Accent5 2 2 6 2" xfId="7956"/>
    <cellStyle name="40 % - Accent5 2 2 6 2 2" xfId="13237"/>
    <cellStyle name="40 % - Accent5 2 2 6 2 2 2" xfId="28743"/>
    <cellStyle name="40 % - Accent5 2 2 6 2 2 3" xfId="39300"/>
    <cellStyle name="40 % - Accent5 2 2 6 2 2 4" xfId="49855"/>
    <cellStyle name="40 % - Accent5 2 2 6 2 2 5" xfId="60419"/>
    <cellStyle name="40 % - Accent5 2 2 6 2 3" xfId="23463"/>
    <cellStyle name="40 % - Accent5 2 2 6 2 4" xfId="34020"/>
    <cellStyle name="40 % - Accent5 2 2 6 2 5" xfId="44575"/>
    <cellStyle name="40 % - Accent5 2 2 6 2 6" xfId="55139"/>
    <cellStyle name="40 % - Accent5 2 2 6 3" xfId="10596"/>
    <cellStyle name="40 % - Accent5 2 2 6 3 2" xfId="26103"/>
    <cellStyle name="40 % - Accent5 2 2 6 3 3" xfId="36660"/>
    <cellStyle name="40 % - Accent5 2 2 6 3 4" xfId="47215"/>
    <cellStyle name="40 % - Accent5 2 2 6 3 5" xfId="57779"/>
    <cellStyle name="40 % - Accent5 2 2 6 4" xfId="5314"/>
    <cellStyle name="40 % - Accent5 2 2 6 5" xfId="15892"/>
    <cellStyle name="40 % - Accent5 2 2 6 6" xfId="20823"/>
    <cellStyle name="40 % - Accent5 2 2 6 7" xfId="31380"/>
    <cellStyle name="40 % - Accent5 2 2 6 8" xfId="41935"/>
    <cellStyle name="40 % - Accent5 2 2 6 9" xfId="52499"/>
    <cellStyle name="40 % - Accent5 2 2 7" xfId="5491"/>
    <cellStyle name="40 % - Accent5 2 2 7 2" xfId="10773"/>
    <cellStyle name="40 % - Accent5 2 2 7 2 2" xfId="26279"/>
    <cellStyle name="40 % - Accent5 2 2 7 2 3" xfId="36836"/>
    <cellStyle name="40 % - Accent5 2 2 7 2 4" xfId="47391"/>
    <cellStyle name="40 % - Accent5 2 2 7 2 5" xfId="57955"/>
    <cellStyle name="40 % - Accent5 2 2 7 3" xfId="20999"/>
    <cellStyle name="40 % - Accent5 2 2 7 4" xfId="31556"/>
    <cellStyle name="40 % - Accent5 2 2 7 5" xfId="42111"/>
    <cellStyle name="40 % - Accent5 2 2 7 6" xfId="52675"/>
    <cellStyle name="40 % - Accent5 2 2 8" xfId="8132"/>
    <cellStyle name="40 % - Accent5 2 2 8 2" xfId="23639"/>
    <cellStyle name="40 % - Accent5 2 2 8 3" xfId="34196"/>
    <cellStyle name="40 % - Accent5 2 2 8 4" xfId="44751"/>
    <cellStyle name="40 % - Accent5 2 2 8 5" xfId="55315"/>
    <cellStyle name="40 % - Accent5 2 2 9" xfId="2847"/>
    <cellStyle name="40 % - Accent5 2 3" xfId="294"/>
    <cellStyle name="40 % - Accent5 2 3 10" xfId="29009"/>
    <cellStyle name="40 % - Accent5 2 3 11" xfId="39564"/>
    <cellStyle name="40 % - Accent5 2 3 12" xfId="50124"/>
    <cellStyle name="40 % - Accent5 2 3 2" xfId="647"/>
    <cellStyle name="40 % - Accent5 2 3 2 10" xfId="50476"/>
    <cellStyle name="40 % - Accent5 2 3 2 2" xfId="1879"/>
    <cellStyle name="40 % - Accent5 2 3 2 2 2" xfId="7165"/>
    <cellStyle name="40 % - Accent5 2 3 2 2 2 2" xfId="12446"/>
    <cellStyle name="40 % - Accent5 2 3 2 2 2 2 2" xfId="27952"/>
    <cellStyle name="40 % - Accent5 2 3 2 2 2 2 3" xfId="38509"/>
    <cellStyle name="40 % - Accent5 2 3 2 2 2 2 4" xfId="49064"/>
    <cellStyle name="40 % - Accent5 2 3 2 2 2 2 5" xfId="59628"/>
    <cellStyle name="40 % - Accent5 2 3 2 2 2 3" xfId="17565"/>
    <cellStyle name="40 % - Accent5 2 3 2 2 2 4" xfId="22672"/>
    <cellStyle name="40 % - Accent5 2 3 2 2 2 5" xfId="33229"/>
    <cellStyle name="40 % - Accent5 2 3 2 2 2 6" xfId="43784"/>
    <cellStyle name="40 % - Accent5 2 3 2 2 2 7" xfId="54348"/>
    <cellStyle name="40 % - Accent5 2 3 2 2 3" xfId="9805"/>
    <cellStyle name="40 % - Accent5 2 3 2 2 3 2" xfId="25312"/>
    <cellStyle name="40 % - Accent5 2 3 2 2 3 3" xfId="35869"/>
    <cellStyle name="40 % - Accent5 2 3 2 2 3 4" xfId="46424"/>
    <cellStyle name="40 % - Accent5 2 3 2 2 3 5" xfId="56988"/>
    <cellStyle name="40 % - Accent5 2 3 2 2 4" xfId="4523"/>
    <cellStyle name="40 % - Accent5 2 3 2 2 5" xfId="15101"/>
    <cellStyle name="40 % - Accent5 2 3 2 2 6" xfId="20032"/>
    <cellStyle name="40 % - Accent5 2 3 2 2 7" xfId="30589"/>
    <cellStyle name="40 % - Accent5 2 3 2 2 8" xfId="41144"/>
    <cellStyle name="40 % - Accent5 2 3 2 2 9" xfId="51708"/>
    <cellStyle name="40 % - Accent5 2 3 2 3" xfId="5933"/>
    <cellStyle name="40 % - Accent5 2 3 2 3 2" xfId="11214"/>
    <cellStyle name="40 % - Accent5 2 3 2 3 2 2" xfId="26720"/>
    <cellStyle name="40 % - Accent5 2 3 2 3 2 3" xfId="37277"/>
    <cellStyle name="40 % - Accent5 2 3 2 3 2 4" xfId="47832"/>
    <cellStyle name="40 % - Accent5 2 3 2 3 2 5" xfId="58396"/>
    <cellStyle name="40 % - Accent5 2 3 2 3 3" xfId="16333"/>
    <cellStyle name="40 % - Accent5 2 3 2 3 4" xfId="21440"/>
    <cellStyle name="40 % - Accent5 2 3 2 3 5" xfId="31997"/>
    <cellStyle name="40 % - Accent5 2 3 2 3 6" xfId="42552"/>
    <cellStyle name="40 % - Accent5 2 3 2 3 7" xfId="53116"/>
    <cellStyle name="40 % - Accent5 2 3 2 4" xfId="8573"/>
    <cellStyle name="40 % - Accent5 2 3 2 4 2" xfId="24080"/>
    <cellStyle name="40 % - Accent5 2 3 2 4 3" xfId="34637"/>
    <cellStyle name="40 % - Accent5 2 3 2 4 4" xfId="45192"/>
    <cellStyle name="40 % - Accent5 2 3 2 4 5" xfId="55756"/>
    <cellStyle name="40 % - Accent5 2 3 2 5" xfId="3291"/>
    <cellStyle name="40 % - Accent5 2 3 2 6" xfId="13869"/>
    <cellStyle name="40 % - Accent5 2 3 2 7" xfId="18800"/>
    <cellStyle name="40 % - Accent5 2 3 2 8" xfId="29357"/>
    <cellStyle name="40 % - Accent5 2 3 2 9" xfId="39912"/>
    <cellStyle name="40 % - Accent5 2 3 3" xfId="999"/>
    <cellStyle name="40 % - Accent5 2 3 3 10" xfId="50828"/>
    <cellStyle name="40 % - Accent5 2 3 3 2" xfId="2231"/>
    <cellStyle name="40 % - Accent5 2 3 3 2 2" xfId="7517"/>
    <cellStyle name="40 % - Accent5 2 3 3 2 2 2" xfId="12798"/>
    <cellStyle name="40 % - Accent5 2 3 3 2 2 2 2" xfId="28304"/>
    <cellStyle name="40 % - Accent5 2 3 3 2 2 2 3" xfId="38861"/>
    <cellStyle name="40 % - Accent5 2 3 3 2 2 2 4" xfId="49416"/>
    <cellStyle name="40 % - Accent5 2 3 3 2 2 2 5" xfId="59980"/>
    <cellStyle name="40 % - Accent5 2 3 3 2 2 3" xfId="17917"/>
    <cellStyle name="40 % - Accent5 2 3 3 2 2 4" xfId="23024"/>
    <cellStyle name="40 % - Accent5 2 3 3 2 2 5" xfId="33581"/>
    <cellStyle name="40 % - Accent5 2 3 3 2 2 6" xfId="44136"/>
    <cellStyle name="40 % - Accent5 2 3 3 2 2 7" xfId="54700"/>
    <cellStyle name="40 % - Accent5 2 3 3 2 3" xfId="10157"/>
    <cellStyle name="40 % - Accent5 2 3 3 2 3 2" xfId="25664"/>
    <cellStyle name="40 % - Accent5 2 3 3 2 3 3" xfId="36221"/>
    <cellStyle name="40 % - Accent5 2 3 3 2 3 4" xfId="46776"/>
    <cellStyle name="40 % - Accent5 2 3 3 2 3 5" xfId="57340"/>
    <cellStyle name="40 % - Accent5 2 3 3 2 4" xfId="4875"/>
    <cellStyle name="40 % - Accent5 2 3 3 2 5" xfId="15453"/>
    <cellStyle name="40 % - Accent5 2 3 3 2 6" xfId="20384"/>
    <cellStyle name="40 % - Accent5 2 3 3 2 7" xfId="30941"/>
    <cellStyle name="40 % - Accent5 2 3 3 2 8" xfId="41496"/>
    <cellStyle name="40 % - Accent5 2 3 3 2 9" xfId="52060"/>
    <cellStyle name="40 % - Accent5 2 3 3 3" xfId="6285"/>
    <cellStyle name="40 % - Accent5 2 3 3 3 2" xfId="11566"/>
    <cellStyle name="40 % - Accent5 2 3 3 3 2 2" xfId="27072"/>
    <cellStyle name="40 % - Accent5 2 3 3 3 2 3" xfId="37629"/>
    <cellStyle name="40 % - Accent5 2 3 3 3 2 4" xfId="48184"/>
    <cellStyle name="40 % - Accent5 2 3 3 3 2 5" xfId="58748"/>
    <cellStyle name="40 % - Accent5 2 3 3 3 3" xfId="16685"/>
    <cellStyle name="40 % - Accent5 2 3 3 3 4" xfId="21792"/>
    <cellStyle name="40 % - Accent5 2 3 3 3 5" xfId="32349"/>
    <cellStyle name="40 % - Accent5 2 3 3 3 6" xfId="42904"/>
    <cellStyle name="40 % - Accent5 2 3 3 3 7" xfId="53468"/>
    <cellStyle name="40 % - Accent5 2 3 3 4" xfId="8925"/>
    <cellStyle name="40 % - Accent5 2 3 3 4 2" xfId="24432"/>
    <cellStyle name="40 % - Accent5 2 3 3 4 3" xfId="34989"/>
    <cellStyle name="40 % - Accent5 2 3 3 4 4" xfId="45544"/>
    <cellStyle name="40 % - Accent5 2 3 3 4 5" xfId="56108"/>
    <cellStyle name="40 % - Accent5 2 3 3 5" xfId="3643"/>
    <cellStyle name="40 % - Accent5 2 3 3 6" xfId="14221"/>
    <cellStyle name="40 % - Accent5 2 3 3 7" xfId="19152"/>
    <cellStyle name="40 % - Accent5 2 3 3 8" xfId="29709"/>
    <cellStyle name="40 % - Accent5 2 3 3 9" xfId="40264"/>
    <cellStyle name="40 % - Accent5 2 3 4" xfId="1527"/>
    <cellStyle name="40 % - Accent5 2 3 4 2" xfId="6813"/>
    <cellStyle name="40 % - Accent5 2 3 4 2 2" xfId="12094"/>
    <cellStyle name="40 % - Accent5 2 3 4 2 2 2" xfId="27600"/>
    <cellStyle name="40 % - Accent5 2 3 4 2 2 3" xfId="38157"/>
    <cellStyle name="40 % - Accent5 2 3 4 2 2 4" xfId="48712"/>
    <cellStyle name="40 % - Accent5 2 3 4 2 2 5" xfId="59276"/>
    <cellStyle name="40 % - Accent5 2 3 4 2 3" xfId="17213"/>
    <cellStyle name="40 % - Accent5 2 3 4 2 4" xfId="22320"/>
    <cellStyle name="40 % - Accent5 2 3 4 2 5" xfId="32877"/>
    <cellStyle name="40 % - Accent5 2 3 4 2 6" xfId="43432"/>
    <cellStyle name="40 % - Accent5 2 3 4 2 7" xfId="53996"/>
    <cellStyle name="40 % - Accent5 2 3 4 3" xfId="9453"/>
    <cellStyle name="40 % - Accent5 2 3 4 3 2" xfId="24960"/>
    <cellStyle name="40 % - Accent5 2 3 4 3 3" xfId="35517"/>
    <cellStyle name="40 % - Accent5 2 3 4 3 4" xfId="46072"/>
    <cellStyle name="40 % - Accent5 2 3 4 3 5" xfId="56636"/>
    <cellStyle name="40 % - Accent5 2 3 4 4" xfId="4171"/>
    <cellStyle name="40 % - Accent5 2 3 4 5" xfId="14749"/>
    <cellStyle name="40 % - Accent5 2 3 4 6" xfId="19680"/>
    <cellStyle name="40 % - Accent5 2 3 4 7" xfId="30237"/>
    <cellStyle name="40 % - Accent5 2 3 4 8" xfId="40792"/>
    <cellStyle name="40 % - Accent5 2 3 4 9" xfId="51356"/>
    <cellStyle name="40 % - Accent5 2 3 5" xfId="5580"/>
    <cellStyle name="40 % - Accent5 2 3 5 2" xfId="10862"/>
    <cellStyle name="40 % - Accent5 2 3 5 2 2" xfId="26368"/>
    <cellStyle name="40 % - Accent5 2 3 5 2 3" xfId="36925"/>
    <cellStyle name="40 % - Accent5 2 3 5 2 4" xfId="47480"/>
    <cellStyle name="40 % - Accent5 2 3 5 2 5" xfId="58044"/>
    <cellStyle name="40 % - Accent5 2 3 5 3" xfId="15981"/>
    <cellStyle name="40 % - Accent5 2 3 5 4" xfId="21088"/>
    <cellStyle name="40 % - Accent5 2 3 5 5" xfId="31645"/>
    <cellStyle name="40 % - Accent5 2 3 5 6" xfId="42200"/>
    <cellStyle name="40 % - Accent5 2 3 5 7" xfId="52764"/>
    <cellStyle name="40 % - Accent5 2 3 6" xfId="8221"/>
    <cellStyle name="40 % - Accent5 2 3 6 2" xfId="23728"/>
    <cellStyle name="40 % - Accent5 2 3 6 3" xfId="34285"/>
    <cellStyle name="40 % - Accent5 2 3 6 4" xfId="44840"/>
    <cellStyle name="40 % - Accent5 2 3 6 5" xfId="55404"/>
    <cellStyle name="40 % - Accent5 2 3 7" xfId="2943"/>
    <cellStyle name="40 % - Accent5 2 3 8" xfId="13517"/>
    <cellStyle name="40 % - Accent5 2 3 9" xfId="18448"/>
    <cellStyle name="40 % - Accent5 2 4" xfId="470"/>
    <cellStyle name="40 % - Accent5 2 4 10" xfId="39738"/>
    <cellStyle name="40 % - Accent5 2 4 11" xfId="50300"/>
    <cellStyle name="40 % - Accent5 2 4 2" xfId="1175"/>
    <cellStyle name="40 % - Accent5 2 4 2 10" xfId="51004"/>
    <cellStyle name="40 % - Accent5 2 4 2 2" xfId="2407"/>
    <cellStyle name="40 % - Accent5 2 4 2 2 2" xfId="7693"/>
    <cellStyle name="40 % - Accent5 2 4 2 2 2 2" xfId="12974"/>
    <cellStyle name="40 % - Accent5 2 4 2 2 2 2 2" xfId="28480"/>
    <cellStyle name="40 % - Accent5 2 4 2 2 2 2 3" xfId="39037"/>
    <cellStyle name="40 % - Accent5 2 4 2 2 2 2 4" xfId="49592"/>
    <cellStyle name="40 % - Accent5 2 4 2 2 2 2 5" xfId="60156"/>
    <cellStyle name="40 % - Accent5 2 4 2 2 2 3" xfId="18093"/>
    <cellStyle name="40 % - Accent5 2 4 2 2 2 4" xfId="23200"/>
    <cellStyle name="40 % - Accent5 2 4 2 2 2 5" xfId="33757"/>
    <cellStyle name="40 % - Accent5 2 4 2 2 2 6" xfId="44312"/>
    <cellStyle name="40 % - Accent5 2 4 2 2 2 7" xfId="54876"/>
    <cellStyle name="40 % - Accent5 2 4 2 2 3" xfId="10333"/>
    <cellStyle name="40 % - Accent5 2 4 2 2 3 2" xfId="25840"/>
    <cellStyle name="40 % - Accent5 2 4 2 2 3 3" xfId="36397"/>
    <cellStyle name="40 % - Accent5 2 4 2 2 3 4" xfId="46952"/>
    <cellStyle name="40 % - Accent5 2 4 2 2 3 5" xfId="57516"/>
    <cellStyle name="40 % - Accent5 2 4 2 2 4" xfId="5051"/>
    <cellStyle name="40 % - Accent5 2 4 2 2 5" xfId="15629"/>
    <cellStyle name="40 % - Accent5 2 4 2 2 6" xfId="20560"/>
    <cellStyle name="40 % - Accent5 2 4 2 2 7" xfId="31117"/>
    <cellStyle name="40 % - Accent5 2 4 2 2 8" xfId="41672"/>
    <cellStyle name="40 % - Accent5 2 4 2 2 9" xfId="52236"/>
    <cellStyle name="40 % - Accent5 2 4 2 3" xfId="6461"/>
    <cellStyle name="40 % - Accent5 2 4 2 3 2" xfId="11742"/>
    <cellStyle name="40 % - Accent5 2 4 2 3 2 2" xfId="27248"/>
    <cellStyle name="40 % - Accent5 2 4 2 3 2 3" xfId="37805"/>
    <cellStyle name="40 % - Accent5 2 4 2 3 2 4" xfId="48360"/>
    <cellStyle name="40 % - Accent5 2 4 2 3 2 5" xfId="58924"/>
    <cellStyle name="40 % - Accent5 2 4 2 3 3" xfId="16861"/>
    <cellStyle name="40 % - Accent5 2 4 2 3 4" xfId="21968"/>
    <cellStyle name="40 % - Accent5 2 4 2 3 5" xfId="32525"/>
    <cellStyle name="40 % - Accent5 2 4 2 3 6" xfId="43080"/>
    <cellStyle name="40 % - Accent5 2 4 2 3 7" xfId="53644"/>
    <cellStyle name="40 % - Accent5 2 4 2 4" xfId="9101"/>
    <cellStyle name="40 % - Accent5 2 4 2 4 2" xfId="24608"/>
    <cellStyle name="40 % - Accent5 2 4 2 4 3" xfId="35165"/>
    <cellStyle name="40 % - Accent5 2 4 2 4 4" xfId="45720"/>
    <cellStyle name="40 % - Accent5 2 4 2 4 5" xfId="56284"/>
    <cellStyle name="40 % - Accent5 2 4 2 5" xfId="3819"/>
    <cellStyle name="40 % - Accent5 2 4 2 6" xfId="14397"/>
    <cellStyle name="40 % - Accent5 2 4 2 7" xfId="19328"/>
    <cellStyle name="40 % - Accent5 2 4 2 8" xfId="29885"/>
    <cellStyle name="40 % - Accent5 2 4 2 9" xfId="40440"/>
    <cellStyle name="40 % - Accent5 2 4 3" xfId="1703"/>
    <cellStyle name="40 % - Accent5 2 4 3 2" xfId="6989"/>
    <cellStyle name="40 % - Accent5 2 4 3 2 2" xfId="12270"/>
    <cellStyle name="40 % - Accent5 2 4 3 2 2 2" xfId="27776"/>
    <cellStyle name="40 % - Accent5 2 4 3 2 2 3" xfId="38333"/>
    <cellStyle name="40 % - Accent5 2 4 3 2 2 4" xfId="48888"/>
    <cellStyle name="40 % - Accent5 2 4 3 2 2 5" xfId="59452"/>
    <cellStyle name="40 % - Accent5 2 4 3 2 3" xfId="17389"/>
    <cellStyle name="40 % - Accent5 2 4 3 2 4" xfId="22496"/>
    <cellStyle name="40 % - Accent5 2 4 3 2 5" xfId="33053"/>
    <cellStyle name="40 % - Accent5 2 4 3 2 6" xfId="43608"/>
    <cellStyle name="40 % - Accent5 2 4 3 2 7" xfId="54172"/>
    <cellStyle name="40 % - Accent5 2 4 3 3" xfId="9629"/>
    <cellStyle name="40 % - Accent5 2 4 3 3 2" xfId="25136"/>
    <cellStyle name="40 % - Accent5 2 4 3 3 3" xfId="35693"/>
    <cellStyle name="40 % - Accent5 2 4 3 3 4" xfId="46248"/>
    <cellStyle name="40 % - Accent5 2 4 3 3 5" xfId="56812"/>
    <cellStyle name="40 % - Accent5 2 4 3 4" xfId="4347"/>
    <cellStyle name="40 % - Accent5 2 4 3 5" xfId="14925"/>
    <cellStyle name="40 % - Accent5 2 4 3 6" xfId="19856"/>
    <cellStyle name="40 % - Accent5 2 4 3 7" xfId="30413"/>
    <cellStyle name="40 % - Accent5 2 4 3 8" xfId="40968"/>
    <cellStyle name="40 % - Accent5 2 4 3 9" xfId="51532"/>
    <cellStyle name="40 % - Accent5 2 4 4" xfId="5756"/>
    <cellStyle name="40 % - Accent5 2 4 4 2" xfId="11038"/>
    <cellStyle name="40 % - Accent5 2 4 4 2 2" xfId="26544"/>
    <cellStyle name="40 % - Accent5 2 4 4 2 3" xfId="37101"/>
    <cellStyle name="40 % - Accent5 2 4 4 2 4" xfId="47656"/>
    <cellStyle name="40 % - Accent5 2 4 4 2 5" xfId="58220"/>
    <cellStyle name="40 % - Accent5 2 4 4 3" xfId="16157"/>
    <cellStyle name="40 % - Accent5 2 4 4 4" xfId="21264"/>
    <cellStyle name="40 % - Accent5 2 4 4 5" xfId="31821"/>
    <cellStyle name="40 % - Accent5 2 4 4 6" xfId="42376"/>
    <cellStyle name="40 % - Accent5 2 4 4 7" xfId="52940"/>
    <cellStyle name="40 % - Accent5 2 4 5" xfId="8397"/>
    <cellStyle name="40 % - Accent5 2 4 5 2" xfId="23904"/>
    <cellStyle name="40 % - Accent5 2 4 5 3" xfId="34461"/>
    <cellStyle name="40 % - Accent5 2 4 5 4" xfId="45016"/>
    <cellStyle name="40 % - Accent5 2 4 5 5" xfId="55580"/>
    <cellStyle name="40 % - Accent5 2 4 6" xfId="3117"/>
    <cellStyle name="40 % - Accent5 2 4 7" xfId="13693"/>
    <cellStyle name="40 % - Accent5 2 4 8" xfId="18624"/>
    <cellStyle name="40 % - Accent5 2 4 9" xfId="29183"/>
    <cellStyle name="40 % - Accent5 2 5" xfId="823"/>
    <cellStyle name="40 % - Accent5 2 5 10" xfId="50652"/>
    <cellStyle name="40 % - Accent5 2 5 2" xfId="2055"/>
    <cellStyle name="40 % - Accent5 2 5 2 2" xfId="7341"/>
    <cellStyle name="40 % - Accent5 2 5 2 2 2" xfId="12622"/>
    <cellStyle name="40 % - Accent5 2 5 2 2 2 2" xfId="28128"/>
    <cellStyle name="40 % - Accent5 2 5 2 2 2 3" xfId="38685"/>
    <cellStyle name="40 % - Accent5 2 5 2 2 2 4" xfId="49240"/>
    <cellStyle name="40 % - Accent5 2 5 2 2 2 5" xfId="59804"/>
    <cellStyle name="40 % - Accent5 2 5 2 2 3" xfId="17741"/>
    <cellStyle name="40 % - Accent5 2 5 2 2 4" xfId="22848"/>
    <cellStyle name="40 % - Accent5 2 5 2 2 5" xfId="33405"/>
    <cellStyle name="40 % - Accent5 2 5 2 2 6" xfId="43960"/>
    <cellStyle name="40 % - Accent5 2 5 2 2 7" xfId="54524"/>
    <cellStyle name="40 % - Accent5 2 5 2 3" xfId="9981"/>
    <cellStyle name="40 % - Accent5 2 5 2 3 2" xfId="25488"/>
    <cellStyle name="40 % - Accent5 2 5 2 3 3" xfId="36045"/>
    <cellStyle name="40 % - Accent5 2 5 2 3 4" xfId="46600"/>
    <cellStyle name="40 % - Accent5 2 5 2 3 5" xfId="57164"/>
    <cellStyle name="40 % - Accent5 2 5 2 4" xfId="4699"/>
    <cellStyle name="40 % - Accent5 2 5 2 5" xfId="15277"/>
    <cellStyle name="40 % - Accent5 2 5 2 6" xfId="20208"/>
    <cellStyle name="40 % - Accent5 2 5 2 7" xfId="30765"/>
    <cellStyle name="40 % - Accent5 2 5 2 8" xfId="41320"/>
    <cellStyle name="40 % - Accent5 2 5 2 9" xfId="51884"/>
    <cellStyle name="40 % - Accent5 2 5 3" xfId="6109"/>
    <cellStyle name="40 % - Accent5 2 5 3 2" xfId="11390"/>
    <cellStyle name="40 % - Accent5 2 5 3 2 2" xfId="26896"/>
    <cellStyle name="40 % - Accent5 2 5 3 2 3" xfId="37453"/>
    <cellStyle name="40 % - Accent5 2 5 3 2 4" xfId="48008"/>
    <cellStyle name="40 % - Accent5 2 5 3 2 5" xfId="58572"/>
    <cellStyle name="40 % - Accent5 2 5 3 3" xfId="16509"/>
    <cellStyle name="40 % - Accent5 2 5 3 4" xfId="21616"/>
    <cellStyle name="40 % - Accent5 2 5 3 5" xfId="32173"/>
    <cellStyle name="40 % - Accent5 2 5 3 6" xfId="42728"/>
    <cellStyle name="40 % - Accent5 2 5 3 7" xfId="53292"/>
    <cellStyle name="40 % - Accent5 2 5 4" xfId="8749"/>
    <cellStyle name="40 % - Accent5 2 5 4 2" xfId="24256"/>
    <cellStyle name="40 % - Accent5 2 5 4 3" xfId="34813"/>
    <cellStyle name="40 % - Accent5 2 5 4 4" xfId="45368"/>
    <cellStyle name="40 % - Accent5 2 5 4 5" xfId="55932"/>
    <cellStyle name="40 % - Accent5 2 5 5" xfId="3467"/>
    <cellStyle name="40 % - Accent5 2 5 6" xfId="14045"/>
    <cellStyle name="40 % - Accent5 2 5 7" xfId="18976"/>
    <cellStyle name="40 % - Accent5 2 5 8" xfId="29533"/>
    <cellStyle name="40 % - Accent5 2 5 9" xfId="40088"/>
    <cellStyle name="40 % - Accent5 2 6" xfId="1351"/>
    <cellStyle name="40 % - Accent5 2 6 2" xfId="6637"/>
    <cellStyle name="40 % - Accent5 2 6 2 2" xfId="11918"/>
    <cellStyle name="40 % - Accent5 2 6 2 2 2" xfId="27424"/>
    <cellStyle name="40 % - Accent5 2 6 2 2 3" xfId="37981"/>
    <cellStyle name="40 % - Accent5 2 6 2 2 4" xfId="48536"/>
    <cellStyle name="40 % - Accent5 2 6 2 2 5" xfId="59100"/>
    <cellStyle name="40 % - Accent5 2 6 2 3" xfId="17037"/>
    <cellStyle name="40 % - Accent5 2 6 2 4" xfId="22144"/>
    <cellStyle name="40 % - Accent5 2 6 2 5" xfId="32701"/>
    <cellStyle name="40 % - Accent5 2 6 2 6" xfId="43256"/>
    <cellStyle name="40 % - Accent5 2 6 2 7" xfId="53820"/>
    <cellStyle name="40 % - Accent5 2 6 3" xfId="9277"/>
    <cellStyle name="40 % - Accent5 2 6 3 2" xfId="24784"/>
    <cellStyle name="40 % - Accent5 2 6 3 3" xfId="35341"/>
    <cellStyle name="40 % - Accent5 2 6 3 4" xfId="45896"/>
    <cellStyle name="40 % - Accent5 2 6 3 5" xfId="56460"/>
    <cellStyle name="40 % - Accent5 2 6 4" xfId="3995"/>
    <cellStyle name="40 % - Accent5 2 6 5" xfId="14573"/>
    <cellStyle name="40 % - Accent5 2 6 6" xfId="19504"/>
    <cellStyle name="40 % - Accent5 2 6 7" xfId="30061"/>
    <cellStyle name="40 % - Accent5 2 6 8" xfId="40616"/>
    <cellStyle name="40 % - Accent5 2 6 9" xfId="51180"/>
    <cellStyle name="40 % - Accent5 2 7" xfId="2583"/>
    <cellStyle name="40 % - Accent5 2 7 2" xfId="7869"/>
    <cellStyle name="40 % - Accent5 2 7 2 2" xfId="13150"/>
    <cellStyle name="40 % - Accent5 2 7 2 2 2" xfId="28656"/>
    <cellStyle name="40 % - Accent5 2 7 2 2 3" xfId="39213"/>
    <cellStyle name="40 % - Accent5 2 7 2 2 4" xfId="49768"/>
    <cellStyle name="40 % - Accent5 2 7 2 2 5" xfId="60332"/>
    <cellStyle name="40 % - Accent5 2 7 2 3" xfId="23376"/>
    <cellStyle name="40 % - Accent5 2 7 2 4" xfId="33933"/>
    <cellStyle name="40 % - Accent5 2 7 2 5" xfId="44488"/>
    <cellStyle name="40 % - Accent5 2 7 2 6" xfId="55052"/>
    <cellStyle name="40 % - Accent5 2 7 3" xfId="10509"/>
    <cellStyle name="40 % - Accent5 2 7 3 2" xfId="26016"/>
    <cellStyle name="40 % - Accent5 2 7 3 3" xfId="36573"/>
    <cellStyle name="40 % - Accent5 2 7 3 4" xfId="47128"/>
    <cellStyle name="40 % - Accent5 2 7 3 5" xfId="57692"/>
    <cellStyle name="40 % - Accent5 2 7 4" xfId="5227"/>
    <cellStyle name="40 % - Accent5 2 7 5" xfId="15805"/>
    <cellStyle name="40 % - Accent5 2 7 6" xfId="20736"/>
    <cellStyle name="40 % - Accent5 2 7 7" xfId="31293"/>
    <cellStyle name="40 % - Accent5 2 7 8" xfId="41848"/>
    <cellStyle name="40 % - Accent5 2 7 9" xfId="52412"/>
    <cellStyle name="40 % - Accent5 2 8" xfId="5404"/>
    <cellStyle name="40 % - Accent5 2 8 2" xfId="10686"/>
    <cellStyle name="40 % - Accent5 2 8 2 2" xfId="26192"/>
    <cellStyle name="40 % - Accent5 2 8 2 3" xfId="36749"/>
    <cellStyle name="40 % - Accent5 2 8 2 4" xfId="47304"/>
    <cellStyle name="40 % - Accent5 2 8 2 5" xfId="57868"/>
    <cellStyle name="40 % - Accent5 2 8 3" xfId="20912"/>
    <cellStyle name="40 % - Accent5 2 8 4" xfId="31469"/>
    <cellStyle name="40 % - Accent5 2 8 5" xfId="42024"/>
    <cellStyle name="40 % - Accent5 2 8 6" xfId="52588"/>
    <cellStyle name="40 % - Accent5 2 9" xfId="8045"/>
    <cellStyle name="40 % - Accent5 2 9 2" xfId="23552"/>
    <cellStyle name="40 % - Accent5 2 9 3" xfId="34109"/>
    <cellStyle name="40 % - Accent5 2 9 4" xfId="44664"/>
    <cellStyle name="40 % - Accent5 2 9 5" xfId="55228"/>
    <cellStyle name="40 % - Accent5 3" xfId="141"/>
    <cellStyle name="40 % - Accent5 3 10" xfId="13371"/>
    <cellStyle name="40 % - Accent5 3 11" xfId="18301"/>
    <cellStyle name="40 % - Accent5 3 12" xfId="28863"/>
    <cellStyle name="40 % - Accent5 3 13" xfId="39418"/>
    <cellStyle name="40 % - Accent5 3 14" xfId="49978"/>
    <cellStyle name="40 % - Accent5 3 2" xfId="324"/>
    <cellStyle name="40 % - Accent5 3 2 10" xfId="29039"/>
    <cellStyle name="40 % - Accent5 3 2 11" xfId="39594"/>
    <cellStyle name="40 % - Accent5 3 2 12" xfId="50154"/>
    <cellStyle name="40 % - Accent5 3 2 2" xfId="677"/>
    <cellStyle name="40 % - Accent5 3 2 2 10" xfId="50506"/>
    <cellStyle name="40 % - Accent5 3 2 2 2" xfId="1909"/>
    <cellStyle name="40 % - Accent5 3 2 2 2 2" xfId="7195"/>
    <cellStyle name="40 % - Accent5 3 2 2 2 2 2" xfId="12476"/>
    <cellStyle name="40 % - Accent5 3 2 2 2 2 2 2" xfId="27982"/>
    <cellStyle name="40 % - Accent5 3 2 2 2 2 2 3" xfId="38539"/>
    <cellStyle name="40 % - Accent5 3 2 2 2 2 2 4" xfId="49094"/>
    <cellStyle name="40 % - Accent5 3 2 2 2 2 2 5" xfId="59658"/>
    <cellStyle name="40 % - Accent5 3 2 2 2 2 3" xfId="17595"/>
    <cellStyle name="40 % - Accent5 3 2 2 2 2 4" xfId="22702"/>
    <cellStyle name="40 % - Accent5 3 2 2 2 2 5" xfId="33259"/>
    <cellStyle name="40 % - Accent5 3 2 2 2 2 6" xfId="43814"/>
    <cellStyle name="40 % - Accent5 3 2 2 2 2 7" xfId="54378"/>
    <cellStyle name="40 % - Accent5 3 2 2 2 3" xfId="9835"/>
    <cellStyle name="40 % - Accent5 3 2 2 2 3 2" xfId="25342"/>
    <cellStyle name="40 % - Accent5 3 2 2 2 3 3" xfId="35899"/>
    <cellStyle name="40 % - Accent5 3 2 2 2 3 4" xfId="46454"/>
    <cellStyle name="40 % - Accent5 3 2 2 2 3 5" xfId="57018"/>
    <cellStyle name="40 % - Accent5 3 2 2 2 4" xfId="4553"/>
    <cellStyle name="40 % - Accent5 3 2 2 2 5" xfId="15131"/>
    <cellStyle name="40 % - Accent5 3 2 2 2 6" xfId="20062"/>
    <cellStyle name="40 % - Accent5 3 2 2 2 7" xfId="30619"/>
    <cellStyle name="40 % - Accent5 3 2 2 2 8" xfId="41174"/>
    <cellStyle name="40 % - Accent5 3 2 2 2 9" xfId="51738"/>
    <cellStyle name="40 % - Accent5 3 2 2 3" xfId="5963"/>
    <cellStyle name="40 % - Accent5 3 2 2 3 2" xfId="11244"/>
    <cellStyle name="40 % - Accent5 3 2 2 3 2 2" xfId="26750"/>
    <cellStyle name="40 % - Accent5 3 2 2 3 2 3" xfId="37307"/>
    <cellStyle name="40 % - Accent5 3 2 2 3 2 4" xfId="47862"/>
    <cellStyle name="40 % - Accent5 3 2 2 3 2 5" xfId="58426"/>
    <cellStyle name="40 % - Accent5 3 2 2 3 3" xfId="16363"/>
    <cellStyle name="40 % - Accent5 3 2 2 3 4" xfId="21470"/>
    <cellStyle name="40 % - Accent5 3 2 2 3 5" xfId="32027"/>
    <cellStyle name="40 % - Accent5 3 2 2 3 6" xfId="42582"/>
    <cellStyle name="40 % - Accent5 3 2 2 3 7" xfId="53146"/>
    <cellStyle name="40 % - Accent5 3 2 2 4" xfId="8603"/>
    <cellStyle name="40 % - Accent5 3 2 2 4 2" xfId="24110"/>
    <cellStyle name="40 % - Accent5 3 2 2 4 3" xfId="34667"/>
    <cellStyle name="40 % - Accent5 3 2 2 4 4" xfId="45222"/>
    <cellStyle name="40 % - Accent5 3 2 2 4 5" xfId="55786"/>
    <cellStyle name="40 % - Accent5 3 2 2 5" xfId="3321"/>
    <cellStyle name="40 % - Accent5 3 2 2 6" xfId="13899"/>
    <cellStyle name="40 % - Accent5 3 2 2 7" xfId="18830"/>
    <cellStyle name="40 % - Accent5 3 2 2 8" xfId="29387"/>
    <cellStyle name="40 % - Accent5 3 2 2 9" xfId="39942"/>
    <cellStyle name="40 % - Accent5 3 2 3" xfId="1029"/>
    <cellStyle name="40 % - Accent5 3 2 3 10" xfId="50858"/>
    <cellStyle name="40 % - Accent5 3 2 3 2" xfId="2261"/>
    <cellStyle name="40 % - Accent5 3 2 3 2 2" xfId="7547"/>
    <cellStyle name="40 % - Accent5 3 2 3 2 2 2" xfId="12828"/>
    <cellStyle name="40 % - Accent5 3 2 3 2 2 2 2" xfId="28334"/>
    <cellStyle name="40 % - Accent5 3 2 3 2 2 2 3" xfId="38891"/>
    <cellStyle name="40 % - Accent5 3 2 3 2 2 2 4" xfId="49446"/>
    <cellStyle name="40 % - Accent5 3 2 3 2 2 2 5" xfId="60010"/>
    <cellStyle name="40 % - Accent5 3 2 3 2 2 3" xfId="17947"/>
    <cellStyle name="40 % - Accent5 3 2 3 2 2 4" xfId="23054"/>
    <cellStyle name="40 % - Accent5 3 2 3 2 2 5" xfId="33611"/>
    <cellStyle name="40 % - Accent5 3 2 3 2 2 6" xfId="44166"/>
    <cellStyle name="40 % - Accent5 3 2 3 2 2 7" xfId="54730"/>
    <cellStyle name="40 % - Accent5 3 2 3 2 3" xfId="10187"/>
    <cellStyle name="40 % - Accent5 3 2 3 2 3 2" xfId="25694"/>
    <cellStyle name="40 % - Accent5 3 2 3 2 3 3" xfId="36251"/>
    <cellStyle name="40 % - Accent5 3 2 3 2 3 4" xfId="46806"/>
    <cellStyle name="40 % - Accent5 3 2 3 2 3 5" xfId="57370"/>
    <cellStyle name="40 % - Accent5 3 2 3 2 4" xfId="4905"/>
    <cellStyle name="40 % - Accent5 3 2 3 2 5" xfId="15483"/>
    <cellStyle name="40 % - Accent5 3 2 3 2 6" xfId="20414"/>
    <cellStyle name="40 % - Accent5 3 2 3 2 7" xfId="30971"/>
    <cellStyle name="40 % - Accent5 3 2 3 2 8" xfId="41526"/>
    <cellStyle name="40 % - Accent5 3 2 3 2 9" xfId="52090"/>
    <cellStyle name="40 % - Accent5 3 2 3 3" xfId="6315"/>
    <cellStyle name="40 % - Accent5 3 2 3 3 2" xfId="11596"/>
    <cellStyle name="40 % - Accent5 3 2 3 3 2 2" xfId="27102"/>
    <cellStyle name="40 % - Accent5 3 2 3 3 2 3" xfId="37659"/>
    <cellStyle name="40 % - Accent5 3 2 3 3 2 4" xfId="48214"/>
    <cellStyle name="40 % - Accent5 3 2 3 3 2 5" xfId="58778"/>
    <cellStyle name="40 % - Accent5 3 2 3 3 3" xfId="16715"/>
    <cellStyle name="40 % - Accent5 3 2 3 3 4" xfId="21822"/>
    <cellStyle name="40 % - Accent5 3 2 3 3 5" xfId="32379"/>
    <cellStyle name="40 % - Accent5 3 2 3 3 6" xfId="42934"/>
    <cellStyle name="40 % - Accent5 3 2 3 3 7" xfId="53498"/>
    <cellStyle name="40 % - Accent5 3 2 3 4" xfId="8955"/>
    <cellStyle name="40 % - Accent5 3 2 3 4 2" xfId="24462"/>
    <cellStyle name="40 % - Accent5 3 2 3 4 3" xfId="35019"/>
    <cellStyle name="40 % - Accent5 3 2 3 4 4" xfId="45574"/>
    <cellStyle name="40 % - Accent5 3 2 3 4 5" xfId="56138"/>
    <cellStyle name="40 % - Accent5 3 2 3 5" xfId="3673"/>
    <cellStyle name="40 % - Accent5 3 2 3 6" xfId="14251"/>
    <cellStyle name="40 % - Accent5 3 2 3 7" xfId="19182"/>
    <cellStyle name="40 % - Accent5 3 2 3 8" xfId="29739"/>
    <cellStyle name="40 % - Accent5 3 2 3 9" xfId="40294"/>
    <cellStyle name="40 % - Accent5 3 2 4" xfId="1557"/>
    <cellStyle name="40 % - Accent5 3 2 4 2" xfId="6843"/>
    <cellStyle name="40 % - Accent5 3 2 4 2 2" xfId="12124"/>
    <cellStyle name="40 % - Accent5 3 2 4 2 2 2" xfId="27630"/>
    <cellStyle name="40 % - Accent5 3 2 4 2 2 3" xfId="38187"/>
    <cellStyle name="40 % - Accent5 3 2 4 2 2 4" xfId="48742"/>
    <cellStyle name="40 % - Accent5 3 2 4 2 2 5" xfId="59306"/>
    <cellStyle name="40 % - Accent5 3 2 4 2 3" xfId="17243"/>
    <cellStyle name="40 % - Accent5 3 2 4 2 4" xfId="22350"/>
    <cellStyle name="40 % - Accent5 3 2 4 2 5" xfId="32907"/>
    <cellStyle name="40 % - Accent5 3 2 4 2 6" xfId="43462"/>
    <cellStyle name="40 % - Accent5 3 2 4 2 7" xfId="54026"/>
    <cellStyle name="40 % - Accent5 3 2 4 3" xfId="9483"/>
    <cellStyle name="40 % - Accent5 3 2 4 3 2" xfId="24990"/>
    <cellStyle name="40 % - Accent5 3 2 4 3 3" xfId="35547"/>
    <cellStyle name="40 % - Accent5 3 2 4 3 4" xfId="46102"/>
    <cellStyle name="40 % - Accent5 3 2 4 3 5" xfId="56666"/>
    <cellStyle name="40 % - Accent5 3 2 4 4" xfId="4201"/>
    <cellStyle name="40 % - Accent5 3 2 4 5" xfId="14779"/>
    <cellStyle name="40 % - Accent5 3 2 4 6" xfId="19710"/>
    <cellStyle name="40 % - Accent5 3 2 4 7" xfId="30267"/>
    <cellStyle name="40 % - Accent5 3 2 4 8" xfId="40822"/>
    <cellStyle name="40 % - Accent5 3 2 4 9" xfId="51386"/>
    <cellStyle name="40 % - Accent5 3 2 5" xfId="5610"/>
    <cellStyle name="40 % - Accent5 3 2 5 2" xfId="10892"/>
    <cellStyle name="40 % - Accent5 3 2 5 2 2" xfId="26398"/>
    <cellStyle name="40 % - Accent5 3 2 5 2 3" xfId="36955"/>
    <cellStyle name="40 % - Accent5 3 2 5 2 4" xfId="47510"/>
    <cellStyle name="40 % - Accent5 3 2 5 2 5" xfId="58074"/>
    <cellStyle name="40 % - Accent5 3 2 5 3" xfId="16011"/>
    <cellStyle name="40 % - Accent5 3 2 5 4" xfId="21118"/>
    <cellStyle name="40 % - Accent5 3 2 5 5" xfId="31675"/>
    <cellStyle name="40 % - Accent5 3 2 5 6" xfId="42230"/>
    <cellStyle name="40 % - Accent5 3 2 5 7" xfId="52794"/>
    <cellStyle name="40 % - Accent5 3 2 6" xfId="8251"/>
    <cellStyle name="40 % - Accent5 3 2 6 2" xfId="23758"/>
    <cellStyle name="40 % - Accent5 3 2 6 3" xfId="34315"/>
    <cellStyle name="40 % - Accent5 3 2 6 4" xfId="44870"/>
    <cellStyle name="40 % - Accent5 3 2 6 5" xfId="55434"/>
    <cellStyle name="40 % - Accent5 3 2 7" xfId="2973"/>
    <cellStyle name="40 % - Accent5 3 2 8" xfId="13547"/>
    <cellStyle name="40 % - Accent5 3 2 9" xfId="18478"/>
    <cellStyle name="40 % - Accent5 3 3" xfId="500"/>
    <cellStyle name="40 % - Accent5 3 3 10" xfId="39768"/>
    <cellStyle name="40 % - Accent5 3 3 11" xfId="50330"/>
    <cellStyle name="40 % - Accent5 3 3 2" xfId="1205"/>
    <cellStyle name="40 % - Accent5 3 3 2 10" xfId="51034"/>
    <cellStyle name="40 % - Accent5 3 3 2 2" xfId="2437"/>
    <cellStyle name="40 % - Accent5 3 3 2 2 2" xfId="7723"/>
    <cellStyle name="40 % - Accent5 3 3 2 2 2 2" xfId="13004"/>
    <cellStyle name="40 % - Accent5 3 3 2 2 2 2 2" xfId="28510"/>
    <cellStyle name="40 % - Accent5 3 3 2 2 2 2 3" xfId="39067"/>
    <cellStyle name="40 % - Accent5 3 3 2 2 2 2 4" xfId="49622"/>
    <cellStyle name="40 % - Accent5 3 3 2 2 2 2 5" xfId="60186"/>
    <cellStyle name="40 % - Accent5 3 3 2 2 2 3" xfId="18123"/>
    <cellStyle name="40 % - Accent5 3 3 2 2 2 4" xfId="23230"/>
    <cellStyle name="40 % - Accent5 3 3 2 2 2 5" xfId="33787"/>
    <cellStyle name="40 % - Accent5 3 3 2 2 2 6" xfId="44342"/>
    <cellStyle name="40 % - Accent5 3 3 2 2 2 7" xfId="54906"/>
    <cellStyle name="40 % - Accent5 3 3 2 2 3" xfId="10363"/>
    <cellStyle name="40 % - Accent5 3 3 2 2 3 2" xfId="25870"/>
    <cellStyle name="40 % - Accent5 3 3 2 2 3 3" xfId="36427"/>
    <cellStyle name="40 % - Accent5 3 3 2 2 3 4" xfId="46982"/>
    <cellStyle name="40 % - Accent5 3 3 2 2 3 5" xfId="57546"/>
    <cellStyle name="40 % - Accent5 3 3 2 2 4" xfId="5081"/>
    <cellStyle name="40 % - Accent5 3 3 2 2 5" xfId="15659"/>
    <cellStyle name="40 % - Accent5 3 3 2 2 6" xfId="20590"/>
    <cellStyle name="40 % - Accent5 3 3 2 2 7" xfId="31147"/>
    <cellStyle name="40 % - Accent5 3 3 2 2 8" xfId="41702"/>
    <cellStyle name="40 % - Accent5 3 3 2 2 9" xfId="52266"/>
    <cellStyle name="40 % - Accent5 3 3 2 3" xfId="6491"/>
    <cellStyle name="40 % - Accent5 3 3 2 3 2" xfId="11772"/>
    <cellStyle name="40 % - Accent5 3 3 2 3 2 2" xfId="27278"/>
    <cellStyle name="40 % - Accent5 3 3 2 3 2 3" xfId="37835"/>
    <cellStyle name="40 % - Accent5 3 3 2 3 2 4" xfId="48390"/>
    <cellStyle name="40 % - Accent5 3 3 2 3 2 5" xfId="58954"/>
    <cellStyle name="40 % - Accent5 3 3 2 3 3" xfId="16891"/>
    <cellStyle name="40 % - Accent5 3 3 2 3 4" xfId="21998"/>
    <cellStyle name="40 % - Accent5 3 3 2 3 5" xfId="32555"/>
    <cellStyle name="40 % - Accent5 3 3 2 3 6" xfId="43110"/>
    <cellStyle name="40 % - Accent5 3 3 2 3 7" xfId="53674"/>
    <cellStyle name="40 % - Accent5 3 3 2 4" xfId="9131"/>
    <cellStyle name="40 % - Accent5 3 3 2 4 2" xfId="24638"/>
    <cellStyle name="40 % - Accent5 3 3 2 4 3" xfId="35195"/>
    <cellStyle name="40 % - Accent5 3 3 2 4 4" xfId="45750"/>
    <cellStyle name="40 % - Accent5 3 3 2 4 5" xfId="56314"/>
    <cellStyle name="40 % - Accent5 3 3 2 5" xfId="3849"/>
    <cellStyle name="40 % - Accent5 3 3 2 6" xfId="14427"/>
    <cellStyle name="40 % - Accent5 3 3 2 7" xfId="19358"/>
    <cellStyle name="40 % - Accent5 3 3 2 8" xfId="29915"/>
    <cellStyle name="40 % - Accent5 3 3 2 9" xfId="40470"/>
    <cellStyle name="40 % - Accent5 3 3 3" xfId="1733"/>
    <cellStyle name="40 % - Accent5 3 3 3 2" xfId="7019"/>
    <cellStyle name="40 % - Accent5 3 3 3 2 2" xfId="12300"/>
    <cellStyle name="40 % - Accent5 3 3 3 2 2 2" xfId="27806"/>
    <cellStyle name="40 % - Accent5 3 3 3 2 2 3" xfId="38363"/>
    <cellStyle name="40 % - Accent5 3 3 3 2 2 4" xfId="48918"/>
    <cellStyle name="40 % - Accent5 3 3 3 2 2 5" xfId="59482"/>
    <cellStyle name="40 % - Accent5 3 3 3 2 3" xfId="17419"/>
    <cellStyle name="40 % - Accent5 3 3 3 2 4" xfId="22526"/>
    <cellStyle name="40 % - Accent5 3 3 3 2 5" xfId="33083"/>
    <cellStyle name="40 % - Accent5 3 3 3 2 6" xfId="43638"/>
    <cellStyle name="40 % - Accent5 3 3 3 2 7" xfId="54202"/>
    <cellStyle name="40 % - Accent5 3 3 3 3" xfId="9659"/>
    <cellStyle name="40 % - Accent5 3 3 3 3 2" xfId="25166"/>
    <cellStyle name="40 % - Accent5 3 3 3 3 3" xfId="35723"/>
    <cellStyle name="40 % - Accent5 3 3 3 3 4" xfId="46278"/>
    <cellStyle name="40 % - Accent5 3 3 3 3 5" xfId="56842"/>
    <cellStyle name="40 % - Accent5 3 3 3 4" xfId="4377"/>
    <cellStyle name="40 % - Accent5 3 3 3 5" xfId="14955"/>
    <cellStyle name="40 % - Accent5 3 3 3 6" xfId="19886"/>
    <cellStyle name="40 % - Accent5 3 3 3 7" xfId="30443"/>
    <cellStyle name="40 % - Accent5 3 3 3 8" xfId="40998"/>
    <cellStyle name="40 % - Accent5 3 3 3 9" xfId="51562"/>
    <cellStyle name="40 % - Accent5 3 3 4" xfId="5786"/>
    <cellStyle name="40 % - Accent5 3 3 4 2" xfId="11068"/>
    <cellStyle name="40 % - Accent5 3 3 4 2 2" xfId="26574"/>
    <cellStyle name="40 % - Accent5 3 3 4 2 3" xfId="37131"/>
    <cellStyle name="40 % - Accent5 3 3 4 2 4" xfId="47686"/>
    <cellStyle name="40 % - Accent5 3 3 4 2 5" xfId="58250"/>
    <cellStyle name="40 % - Accent5 3 3 4 3" xfId="16187"/>
    <cellStyle name="40 % - Accent5 3 3 4 4" xfId="21294"/>
    <cellStyle name="40 % - Accent5 3 3 4 5" xfId="31851"/>
    <cellStyle name="40 % - Accent5 3 3 4 6" xfId="42406"/>
    <cellStyle name="40 % - Accent5 3 3 4 7" xfId="52970"/>
    <cellStyle name="40 % - Accent5 3 3 5" xfId="8427"/>
    <cellStyle name="40 % - Accent5 3 3 5 2" xfId="23934"/>
    <cellStyle name="40 % - Accent5 3 3 5 3" xfId="34491"/>
    <cellStyle name="40 % - Accent5 3 3 5 4" xfId="45046"/>
    <cellStyle name="40 % - Accent5 3 3 5 5" xfId="55610"/>
    <cellStyle name="40 % - Accent5 3 3 6" xfId="3147"/>
    <cellStyle name="40 % - Accent5 3 3 7" xfId="13723"/>
    <cellStyle name="40 % - Accent5 3 3 8" xfId="18654"/>
    <cellStyle name="40 % - Accent5 3 3 9" xfId="29213"/>
    <cellStyle name="40 % - Accent5 3 4" xfId="853"/>
    <cellStyle name="40 % - Accent5 3 4 10" xfId="50682"/>
    <cellStyle name="40 % - Accent5 3 4 2" xfId="2085"/>
    <cellStyle name="40 % - Accent5 3 4 2 2" xfId="7371"/>
    <cellStyle name="40 % - Accent5 3 4 2 2 2" xfId="12652"/>
    <cellStyle name="40 % - Accent5 3 4 2 2 2 2" xfId="28158"/>
    <cellStyle name="40 % - Accent5 3 4 2 2 2 3" xfId="38715"/>
    <cellStyle name="40 % - Accent5 3 4 2 2 2 4" xfId="49270"/>
    <cellStyle name="40 % - Accent5 3 4 2 2 2 5" xfId="59834"/>
    <cellStyle name="40 % - Accent5 3 4 2 2 3" xfId="17771"/>
    <cellStyle name="40 % - Accent5 3 4 2 2 4" xfId="22878"/>
    <cellStyle name="40 % - Accent5 3 4 2 2 5" xfId="33435"/>
    <cellStyle name="40 % - Accent5 3 4 2 2 6" xfId="43990"/>
    <cellStyle name="40 % - Accent5 3 4 2 2 7" xfId="54554"/>
    <cellStyle name="40 % - Accent5 3 4 2 3" xfId="10011"/>
    <cellStyle name="40 % - Accent5 3 4 2 3 2" xfId="25518"/>
    <cellStyle name="40 % - Accent5 3 4 2 3 3" xfId="36075"/>
    <cellStyle name="40 % - Accent5 3 4 2 3 4" xfId="46630"/>
    <cellStyle name="40 % - Accent5 3 4 2 3 5" xfId="57194"/>
    <cellStyle name="40 % - Accent5 3 4 2 4" xfId="4729"/>
    <cellStyle name="40 % - Accent5 3 4 2 5" xfId="15307"/>
    <cellStyle name="40 % - Accent5 3 4 2 6" xfId="20238"/>
    <cellStyle name="40 % - Accent5 3 4 2 7" xfId="30795"/>
    <cellStyle name="40 % - Accent5 3 4 2 8" xfId="41350"/>
    <cellStyle name="40 % - Accent5 3 4 2 9" xfId="51914"/>
    <cellStyle name="40 % - Accent5 3 4 3" xfId="6139"/>
    <cellStyle name="40 % - Accent5 3 4 3 2" xfId="11420"/>
    <cellStyle name="40 % - Accent5 3 4 3 2 2" xfId="26926"/>
    <cellStyle name="40 % - Accent5 3 4 3 2 3" xfId="37483"/>
    <cellStyle name="40 % - Accent5 3 4 3 2 4" xfId="48038"/>
    <cellStyle name="40 % - Accent5 3 4 3 2 5" xfId="58602"/>
    <cellStyle name="40 % - Accent5 3 4 3 3" xfId="16539"/>
    <cellStyle name="40 % - Accent5 3 4 3 4" xfId="21646"/>
    <cellStyle name="40 % - Accent5 3 4 3 5" xfId="32203"/>
    <cellStyle name="40 % - Accent5 3 4 3 6" xfId="42758"/>
    <cellStyle name="40 % - Accent5 3 4 3 7" xfId="53322"/>
    <cellStyle name="40 % - Accent5 3 4 4" xfId="8779"/>
    <cellStyle name="40 % - Accent5 3 4 4 2" xfId="24286"/>
    <cellStyle name="40 % - Accent5 3 4 4 3" xfId="34843"/>
    <cellStyle name="40 % - Accent5 3 4 4 4" xfId="45398"/>
    <cellStyle name="40 % - Accent5 3 4 4 5" xfId="55962"/>
    <cellStyle name="40 % - Accent5 3 4 5" xfId="3497"/>
    <cellStyle name="40 % - Accent5 3 4 6" xfId="14075"/>
    <cellStyle name="40 % - Accent5 3 4 7" xfId="19006"/>
    <cellStyle name="40 % - Accent5 3 4 8" xfId="29563"/>
    <cellStyle name="40 % - Accent5 3 4 9" xfId="40118"/>
    <cellStyle name="40 % - Accent5 3 5" xfId="1381"/>
    <cellStyle name="40 % - Accent5 3 5 2" xfId="6667"/>
    <cellStyle name="40 % - Accent5 3 5 2 2" xfId="11948"/>
    <cellStyle name="40 % - Accent5 3 5 2 2 2" xfId="27454"/>
    <cellStyle name="40 % - Accent5 3 5 2 2 3" xfId="38011"/>
    <cellStyle name="40 % - Accent5 3 5 2 2 4" xfId="48566"/>
    <cellStyle name="40 % - Accent5 3 5 2 2 5" xfId="59130"/>
    <cellStyle name="40 % - Accent5 3 5 2 3" xfId="17067"/>
    <cellStyle name="40 % - Accent5 3 5 2 4" xfId="22174"/>
    <cellStyle name="40 % - Accent5 3 5 2 5" xfId="32731"/>
    <cellStyle name="40 % - Accent5 3 5 2 6" xfId="43286"/>
    <cellStyle name="40 % - Accent5 3 5 2 7" xfId="53850"/>
    <cellStyle name="40 % - Accent5 3 5 3" xfId="9307"/>
    <cellStyle name="40 % - Accent5 3 5 3 2" xfId="24814"/>
    <cellStyle name="40 % - Accent5 3 5 3 3" xfId="35371"/>
    <cellStyle name="40 % - Accent5 3 5 3 4" xfId="45926"/>
    <cellStyle name="40 % - Accent5 3 5 3 5" xfId="56490"/>
    <cellStyle name="40 % - Accent5 3 5 4" xfId="4025"/>
    <cellStyle name="40 % - Accent5 3 5 5" xfId="14603"/>
    <cellStyle name="40 % - Accent5 3 5 6" xfId="19534"/>
    <cellStyle name="40 % - Accent5 3 5 7" xfId="30091"/>
    <cellStyle name="40 % - Accent5 3 5 8" xfId="40646"/>
    <cellStyle name="40 % - Accent5 3 5 9" xfId="51210"/>
    <cellStyle name="40 % - Accent5 3 6" xfId="2613"/>
    <cellStyle name="40 % - Accent5 3 6 2" xfId="7899"/>
    <cellStyle name="40 % - Accent5 3 6 2 2" xfId="13180"/>
    <cellStyle name="40 % - Accent5 3 6 2 2 2" xfId="28686"/>
    <cellStyle name="40 % - Accent5 3 6 2 2 3" xfId="39243"/>
    <cellStyle name="40 % - Accent5 3 6 2 2 4" xfId="49798"/>
    <cellStyle name="40 % - Accent5 3 6 2 2 5" xfId="60362"/>
    <cellStyle name="40 % - Accent5 3 6 2 3" xfId="23406"/>
    <cellStyle name="40 % - Accent5 3 6 2 4" xfId="33963"/>
    <cellStyle name="40 % - Accent5 3 6 2 5" xfId="44518"/>
    <cellStyle name="40 % - Accent5 3 6 2 6" xfId="55082"/>
    <cellStyle name="40 % - Accent5 3 6 3" xfId="10539"/>
    <cellStyle name="40 % - Accent5 3 6 3 2" xfId="26046"/>
    <cellStyle name="40 % - Accent5 3 6 3 3" xfId="36603"/>
    <cellStyle name="40 % - Accent5 3 6 3 4" xfId="47158"/>
    <cellStyle name="40 % - Accent5 3 6 3 5" xfId="57722"/>
    <cellStyle name="40 % - Accent5 3 6 4" xfId="5257"/>
    <cellStyle name="40 % - Accent5 3 6 5" xfId="15835"/>
    <cellStyle name="40 % - Accent5 3 6 6" xfId="20766"/>
    <cellStyle name="40 % - Accent5 3 6 7" xfId="31323"/>
    <cellStyle name="40 % - Accent5 3 6 8" xfId="41878"/>
    <cellStyle name="40 % - Accent5 3 6 9" xfId="52442"/>
    <cellStyle name="40 % - Accent5 3 7" xfId="5434"/>
    <cellStyle name="40 % - Accent5 3 7 2" xfId="10716"/>
    <cellStyle name="40 % - Accent5 3 7 2 2" xfId="26222"/>
    <cellStyle name="40 % - Accent5 3 7 2 3" xfId="36779"/>
    <cellStyle name="40 % - Accent5 3 7 2 4" xfId="47334"/>
    <cellStyle name="40 % - Accent5 3 7 2 5" xfId="57898"/>
    <cellStyle name="40 % - Accent5 3 7 3" xfId="20942"/>
    <cellStyle name="40 % - Accent5 3 7 4" xfId="31499"/>
    <cellStyle name="40 % - Accent5 3 7 5" xfId="42054"/>
    <cellStyle name="40 % - Accent5 3 7 6" xfId="52618"/>
    <cellStyle name="40 % - Accent5 3 8" xfId="8075"/>
    <cellStyle name="40 % - Accent5 3 8 2" xfId="23582"/>
    <cellStyle name="40 % - Accent5 3 8 3" xfId="34139"/>
    <cellStyle name="40 % - Accent5 3 8 4" xfId="44694"/>
    <cellStyle name="40 % - Accent5 3 8 5" xfId="55258"/>
    <cellStyle name="40 % - Accent5 3 9" xfId="2790"/>
    <cellStyle name="40 % - Accent5 4" xfId="235"/>
    <cellStyle name="40 % - Accent5 4 10" xfId="28951"/>
    <cellStyle name="40 % - Accent5 4 11" xfId="39506"/>
    <cellStyle name="40 % - Accent5 4 12" xfId="50066"/>
    <cellStyle name="40 % - Accent5 4 2" xfId="588"/>
    <cellStyle name="40 % - Accent5 4 2 10" xfId="50417"/>
    <cellStyle name="40 % - Accent5 4 2 2" xfId="1820"/>
    <cellStyle name="40 % - Accent5 4 2 2 2" xfId="7106"/>
    <cellStyle name="40 % - Accent5 4 2 2 2 2" xfId="12387"/>
    <cellStyle name="40 % - Accent5 4 2 2 2 2 2" xfId="27893"/>
    <cellStyle name="40 % - Accent5 4 2 2 2 2 3" xfId="38450"/>
    <cellStyle name="40 % - Accent5 4 2 2 2 2 4" xfId="49005"/>
    <cellStyle name="40 % - Accent5 4 2 2 2 2 5" xfId="59569"/>
    <cellStyle name="40 % - Accent5 4 2 2 2 3" xfId="17506"/>
    <cellStyle name="40 % - Accent5 4 2 2 2 4" xfId="22613"/>
    <cellStyle name="40 % - Accent5 4 2 2 2 5" xfId="33170"/>
    <cellStyle name="40 % - Accent5 4 2 2 2 6" xfId="43725"/>
    <cellStyle name="40 % - Accent5 4 2 2 2 7" xfId="54289"/>
    <cellStyle name="40 % - Accent5 4 2 2 3" xfId="9746"/>
    <cellStyle name="40 % - Accent5 4 2 2 3 2" xfId="25253"/>
    <cellStyle name="40 % - Accent5 4 2 2 3 3" xfId="35810"/>
    <cellStyle name="40 % - Accent5 4 2 2 3 4" xfId="46365"/>
    <cellStyle name="40 % - Accent5 4 2 2 3 5" xfId="56929"/>
    <cellStyle name="40 % - Accent5 4 2 2 4" xfId="4464"/>
    <cellStyle name="40 % - Accent5 4 2 2 5" xfId="15042"/>
    <cellStyle name="40 % - Accent5 4 2 2 6" xfId="19973"/>
    <cellStyle name="40 % - Accent5 4 2 2 7" xfId="30530"/>
    <cellStyle name="40 % - Accent5 4 2 2 8" xfId="41085"/>
    <cellStyle name="40 % - Accent5 4 2 2 9" xfId="51649"/>
    <cellStyle name="40 % - Accent5 4 2 3" xfId="5874"/>
    <cellStyle name="40 % - Accent5 4 2 3 2" xfId="11155"/>
    <cellStyle name="40 % - Accent5 4 2 3 2 2" xfId="26661"/>
    <cellStyle name="40 % - Accent5 4 2 3 2 3" xfId="37218"/>
    <cellStyle name="40 % - Accent5 4 2 3 2 4" xfId="47773"/>
    <cellStyle name="40 % - Accent5 4 2 3 2 5" xfId="58337"/>
    <cellStyle name="40 % - Accent5 4 2 3 3" xfId="16274"/>
    <cellStyle name="40 % - Accent5 4 2 3 4" xfId="21381"/>
    <cellStyle name="40 % - Accent5 4 2 3 5" xfId="31938"/>
    <cellStyle name="40 % - Accent5 4 2 3 6" xfId="42493"/>
    <cellStyle name="40 % - Accent5 4 2 3 7" xfId="53057"/>
    <cellStyle name="40 % - Accent5 4 2 4" xfId="8514"/>
    <cellStyle name="40 % - Accent5 4 2 4 2" xfId="24021"/>
    <cellStyle name="40 % - Accent5 4 2 4 3" xfId="34578"/>
    <cellStyle name="40 % - Accent5 4 2 4 4" xfId="45133"/>
    <cellStyle name="40 % - Accent5 4 2 4 5" xfId="55697"/>
    <cellStyle name="40 % - Accent5 4 2 5" xfId="3232"/>
    <cellStyle name="40 % - Accent5 4 2 6" xfId="13810"/>
    <cellStyle name="40 % - Accent5 4 2 7" xfId="18741"/>
    <cellStyle name="40 % - Accent5 4 2 8" xfId="29298"/>
    <cellStyle name="40 % - Accent5 4 2 9" xfId="39853"/>
    <cellStyle name="40 % - Accent5 4 3" xfId="940"/>
    <cellStyle name="40 % - Accent5 4 3 10" xfId="50769"/>
    <cellStyle name="40 % - Accent5 4 3 2" xfId="2172"/>
    <cellStyle name="40 % - Accent5 4 3 2 2" xfId="7458"/>
    <cellStyle name="40 % - Accent5 4 3 2 2 2" xfId="12739"/>
    <cellStyle name="40 % - Accent5 4 3 2 2 2 2" xfId="28245"/>
    <cellStyle name="40 % - Accent5 4 3 2 2 2 3" xfId="38802"/>
    <cellStyle name="40 % - Accent5 4 3 2 2 2 4" xfId="49357"/>
    <cellStyle name="40 % - Accent5 4 3 2 2 2 5" xfId="59921"/>
    <cellStyle name="40 % - Accent5 4 3 2 2 3" xfId="17858"/>
    <cellStyle name="40 % - Accent5 4 3 2 2 4" xfId="22965"/>
    <cellStyle name="40 % - Accent5 4 3 2 2 5" xfId="33522"/>
    <cellStyle name="40 % - Accent5 4 3 2 2 6" xfId="44077"/>
    <cellStyle name="40 % - Accent5 4 3 2 2 7" xfId="54641"/>
    <cellStyle name="40 % - Accent5 4 3 2 3" xfId="10098"/>
    <cellStyle name="40 % - Accent5 4 3 2 3 2" xfId="25605"/>
    <cellStyle name="40 % - Accent5 4 3 2 3 3" xfId="36162"/>
    <cellStyle name="40 % - Accent5 4 3 2 3 4" xfId="46717"/>
    <cellStyle name="40 % - Accent5 4 3 2 3 5" xfId="57281"/>
    <cellStyle name="40 % - Accent5 4 3 2 4" xfId="4816"/>
    <cellStyle name="40 % - Accent5 4 3 2 5" xfId="15394"/>
    <cellStyle name="40 % - Accent5 4 3 2 6" xfId="20325"/>
    <cellStyle name="40 % - Accent5 4 3 2 7" xfId="30882"/>
    <cellStyle name="40 % - Accent5 4 3 2 8" xfId="41437"/>
    <cellStyle name="40 % - Accent5 4 3 2 9" xfId="52001"/>
    <cellStyle name="40 % - Accent5 4 3 3" xfId="6226"/>
    <cellStyle name="40 % - Accent5 4 3 3 2" xfId="11507"/>
    <cellStyle name="40 % - Accent5 4 3 3 2 2" xfId="27013"/>
    <cellStyle name="40 % - Accent5 4 3 3 2 3" xfId="37570"/>
    <cellStyle name="40 % - Accent5 4 3 3 2 4" xfId="48125"/>
    <cellStyle name="40 % - Accent5 4 3 3 2 5" xfId="58689"/>
    <cellStyle name="40 % - Accent5 4 3 3 3" xfId="16626"/>
    <cellStyle name="40 % - Accent5 4 3 3 4" xfId="21733"/>
    <cellStyle name="40 % - Accent5 4 3 3 5" xfId="32290"/>
    <cellStyle name="40 % - Accent5 4 3 3 6" xfId="42845"/>
    <cellStyle name="40 % - Accent5 4 3 3 7" xfId="53409"/>
    <cellStyle name="40 % - Accent5 4 3 4" xfId="8866"/>
    <cellStyle name="40 % - Accent5 4 3 4 2" xfId="24373"/>
    <cellStyle name="40 % - Accent5 4 3 4 3" xfId="34930"/>
    <cellStyle name="40 % - Accent5 4 3 4 4" xfId="45485"/>
    <cellStyle name="40 % - Accent5 4 3 4 5" xfId="56049"/>
    <cellStyle name="40 % - Accent5 4 3 5" xfId="3584"/>
    <cellStyle name="40 % - Accent5 4 3 6" xfId="14162"/>
    <cellStyle name="40 % - Accent5 4 3 7" xfId="19093"/>
    <cellStyle name="40 % - Accent5 4 3 8" xfId="29650"/>
    <cellStyle name="40 % - Accent5 4 3 9" xfId="40205"/>
    <cellStyle name="40 % - Accent5 4 4" xfId="1468"/>
    <cellStyle name="40 % - Accent5 4 4 2" xfId="6754"/>
    <cellStyle name="40 % - Accent5 4 4 2 2" xfId="12035"/>
    <cellStyle name="40 % - Accent5 4 4 2 2 2" xfId="27541"/>
    <cellStyle name="40 % - Accent5 4 4 2 2 3" xfId="38098"/>
    <cellStyle name="40 % - Accent5 4 4 2 2 4" xfId="48653"/>
    <cellStyle name="40 % - Accent5 4 4 2 2 5" xfId="59217"/>
    <cellStyle name="40 % - Accent5 4 4 2 3" xfId="17154"/>
    <cellStyle name="40 % - Accent5 4 4 2 4" xfId="22261"/>
    <cellStyle name="40 % - Accent5 4 4 2 5" xfId="32818"/>
    <cellStyle name="40 % - Accent5 4 4 2 6" xfId="43373"/>
    <cellStyle name="40 % - Accent5 4 4 2 7" xfId="53937"/>
    <cellStyle name="40 % - Accent5 4 4 3" xfId="9394"/>
    <cellStyle name="40 % - Accent5 4 4 3 2" xfId="24901"/>
    <cellStyle name="40 % - Accent5 4 4 3 3" xfId="35458"/>
    <cellStyle name="40 % - Accent5 4 4 3 4" xfId="46013"/>
    <cellStyle name="40 % - Accent5 4 4 3 5" xfId="56577"/>
    <cellStyle name="40 % - Accent5 4 4 4" xfId="4112"/>
    <cellStyle name="40 % - Accent5 4 4 5" xfId="14690"/>
    <cellStyle name="40 % - Accent5 4 4 6" xfId="19621"/>
    <cellStyle name="40 % - Accent5 4 4 7" xfId="30178"/>
    <cellStyle name="40 % - Accent5 4 4 8" xfId="40733"/>
    <cellStyle name="40 % - Accent5 4 4 9" xfId="51297"/>
    <cellStyle name="40 % - Accent5 4 5" xfId="5521"/>
    <cellStyle name="40 % - Accent5 4 5 2" xfId="10803"/>
    <cellStyle name="40 % - Accent5 4 5 2 2" xfId="26309"/>
    <cellStyle name="40 % - Accent5 4 5 2 3" xfId="36866"/>
    <cellStyle name="40 % - Accent5 4 5 2 4" xfId="47421"/>
    <cellStyle name="40 % - Accent5 4 5 2 5" xfId="57985"/>
    <cellStyle name="40 % - Accent5 4 5 3" xfId="15922"/>
    <cellStyle name="40 % - Accent5 4 5 4" xfId="21029"/>
    <cellStyle name="40 % - Accent5 4 5 5" xfId="31586"/>
    <cellStyle name="40 % - Accent5 4 5 6" xfId="42141"/>
    <cellStyle name="40 % - Accent5 4 5 7" xfId="52705"/>
    <cellStyle name="40 % - Accent5 4 6" xfId="8162"/>
    <cellStyle name="40 % - Accent5 4 6 2" xfId="23669"/>
    <cellStyle name="40 % - Accent5 4 6 3" xfId="34226"/>
    <cellStyle name="40 % - Accent5 4 6 4" xfId="44781"/>
    <cellStyle name="40 % - Accent5 4 6 5" xfId="55345"/>
    <cellStyle name="40 % - Accent5 4 7" xfId="2885"/>
    <cellStyle name="40 % - Accent5 4 8" xfId="13458"/>
    <cellStyle name="40 % - Accent5 4 9" xfId="18390"/>
    <cellStyle name="40 % - Accent5 5" xfId="408"/>
    <cellStyle name="40 % - Accent5 5 10" xfId="39678"/>
    <cellStyle name="40 % - Accent5 5 11" xfId="50238"/>
    <cellStyle name="40 % - Accent5 5 2" xfId="1113"/>
    <cellStyle name="40 % - Accent5 5 2 10" xfId="50942"/>
    <cellStyle name="40 % - Accent5 5 2 2" xfId="2345"/>
    <cellStyle name="40 % - Accent5 5 2 2 2" xfId="7631"/>
    <cellStyle name="40 % - Accent5 5 2 2 2 2" xfId="12912"/>
    <cellStyle name="40 % - Accent5 5 2 2 2 2 2" xfId="28418"/>
    <cellStyle name="40 % - Accent5 5 2 2 2 2 3" xfId="38975"/>
    <cellStyle name="40 % - Accent5 5 2 2 2 2 4" xfId="49530"/>
    <cellStyle name="40 % - Accent5 5 2 2 2 2 5" xfId="60094"/>
    <cellStyle name="40 % - Accent5 5 2 2 2 3" xfId="18031"/>
    <cellStyle name="40 % - Accent5 5 2 2 2 4" xfId="23138"/>
    <cellStyle name="40 % - Accent5 5 2 2 2 5" xfId="33695"/>
    <cellStyle name="40 % - Accent5 5 2 2 2 6" xfId="44250"/>
    <cellStyle name="40 % - Accent5 5 2 2 2 7" xfId="54814"/>
    <cellStyle name="40 % - Accent5 5 2 2 3" xfId="10271"/>
    <cellStyle name="40 % - Accent5 5 2 2 3 2" xfId="25778"/>
    <cellStyle name="40 % - Accent5 5 2 2 3 3" xfId="36335"/>
    <cellStyle name="40 % - Accent5 5 2 2 3 4" xfId="46890"/>
    <cellStyle name="40 % - Accent5 5 2 2 3 5" xfId="57454"/>
    <cellStyle name="40 % - Accent5 5 2 2 4" xfId="4989"/>
    <cellStyle name="40 % - Accent5 5 2 2 5" xfId="15567"/>
    <cellStyle name="40 % - Accent5 5 2 2 6" xfId="20498"/>
    <cellStyle name="40 % - Accent5 5 2 2 7" xfId="31055"/>
    <cellStyle name="40 % - Accent5 5 2 2 8" xfId="41610"/>
    <cellStyle name="40 % - Accent5 5 2 2 9" xfId="52174"/>
    <cellStyle name="40 % - Accent5 5 2 3" xfId="6399"/>
    <cellStyle name="40 % - Accent5 5 2 3 2" xfId="11680"/>
    <cellStyle name="40 % - Accent5 5 2 3 2 2" xfId="27186"/>
    <cellStyle name="40 % - Accent5 5 2 3 2 3" xfId="37743"/>
    <cellStyle name="40 % - Accent5 5 2 3 2 4" xfId="48298"/>
    <cellStyle name="40 % - Accent5 5 2 3 2 5" xfId="58862"/>
    <cellStyle name="40 % - Accent5 5 2 3 3" xfId="16799"/>
    <cellStyle name="40 % - Accent5 5 2 3 4" xfId="21906"/>
    <cellStyle name="40 % - Accent5 5 2 3 5" xfId="32463"/>
    <cellStyle name="40 % - Accent5 5 2 3 6" xfId="43018"/>
    <cellStyle name="40 % - Accent5 5 2 3 7" xfId="53582"/>
    <cellStyle name="40 % - Accent5 5 2 4" xfId="9039"/>
    <cellStyle name="40 % - Accent5 5 2 4 2" xfId="24546"/>
    <cellStyle name="40 % - Accent5 5 2 4 3" xfId="35103"/>
    <cellStyle name="40 % - Accent5 5 2 4 4" xfId="45658"/>
    <cellStyle name="40 % - Accent5 5 2 4 5" xfId="56222"/>
    <cellStyle name="40 % - Accent5 5 2 5" xfId="3757"/>
    <cellStyle name="40 % - Accent5 5 2 6" xfId="14335"/>
    <cellStyle name="40 % - Accent5 5 2 7" xfId="19266"/>
    <cellStyle name="40 % - Accent5 5 2 8" xfId="29823"/>
    <cellStyle name="40 % - Accent5 5 2 9" xfId="40378"/>
    <cellStyle name="40 % - Accent5 5 3" xfId="1641"/>
    <cellStyle name="40 % - Accent5 5 3 2" xfId="6927"/>
    <cellStyle name="40 % - Accent5 5 3 2 2" xfId="12208"/>
    <cellStyle name="40 % - Accent5 5 3 2 2 2" xfId="27714"/>
    <cellStyle name="40 % - Accent5 5 3 2 2 3" xfId="38271"/>
    <cellStyle name="40 % - Accent5 5 3 2 2 4" xfId="48826"/>
    <cellStyle name="40 % - Accent5 5 3 2 2 5" xfId="59390"/>
    <cellStyle name="40 % - Accent5 5 3 2 3" xfId="17327"/>
    <cellStyle name="40 % - Accent5 5 3 2 4" xfId="22434"/>
    <cellStyle name="40 % - Accent5 5 3 2 5" xfId="32991"/>
    <cellStyle name="40 % - Accent5 5 3 2 6" xfId="43546"/>
    <cellStyle name="40 % - Accent5 5 3 2 7" xfId="54110"/>
    <cellStyle name="40 % - Accent5 5 3 3" xfId="9567"/>
    <cellStyle name="40 % - Accent5 5 3 3 2" xfId="25074"/>
    <cellStyle name="40 % - Accent5 5 3 3 3" xfId="35631"/>
    <cellStyle name="40 % - Accent5 5 3 3 4" xfId="46186"/>
    <cellStyle name="40 % - Accent5 5 3 3 5" xfId="56750"/>
    <cellStyle name="40 % - Accent5 5 3 4" xfId="4285"/>
    <cellStyle name="40 % - Accent5 5 3 5" xfId="14863"/>
    <cellStyle name="40 % - Accent5 5 3 6" xfId="19794"/>
    <cellStyle name="40 % - Accent5 5 3 7" xfId="30351"/>
    <cellStyle name="40 % - Accent5 5 3 8" xfId="40906"/>
    <cellStyle name="40 % - Accent5 5 3 9" xfId="51470"/>
    <cellStyle name="40 % - Accent5 5 4" xfId="5694"/>
    <cellStyle name="40 % - Accent5 5 4 2" xfId="10976"/>
    <cellStyle name="40 % - Accent5 5 4 2 2" xfId="26482"/>
    <cellStyle name="40 % - Accent5 5 4 2 3" xfId="37039"/>
    <cellStyle name="40 % - Accent5 5 4 2 4" xfId="47594"/>
    <cellStyle name="40 % - Accent5 5 4 2 5" xfId="58158"/>
    <cellStyle name="40 % - Accent5 5 4 3" xfId="16095"/>
    <cellStyle name="40 % - Accent5 5 4 4" xfId="21202"/>
    <cellStyle name="40 % - Accent5 5 4 5" xfId="31759"/>
    <cellStyle name="40 % - Accent5 5 4 6" xfId="42314"/>
    <cellStyle name="40 % - Accent5 5 4 7" xfId="52878"/>
    <cellStyle name="40 % - Accent5 5 5" xfId="8335"/>
    <cellStyle name="40 % - Accent5 5 5 2" xfId="23842"/>
    <cellStyle name="40 % - Accent5 5 5 3" xfId="34399"/>
    <cellStyle name="40 % - Accent5 5 5 4" xfId="44954"/>
    <cellStyle name="40 % - Accent5 5 5 5" xfId="55518"/>
    <cellStyle name="40 % - Accent5 5 6" xfId="3057"/>
    <cellStyle name="40 % - Accent5 5 7" xfId="13631"/>
    <cellStyle name="40 % - Accent5 5 8" xfId="18562"/>
    <cellStyle name="40 % - Accent5 5 9" xfId="29123"/>
    <cellStyle name="40 % - Accent5 6" xfId="761"/>
    <cellStyle name="40 % - Accent5 6 10" xfId="50590"/>
    <cellStyle name="40 % - Accent5 6 2" xfId="1993"/>
    <cellStyle name="40 % - Accent5 6 2 2" xfId="7279"/>
    <cellStyle name="40 % - Accent5 6 2 2 2" xfId="12560"/>
    <cellStyle name="40 % - Accent5 6 2 2 2 2" xfId="28066"/>
    <cellStyle name="40 % - Accent5 6 2 2 2 3" xfId="38623"/>
    <cellStyle name="40 % - Accent5 6 2 2 2 4" xfId="49178"/>
    <cellStyle name="40 % - Accent5 6 2 2 2 5" xfId="59742"/>
    <cellStyle name="40 % - Accent5 6 2 2 3" xfId="17679"/>
    <cellStyle name="40 % - Accent5 6 2 2 4" xfId="22786"/>
    <cellStyle name="40 % - Accent5 6 2 2 5" xfId="33343"/>
    <cellStyle name="40 % - Accent5 6 2 2 6" xfId="43898"/>
    <cellStyle name="40 % - Accent5 6 2 2 7" xfId="54462"/>
    <cellStyle name="40 % - Accent5 6 2 3" xfId="9919"/>
    <cellStyle name="40 % - Accent5 6 2 3 2" xfId="25426"/>
    <cellStyle name="40 % - Accent5 6 2 3 3" xfId="35983"/>
    <cellStyle name="40 % - Accent5 6 2 3 4" xfId="46538"/>
    <cellStyle name="40 % - Accent5 6 2 3 5" xfId="57102"/>
    <cellStyle name="40 % - Accent5 6 2 4" xfId="4637"/>
    <cellStyle name="40 % - Accent5 6 2 5" xfId="15215"/>
    <cellStyle name="40 % - Accent5 6 2 6" xfId="20146"/>
    <cellStyle name="40 % - Accent5 6 2 7" xfId="30703"/>
    <cellStyle name="40 % - Accent5 6 2 8" xfId="41258"/>
    <cellStyle name="40 % - Accent5 6 2 9" xfId="51822"/>
    <cellStyle name="40 % - Accent5 6 3" xfId="6047"/>
    <cellStyle name="40 % - Accent5 6 3 2" xfId="11328"/>
    <cellStyle name="40 % - Accent5 6 3 2 2" xfId="26834"/>
    <cellStyle name="40 % - Accent5 6 3 2 3" xfId="37391"/>
    <cellStyle name="40 % - Accent5 6 3 2 4" xfId="47946"/>
    <cellStyle name="40 % - Accent5 6 3 2 5" xfId="58510"/>
    <cellStyle name="40 % - Accent5 6 3 3" xfId="16447"/>
    <cellStyle name="40 % - Accent5 6 3 4" xfId="21554"/>
    <cellStyle name="40 % - Accent5 6 3 5" xfId="32111"/>
    <cellStyle name="40 % - Accent5 6 3 6" xfId="42666"/>
    <cellStyle name="40 % - Accent5 6 3 7" xfId="53230"/>
    <cellStyle name="40 % - Accent5 6 4" xfId="8687"/>
    <cellStyle name="40 % - Accent5 6 4 2" xfId="24194"/>
    <cellStyle name="40 % - Accent5 6 4 3" xfId="34751"/>
    <cellStyle name="40 % - Accent5 6 4 4" xfId="45306"/>
    <cellStyle name="40 % - Accent5 6 4 5" xfId="55870"/>
    <cellStyle name="40 % - Accent5 6 5" xfId="3405"/>
    <cellStyle name="40 % - Accent5 6 6" xfId="13983"/>
    <cellStyle name="40 % - Accent5 6 7" xfId="18914"/>
    <cellStyle name="40 % - Accent5 6 8" xfId="29471"/>
    <cellStyle name="40 % - Accent5 6 9" xfId="40026"/>
    <cellStyle name="40 % - Accent5 7" xfId="1292"/>
    <cellStyle name="40 % - Accent5 7 2" xfId="6578"/>
    <cellStyle name="40 % - Accent5 7 2 2" xfId="11859"/>
    <cellStyle name="40 % - Accent5 7 2 2 2" xfId="27365"/>
    <cellStyle name="40 % - Accent5 7 2 2 3" xfId="37922"/>
    <cellStyle name="40 % - Accent5 7 2 2 4" xfId="48477"/>
    <cellStyle name="40 % - Accent5 7 2 2 5" xfId="59041"/>
    <cellStyle name="40 % - Accent5 7 2 3" xfId="16978"/>
    <cellStyle name="40 % - Accent5 7 2 4" xfId="22085"/>
    <cellStyle name="40 % - Accent5 7 2 5" xfId="32642"/>
    <cellStyle name="40 % - Accent5 7 2 6" xfId="43197"/>
    <cellStyle name="40 % - Accent5 7 2 7" xfId="53761"/>
    <cellStyle name="40 % - Accent5 7 3" xfId="9218"/>
    <cellStyle name="40 % - Accent5 7 3 2" xfId="24725"/>
    <cellStyle name="40 % - Accent5 7 3 3" xfId="35282"/>
    <cellStyle name="40 % - Accent5 7 3 4" xfId="45837"/>
    <cellStyle name="40 % - Accent5 7 3 5" xfId="56401"/>
    <cellStyle name="40 % - Accent5 7 4" xfId="3936"/>
    <cellStyle name="40 % - Accent5 7 5" xfId="14514"/>
    <cellStyle name="40 % - Accent5 7 6" xfId="19445"/>
    <cellStyle name="40 % - Accent5 7 7" xfId="30002"/>
    <cellStyle name="40 % - Accent5 7 8" xfId="40557"/>
    <cellStyle name="40 % - Accent5 7 9" xfId="51121"/>
    <cellStyle name="40 % - Accent5 8" xfId="2521"/>
    <cellStyle name="40 % - Accent5 8 2" xfId="7807"/>
    <cellStyle name="40 % - Accent5 8 2 2" xfId="13088"/>
    <cellStyle name="40 % - Accent5 8 2 2 2" xfId="28594"/>
    <cellStyle name="40 % - Accent5 8 2 2 3" xfId="39151"/>
    <cellStyle name="40 % - Accent5 8 2 2 4" xfId="49706"/>
    <cellStyle name="40 % - Accent5 8 2 2 5" xfId="60270"/>
    <cellStyle name="40 % - Accent5 8 2 3" xfId="23314"/>
    <cellStyle name="40 % - Accent5 8 2 4" xfId="33871"/>
    <cellStyle name="40 % - Accent5 8 2 5" xfId="44426"/>
    <cellStyle name="40 % - Accent5 8 2 6" xfId="54990"/>
    <cellStyle name="40 % - Accent5 8 3" xfId="10447"/>
    <cellStyle name="40 % - Accent5 8 3 2" xfId="25954"/>
    <cellStyle name="40 % - Accent5 8 3 3" xfId="36511"/>
    <cellStyle name="40 % - Accent5 8 3 4" xfId="47066"/>
    <cellStyle name="40 % - Accent5 8 3 5" xfId="57630"/>
    <cellStyle name="40 % - Accent5 8 4" xfId="5165"/>
    <cellStyle name="40 % - Accent5 8 5" xfId="15746"/>
    <cellStyle name="40 % - Accent5 8 6" xfId="20674"/>
    <cellStyle name="40 % - Accent5 8 7" xfId="31231"/>
    <cellStyle name="40 % - Accent5 8 8" xfId="41786"/>
    <cellStyle name="40 % - Accent5 8 9" xfId="52350"/>
    <cellStyle name="40 % - Accent5 9" xfId="5341"/>
    <cellStyle name="40 % - Accent5 9 2" xfId="10623"/>
    <cellStyle name="40 % - Accent5 9 2 2" xfId="26130"/>
    <cellStyle name="40 % - Accent5 9 2 3" xfId="36687"/>
    <cellStyle name="40 % - Accent5 9 2 4" xfId="47242"/>
    <cellStyle name="40 % - Accent5 9 2 5" xfId="57806"/>
    <cellStyle name="40 % - Accent5 9 3" xfId="20850"/>
    <cellStyle name="40 % - Accent5 9 4" xfId="31407"/>
    <cellStyle name="40 % - Accent5 9 5" xfId="41962"/>
    <cellStyle name="40 % - Accent5 9 6" xfId="52526"/>
    <cellStyle name="40 % - Accent6 10" xfId="7985"/>
    <cellStyle name="40 % - Accent6 10 2" xfId="23492"/>
    <cellStyle name="40 % - Accent6 10 3" xfId="34049"/>
    <cellStyle name="40 % - Accent6 10 4" xfId="44604"/>
    <cellStyle name="40 % - Accent6 10 5" xfId="55168"/>
    <cellStyle name="40 % - Accent6 11" xfId="2701"/>
    <cellStyle name="40 % - Accent6 12" xfId="13284"/>
    <cellStyle name="40 % - Accent6 13" xfId="18209"/>
    <cellStyle name="40 % - Accent6 14" xfId="28778"/>
    <cellStyle name="40 % - Accent6 15" xfId="39333"/>
    <cellStyle name="40 % - Accent6 16" xfId="49886"/>
    <cellStyle name="40 % - Accent6 2" xfId="52"/>
    <cellStyle name="40 % - Accent6 2 10" xfId="2725"/>
    <cellStyle name="40 % - Accent6 2 11" xfId="13339"/>
    <cellStyle name="40 % - Accent6 2 12" xfId="18268"/>
    <cellStyle name="40 % - Accent6 2 13" xfId="28799"/>
    <cellStyle name="40 % - Accent6 2 14" xfId="39354"/>
    <cellStyle name="40 % - Accent6 2 15" xfId="49945"/>
    <cellStyle name="40 % - Accent6 2 2" xfId="199"/>
    <cellStyle name="40 % - Accent6 2 2 10" xfId="13426"/>
    <cellStyle name="40 % - Accent6 2 2 11" xfId="18356"/>
    <cellStyle name="40 % - Accent6 2 2 12" xfId="28918"/>
    <cellStyle name="40 % - Accent6 2 2 13" xfId="39473"/>
    <cellStyle name="40 % - Accent6 2 2 14" xfId="50033"/>
    <cellStyle name="40 % - Accent6 2 2 2" xfId="379"/>
    <cellStyle name="40 % - Accent6 2 2 2 10" xfId="29094"/>
    <cellStyle name="40 % - Accent6 2 2 2 11" xfId="39649"/>
    <cellStyle name="40 % - Accent6 2 2 2 12" xfId="50209"/>
    <cellStyle name="40 % - Accent6 2 2 2 2" xfId="732"/>
    <cellStyle name="40 % - Accent6 2 2 2 2 10" xfId="50561"/>
    <cellStyle name="40 % - Accent6 2 2 2 2 2" xfId="1964"/>
    <cellStyle name="40 % - Accent6 2 2 2 2 2 2" xfId="7250"/>
    <cellStyle name="40 % - Accent6 2 2 2 2 2 2 2" xfId="12531"/>
    <cellStyle name="40 % - Accent6 2 2 2 2 2 2 2 2" xfId="28037"/>
    <cellStyle name="40 % - Accent6 2 2 2 2 2 2 2 3" xfId="38594"/>
    <cellStyle name="40 % - Accent6 2 2 2 2 2 2 2 4" xfId="49149"/>
    <cellStyle name="40 % - Accent6 2 2 2 2 2 2 2 5" xfId="59713"/>
    <cellStyle name="40 % - Accent6 2 2 2 2 2 2 3" xfId="17650"/>
    <cellStyle name="40 % - Accent6 2 2 2 2 2 2 4" xfId="22757"/>
    <cellStyle name="40 % - Accent6 2 2 2 2 2 2 5" xfId="33314"/>
    <cellStyle name="40 % - Accent6 2 2 2 2 2 2 6" xfId="43869"/>
    <cellStyle name="40 % - Accent6 2 2 2 2 2 2 7" xfId="54433"/>
    <cellStyle name="40 % - Accent6 2 2 2 2 2 3" xfId="9890"/>
    <cellStyle name="40 % - Accent6 2 2 2 2 2 3 2" xfId="25397"/>
    <cellStyle name="40 % - Accent6 2 2 2 2 2 3 3" xfId="35954"/>
    <cellStyle name="40 % - Accent6 2 2 2 2 2 3 4" xfId="46509"/>
    <cellStyle name="40 % - Accent6 2 2 2 2 2 3 5" xfId="57073"/>
    <cellStyle name="40 % - Accent6 2 2 2 2 2 4" xfId="4608"/>
    <cellStyle name="40 % - Accent6 2 2 2 2 2 5" xfId="15186"/>
    <cellStyle name="40 % - Accent6 2 2 2 2 2 6" xfId="20117"/>
    <cellStyle name="40 % - Accent6 2 2 2 2 2 7" xfId="30674"/>
    <cellStyle name="40 % - Accent6 2 2 2 2 2 8" xfId="41229"/>
    <cellStyle name="40 % - Accent6 2 2 2 2 2 9" xfId="51793"/>
    <cellStyle name="40 % - Accent6 2 2 2 2 3" xfId="6018"/>
    <cellStyle name="40 % - Accent6 2 2 2 2 3 2" xfId="11299"/>
    <cellStyle name="40 % - Accent6 2 2 2 2 3 2 2" xfId="26805"/>
    <cellStyle name="40 % - Accent6 2 2 2 2 3 2 3" xfId="37362"/>
    <cellStyle name="40 % - Accent6 2 2 2 2 3 2 4" xfId="47917"/>
    <cellStyle name="40 % - Accent6 2 2 2 2 3 2 5" xfId="58481"/>
    <cellStyle name="40 % - Accent6 2 2 2 2 3 3" xfId="16418"/>
    <cellStyle name="40 % - Accent6 2 2 2 2 3 4" xfId="21525"/>
    <cellStyle name="40 % - Accent6 2 2 2 2 3 5" xfId="32082"/>
    <cellStyle name="40 % - Accent6 2 2 2 2 3 6" xfId="42637"/>
    <cellStyle name="40 % - Accent6 2 2 2 2 3 7" xfId="53201"/>
    <cellStyle name="40 % - Accent6 2 2 2 2 4" xfId="8658"/>
    <cellStyle name="40 % - Accent6 2 2 2 2 4 2" xfId="24165"/>
    <cellStyle name="40 % - Accent6 2 2 2 2 4 3" xfId="34722"/>
    <cellStyle name="40 % - Accent6 2 2 2 2 4 4" xfId="45277"/>
    <cellStyle name="40 % - Accent6 2 2 2 2 4 5" xfId="55841"/>
    <cellStyle name="40 % - Accent6 2 2 2 2 5" xfId="3376"/>
    <cellStyle name="40 % - Accent6 2 2 2 2 6" xfId="13954"/>
    <cellStyle name="40 % - Accent6 2 2 2 2 7" xfId="18885"/>
    <cellStyle name="40 % - Accent6 2 2 2 2 8" xfId="29442"/>
    <cellStyle name="40 % - Accent6 2 2 2 2 9" xfId="39997"/>
    <cellStyle name="40 % - Accent6 2 2 2 3" xfId="1084"/>
    <cellStyle name="40 % - Accent6 2 2 2 3 10" xfId="50913"/>
    <cellStyle name="40 % - Accent6 2 2 2 3 2" xfId="2316"/>
    <cellStyle name="40 % - Accent6 2 2 2 3 2 2" xfId="7602"/>
    <cellStyle name="40 % - Accent6 2 2 2 3 2 2 2" xfId="12883"/>
    <cellStyle name="40 % - Accent6 2 2 2 3 2 2 2 2" xfId="28389"/>
    <cellStyle name="40 % - Accent6 2 2 2 3 2 2 2 3" xfId="38946"/>
    <cellStyle name="40 % - Accent6 2 2 2 3 2 2 2 4" xfId="49501"/>
    <cellStyle name="40 % - Accent6 2 2 2 3 2 2 2 5" xfId="60065"/>
    <cellStyle name="40 % - Accent6 2 2 2 3 2 2 3" xfId="18002"/>
    <cellStyle name="40 % - Accent6 2 2 2 3 2 2 4" xfId="23109"/>
    <cellStyle name="40 % - Accent6 2 2 2 3 2 2 5" xfId="33666"/>
    <cellStyle name="40 % - Accent6 2 2 2 3 2 2 6" xfId="44221"/>
    <cellStyle name="40 % - Accent6 2 2 2 3 2 2 7" xfId="54785"/>
    <cellStyle name="40 % - Accent6 2 2 2 3 2 3" xfId="10242"/>
    <cellStyle name="40 % - Accent6 2 2 2 3 2 3 2" xfId="25749"/>
    <cellStyle name="40 % - Accent6 2 2 2 3 2 3 3" xfId="36306"/>
    <cellStyle name="40 % - Accent6 2 2 2 3 2 3 4" xfId="46861"/>
    <cellStyle name="40 % - Accent6 2 2 2 3 2 3 5" xfId="57425"/>
    <cellStyle name="40 % - Accent6 2 2 2 3 2 4" xfId="4960"/>
    <cellStyle name="40 % - Accent6 2 2 2 3 2 5" xfId="15538"/>
    <cellStyle name="40 % - Accent6 2 2 2 3 2 6" xfId="20469"/>
    <cellStyle name="40 % - Accent6 2 2 2 3 2 7" xfId="31026"/>
    <cellStyle name="40 % - Accent6 2 2 2 3 2 8" xfId="41581"/>
    <cellStyle name="40 % - Accent6 2 2 2 3 2 9" xfId="52145"/>
    <cellStyle name="40 % - Accent6 2 2 2 3 3" xfId="6370"/>
    <cellStyle name="40 % - Accent6 2 2 2 3 3 2" xfId="11651"/>
    <cellStyle name="40 % - Accent6 2 2 2 3 3 2 2" xfId="27157"/>
    <cellStyle name="40 % - Accent6 2 2 2 3 3 2 3" xfId="37714"/>
    <cellStyle name="40 % - Accent6 2 2 2 3 3 2 4" xfId="48269"/>
    <cellStyle name="40 % - Accent6 2 2 2 3 3 2 5" xfId="58833"/>
    <cellStyle name="40 % - Accent6 2 2 2 3 3 3" xfId="16770"/>
    <cellStyle name="40 % - Accent6 2 2 2 3 3 4" xfId="21877"/>
    <cellStyle name="40 % - Accent6 2 2 2 3 3 5" xfId="32434"/>
    <cellStyle name="40 % - Accent6 2 2 2 3 3 6" xfId="42989"/>
    <cellStyle name="40 % - Accent6 2 2 2 3 3 7" xfId="53553"/>
    <cellStyle name="40 % - Accent6 2 2 2 3 4" xfId="9010"/>
    <cellStyle name="40 % - Accent6 2 2 2 3 4 2" xfId="24517"/>
    <cellStyle name="40 % - Accent6 2 2 2 3 4 3" xfId="35074"/>
    <cellStyle name="40 % - Accent6 2 2 2 3 4 4" xfId="45629"/>
    <cellStyle name="40 % - Accent6 2 2 2 3 4 5" xfId="56193"/>
    <cellStyle name="40 % - Accent6 2 2 2 3 5" xfId="3728"/>
    <cellStyle name="40 % - Accent6 2 2 2 3 6" xfId="14306"/>
    <cellStyle name="40 % - Accent6 2 2 2 3 7" xfId="19237"/>
    <cellStyle name="40 % - Accent6 2 2 2 3 8" xfId="29794"/>
    <cellStyle name="40 % - Accent6 2 2 2 3 9" xfId="40349"/>
    <cellStyle name="40 % - Accent6 2 2 2 4" xfId="1612"/>
    <cellStyle name="40 % - Accent6 2 2 2 4 2" xfId="6898"/>
    <cellStyle name="40 % - Accent6 2 2 2 4 2 2" xfId="12179"/>
    <cellStyle name="40 % - Accent6 2 2 2 4 2 2 2" xfId="27685"/>
    <cellStyle name="40 % - Accent6 2 2 2 4 2 2 3" xfId="38242"/>
    <cellStyle name="40 % - Accent6 2 2 2 4 2 2 4" xfId="48797"/>
    <cellStyle name="40 % - Accent6 2 2 2 4 2 2 5" xfId="59361"/>
    <cellStyle name="40 % - Accent6 2 2 2 4 2 3" xfId="17298"/>
    <cellStyle name="40 % - Accent6 2 2 2 4 2 4" xfId="22405"/>
    <cellStyle name="40 % - Accent6 2 2 2 4 2 5" xfId="32962"/>
    <cellStyle name="40 % - Accent6 2 2 2 4 2 6" xfId="43517"/>
    <cellStyle name="40 % - Accent6 2 2 2 4 2 7" xfId="54081"/>
    <cellStyle name="40 % - Accent6 2 2 2 4 3" xfId="9538"/>
    <cellStyle name="40 % - Accent6 2 2 2 4 3 2" xfId="25045"/>
    <cellStyle name="40 % - Accent6 2 2 2 4 3 3" xfId="35602"/>
    <cellStyle name="40 % - Accent6 2 2 2 4 3 4" xfId="46157"/>
    <cellStyle name="40 % - Accent6 2 2 2 4 3 5" xfId="56721"/>
    <cellStyle name="40 % - Accent6 2 2 2 4 4" xfId="4256"/>
    <cellStyle name="40 % - Accent6 2 2 2 4 5" xfId="14834"/>
    <cellStyle name="40 % - Accent6 2 2 2 4 6" xfId="19765"/>
    <cellStyle name="40 % - Accent6 2 2 2 4 7" xfId="30322"/>
    <cellStyle name="40 % - Accent6 2 2 2 4 8" xfId="40877"/>
    <cellStyle name="40 % - Accent6 2 2 2 4 9" xfId="51441"/>
    <cellStyle name="40 % - Accent6 2 2 2 5" xfId="5665"/>
    <cellStyle name="40 % - Accent6 2 2 2 5 2" xfId="10947"/>
    <cellStyle name="40 % - Accent6 2 2 2 5 2 2" xfId="26453"/>
    <cellStyle name="40 % - Accent6 2 2 2 5 2 3" xfId="37010"/>
    <cellStyle name="40 % - Accent6 2 2 2 5 2 4" xfId="47565"/>
    <cellStyle name="40 % - Accent6 2 2 2 5 2 5" xfId="58129"/>
    <cellStyle name="40 % - Accent6 2 2 2 5 3" xfId="16066"/>
    <cellStyle name="40 % - Accent6 2 2 2 5 4" xfId="21173"/>
    <cellStyle name="40 % - Accent6 2 2 2 5 5" xfId="31730"/>
    <cellStyle name="40 % - Accent6 2 2 2 5 6" xfId="42285"/>
    <cellStyle name="40 % - Accent6 2 2 2 5 7" xfId="52849"/>
    <cellStyle name="40 % - Accent6 2 2 2 6" xfId="8306"/>
    <cellStyle name="40 % - Accent6 2 2 2 6 2" xfId="23813"/>
    <cellStyle name="40 % - Accent6 2 2 2 6 3" xfId="34370"/>
    <cellStyle name="40 % - Accent6 2 2 2 6 4" xfId="44925"/>
    <cellStyle name="40 % - Accent6 2 2 2 6 5" xfId="55489"/>
    <cellStyle name="40 % - Accent6 2 2 2 7" xfId="3028"/>
    <cellStyle name="40 % - Accent6 2 2 2 8" xfId="13602"/>
    <cellStyle name="40 % - Accent6 2 2 2 9" xfId="18533"/>
    <cellStyle name="40 % - Accent6 2 2 3" xfId="555"/>
    <cellStyle name="40 % - Accent6 2 2 3 10" xfId="39821"/>
    <cellStyle name="40 % - Accent6 2 2 3 11" xfId="50385"/>
    <cellStyle name="40 % - Accent6 2 2 3 2" xfId="1260"/>
    <cellStyle name="40 % - Accent6 2 2 3 2 10" xfId="51089"/>
    <cellStyle name="40 % - Accent6 2 2 3 2 2" xfId="2492"/>
    <cellStyle name="40 % - Accent6 2 2 3 2 2 2" xfId="7778"/>
    <cellStyle name="40 % - Accent6 2 2 3 2 2 2 2" xfId="13059"/>
    <cellStyle name="40 % - Accent6 2 2 3 2 2 2 2 2" xfId="28565"/>
    <cellStyle name="40 % - Accent6 2 2 3 2 2 2 2 3" xfId="39122"/>
    <cellStyle name="40 % - Accent6 2 2 3 2 2 2 2 4" xfId="49677"/>
    <cellStyle name="40 % - Accent6 2 2 3 2 2 2 2 5" xfId="60241"/>
    <cellStyle name="40 % - Accent6 2 2 3 2 2 2 3" xfId="18178"/>
    <cellStyle name="40 % - Accent6 2 2 3 2 2 2 4" xfId="23285"/>
    <cellStyle name="40 % - Accent6 2 2 3 2 2 2 5" xfId="33842"/>
    <cellStyle name="40 % - Accent6 2 2 3 2 2 2 6" xfId="44397"/>
    <cellStyle name="40 % - Accent6 2 2 3 2 2 2 7" xfId="54961"/>
    <cellStyle name="40 % - Accent6 2 2 3 2 2 3" xfId="10418"/>
    <cellStyle name="40 % - Accent6 2 2 3 2 2 3 2" xfId="25925"/>
    <cellStyle name="40 % - Accent6 2 2 3 2 2 3 3" xfId="36482"/>
    <cellStyle name="40 % - Accent6 2 2 3 2 2 3 4" xfId="47037"/>
    <cellStyle name="40 % - Accent6 2 2 3 2 2 3 5" xfId="57601"/>
    <cellStyle name="40 % - Accent6 2 2 3 2 2 4" xfId="5136"/>
    <cellStyle name="40 % - Accent6 2 2 3 2 2 5" xfId="15714"/>
    <cellStyle name="40 % - Accent6 2 2 3 2 2 6" xfId="20645"/>
    <cellStyle name="40 % - Accent6 2 2 3 2 2 7" xfId="31202"/>
    <cellStyle name="40 % - Accent6 2 2 3 2 2 8" xfId="41757"/>
    <cellStyle name="40 % - Accent6 2 2 3 2 2 9" xfId="52321"/>
    <cellStyle name="40 % - Accent6 2 2 3 2 3" xfId="6546"/>
    <cellStyle name="40 % - Accent6 2 2 3 2 3 2" xfId="11827"/>
    <cellStyle name="40 % - Accent6 2 2 3 2 3 2 2" xfId="27333"/>
    <cellStyle name="40 % - Accent6 2 2 3 2 3 2 3" xfId="37890"/>
    <cellStyle name="40 % - Accent6 2 2 3 2 3 2 4" xfId="48445"/>
    <cellStyle name="40 % - Accent6 2 2 3 2 3 2 5" xfId="59009"/>
    <cellStyle name="40 % - Accent6 2 2 3 2 3 3" xfId="16946"/>
    <cellStyle name="40 % - Accent6 2 2 3 2 3 4" xfId="22053"/>
    <cellStyle name="40 % - Accent6 2 2 3 2 3 5" xfId="32610"/>
    <cellStyle name="40 % - Accent6 2 2 3 2 3 6" xfId="43165"/>
    <cellStyle name="40 % - Accent6 2 2 3 2 3 7" xfId="53729"/>
    <cellStyle name="40 % - Accent6 2 2 3 2 4" xfId="9186"/>
    <cellStyle name="40 % - Accent6 2 2 3 2 4 2" xfId="24693"/>
    <cellStyle name="40 % - Accent6 2 2 3 2 4 3" xfId="35250"/>
    <cellStyle name="40 % - Accent6 2 2 3 2 4 4" xfId="45805"/>
    <cellStyle name="40 % - Accent6 2 2 3 2 4 5" xfId="56369"/>
    <cellStyle name="40 % - Accent6 2 2 3 2 5" xfId="3904"/>
    <cellStyle name="40 % - Accent6 2 2 3 2 6" xfId="14482"/>
    <cellStyle name="40 % - Accent6 2 2 3 2 7" xfId="19413"/>
    <cellStyle name="40 % - Accent6 2 2 3 2 8" xfId="29970"/>
    <cellStyle name="40 % - Accent6 2 2 3 2 9" xfId="40525"/>
    <cellStyle name="40 % - Accent6 2 2 3 3" xfId="1788"/>
    <cellStyle name="40 % - Accent6 2 2 3 3 2" xfId="7074"/>
    <cellStyle name="40 % - Accent6 2 2 3 3 2 2" xfId="12355"/>
    <cellStyle name="40 % - Accent6 2 2 3 3 2 2 2" xfId="27861"/>
    <cellStyle name="40 % - Accent6 2 2 3 3 2 2 3" xfId="38418"/>
    <cellStyle name="40 % - Accent6 2 2 3 3 2 2 4" xfId="48973"/>
    <cellStyle name="40 % - Accent6 2 2 3 3 2 2 5" xfId="59537"/>
    <cellStyle name="40 % - Accent6 2 2 3 3 2 3" xfId="17474"/>
    <cellStyle name="40 % - Accent6 2 2 3 3 2 4" xfId="22581"/>
    <cellStyle name="40 % - Accent6 2 2 3 3 2 5" xfId="33138"/>
    <cellStyle name="40 % - Accent6 2 2 3 3 2 6" xfId="43693"/>
    <cellStyle name="40 % - Accent6 2 2 3 3 2 7" xfId="54257"/>
    <cellStyle name="40 % - Accent6 2 2 3 3 3" xfId="9714"/>
    <cellStyle name="40 % - Accent6 2 2 3 3 3 2" xfId="25221"/>
    <cellStyle name="40 % - Accent6 2 2 3 3 3 3" xfId="35778"/>
    <cellStyle name="40 % - Accent6 2 2 3 3 3 4" xfId="46333"/>
    <cellStyle name="40 % - Accent6 2 2 3 3 3 5" xfId="56897"/>
    <cellStyle name="40 % - Accent6 2 2 3 3 4" xfId="4432"/>
    <cellStyle name="40 % - Accent6 2 2 3 3 5" xfId="15010"/>
    <cellStyle name="40 % - Accent6 2 2 3 3 6" xfId="19941"/>
    <cellStyle name="40 % - Accent6 2 2 3 3 7" xfId="30498"/>
    <cellStyle name="40 % - Accent6 2 2 3 3 8" xfId="41053"/>
    <cellStyle name="40 % - Accent6 2 2 3 3 9" xfId="51617"/>
    <cellStyle name="40 % - Accent6 2 2 3 4" xfId="5841"/>
    <cellStyle name="40 % - Accent6 2 2 3 4 2" xfId="11123"/>
    <cellStyle name="40 % - Accent6 2 2 3 4 2 2" xfId="26629"/>
    <cellStyle name="40 % - Accent6 2 2 3 4 2 3" xfId="37186"/>
    <cellStyle name="40 % - Accent6 2 2 3 4 2 4" xfId="47741"/>
    <cellStyle name="40 % - Accent6 2 2 3 4 2 5" xfId="58305"/>
    <cellStyle name="40 % - Accent6 2 2 3 4 3" xfId="16242"/>
    <cellStyle name="40 % - Accent6 2 2 3 4 4" xfId="21349"/>
    <cellStyle name="40 % - Accent6 2 2 3 4 5" xfId="31906"/>
    <cellStyle name="40 % - Accent6 2 2 3 4 6" xfId="42461"/>
    <cellStyle name="40 % - Accent6 2 2 3 4 7" xfId="53025"/>
    <cellStyle name="40 % - Accent6 2 2 3 5" xfId="8482"/>
    <cellStyle name="40 % - Accent6 2 2 3 5 2" xfId="23989"/>
    <cellStyle name="40 % - Accent6 2 2 3 5 3" xfId="34546"/>
    <cellStyle name="40 % - Accent6 2 2 3 5 4" xfId="45101"/>
    <cellStyle name="40 % - Accent6 2 2 3 5 5" xfId="55665"/>
    <cellStyle name="40 % - Accent6 2 2 3 6" xfId="3200"/>
    <cellStyle name="40 % - Accent6 2 2 3 7" xfId="13778"/>
    <cellStyle name="40 % - Accent6 2 2 3 8" xfId="18709"/>
    <cellStyle name="40 % - Accent6 2 2 3 9" xfId="29266"/>
    <cellStyle name="40 % - Accent6 2 2 4" xfId="908"/>
    <cellStyle name="40 % - Accent6 2 2 4 10" xfId="50737"/>
    <cellStyle name="40 % - Accent6 2 2 4 2" xfId="2140"/>
    <cellStyle name="40 % - Accent6 2 2 4 2 2" xfId="7426"/>
    <cellStyle name="40 % - Accent6 2 2 4 2 2 2" xfId="12707"/>
    <cellStyle name="40 % - Accent6 2 2 4 2 2 2 2" xfId="28213"/>
    <cellStyle name="40 % - Accent6 2 2 4 2 2 2 3" xfId="38770"/>
    <cellStyle name="40 % - Accent6 2 2 4 2 2 2 4" xfId="49325"/>
    <cellStyle name="40 % - Accent6 2 2 4 2 2 2 5" xfId="59889"/>
    <cellStyle name="40 % - Accent6 2 2 4 2 2 3" xfId="17826"/>
    <cellStyle name="40 % - Accent6 2 2 4 2 2 4" xfId="22933"/>
    <cellStyle name="40 % - Accent6 2 2 4 2 2 5" xfId="33490"/>
    <cellStyle name="40 % - Accent6 2 2 4 2 2 6" xfId="44045"/>
    <cellStyle name="40 % - Accent6 2 2 4 2 2 7" xfId="54609"/>
    <cellStyle name="40 % - Accent6 2 2 4 2 3" xfId="10066"/>
    <cellStyle name="40 % - Accent6 2 2 4 2 3 2" xfId="25573"/>
    <cellStyle name="40 % - Accent6 2 2 4 2 3 3" xfId="36130"/>
    <cellStyle name="40 % - Accent6 2 2 4 2 3 4" xfId="46685"/>
    <cellStyle name="40 % - Accent6 2 2 4 2 3 5" xfId="57249"/>
    <cellStyle name="40 % - Accent6 2 2 4 2 4" xfId="4784"/>
    <cellStyle name="40 % - Accent6 2 2 4 2 5" xfId="15362"/>
    <cellStyle name="40 % - Accent6 2 2 4 2 6" xfId="20293"/>
    <cellStyle name="40 % - Accent6 2 2 4 2 7" xfId="30850"/>
    <cellStyle name="40 % - Accent6 2 2 4 2 8" xfId="41405"/>
    <cellStyle name="40 % - Accent6 2 2 4 2 9" xfId="51969"/>
    <cellStyle name="40 % - Accent6 2 2 4 3" xfId="6194"/>
    <cellStyle name="40 % - Accent6 2 2 4 3 2" xfId="11475"/>
    <cellStyle name="40 % - Accent6 2 2 4 3 2 2" xfId="26981"/>
    <cellStyle name="40 % - Accent6 2 2 4 3 2 3" xfId="37538"/>
    <cellStyle name="40 % - Accent6 2 2 4 3 2 4" xfId="48093"/>
    <cellStyle name="40 % - Accent6 2 2 4 3 2 5" xfId="58657"/>
    <cellStyle name="40 % - Accent6 2 2 4 3 3" xfId="16594"/>
    <cellStyle name="40 % - Accent6 2 2 4 3 4" xfId="21701"/>
    <cellStyle name="40 % - Accent6 2 2 4 3 5" xfId="32258"/>
    <cellStyle name="40 % - Accent6 2 2 4 3 6" xfId="42813"/>
    <cellStyle name="40 % - Accent6 2 2 4 3 7" xfId="53377"/>
    <cellStyle name="40 % - Accent6 2 2 4 4" xfId="8834"/>
    <cellStyle name="40 % - Accent6 2 2 4 4 2" xfId="24341"/>
    <cellStyle name="40 % - Accent6 2 2 4 4 3" xfId="34898"/>
    <cellStyle name="40 % - Accent6 2 2 4 4 4" xfId="45453"/>
    <cellStyle name="40 % - Accent6 2 2 4 4 5" xfId="56017"/>
    <cellStyle name="40 % - Accent6 2 2 4 5" xfId="3552"/>
    <cellStyle name="40 % - Accent6 2 2 4 6" xfId="14130"/>
    <cellStyle name="40 % - Accent6 2 2 4 7" xfId="19061"/>
    <cellStyle name="40 % - Accent6 2 2 4 8" xfId="29618"/>
    <cellStyle name="40 % - Accent6 2 2 4 9" xfId="40173"/>
    <cellStyle name="40 % - Accent6 2 2 5" xfId="1436"/>
    <cellStyle name="40 % - Accent6 2 2 5 2" xfId="6722"/>
    <cellStyle name="40 % - Accent6 2 2 5 2 2" xfId="12003"/>
    <cellStyle name="40 % - Accent6 2 2 5 2 2 2" xfId="27509"/>
    <cellStyle name="40 % - Accent6 2 2 5 2 2 3" xfId="38066"/>
    <cellStyle name="40 % - Accent6 2 2 5 2 2 4" xfId="48621"/>
    <cellStyle name="40 % - Accent6 2 2 5 2 2 5" xfId="59185"/>
    <cellStyle name="40 % - Accent6 2 2 5 2 3" xfId="17122"/>
    <cellStyle name="40 % - Accent6 2 2 5 2 4" xfId="22229"/>
    <cellStyle name="40 % - Accent6 2 2 5 2 5" xfId="32786"/>
    <cellStyle name="40 % - Accent6 2 2 5 2 6" xfId="43341"/>
    <cellStyle name="40 % - Accent6 2 2 5 2 7" xfId="53905"/>
    <cellStyle name="40 % - Accent6 2 2 5 3" xfId="9362"/>
    <cellStyle name="40 % - Accent6 2 2 5 3 2" xfId="24869"/>
    <cellStyle name="40 % - Accent6 2 2 5 3 3" xfId="35426"/>
    <cellStyle name="40 % - Accent6 2 2 5 3 4" xfId="45981"/>
    <cellStyle name="40 % - Accent6 2 2 5 3 5" xfId="56545"/>
    <cellStyle name="40 % - Accent6 2 2 5 4" xfId="4080"/>
    <cellStyle name="40 % - Accent6 2 2 5 5" xfId="14658"/>
    <cellStyle name="40 % - Accent6 2 2 5 6" xfId="19589"/>
    <cellStyle name="40 % - Accent6 2 2 5 7" xfId="30146"/>
    <cellStyle name="40 % - Accent6 2 2 5 8" xfId="40701"/>
    <cellStyle name="40 % - Accent6 2 2 5 9" xfId="51265"/>
    <cellStyle name="40 % - Accent6 2 2 6" xfId="2668"/>
    <cellStyle name="40 % - Accent6 2 2 6 2" xfId="7954"/>
    <cellStyle name="40 % - Accent6 2 2 6 2 2" xfId="13235"/>
    <cellStyle name="40 % - Accent6 2 2 6 2 2 2" xfId="28741"/>
    <cellStyle name="40 % - Accent6 2 2 6 2 2 3" xfId="39298"/>
    <cellStyle name="40 % - Accent6 2 2 6 2 2 4" xfId="49853"/>
    <cellStyle name="40 % - Accent6 2 2 6 2 2 5" xfId="60417"/>
    <cellStyle name="40 % - Accent6 2 2 6 2 3" xfId="23461"/>
    <cellStyle name="40 % - Accent6 2 2 6 2 4" xfId="34018"/>
    <cellStyle name="40 % - Accent6 2 2 6 2 5" xfId="44573"/>
    <cellStyle name="40 % - Accent6 2 2 6 2 6" xfId="55137"/>
    <cellStyle name="40 % - Accent6 2 2 6 3" xfId="10594"/>
    <cellStyle name="40 % - Accent6 2 2 6 3 2" xfId="26101"/>
    <cellStyle name="40 % - Accent6 2 2 6 3 3" xfId="36658"/>
    <cellStyle name="40 % - Accent6 2 2 6 3 4" xfId="47213"/>
    <cellStyle name="40 % - Accent6 2 2 6 3 5" xfId="57777"/>
    <cellStyle name="40 % - Accent6 2 2 6 4" xfId="5312"/>
    <cellStyle name="40 % - Accent6 2 2 6 5" xfId="15890"/>
    <cellStyle name="40 % - Accent6 2 2 6 6" xfId="20821"/>
    <cellStyle name="40 % - Accent6 2 2 6 7" xfId="31378"/>
    <cellStyle name="40 % - Accent6 2 2 6 8" xfId="41933"/>
    <cellStyle name="40 % - Accent6 2 2 6 9" xfId="52497"/>
    <cellStyle name="40 % - Accent6 2 2 7" xfId="5489"/>
    <cellStyle name="40 % - Accent6 2 2 7 2" xfId="10771"/>
    <cellStyle name="40 % - Accent6 2 2 7 2 2" xfId="26277"/>
    <cellStyle name="40 % - Accent6 2 2 7 2 3" xfId="36834"/>
    <cellStyle name="40 % - Accent6 2 2 7 2 4" xfId="47389"/>
    <cellStyle name="40 % - Accent6 2 2 7 2 5" xfId="57953"/>
    <cellStyle name="40 % - Accent6 2 2 7 3" xfId="20997"/>
    <cellStyle name="40 % - Accent6 2 2 7 4" xfId="31554"/>
    <cellStyle name="40 % - Accent6 2 2 7 5" xfId="42109"/>
    <cellStyle name="40 % - Accent6 2 2 7 6" xfId="52673"/>
    <cellStyle name="40 % - Accent6 2 2 8" xfId="8130"/>
    <cellStyle name="40 % - Accent6 2 2 8 2" xfId="23637"/>
    <cellStyle name="40 % - Accent6 2 2 8 3" xfId="34194"/>
    <cellStyle name="40 % - Accent6 2 2 8 4" xfId="44749"/>
    <cellStyle name="40 % - Accent6 2 2 8 5" xfId="55313"/>
    <cellStyle name="40 % - Accent6 2 2 9" xfId="2845"/>
    <cellStyle name="40 % - Accent6 2 3" xfId="292"/>
    <cellStyle name="40 % - Accent6 2 3 10" xfId="29007"/>
    <cellStyle name="40 % - Accent6 2 3 11" xfId="39562"/>
    <cellStyle name="40 % - Accent6 2 3 12" xfId="50122"/>
    <cellStyle name="40 % - Accent6 2 3 2" xfId="645"/>
    <cellStyle name="40 % - Accent6 2 3 2 10" xfId="50474"/>
    <cellStyle name="40 % - Accent6 2 3 2 2" xfId="1877"/>
    <cellStyle name="40 % - Accent6 2 3 2 2 2" xfId="7163"/>
    <cellStyle name="40 % - Accent6 2 3 2 2 2 2" xfId="12444"/>
    <cellStyle name="40 % - Accent6 2 3 2 2 2 2 2" xfId="27950"/>
    <cellStyle name="40 % - Accent6 2 3 2 2 2 2 3" xfId="38507"/>
    <cellStyle name="40 % - Accent6 2 3 2 2 2 2 4" xfId="49062"/>
    <cellStyle name="40 % - Accent6 2 3 2 2 2 2 5" xfId="59626"/>
    <cellStyle name="40 % - Accent6 2 3 2 2 2 3" xfId="17563"/>
    <cellStyle name="40 % - Accent6 2 3 2 2 2 4" xfId="22670"/>
    <cellStyle name="40 % - Accent6 2 3 2 2 2 5" xfId="33227"/>
    <cellStyle name="40 % - Accent6 2 3 2 2 2 6" xfId="43782"/>
    <cellStyle name="40 % - Accent6 2 3 2 2 2 7" xfId="54346"/>
    <cellStyle name="40 % - Accent6 2 3 2 2 3" xfId="9803"/>
    <cellStyle name="40 % - Accent6 2 3 2 2 3 2" xfId="25310"/>
    <cellStyle name="40 % - Accent6 2 3 2 2 3 3" xfId="35867"/>
    <cellStyle name="40 % - Accent6 2 3 2 2 3 4" xfId="46422"/>
    <cellStyle name="40 % - Accent6 2 3 2 2 3 5" xfId="56986"/>
    <cellStyle name="40 % - Accent6 2 3 2 2 4" xfId="4521"/>
    <cellStyle name="40 % - Accent6 2 3 2 2 5" xfId="15099"/>
    <cellStyle name="40 % - Accent6 2 3 2 2 6" xfId="20030"/>
    <cellStyle name="40 % - Accent6 2 3 2 2 7" xfId="30587"/>
    <cellStyle name="40 % - Accent6 2 3 2 2 8" xfId="41142"/>
    <cellStyle name="40 % - Accent6 2 3 2 2 9" xfId="51706"/>
    <cellStyle name="40 % - Accent6 2 3 2 3" xfId="5931"/>
    <cellStyle name="40 % - Accent6 2 3 2 3 2" xfId="11212"/>
    <cellStyle name="40 % - Accent6 2 3 2 3 2 2" xfId="26718"/>
    <cellStyle name="40 % - Accent6 2 3 2 3 2 3" xfId="37275"/>
    <cellStyle name="40 % - Accent6 2 3 2 3 2 4" xfId="47830"/>
    <cellStyle name="40 % - Accent6 2 3 2 3 2 5" xfId="58394"/>
    <cellStyle name="40 % - Accent6 2 3 2 3 3" xfId="16331"/>
    <cellStyle name="40 % - Accent6 2 3 2 3 4" xfId="21438"/>
    <cellStyle name="40 % - Accent6 2 3 2 3 5" xfId="31995"/>
    <cellStyle name="40 % - Accent6 2 3 2 3 6" xfId="42550"/>
    <cellStyle name="40 % - Accent6 2 3 2 3 7" xfId="53114"/>
    <cellStyle name="40 % - Accent6 2 3 2 4" xfId="8571"/>
    <cellStyle name="40 % - Accent6 2 3 2 4 2" xfId="24078"/>
    <cellStyle name="40 % - Accent6 2 3 2 4 3" xfId="34635"/>
    <cellStyle name="40 % - Accent6 2 3 2 4 4" xfId="45190"/>
    <cellStyle name="40 % - Accent6 2 3 2 4 5" xfId="55754"/>
    <cellStyle name="40 % - Accent6 2 3 2 5" xfId="3289"/>
    <cellStyle name="40 % - Accent6 2 3 2 6" xfId="13867"/>
    <cellStyle name="40 % - Accent6 2 3 2 7" xfId="18798"/>
    <cellStyle name="40 % - Accent6 2 3 2 8" xfId="29355"/>
    <cellStyle name="40 % - Accent6 2 3 2 9" xfId="39910"/>
    <cellStyle name="40 % - Accent6 2 3 3" xfId="997"/>
    <cellStyle name="40 % - Accent6 2 3 3 10" xfId="50826"/>
    <cellStyle name="40 % - Accent6 2 3 3 2" xfId="2229"/>
    <cellStyle name="40 % - Accent6 2 3 3 2 2" xfId="7515"/>
    <cellStyle name="40 % - Accent6 2 3 3 2 2 2" xfId="12796"/>
    <cellStyle name="40 % - Accent6 2 3 3 2 2 2 2" xfId="28302"/>
    <cellStyle name="40 % - Accent6 2 3 3 2 2 2 3" xfId="38859"/>
    <cellStyle name="40 % - Accent6 2 3 3 2 2 2 4" xfId="49414"/>
    <cellStyle name="40 % - Accent6 2 3 3 2 2 2 5" xfId="59978"/>
    <cellStyle name="40 % - Accent6 2 3 3 2 2 3" xfId="17915"/>
    <cellStyle name="40 % - Accent6 2 3 3 2 2 4" xfId="23022"/>
    <cellStyle name="40 % - Accent6 2 3 3 2 2 5" xfId="33579"/>
    <cellStyle name="40 % - Accent6 2 3 3 2 2 6" xfId="44134"/>
    <cellStyle name="40 % - Accent6 2 3 3 2 2 7" xfId="54698"/>
    <cellStyle name="40 % - Accent6 2 3 3 2 3" xfId="10155"/>
    <cellStyle name="40 % - Accent6 2 3 3 2 3 2" xfId="25662"/>
    <cellStyle name="40 % - Accent6 2 3 3 2 3 3" xfId="36219"/>
    <cellStyle name="40 % - Accent6 2 3 3 2 3 4" xfId="46774"/>
    <cellStyle name="40 % - Accent6 2 3 3 2 3 5" xfId="57338"/>
    <cellStyle name="40 % - Accent6 2 3 3 2 4" xfId="4873"/>
    <cellStyle name="40 % - Accent6 2 3 3 2 5" xfId="15451"/>
    <cellStyle name="40 % - Accent6 2 3 3 2 6" xfId="20382"/>
    <cellStyle name="40 % - Accent6 2 3 3 2 7" xfId="30939"/>
    <cellStyle name="40 % - Accent6 2 3 3 2 8" xfId="41494"/>
    <cellStyle name="40 % - Accent6 2 3 3 2 9" xfId="52058"/>
    <cellStyle name="40 % - Accent6 2 3 3 3" xfId="6283"/>
    <cellStyle name="40 % - Accent6 2 3 3 3 2" xfId="11564"/>
    <cellStyle name="40 % - Accent6 2 3 3 3 2 2" xfId="27070"/>
    <cellStyle name="40 % - Accent6 2 3 3 3 2 3" xfId="37627"/>
    <cellStyle name="40 % - Accent6 2 3 3 3 2 4" xfId="48182"/>
    <cellStyle name="40 % - Accent6 2 3 3 3 2 5" xfId="58746"/>
    <cellStyle name="40 % - Accent6 2 3 3 3 3" xfId="16683"/>
    <cellStyle name="40 % - Accent6 2 3 3 3 4" xfId="21790"/>
    <cellStyle name="40 % - Accent6 2 3 3 3 5" xfId="32347"/>
    <cellStyle name="40 % - Accent6 2 3 3 3 6" xfId="42902"/>
    <cellStyle name="40 % - Accent6 2 3 3 3 7" xfId="53466"/>
    <cellStyle name="40 % - Accent6 2 3 3 4" xfId="8923"/>
    <cellStyle name="40 % - Accent6 2 3 3 4 2" xfId="24430"/>
    <cellStyle name="40 % - Accent6 2 3 3 4 3" xfId="34987"/>
    <cellStyle name="40 % - Accent6 2 3 3 4 4" xfId="45542"/>
    <cellStyle name="40 % - Accent6 2 3 3 4 5" xfId="56106"/>
    <cellStyle name="40 % - Accent6 2 3 3 5" xfId="3641"/>
    <cellStyle name="40 % - Accent6 2 3 3 6" xfId="14219"/>
    <cellStyle name="40 % - Accent6 2 3 3 7" xfId="19150"/>
    <cellStyle name="40 % - Accent6 2 3 3 8" xfId="29707"/>
    <cellStyle name="40 % - Accent6 2 3 3 9" xfId="40262"/>
    <cellStyle name="40 % - Accent6 2 3 4" xfId="1525"/>
    <cellStyle name="40 % - Accent6 2 3 4 2" xfId="6811"/>
    <cellStyle name="40 % - Accent6 2 3 4 2 2" xfId="12092"/>
    <cellStyle name="40 % - Accent6 2 3 4 2 2 2" xfId="27598"/>
    <cellStyle name="40 % - Accent6 2 3 4 2 2 3" xfId="38155"/>
    <cellStyle name="40 % - Accent6 2 3 4 2 2 4" xfId="48710"/>
    <cellStyle name="40 % - Accent6 2 3 4 2 2 5" xfId="59274"/>
    <cellStyle name="40 % - Accent6 2 3 4 2 3" xfId="17211"/>
    <cellStyle name="40 % - Accent6 2 3 4 2 4" xfId="22318"/>
    <cellStyle name="40 % - Accent6 2 3 4 2 5" xfId="32875"/>
    <cellStyle name="40 % - Accent6 2 3 4 2 6" xfId="43430"/>
    <cellStyle name="40 % - Accent6 2 3 4 2 7" xfId="53994"/>
    <cellStyle name="40 % - Accent6 2 3 4 3" xfId="9451"/>
    <cellStyle name="40 % - Accent6 2 3 4 3 2" xfId="24958"/>
    <cellStyle name="40 % - Accent6 2 3 4 3 3" xfId="35515"/>
    <cellStyle name="40 % - Accent6 2 3 4 3 4" xfId="46070"/>
    <cellStyle name="40 % - Accent6 2 3 4 3 5" xfId="56634"/>
    <cellStyle name="40 % - Accent6 2 3 4 4" xfId="4169"/>
    <cellStyle name="40 % - Accent6 2 3 4 5" xfId="14747"/>
    <cellStyle name="40 % - Accent6 2 3 4 6" xfId="19678"/>
    <cellStyle name="40 % - Accent6 2 3 4 7" xfId="30235"/>
    <cellStyle name="40 % - Accent6 2 3 4 8" xfId="40790"/>
    <cellStyle name="40 % - Accent6 2 3 4 9" xfId="51354"/>
    <cellStyle name="40 % - Accent6 2 3 5" xfId="5578"/>
    <cellStyle name="40 % - Accent6 2 3 5 2" xfId="10860"/>
    <cellStyle name="40 % - Accent6 2 3 5 2 2" xfId="26366"/>
    <cellStyle name="40 % - Accent6 2 3 5 2 3" xfId="36923"/>
    <cellStyle name="40 % - Accent6 2 3 5 2 4" xfId="47478"/>
    <cellStyle name="40 % - Accent6 2 3 5 2 5" xfId="58042"/>
    <cellStyle name="40 % - Accent6 2 3 5 3" xfId="15979"/>
    <cellStyle name="40 % - Accent6 2 3 5 4" xfId="21086"/>
    <cellStyle name="40 % - Accent6 2 3 5 5" xfId="31643"/>
    <cellStyle name="40 % - Accent6 2 3 5 6" xfId="42198"/>
    <cellStyle name="40 % - Accent6 2 3 5 7" xfId="52762"/>
    <cellStyle name="40 % - Accent6 2 3 6" xfId="8219"/>
    <cellStyle name="40 % - Accent6 2 3 6 2" xfId="23726"/>
    <cellStyle name="40 % - Accent6 2 3 6 3" xfId="34283"/>
    <cellStyle name="40 % - Accent6 2 3 6 4" xfId="44838"/>
    <cellStyle name="40 % - Accent6 2 3 6 5" xfId="55402"/>
    <cellStyle name="40 % - Accent6 2 3 7" xfId="2941"/>
    <cellStyle name="40 % - Accent6 2 3 8" xfId="13515"/>
    <cellStyle name="40 % - Accent6 2 3 9" xfId="18446"/>
    <cellStyle name="40 % - Accent6 2 4" xfId="468"/>
    <cellStyle name="40 % - Accent6 2 4 10" xfId="39736"/>
    <cellStyle name="40 % - Accent6 2 4 11" xfId="50298"/>
    <cellStyle name="40 % - Accent6 2 4 2" xfId="1173"/>
    <cellStyle name="40 % - Accent6 2 4 2 10" xfId="51002"/>
    <cellStyle name="40 % - Accent6 2 4 2 2" xfId="2405"/>
    <cellStyle name="40 % - Accent6 2 4 2 2 2" xfId="7691"/>
    <cellStyle name="40 % - Accent6 2 4 2 2 2 2" xfId="12972"/>
    <cellStyle name="40 % - Accent6 2 4 2 2 2 2 2" xfId="28478"/>
    <cellStyle name="40 % - Accent6 2 4 2 2 2 2 3" xfId="39035"/>
    <cellStyle name="40 % - Accent6 2 4 2 2 2 2 4" xfId="49590"/>
    <cellStyle name="40 % - Accent6 2 4 2 2 2 2 5" xfId="60154"/>
    <cellStyle name="40 % - Accent6 2 4 2 2 2 3" xfId="18091"/>
    <cellStyle name="40 % - Accent6 2 4 2 2 2 4" xfId="23198"/>
    <cellStyle name="40 % - Accent6 2 4 2 2 2 5" xfId="33755"/>
    <cellStyle name="40 % - Accent6 2 4 2 2 2 6" xfId="44310"/>
    <cellStyle name="40 % - Accent6 2 4 2 2 2 7" xfId="54874"/>
    <cellStyle name="40 % - Accent6 2 4 2 2 3" xfId="10331"/>
    <cellStyle name="40 % - Accent6 2 4 2 2 3 2" xfId="25838"/>
    <cellStyle name="40 % - Accent6 2 4 2 2 3 3" xfId="36395"/>
    <cellStyle name="40 % - Accent6 2 4 2 2 3 4" xfId="46950"/>
    <cellStyle name="40 % - Accent6 2 4 2 2 3 5" xfId="57514"/>
    <cellStyle name="40 % - Accent6 2 4 2 2 4" xfId="5049"/>
    <cellStyle name="40 % - Accent6 2 4 2 2 5" xfId="15627"/>
    <cellStyle name="40 % - Accent6 2 4 2 2 6" xfId="20558"/>
    <cellStyle name="40 % - Accent6 2 4 2 2 7" xfId="31115"/>
    <cellStyle name="40 % - Accent6 2 4 2 2 8" xfId="41670"/>
    <cellStyle name="40 % - Accent6 2 4 2 2 9" xfId="52234"/>
    <cellStyle name="40 % - Accent6 2 4 2 3" xfId="6459"/>
    <cellStyle name="40 % - Accent6 2 4 2 3 2" xfId="11740"/>
    <cellStyle name="40 % - Accent6 2 4 2 3 2 2" xfId="27246"/>
    <cellStyle name="40 % - Accent6 2 4 2 3 2 3" xfId="37803"/>
    <cellStyle name="40 % - Accent6 2 4 2 3 2 4" xfId="48358"/>
    <cellStyle name="40 % - Accent6 2 4 2 3 2 5" xfId="58922"/>
    <cellStyle name="40 % - Accent6 2 4 2 3 3" xfId="16859"/>
    <cellStyle name="40 % - Accent6 2 4 2 3 4" xfId="21966"/>
    <cellStyle name="40 % - Accent6 2 4 2 3 5" xfId="32523"/>
    <cellStyle name="40 % - Accent6 2 4 2 3 6" xfId="43078"/>
    <cellStyle name="40 % - Accent6 2 4 2 3 7" xfId="53642"/>
    <cellStyle name="40 % - Accent6 2 4 2 4" xfId="9099"/>
    <cellStyle name="40 % - Accent6 2 4 2 4 2" xfId="24606"/>
    <cellStyle name="40 % - Accent6 2 4 2 4 3" xfId="35163"/>
    <cellStyle name="40 % - Accent6 2 4 2 4 4" xfId="45718"/>
    <cellStyle name="40 % - Accent6 2 4 2 4 5" xfId="56282"/>
    <cellStyle name="40 % - Accent6 2 4 2 5" xfId="3817"/>
    <cellStyle name="40 % - Accent6 2 4 2 6" xfId="14395"/>
    <cellStyle name="40 % - Accent6 2 4 2 7" xfId="19326"/>
    <cellStyle name="40 % - Accent6 2 4 2 8" xfId="29883"/>
    <cellStyle name="40 % - Accent6 2 4 2 9" xfId="40438"/>
    <cellStyle name="40 % - Accent6 2 4 3" xfId="1701"/>
    <cellStyle name="40 % - Accent6 2 4 3 2" xfId="6987"/>
    <cellStyle name="40 % - Accent6 2 4 3 2 2" xfId="12268"/>
    <cellStyle name="40 % - Accent6 2 4 3 2 2 2" xfId="27774"/>
    <cellStyle name="40 % - Accent6 2 4 3 2 2 3" xfId="38331"/>
    <cellStyle name="40 % - Accent6 2 4 3 2 2 4" xfId="48886"/>
    <cellStyle name="40 % - Accent6 2 4 3 2 2 5" xfId="59450"/>
    <cellStyle name="40 % - Accent6 2 4 3 2 3" xfId="17387"/>
    <cellStyle name="40 % - Accent6 2 4 3 2 4" xfId="22494"/>
    <cellStyle name="40 % - Accent6 2 4 3 2 5" xfId="33051"/>
    <cellStyle name="40 % - Accent6 2 4 3 2 6" xfId="43606"/>
    <cellStyle name="40 % - Accent6 2 4 3 2 7" xfId="54170"/>
    <cellStyle name="40 % - Accent6 2 4 3 3" xfId="9627"/>
    <cellStyle name="40 % - Accent6 2 4 3 3 2" xfId="25134"/>
    <cellStyle name="40 % - Accent6 2 4 3 3 3" xfId="35691"/>
    <cellStyle name="40 % - Accent6 2 4 3 3 4" xfId="46246"/>
    <cellStyle name="40 % - Accent6 2 4 3 3 5" xfId="56810"/>
    <cellStyle name="40 % - Accent6 2 4 3 4" xfId="4345"/>
    <cellStyle name="40 % - Accent6 2 4 3 5" xfId="14923"/>
    <cellStyle name="40 % - Accent6 2 4 3 6" xfId="19854"/>
    <cellStyle name="40 % - Accent6 2 4 3 7" xfId="30411"/>
    <cellStyle name="40 % - Accent6 2 4 3 8" xfId="40966"/>
    <cellStyle name="40 % - Accent6 2 4 3 9" xfId="51530"/>
    <cellStyle name="40 % - Accent6 2 4 4" xfId="5754"/>
    <cellStyle name="40 % - Accent6 2 4 4 2" xfId="11036"/>
    <cellStyle name="40 % - Accent6 2 4 4 2 2" xfId="26542"/>
    <cellStyle name="40 % - Accent6 2 4 4 2 3" xfId="37099"/>
    <cellStyle name="40 % - Accent6 2 4 4 2 4" xfId="47654"/>
    <cellStyle name="40 % - Accent6 2 4 4 2 5" xfId="58218"/>
    <cellStyle name="40 % - Accent6 2 4 4 3" xfId="16155"/>
    <cellStyle name="40 % - Accent6 2 4 4 4" xfId="21262"/>
    <cellStyle name="40 % - Accent6 2 4 4 5" xfId="31819"/>
    <cellStyle name="40 % - Accent6 2 4 4 6" xfId="42374"/>
    <cellStyle name="40 % - Accent6 2 4 4 7" xfId="52938"/>
    <cellStyle name="40 % - Accent6 2 4 5" xfId="8395"/>
    <cellStyle name="40 % - Accent6 2 4 5 2" xfId="23902"/>
    <cellStyle name="40 % - Accent6 2 4 5 3" xfId="34459"/>
    <cellStyle name="40 % - Accent6 2 4 5 4" xfId="45014"/>
    <cellStyle name="40 % - Accent6 2 4 5 5" xfId="55578"/>
    <cellStyle name="40 % - Accent6 2 4 6" xfId="3115"/>
    <cellStyle name="40 % - Accent6 2 4 7" xfId="13691"/>
    <cellStyle name="40 % - Accent6 2 4 8" xfId="18622"/>
    <cellStyle name="40 % - Accent6 2 4 9" xfId="29181"/>
    <cellStyle name="40 % - Accent6 2 5" xfId="821"/>
    <cellStyle name="40 % - Accent6 2 5 10" xfId="50650"/>
    <cellStyle name="40 % - Accent6 2 5 2" xfId="2053"/>
    <cellStyle name="40 % - Accent6 2 5 2 2" xfId="7339"/>
    <cellStyle name="40 % - Accent6 2 5 2 2 2" xfId="12620"/>
    <cellStyle name="40 % - Accent6 2 5 2 2 2 2" xfId="28126"/>
    <cellStyle name="40 % - Accent6 2 5 2 2 2 3" xfId="38683"/>
    <cellStyle name="40 % - Accent6 2 5 2 2 2 4" xfId="49238"/>
    <cellStyle name="40 % - Accent6 2 5 2 2 2 5" xfId="59802"/>
    <cellStyle name="40 % - Accent6 2 5 2 2 3" xfId="17739"/>
    <cellStyle name="40 % - Accent6 2 5 2 2 4" xfId="22846"/>
    <cellStyle name="40 % - Accent6 2 5 2 2 5" xfId="33403"/>
    <cellStyle name="40 % - Accent6 2 5 2 2 6" xfId="43958"/>
    <cellStyle name="40 % - Accent6 2 5 2 2 7" xfId="54522"/>
    <cellStyle name="40 % - Accent6 2 5 2 3" xfId="9979"/>
    <cellStyle name="40 % - Accent6 2 5 2 3 2" xfId="25486"/>
    <cellStyle name="40 % - Accent6 2 5 2 3 3" xfId="36043"/>
    <cellStyle name="40 % - Accent6 2 5 2 3 4" xfId="46598"/>
    <cellStyle name="40 % - Accent6 2 5 2 3 5" xfId="57162"/>
    <cellStyle name="40 % - Accent6 2 5 2 4" xfId="4697"/>
    <cellStyle name="40 % - Accent6 2 5 2 5" xfId="15275"/>
    <cellStyle name="40 % - Accent6 2 5 2 6" xfId="20206"/>
    <cellStyle name="40 % - Accent6 2 5 2 7" xfId="30763"/>
    <cellStyle name="40 % - Accent6 2 5 2 8" xfId="41318"/>
    <cellStyle name="40 % - Accent6 2 5 2 9" xfId="51882"/>
    <cellStyle name="40 % - Accent6 2 5 3" xfId="6107"/>
    <cellStyle name="40 % - Accent6 2 5 3 2" xfId="11388"/>
    <cellStyle name="40 % - Accent6 2 5 3 2 2" xfId="26894"/>
    <cellStyle name="40 % - Accent6 2 5 3 2 3" xfId="37451"/>
    <cellStyle name="40 % - Accent6 2 5 3 2 4" xfId="48006"/>
    <cellStyle name="40 % - Accent6 2 5 3 2 5" xfId="58570"/>
    <cellStyle name="40 % - Accent6 2 5 3 3" xfId="16507"/>
    <cellStyle name="40 % - Accent6 2 5 3 4" xfId="21614"/>
    <cellStyle name="40 % - Accent6 2 5 3 5" xfId="32171"/>
    <cellStyle name="40 % - Accent6 2 5 3 6" xfId="42726"/>
    <cellStyle name="40 % - Accent6 2 5 3 7" xfId="53290"/>
    <cellStyle name="40 % - Accent6 2 5 4" xfId="8747"/>
    <cellStyle name="40 % - Accent6 2 5 4 2" xfId="24254"/>
    <cellStyle name="40 % - Accent6 2 5 4 3" xfId="34811"/>
    <cellStyle name="40 % - Accent6 2 5 4 4" xfId="45366"/>
    <cellStyle name="40 % - Accent6 2 5 4 5" xfId="55930"/>
    <cellStyle name="40 % - Accent6 2 5 5" xfId="3465"/>
    <cellStyle name="40 % - Accent6 2 5 6" xfId="14043"/>
    <cellStyle name="40 % - Accent6 2 5 7" xfId="18974"/>
    <cellStyle name="40 % - Accent6 2 5 8" xfId="29531"/>
    <cellStyle name="40 % - Accent6 2 5 9" xfId="40086"/>
    <cellStyle name="40 % - Accent6 2 6" xfId="1349"/>
    <cellStyle name="40 % - Accent6 2 6 2" xfId="6635"/>
    <cellStyle name="40 % - Accent6 2 6 2 2" xfId="11916"/>
    <cellStyle name="40 % - Accent6 2 6 2 2 2" xfId="27422"/>
    <cellStyle name="40 % - Accent6 2 6 2 2 3" xfId="37979"/>
    <cellStyle name="40 % - Accent6 2 6 2 2 4" xfId="48534"/>
    <cellStyle name="40 % - Accent6 2 6 2 2 5" xfId="59098"/>
    <cellStyle name="40 % - Accent6 2 6 2 3" xfId="17035"/>
    <cellStyle name="40 % - Accent6 2 6 2 4" xfId="22142"/>
    <cellStyle name="40 % - Accent6 2 6 2 5" xfId="32699"/>
    <cellStyle name="40 % - Accent6 2 6 2 6" xfId="43254"/>
    <cellStyle name="40 % - Accent6 2 6 2 7" xfId="53818"/>
    <cellStyle name="40 % - Accent6 2 6 3" xfId="9275"/>
    <cellStyle name="40 % - Accent6 2 6 3 2" xfId="24782"/>
    <cellStyle name="40 % - Accent6 2 6 3 3" xfId="35339"/>
    <cellStyle name="40 % - Accent6 2 6 3 4" xfId="45894"/>
    <cellStyle name="40 % - Accent6 2 6 3 5" xfId="56458"/>
    <cellStyle name="40 % - Accent6 2 6 4" xfId="3993"/>
    <cellStyle name="40 % - Accent6 2 6 5" xfId="14571"/>
    <cellStyle name="40 % - Accent6 2 6 6" xfId="19502"/>
    <cellStyle name="40 % - Accent6 2 6 7" xfId="30059"/>
    <cellStyle name="40 % - Accent6 2 6 8" xfId="40614"/>
    <cellStyle name="40 % - Accent6 2 6 9" xfId="51178"/>
    <cellStyle name="40 % - Accent6 2 7" xfId="2581"/>
    <cellStyle name="40 % - Accent6 2 7 2" xfId="7867"/>
    <cellStyle name="40 % - Accent6 2 7 2 2" xfId="13148"/>
    <cellStyle name="40 % - Accent6 2 7 2 2 2" xfId="28654"/>
    <cellStyle name="40 % - Accent6 2 7 2 2 3" xfId="39211"/>
    <cellStyle name="40 % - Accent6 2 7 2 2 4" xfId="49766"/>
    <cellStyle name="40 % - Accent6 2 7 2 2 5" xfId="60330"/>
    <cellStyle name="40 % - Accent6 2 7 2 3" xfId="23374"/>
    <cellStyle name="40 % - Accent6 2 7 2 4" xfId="33931"/>
    <cellStyle name="40 % - Accent6 2 7 2 5" xfId="44486"/>
    <cellStyle name="40 % - Accent6 2 7 2 6" xfId="55050"/>
    <cellStyle name="40 % - Accent6 2 7 3" xfId="10507"/>
    <cellStyle name="40 % - Accent6 2 7 3 2" xfId="26014"/>
    <cellStyle name="40 % - Accent6 2 7 3 3" xfId="36571"/>
    <cellStyle name="40 % - Accent6 2 7 3 4" xfId="47126"/>
    <cellStyle name="40 % - Accent6 2 7 3 5" xfId="57690"/>
    <cellStyle name="40 % - Accent6 2 7 4" xfId="5225"/>
    <cellStyle name="40 % - Accent6 2 7 5" xfId="15803"/>
    <cellStyle name="40 % - Accent6 2 7 6" xfId="20734"/>
    <cellStyle name="40 % - Accent6 2 7 7" xfId="31291"/>
    <cellStyle name="40 % - Accent6 2 7 8" xfId="41846"/>
    <cellStyle name="40 % - Accent6 2 7 9" xfId="52410"/>
    <cellStyle name="40 % - Accent6 2 8" xfId="5402"/>
    <cellStyle name="40 % - Accent6 2 8 2" xfId="10684"/>
    <cellStyle name="40 % - Accent6 2 8 2 2" xfId="26190"/>
    <cellStyle name="40 % - Accent6 2 8 2 3" xfId="36747"/>
    <cellStyle name="40 % - Accent6 2 8 2 4" xfId="47302"/>
    <cellStyle name="40 % - Accent6 2 8 2 5" xfId="57866"/>
    <cellStyle name="40 % - Accent6 2 8 3" xfId="20910"/>
    <cellStyle name="40 % - Accent6 2 8 4" xfId="31467"/>
    <cellStyle name="40 % - Accent6 2 8 5" xfId="42022"/>
    <cellStyle name="40 % - Accent6 2 8 6" xfId="52586"/>
    <cellStyle name="40 % - Accent6 2 9" xfId="8043"/>
    <cellStyle name="40 % - Accent6 2 9 2" xfId="23550"/>
    <cellStyle name="40 % - Accent6 2 9 3" xfId="34107"/>
    <cellStyle name="40 % - Accent6 2 9 4" xfId="44662"/>
    <cellStyle name="40 % - Accent6 2 9 5" xfId="55226"/>
    <cellStyle name="40 % - Accent6 3" xfId="143"/>
    <cellStyle name="40 % - Accent6 3 10" xfId="13373"/>
    <cellStyle name="40 % - Accent6 3 11" xfId="18303"/>
    <cellStyle name="40 % - Accent6 3 12" xfId="28865"/>
    <cellStyle name="40 % - Accent6 3 13" xfId="39420"/>
    <cellStyle name="40 % - Accent6 3 14" xfId="49980"/>
    <cellStyle name="40 % - Accent6 3 2" xfId="326"/>
    <cellStyle name="40 % - Accent6 3 2 10" xfId="29041"/>
    <cellStyle name="40 % - Accent6 3 2 11" xfId="39596"/>
    <cellStyle name="40 % - Accent6 3 2 12" xfId="50156"/>
    <cellStyle name="40 % - Accent6 3 2 2" xfId="679"/>
    <cellStyle name="40 % - Accent6 3 2 2 10" xfId="50508"/>
    <cellStyle name="40 % - Accent6 3 2 2 2" xfId="1911"/>
    <cellStyle name="40 % - Accent6 3 2 2 2 2" xfId="7197"/>
    <cellStyle name="40 % - Accent6 3 2 2 2 2 2" xfId="12478"/>
    <cellStyle name="40 % - Accent6 3 2 2 2 2 2 2" xfId="27984"/>
    <cellStyle name="40 % - Accent6 3 2 2 2 2 2 3" xfId="38541"/>
    <cellStyle name="40 % - Accent6 3 2 2 2 2 2 4" xfId="49096"/>
    <cellStyle name="40 % - Accent6 3 2 2 2 2 2 5" xfId="59660"/>
    <cellStyle name="40 % - Accent6 3 2 2 2 2 3" xfId="17597"/>
    <cellStyle name="40 % - Accent6 3 2 2 2 2 4" xfId="22704"/>
    <cellStyle name="40 % - Accent6 3 2 2 2 2 5" xfId="33261"/>
    <cellStyle name="40 % - Accent6 3 2 2 2 2 6" xfId="43816"/>
    <cellStyle name="40 % - Accent6 3 2 2 2 2 7" xfId="54380"/>
    <cellStyle name="40 % - Accent6 3 2 2 2 3" xfId="9837"/>
    <cellStyle name="40 % - Accent6 3 2 2 2 3 2" xfId="25344"/>
    <cellStyle name="40 % - Accent6 3 2 2 2 3 3" xfId="35901"/>
    <cellStyle name="40 % - Accent6 3 2 2 2 3 4" xfId="46456"/>
    <cellStyle name="40 % - Accent6 3 2 2 2 3 5" xfId="57020"/>
    <cellStyle name="40 % - Accent6 3 2 2 2 4" xfId="4555"/>
    <cellStyle name="40 % - Accent6 3 2 2 2 5" xfId="15133"/>
    <cellStyle name="40 % - Accent6 3 2 2 2 6" xfId="20064"/>
    <cellStyle name="40 % - Accent6 3 2 2 2 7" xfId="30621"/>
    <cellStyle name="40 % - Accent6 3 2 2 2 8" xfId="41176"/>
    <cellStyle name="40 % - Accent6 3 2 2 2 9" xfId="51740"/>
    <cellStyle name="40 % - Accent6 3 2 2 3" xfId="5965"/>
    <cellStyle name="40 % - Accent6 3 2 2 3 2" xfId="11246"/>
    <cellStyle name="40 % - Accent6 3 2 2 3 2 2" xfId="26752"/>
    <cellStyle name="40 % - Accent6 3 2 2 3 2 3" xfId="37309"/>
    <cellStyle name="40 % - Accent6 3 2 2 3 2 4" xfId="47864"/>
    <cellStyle name="40 % - Accent6 3 2 2 3 2 5" xfId="58428"/>
    <cellStyle name="40 % - Accent6 3 2 2 3 3" xfId="16365"/>
    <cellStyle name="40 % - Accent6 3 2 2 3 4" xfId="21472"/>
    <cellStyle name="40 % - Accent6 3 2 2 3 5" xfId="32029"/>
    <cellStyle name="40 % - Accent6 3 2 2 3 6" xfId="42584"/>
    <cellStyle name="40 % - Accent6 3 2 2 3 7" xfId="53148"/>
    <cellStyle name="40 % - Accent6 3 2 2 4" xfId="8605"/>
    <cellStyle name="40 % - Accent6 3 2 2 4 2" xfId="24112"/>
    <cellStyle name="40 % - Accent6 3 2 2 4 3" xfId="34669"/>
    <cellStyle name="40 % - Accent6 3 2 2 4 4" xfId="45224"/>
    <cellStyle name="40 % - Accent6 3 2 2 4 5" xfId="55788"/>
    <cellStyle name="40 % - Accent6 3 2 2 5" xfId="3323"/>
    <cellStyle name="40 % - Accent6 3 2 2 6" xfId="13901"/>
    <cellStyle name="40 % - Accent6 3 2 2 7" xfId="18832"/>
    <cellStyle name="40 % - Accent6 3 2 2 8" xfId="29389"/>
    <cellStyle name="40 % - Accent6 3 2 2 9" xfId="39944"/>
    <cellStyle name="40 % - Accent6 3 2 3" xfId="1031"/>
    <cellStyle name="40 % - Accent6 3 2 3 10" xfId="50860"/>
    <cellStyle name="40 % - Accent6 3 2 3 2" xfId="2263"/>
    <cellStyle name="40 % - Accent6 3 2 3 2 2" xfId="7549"/>
    <cellStyle name="40 % - Accent6 3 2 3 2 2 2" xfId="12830"/>
    <cellStyle name="40 % - Accent6 3 2 3 2 2 2 2" xfId="28336"/>
    <cellStyle name="40 % - Accent6 3 2 3 2 2 2 3" xfId="38893"/>
    <cellStyle name="40 % - Accent6 3 2 3 2 2 2 4" xfId="49448"/>
    <cellStyle name="40 % - Accent6 3 2 3 2 2 2 5" xfId="60012"/>
    <cellStyle name="40 % - Accent6 3 2 3 2 2 3" xfId="17949"/>
    <cellStyle name="40 % - Accent6 3 2 3 2 2 4" xfId="23056"/>
    <cellStyle name="40 % - Accent6 3 2 3 2 2 5" xfId="33613"/>
    <cellStyle name="40 % - Accent6 3 2 3 2 2 6" xfId="44168"/>
    <cellStyle name="40 % - Accent6 3 2 3 2 2 7" xfId="54732"/>
    <cellStyle name="40 % - Accent6 3 2 3 2 3" xfId="10189"/>
    <cellStyle name="40 % - Accent6 3 2 3 2 3 2" xfId="25696"/>
    <cellStyle name="40 % - Accent6 3 2 3 2 3 3" xfId="36253"/>
    <cellStyle name="40 % - Accent6 3 2 3 2 3 4" xfId="46808"/>
    <cellStyle name="40 % - Accent6 3 2 3 2 3 5" xfId="57372"/>
    <cellStyle name="40 % - Accent6 3 2 3 2 4" xfId="4907"/>
    <cellStyle name="40 % - Accent6 3 2 3 2 5" xfId="15485"/>
    <cellStyle name="40 % - Accent6 3 2 3 2 6" xfId="20416"/>
    <cellStyle name="40 % - Accent6 3 2 3 2 7" xfId="30973"/>
    <cellStyle name="40 % - Accent6 3 2 3 2 8" xfId="41528"/>
    <cellStyle name="40 % - Accent6 3 2 3 2 9" xfId="52092"/>
    <cellStyle name="40 % - Accent6 3 2 3 3" xfId="6317"/>
    <cellStyle name="40 % - Accent6 3 2 3 3 2" xfId="11598"/>
    <cellStyle name="40 % - Accent6 3 2 3 3 2 2" xfId="27104"/>
    <cellStyle name="40 % - Accent6 3 2 3 3 2 3" xfId="37661"/>
    <cellStyle name="40 % - Accent6 3 2 3 3 2 4" xfId="48216"/>
    <cellStyle name="40 % - Accent6 3 2 3 3 2 5" xfId="58780"/>
    <cellStyle name="40 % - Accent6 3 2 3 3 3" xfId="16717"/>
    <cellStyle name="40 % - Accent6 3 2 3 3 4" xfId="21824"/>
    <cellStyle name="40 % - Accent6 3 2 3 3 5" xfId="32381"/>
    <cellStyle name="40 % - Accent6 3 2 3 3 6" xfId="42936"/>
    <cellStyle name="40 % - Accent6 3 2 3 3 7" xfId="53500"/>
    <cellStyle name="40 % - Accent6 3 2 3 4" xfId="8957"/>
    <cellStyle name="40 % - Accent6 3 2 3 4 2" xfId="24464"/>
    <cellStyle name="40 % - Accent6 3 2 3 4 3" xfId="35021"/>
    <cellStyle name="40 % - Accent6 3 2 3 4 4" xfId="45576"/>
    <cellStyle name="40 % - Accent6 3 2 3 4 5" xfId="56140"/>
    <cellStyle name="40 % - Accent6 3 2 3 5" xfId="3675"/>
    <cellStyle name="40 % - Accent6 3 2 3 6" xfId="14253"/>
    <cellStyle name="40 % - Accent6 3 2 3 7" xfId="19184"/>
    <cellStyle name="40 % - Accent6 3 2 3 8" xfId="29741"/>
    <cellStyle name="40 % - Accent6 3 2 3 9" xfId="40296"/>
    <cellStyle name="40 % - Accent6 3 2 4" xfId="1559"/>
    <cellStyle name="40 % - Accent6 3 2 4 2" xfId="6845"/>
    <cellStyle name="40 % - Accent6 3 2 4 2 2" xfId="12126"/>
    <cellStyle name="40 % - Accent6 3 2 4 2 2 2" xfId="27632"/>
    <cellStyle name="40 % - Accent6 3 2 4 2 2 3" xfId="38189"/>
    <cellStyle name="40 % - Accent6 3 2 4 2 2 4" xfId="48744"/>
    <cellStyle name="40 % - Accent6 3 2 4 2 2 5" xfId="59308"/>
    <cellStyle name="40 % - Accent6 3 2 4 2 3" xfId="17245"/>
    <cellStyle name="40 % - Accent6 3 2 4 2 4" xfId="22352"/>
    <cellStyle name="40 % - Accent6 3 2 4 2 5" xfId="32909"/>
    <cellStyle name="40 % - Accent6 3 2 4 2 6" xfId="43464"/>
    <cellStyle name="40 % - Accent6 3 2 4 2 7" xfId="54028"/>
    <cellStyle name="40 % - Accent6 3 2 4 3" xfId="9485"/>
    <cellStyle name="40 % - Accent6 3 2 4 3 2" xfId="24992"/>
    <cellStyle name="40 % - Accent6 3 2 4 3 3" xfId="35549"/>
    <cellStyle name="40 % - Accent6 3 2 4 3 4" xfId="46104"/>
    <cellStyle name="40 % - Accent6 3 2 4 3 5" xfId="56668"/>
    <cellStyle name="40 % - Accent6 3 2 4 4" xfId="4203"/>
    <cellStyle name="40 % - Accent6 3 2 4 5" xfId="14781"/>
    <cellStyle name="40 % - Accent6 3 2 4 6" xfId="19712"/>
    <cellStyle name="40 % - Accent6 3 2 4 7" xfId="30269"/>
    <cellStyle name="40 % - Accent6 3 2 4 8" xfId="40824"/>
    <cellStyle name="40 % - Accent6 3 2 4 9" xfId="51388"/>
    <cellStyle name="40 % - Accent6 3 2 5" xfId="5612"/>
    <cellStyle name="40 % - Accent6 3 2 5 2" xfId="10894"/>
    <cellStyle name="40 % - Accent6 3 2 5 2 2" xfId="26400"/>
    <cellStyle name="40 % - Accent6 3 2 5 2 3" xfId="36957"/>
    <cellStyle name="40 % - Accent6 3 2 5 2 4" xfId="47512"/>
    <cellStyle name="40 % - Accent6 3 2 5 2 5" xfId="58076"/>
    <cellStyle name="40 % - Accent6 3 2 5 3" xfId="16013"/>
    <cellStyle name="40 % - Accent6 3 2 5 4" xfId="21120"/>
    <cellStyle name="40 % - Accent6 3 2 5 5" xfId="31677"/>
    <cellStyle name="40 % - Accent6 3 2 5 6" xfId="42232"/>
    <cellStyle name="40 % - Accent6 3 2 5 7" xfId="52796"/>
    <cellStyle name="40 % - Accent6 3 2 6" xfId="8253"/>
    <cellStyle name="40 % - Accent6 3 2 6 2" xfId="23760"/>
    <cellStyle name="40 % - Accent6 3 2 6 3" xfId="34317"/>
    <cellStyle name="40 % - Accent6 3 2 6 4" xfId="44872"/>
    <cellStyle name="40 % - Accent6 3 2 6 5" xfId="55436"/>
    <cellStyle name="40 % - Accent6 3 2 7" xfId="2975"/>
    <cellStyle name="40 % - Accent6 3 2 8" xfId="13549"/>
    <cellStyle name="40 % - Accent6 3 2 9" xfId="18480"/>
    <cellStyle name="40 % - Accent6 3 3" xfId="502"/>
    <cellStyle name="40 % - Accent6 3 3 10" xfId="39770"/>
    <cellStyle name="40 % - Accent6 3 3 11" xfId="50332"/>
    <cellStyle name="40 % - Accent6 3 3 2" xfId="1207"/>
    <cellStyle name="40 % - Accent6 3 3 2 10" xfId="51036"/>
    <cellStyle name="40 % - Accent6 3 3 2 2" xfId="2439"/>
    <cellStyle name="40 % - Accent6 3 3 2 2 2" xfId="7725"/>
    <cellStyle name="40 % - Accent6 3 3 2 2 2 2" xfId="13006"/>
    <cellStyle name="40 % - Accent6 3 3 2 2 2 2 2" xfId="28512"/>
    <cellStyle name="40 % - Accent6 3 3 2 2 2 2 3" xfId="39069"/>
    <cellStyle name="40 % - Accent6 3 3 2 2 2 2 4" xfId="49624"/>
    <cellStyle name="40 % - Accent6 3 3 2 2 2 2 5" xfId="60188"/>
    <cellStyle name="40 % - Accent6 3 3 2 2 2 3" xfId="18125"/>
    <cellStyle name="40 % - Accent6 3 3 2 2 2 4" xfId="23232"/>
    <cellStyle name="40 % - Accent6 3 3 2 2 2 5" xfId="33789"/>
    <cellStyle name="40 % - Accent6 3 3 2 2 2 6" xfId="44344"/>
    <cellStyle name="40 % - Accent6 3 3 2 2 2 7" xfId="54908"/>
    <cellStyle name="40 % - Accent6 3 3 2 2 3" xfId="10365"/>
    <cellStyle name="40 % - Accent6 3 3 2 2 3 2" xfId="25872"/>
    <cellStyle name="40 % - Accent6 3 3 2 2 3 3" xfId="36429"/>
    <cellStyle name="40 % - Accent6 3 3 2 2 3 4" xfId="46984"/>
    <cellStyle name="40 % - Accent6 3 3 2 2 3 5" xfId="57548"/>
    <cellStyle name="40 % - Accent6 3 3 2 2 4" xfId="5083"/>
    <cellStyle name="40 % - Accent6 3 3 2 2 5" xfId="15661"/>
    <cellStyle name="40 % - Accent6 3 3 2 2 6" xfId="20592"/>
    <cellStyle name="40 % - Accent6 3 3 2 2 7" xfId="31149"/>
    <cellStyle name="40 % - Accent6 3 3 2 2 8" xfId="41704"/>
    <cellStyle name="40 % - Accent6 3 3 2 2 9" xfId="52268"/>
    <cellStyle name="40 % - Accent6 3 3 2 3" xfId="6493"/>
    <cellStyle name="40 % - Accent6 3 3 2 3 2" xfId="11774"/>
    <cellStyle name="40 % - Accent6 3 3 2 3 2 2" xfId="27280"/>
    <cellStyle name="40 % - Accent6 3 3 2 3 2 3" xfId="37837"/>
    <cellStyle name="40 % - Accent6 3 3 2 3 2 4" xfId="48392"/>
    <cellStyle name="40 % - Accent6 3 3 2 3 2 5" xfId="58956"/>
    <cellStyle name="40 % - Accent6 3 3 2 3 3" xfId="16893"/>
    <cellStyle name="40 % - Accent6 3 3 2 3 4" xfId="22000"/>
    <cellStyle name="40 % - Accent6 3 3 2 3 5" xfId="32557"/>
    <cellStyle name="40 % - Accent6 3 3 2 3 6" xfId="43112"/>
    <cellStyle name="40 % - Accent6 3 3 2 3 7" xfId="53676"/>
    <cellStyle name="40 % - Accent6 3 3 2 4" xfId="9133"/>
    <cellStyle name="40 % - Accent6 3 3 2 4 2" xfId="24640"/>
    <cellStyle name="40 % - Accent6 3 3 2 4 3" xfId="35197"/>
    <cellStyle name="40 % - Accent6 3 3 2 4 4" xfId="45752"/>
    <cellStyle name="40 % - Accent6 3 3 2 4 5" xfId="56316"/>
    <cellStyle name="40 % - Accent6 3 3 2 5" xfId="3851"/>
    <cellStyle name="40 % - Accent6 3 3 2 6" xfId="14429"/>
    <cellStyle name="40 % - Accent6 3 3 2 7" xfId="19360"/>
    <cellStyle name="40 % - Accent6 3 3 2 8" xfId="29917"/>
    <cellStyle name="40 % - Accent6 3 3 2 9" xfId="40472"/>
    <cellStyle name="40 % - Accent6 3 3 3" xfId="1735"/>
    <cellStyle name="40 % - Accent6 3 3 3 2" xfId="7021"/>
    <cellStyle name="40 % - Accent6 3 3 3 2 2" xfId="12302"/>
    <cellStyle name="40 % - Accent6 3 3 3 2 2 2" xfId="27808"/>
    <cellStyle name="40 % - Accent6 3 3 3 2 2 3" xfId="38365"/>
    <cellStyle name="40 % - Accent6 3 3 3 2 2 4" xfId="48920"/>
    <cellStyle name="40 % - Accent6 3 3 3 2 2 5" xfId="59484"/>
    <cellStyle name="40 % - Accent6 3 3 3 2 3" xfId="17421"/>
    <cellStyle name="40 % - Accent6 3 3 3 2 4" xfId="22528"/>
    <cellStyle name="40 % - Accent6 3 3 3 2 5" xfId="33085"/>
    <cellStyle name="40 % - Accent6 3 3 3 2 6" xfId="43640"/>
    <cellStyle name="40 % - Accent6 3 3 3 2 7" xfId="54204"/>
    <cellStyle name="40 % - Accent6 3 3 3 3" xfId="9661"/>
    <cellStyle name="40 % - Accent6 3 3 3 3 2" xfId="25168"/>
    <cellStyle name="40 % - Accent6 3 3 3 3 3" xfId="35725"/>
    <cellStyle name="40 % - Accent6 3 3 3 3 4" xfId="46280"/>
    <cellStyle name="40 % - Accent6 3 3 3 3 5" xfId="56844"/>
    <cellStyle name="40 % - Accent6 3 3 3 4" xfId="4379"/>
    <cellStyle name="40 % - Accent6 3 3 3 5" xfId="14957"/>
    <cellStyle name="40 % - Accent6 3 3 3 6" xfId="19888"/>
    <cellStyle name="40 % - Accent6 3 3 3 7" xfId="30445"/>
    <cellStyle name="40 % - Accent6 3 3 3 8" xfId="41000"/>
    <cellStyle name="40 % - Accent6 3 3 3 9" xfId="51564"/>
    <cellStyle name="40 % - Accent6 3 3 4" xfId="5788"/>
    <cellStyle name="40 % - Accent6 3 3 4 2" xfId="11070"/>
    <cellStyle name="40 % - Accent6 3 3 4 2 2" xfId="26576"/>
    <cellStyle name="40 % - Accent6 3 3 4 2 3" xfId="37133"/>
    <cellStyle name="40 % - Accent6 3 3 4 2 4" xfId="47688"/>
    <cellStyle name="40 % - Accent6 3 3 4 2 5" xfId="58252"/>
    <cellStyle name="40 % - Accent6 3 3 4 3" xfId="16189"/>
    <cellStyle name="40 % - Accent6 3 3 4 4" xfId="21296"/>
    <cellStyle name="40 % - Accent6 3 3 4 5" xfId="31853"/>
    <cellStyle name="40 % - Accent6 3 3 4 6" xfId="42408"/>
    <cellStyle name="40 % - Accent6 3 3 4 7" xfId="52972"/>
    <cellStyle name="40 % - Accent6 3 3 5" xfId="8429"/>
    <cellStyle name="40 % - Accent6 3 3 5 2" xfId="23936"/>
    <cellStyle name="40 % - Accent6 3 3 5 3" xfId="34493"/>
    <cellStyle name="40 % - Accent6 3 3 5 4" xfId="45048"/>
    <cellStyle name="40 % - Accent6 3 3 5 5" xfId="55612"/>
    <cellStyle name="40 % - Accent6 3 3 6" xfId="3149"/>
    <cellStyle name="40 % - Accent6 3 3 7" xfId="13725"/>
    <cellStyle name="40 % - Accent6 3 3 8" xfId="18656"/>
    <cellStyle name="40 % - Accent6 3 3 9" xfId="29215"/>
    <cellStyle name="40 % - Accent6 3 4" xfId="855"/>
    <cellStyle name="40 % - Accent6 3 4 10" xfId="50684"/>
    <cellStyle name="40 % - Accent6 3 4 2" xfId="2087"/>
    <cellStyle name="40 % - Accent6 3 4 2 2" xfId="7373"/>
    <cellStyle name="40 % - Accent6 3 4 2 2 2" xfId="12654"/>
    <cellStyle name="40 % - Accent6 3 4 2 2 2 2" xfId="28160"/>
    <cellStyle name="40 % - Accent6 3 4 2 2 2 3" xfId="38717"/>
    <cellStyle name="40 % - Accent6 3 4 2 2 2 4" xfId="49272"/>
    <cellStyle name="40 % - Accent6 3 4 2 2 2 5" xfId="59836"/>
    <cellStyle name="40 % - Accent6 3 4 2 2 3" xfId="17773"/>
    <cellStyle name="40 % - Accent6 3 4 2 2 4" xfId="22880"/>
    <cellStyle name="40 % - Accent6 3 4 2 2 5" xfId="33437"/>
    <cellStyle name="40 % - Accent6 3 4 2 2 6" xfId="43992"/>
    <cellStyle name="40 % - Accent6 3 4 2 2 7" xfId="54556"/>
    <cellStyle name="40 % - Accent6 3 4 2 3" xfId="10013"/>
    <cellStyle name="40 % - Accent6 3 4 2 3 2" xfId="25520"/>
    <cellStyle name="40 % - Accent6 3 4 2 3 3" xfId="36077"/>
    <cellStyle name="40 % - Accent6 3 4 2 3 4" xfId="46632"/>
    <cellStyle name="40 % - Accent6 3 4 2 3 5" xfId="57196"/>
    <cellStyle name="40 % - Accent6 3 4 2 4" xfId="4731"/>
    <cellStyle name="40 % - Accent6 3 4 2 5" xfId="15309"/>
    <cellStyle name="40 % - Accent6 3 4 2 6" xfId="20240"/>
    <cellStyle name="40 % - Accent6 3 4 2 7" xfId="30797"/>
    <cellStyle name="40 % - Accent6 3 4 2 8" xfId="41352"/>
    <cellStyle name="40 % - Accent6 3 4 2 9" xfId="51916"/>
    <cellStyle name="40 % - Accent6 3 4 3" xfId="6141"/>
    <cellStyle name="40 % - Accent6 3 4 3 2" xfId="11422"/>
    <cellStyle name="40 % - Accent6 3 4 3 2 2" xfId="26928"/>
    <cellStyle name="40 % - Accent6 3 4 3 2 3" xfId="37485"/>
    <cellStyle name="40 % - Accent6 3 4 3 2 4" xfId="48040"/>
    <cellStyle name="40 % - Accent6 3 4 3 2 5" xfId="58604"/>
    <cellStyle name="40 % - Accent6 3 4 3 3" xfId="16541"/>
    <cellStyle name="40 % - Accent6 3 4 3 4" xfId="21648"/>
    <cellStyle name="40 % - Accent6 3 4 3 5" xfId="32205"/>
    <cellStyle name="40 % - Accent6 3 4 3 6" xfId="42760"/>
    <cellStyle name="40 % - Accent6 3 4 3 7" xfId="53324"/>
    <cellStyle name="40 % - Accent6 3 4 4" xfId="8781"/>
    <cellStyle name="40 % - Accent6 3 4 4 2" xfId="24288"/>
    <cellStyle name="40 % - Accent6 3 4 4 3" xfId="34845"/>
    <cellStyle name="40 % - Accent6 3 4 4 4" xfId="45400"/>
    <cellStyle name="40 % - Accent6 3 4 4 5" xfId="55964"/>
    <cellStyle name="40 % - Accent6 3 4 5" xfId="3499"/>
    <cellStyle name="40 % - Accent6 3 4 6" xfId="14077"/>
    <cellStyle name="40 % - Accent6 3 4 7" xfId="19008"/>
    <cellStyle name="40 % - Accent6 3 4 8" xfId="29565"/>
    <cellStyle name="40 % - Accent6 3 4 9" xfId="40120"/>
    <cellStyle name="40 % - Accent6 3 5" xfId="1383"/>
    <cellStyle name="40 % - Accent6 3 5 2" xfId="6669"/>
    <cellStyle name="40 % - Accent6 3 5 2 2" xfId="11950"/>
    <cellStyle name="40 % - Accent6 3 5 2 2 2" xfId="27456"/>
    <cellStyle name="40 % - Accent6 3 5 2 2 3" xfId="38013"/>
    <cellStyle name="40 % - Accent6 3 5 2 2 4" xfId="48568"/>
    <cellStyle name="40 % - Accent6 3 5 2 2 5" xfId="59132"/>
    <cellStyle name="40 % - Accent6 3 5 2 3" xfId="17069"/>
    <cellStyle name="40 % - Accent6 3 5 2 4" xfId="22176"/>
    <cellStyle name="40 % - Accent6 3 5 2 5" xfId="32733"/>
    <cellStyle name="40 % - Accent6 3 5 2 6" xfId="43288"/>
    <cellStyle name="40 % - Accent6 3 5 2 7" xfId="53852"/>
    <cellStyle name="40 % - Accent6 3 5 3" xfId="9309"/>
    <cellStyle name="40 % - Accent6 3 5 3 2" xfId="24816"/>
    <cellStyle name="40 % - Accent6 3 5 3 3" xfId="35373"/>
    <cellStyle name="40 % - Accent6 3 5 3 4" xfId="45928"/>
    <cellStyle name="40 % - Accent6 3 5 3 5" xfId="56492"/>
    <cellStyle name="40 % - Accent6 3 5 4" xfId="4027"/>
    <cellStyle name="40 % - Accent6 3 5 5" xfId="14605"/>
    <cellStyle name="40 % - Accent6 3 5 6" xfId="19536"/>
    <cellStyle name="40 % - Accent6 3 5 7" xfId="30093"/>
    <cellStyle name="40 % - Accent6 3 5 8" xfId="40648"/>
    <cellStyle name="40 % - Accent6 3 5 9" xfId="51212"/>
    <cellStyle name="40 % - Accent6 3 6" xfId="2615"/>
    <cellStyle name="40 % - Accent6 3 6 2" xfId="7901"/>
    <cellStyle name="40 % - Accent6 3 6 2 2" xfId="13182"/>
    <cellStyle name="40 % - Accent6 3 6 2 2 2" xfId="28688"/>
    <cellStyle name="40 % - Accent6 3 6 2 2 3" xfId="39245"/>
    <cellStyle name="40 % - Accent6 3 6 2 2 4" xfId="49800"/>
    <cellStyle name="40 % - Accent6 3 6 2 2 5" xfId="60364"/>
    <cellStyle name="40 % - Accent6 3 6 2 3" xfId="23408"/>
    <cellStyle name="40 % - Accent6 3 6 2 4" xfId="33965"/>
    <cellStyle name="40 % - Accent6 3 6 2 5" xfId="44520"/>
    <cellStyle name="40 % - Accent6 3 6 2 6" xfId="55084"/>
    <cellStyle name="40 % - Accent6 3 6 3" xfId="10541"/>
    <cellStyle name="40 % - Accent6 3 6 3 2" xfId="26048"/>
    <cellStyle name="40 % - Accent6 3 6 3 3" xfId="36605"/>
    <cellStyle name="40 % - Accent6 3 6 3 4" xfId="47160"/>
    <cellStyle name="40 % - Accent6 3 6 3 5" xfId="57724"/>
    <cellStyle name="40 % - Accent6 3 6 4" xfId="5259"/>
    <cellStyle name="40 % - Accent6 3 6 5" xfId="15837"/>
    <cellStyle name="40 % - Accent6 3 6 6" xfId="20768"/>
    <cellStyle name="40 % - Accent6 3 6 7" xfId="31325"/>
    <cellStyle name="40 % - Accent6 3 6 8" xfId="41880"/>
    <cellStyle name="40 % - Accent6 3 6 9" xfId="52444"/>
    <cellStyle name="40 % - Accent6 3 7" xfId="5436"/>
    <cellStyle name="40 % - Accent6 3 7 2" xfId="10718"/>
    <cellStyle name="40 % - Accent6 3 7 2 2" xfId="26224"/>
    <cellStyle name="40 % - Accent6 3 7 2 3" xfId="36781"/>
    <cellStyle name="40 % - Accent6 3 7 2 4" xfId="47336"/>
    <cellStyle name="40 % - Accent6 3 7 2 5" xfId="57900"/>
    <cellStyle name="40 % - Accent6 3 7 3" xfId="20944"/>
    <cellStyle name="40 % - Accent6 3 7 4" xfId="31501"/>
    <cellStyle name="40 % - Accent6 3 7 5" xfId="42056"/>
    <cellStyle name="40 % - Accent6 3 7 6" xfId="52620"/>
    <cellStyle name="40 % - Accent6 3 8" xfId="8077"/>
    <cellStyle name="40 % - Accent6 3 8 2" xfId="23584"/>
    <cellStyle name="40 % - Accent6 3 8 3" xfId="34141"/>
    <cellStyle name="40 % - Accent6 3 8 4" xfId="44696"/>
    <cellStyle name="40 % - Accent6 3 8 5" xfId="55260"/>
    <cellStyle name="40 % - Accent6 3 9" xfId="2792"/>
    <cellStyle name="40 % - Accent6 4" xfId="237"/>
    <cellStyle name="40 % - Accent6 4 10" xfId="28953"/>
    <cellStyle name="40 % - Accent6 4 11" xfId="39508"/>
    <cellStyle name="40 % - Accent6 4 12" xfId="50068"/>
    <cellStyle name="40 % - Accent6 4 2" xfId="590"/>
    <cellStyle name="40 % - Accent6 4 2 10" xfId="50419"/>
    <cellStyle name="40 % - Accent6 4 2 2" xfId="1822"/>
    <cellStyle name="40 % - Accent6 4 2 2 2" xfId="7108"/>
    <cellStyle name="40 % - Accent6 4 2 2 2 2" xfId="12389"/>
    <cellStyle name="40 % - Accent6 4 2 2 2 2 2" xfId="27895"/>
    <cellStyle name="40 % - Accent6 4 2 2 2 2 3" xfId="38452"/>
    <cellStyle name="40 % - Accent6 4 2 2 2 2 4" xfId="49007"/>
    <cellStyle name="40 % - Accent6 4 2 2 2 2 5" xfId="59571"/>
    <cellStyle name="40 % - Accent6 4 2 2 2 3" xfId="17508"/>
    <cellStyle name="40 % - Accent6 4 2 2 2 4" xfId="22615"/>
    <cellStyle name="40 % - Accent6 4 2 2 2 5" xfId="33172"/>
    <cellStyle name="40 % - Accent6 4 2 2 2 6" xfId="43727"/>
    <cellStyle name="40 % - Accent6 4 2 2 2 7" xfId="54291"/>
    <cellStyle name="40 % - Accent6 4 2 2 3" xfId="9748"/>
    <cellStyle name="40 % - Accent6 4 2 2 3 2" xfId="25255"/>
    <cellStyle name="40 % - Accent6 4 2 2 3 3" xfId="35812"/>
    <cellStyle name="40 % - Accent6 4 2 2 3 4" xfId="46367"/>
    <cellStyle name="40 % - Accent6 4 2 2 3 5" xfId="56931"/>
    <cellStyle name="40 % - Accent6 4 2 2 4" xfId="4466"/>
    <cellStyle name="40 % - Accent6 4 2 2 5" xfId="15044"/>
    <cellStyle name="40 % - Accent6 4 2 2 6" xfId="19975"/>
    <cellStyle name="40 % - Accent6 4 2 2 7" xfId="30532"/>
    <cellStyle name="40 % - Accent6 4 2 2 8" xfId="41087"/>
    <cellStyle name="40 % - Accent6 4 2 2 9" xfId="51651"/>
    <cellStyle name="40 % - Accent6 4 2 3" xfId="5876"/>
    <cellStyle name="40 % - Accent6 4 2 3 2" xfId="11157"/>
    <cellStyle name="40 % - Accent6 4 2 3 2 2" xfId="26663"/>
    <cellStyle name="40 % - Accent6 4 2 3 2 3" xfId="37220"/>
    <cellStyle name="40 % - Accent6 4 2 3 2 4" xfId="47775"/>
    <cellStyle name="40 % - Accent6 4 2 3 2 5" xfId="58339"/>
    <cellStyle name="40 % - Accent6 4 2 3 3" xfId="16276"/>
    <cellStyle name="40 % - Accent6 4 2 3 4" xfId="21383"/>
    <cellStyle name="40 % - Accent6 4 2 3 5" xfId="31940"/>
    <cellStyle name="40 % - Accent6 4 2 3 6" xfId="42495"/>
    <cellStyle name="40 % - Accent6 4 2 3 7" xfId="53059"/>
    <cellStyle name="40 % - Accent6 4 2 4" xfId="8516"/>
    <cellStyle name="40 % - Accent6 4 2 4 2" xfId="24023"/>
    <cellStyle name="40 % - Accent6 4 2 4 3" xfId="34580"/>
    <cellStyle name="40 % - Accent6 4 2 4 4" xfId="45135"/>
    <cellStyle name="40 % - Accent6 4 2 4 5" xfId="55699"/>
    <cellStyle name="40 % - Accent6 4 2 5" xfId="3234"/>
    <cellStyle name="40 % - Accent6 4 2 6" xfId="13812"/>
    <cellStyle name="40 % - Accent6 4 2 7" xfId="18743"/>
    <cellStyle name="40 % - Accent6 4 2 8" xfId="29300"/>
    <cellStyle name="40 % - Accent6 4 2 9" xfId="39855"/>
    <cellStyle name="40 % - Accent6 4 3" xfId="942"/>
    <cellStyle name="40 % - Accent6 4 3 10" xfId="50771"/>
    <cellStyle name="40 % - Accent6 4 3 2" xfId="2174"/>
    <cellStyle name="40 % - Accent6 4 3 2 2" xfId="7460"/>
    <cellStyle name="40 % - Accent6 4 3 2 2 2" xfId="12741"/>
    <cellStyle name="40 % - Accent6 4 3 2 2 2 2" xfId="28247"/>
    <cellStyle name="40 % - Accent6 4 3 2 2 2 3" xfId="38804"/>
    <cellStyle name="40 % - Accent6 4 3 2 2 2 4" xfId="49359"/>
    <cellStyle name="40 % - Accent6 4 3 2 2 2 5" xfId="59923"/>
    <cellStyle name="40 % - Accent6 4 3 2 2 3" xfId="17860"/>
    <cellStyle name="40 % - Accent6 4 3 2 2 4" xfId="22967"/>
    <cellStyle name="40 % - Accent6 4 3 2 2 5" xfId="33524"/>
    <cellStyle name="40 % - Accent6 4 3 2 2 6" xfId="44079"/>
    <cellStyle name="40 % - Accent6 4 3 2 2 7" xfId="54643"/>
    <cellStyle name="40 % - Accent6 4 3 2 3" xfId="10100"/>
    <cellStyle name="40 % - Accent6 4 3 2 3 2" xfId="25607"/>
    <cellStyle name="40 % - Accent6 4 3 2 3 3" xfId="36164"/>
    <cellStyle name="40 % - Accent6 4 3 2 3 4" xfId="46719"/>
    <cellStyle name="40 % - Accent6 4 3 2 3 5" xfId="57283"/>
    <cellStyle name="40 % - Accent6 4 3 2 4" xfId="4818"/>
    <cellStyle name="40 % - Accent6 4 3 2 5" xfId="15396"/>
    <cellStyle name="40 % - Accent6 4 3 2 6" xfId="20327"/>
    <cellStyle name="40 % - Accent6 4 3 2 7" xfId="30884"/>
    <cellStyle name="40 % - Accent6 4 3 2 8" xfId="41439"/>
    <cellStyle name="40 % - Accent6 4 3 2 9" xfId="52003"/>
    <cellStyle name="40 % - Accent6 4 3 3" xfId="6228"/>
    <cellStyle name="40 % - Accent6 4 3 3 2" xfId="11509"/>
    <cellStyle name="40 % - Accent6 4 3 3 2 2" xfId="27015"/>
    <cellStyle name="40 % - Accent6 4 3 3 2 3" xfId="37572"/>
    <cellStyle name="40 % - Accent6 4 3 3 2 4" xfId="48127"/>
    <cellStyle name="40 % - Accent6 4 3 3 2 5" xfId="58691"/>
    <cellStyle name="40 % - Accent6 4 3 3 3" xfId="16628"/>
    <cellStyle name="40 % - Accent6 4 3 3 4" xfId="21735"/>
    <cellStyle name="40 % - Accent6 4 3 3 5" xfId="32292"/>
    <cellStyle name="40 % - Accent6 4 3 3 6" xfId="42847"/>
    <cellStyle name="40 % - Accent6 4 3 3 7" xfId="53411"/>
    <cellStyle name="40 % - Accent6 4 3 4" xfId="8868"/>
    <cellStyle name="40 % - Accent6 4 3 4 2" xfId="24375"/>
    <cellStyle name="40 % - Accent6 4 3 4 3" xfId="34932"/>
    <cellStyle name="40 % - Accent6 4 3 4 4" xfId="45487"/>
    <cellStyle name="40 % - Accent6 4 3 4 5" xfId="56051"/>
    <cellStyle name="40 % - Accent6 4 3 5" xfId="3586"/>
    <cellStyle name="40 % - Accent6 4 3 6" xfId="14164"/>
    <cellStyle name="40 % - Accent6 4 3 7" xfId="19095"/>
    <cellStyle name="40 % - Accent6 4 3 8" xfId="29652"/>
    <cellStyle name="40 % - Accent6 4 3 9" xfId="40207"/>
    <cellStyle name="40 % - Accent6 4 4" xfId="1470"/>
    <cellStyle name="40 % - Accent6 4 4 2" xfId="6756"/>
    <cellStyle name="40 % - Accent6 4 4 2 2" xfId="12037"/>
    <cellStyle name="40 % - Accent6 4 4 2 2 2" xfId="27543"/>
    <cellStyle name="40 % - Accent6 4 4 2 2 3" xfId="38100"/>
    <cellStyle name="40 % - Accent6 4 4 2 2 4" xfId="48655"/>
    <cellStyle name="40 % - Accent6 4 4 2 2 5" xfId="59219"/>
    <cellStyle name="40 % - Accent6 4 4 2 3" xfId="17156"/>
    <cellStyle name="40 % - Accent6 4 4 2 4" xfId="22263"/>
    <cellStyle name="40 % - Accent6 4 4 2 5" xfId="32820"/>
    <cellStyle name="40 % - Accent6 4 4 2 6" xfId="43375"/>
    <cellStyle name="40 % - Accent6 4 4 2 7" xfId="53939"/>
    <cellStyle name="40 % - Accent6 4 4 3" xfId="9396"/>
    <cellStyle name="40 % - Accent6 4 4 3 2" xfId="24903"/>
    <cellStyle name="40 % - Accent6 4 4 3 3" xfId="35460"/>
    <cellStyle name="40 % - Accent6 4 4 3 4" xfId="46015"/>
    <cellStyle name="40 % - Accent6 4 4 3 5" xfId="56579"/>
    <cellStyle name="40 % - Accent6 4 4 4" xfId="4114"/>
    <cellStyle name="40 % - Accent6 4 4 5" xfId="14692"/>
    <cellStyle name="40 % - Accent6 4 4 6" xfId="19623"/>
    <cellStyle name="40 % - Accent6 4 4 7" xfId="30180"/>
    <cellStyle name="40 % - Accent6 4 4 8" xfId="40735"/>
    <cellStyle name="40 % - Accent6 4 4 9" xfId="51299"/>
    <cellStyle name="40 % - Accent6 4 5" xfId="5523"/>
    <cellStyle name="40 % - Accent6 4 5 2" xfId="10805"/>
    <cellStyle name="40 % - Accent6 4 5 2 2" xfId="26311"/>
    <cellStyle name="40 % - Accent6 4 5 2 3" xfId="36868"/>
    <cellStyle name="40 % - Accent6 4 5 2 4" xfId="47423"/>
    <cellStyle name="40 % - Accent6 4 5 2 5" xfId="57987"/>
    <cellStyle name="40 % - Accent6 4 5 3" xfId="15924"/>
    <cellStyle name="40 % - Accent6 4 5 4" xfId="21031"/>
    <cellStyle name="40 % - Accent6 4 5 5" xfId="31588"/>
    <cellStyle name="40 % - Accent6 4 5 6" xfId="42143"/>
    <cellStyle name="40 % - Accent6 4 5 7" xfId="52707"/>
    <cellStyle name="40 % - Accent6 4 6" xfId="8164"/>
    <cellStyle name="40 % - Accent6 4 6 2" xfId="23671"/>
    <cellStyle name="40 % - Accent6 4 6 3" xfId="34228"/>
    <cellStyle name="40 % - Accent6 4 6 4" xfId="44783"/>
    <cellStyle name="40 % - Accent6 4 6 5" xfId="55347"/>
    <cellStyle name="40 % - Accent6 4 7" xfId="2887"/>
    <cellStyle name="40 % - Accent6 4 8" xfId="13460"/>
    <cellStyle name="40 % - Accent6 4 9" xfId="18392"/>
    <cellStyle name="40 % - Accent6 5" xfId="410"/>
    <cellStyle name="40 % - Accent6 5 10" xfId="39680"/>
    <cellStyle name="40 % - Accent6 5 11" xfId="50240"/>
    <cellStyle name="40 % - Accent6 5 2" xfId="1115"/>
    <cellStyle name="40 % - Accent6 5 2 10" xfId="50944"/>
    <cellStyle name="40 % - Accent6 5 2 2" xfId="2347"/>
    <cellStyle name="40 % - Accent6 5 2 2 2" xfId="7633"/>
    <cellStyle name="40 % - Accent6 5 2 2 2 2" xfId="12914"/>
    <cellStyle name="40 % - Accent6 5 2 2 2 2 2" xfId="28420"/>
    <cellStyle name="40 % - Accent6 5 2 2 2 2 3" xfId="38977"/>
    <cellStyle name="40 % - Accent6 5 2 2 2 2 4" xfId="49532"/>
    <cellStyle name="40 % - Accent6 5 2 2 2 2 5" xfId="60096"/>
    <cellStyle name="40 % - Accent6 5 2 2 2 3" xfId="18033"/>
    <cellStyle name="40 % - Accent6 5 2 2 2 4" xfId="23140"/>
    <cellStyle name="40 % - Accent6 5 2 2 2 5" xfId="33697"/>
    <cellStyle name="40 % - Accent6 5 2 2 2 6" xfId="44252"/>
    <cellStyle name="40 % - Accent6 5 2 2 2 7" xfId="54816"/>
    <cellStyle name="40 % - Accent6 5 2 2 3" xfId="10273"/>
    <cellStyle name="40 % - Accent6 5 2 2 3 2" xfId="25780"/>
    <cellStyle name="40 % - Accent6 5 2 2 3 3" xfId="36337"/>
    <cellStyle name="40 % - Accent6 5 2 2 3 4" xfId="46892"/>
    <cellStyle name="40 % - Accent6 5 2 2 3 5" xfId="57456"/>
    <cellStyle name="40 % - Accent6 5 2 2 4" xfId="4991"/>
    <cellStyle name="40 % - Accent6 5 2 2 5" xfId="15569"/>
    <cellStyle name="40 % - Accent6 5 2 2 6" xfId="20500"/>
    <cellStyle name="40 % - Accent6 5 2 2 7" xfId="31057"/>
    <cellStyle name="40 % - Accent6 5 2 2 8" xfId="41612"/>
    <cellStyle name="40 % - Accent6 5 2 2 9" xfId="52176"/>
    <cellStyle name="40 % - Accent6 5 2 3" xfId="6401"/>
    <cellStyle name="40 % - Accent6 5 2 3 2" xfId="11682"/>
    <cellStyle name="40 % - Accent6 5 2 3 2 2" xfId="27188"/>
    <cellStyle name="40 % - Accent6 5 2 3 2 3" xfId="37745"/>
    <cellStyle name="40 % - Accent6 5 2 3 2 4" xfId="48300"/>
    <cellStyle name="40 % - Accent6 5 2 3 2 5" xfId="58864"/>
    <cellStyle name="40 % - Accent6 5 2 3 3" xfId="16801"/>
    <cellStyle name="40 % - Accent6 5 2 3 4" xfId="21908"/>
    <cellStyle name="40 % - Accent6 5 2 3 5" xfId="32465"/>
    <cellStyle name="40 % - Accent6 5 2 3 6" xfId="43020"/>
    <cellStyle name="40 % - Accent6 5 2 3 7" xfId="53584"/>
    <cellStyle name="40 % - Accent6 5 2 4" xfId="9041"/>
    <cellStyle name="40 % - Accent6 5 2 4 2" xfId="24548"/>
    <cellStyle name="40 % - Accent6 5 2 4 3" xfId="35105"/>
    <cellStyle name="40 % - Accent6 5 2 4 4" xfId="45660"/>
    <cellStyle name="40 % - Accent6 5 2 4 5" xfId="56224"/>
    <cellStyle name="40 % - Accent6 5 2 5" xfId="3759"/>
    <cellStyle name="40 % - Accent6 5 2 6" xfId="14337"/>
    <cellStyle name="40 % - Accent6 5 2 7" xfId="19268"/>
    <cellStyle name="40 % - Accent6 5 2 8" xfId="29825"/>
    <cellStyle name="40 % - Accent6 5 2 9" xfId="40380"/>
    <cellStyle name="40 % - Accent6 5 3" xfId="1643"/>
    <cellStyle name="40 % - Accent6 5 3 2" xfId="6929"/>
    <cellStyle name="40 % - Accent6 5 3 2 2" xfId="12210"/>
    <cellStyle name="40 % - Accent6 5 3 2 2 2" xfId="27716"/>
    <cellStyle name="40 % - Accent6 5 3 2 2 3" xfId="38273"/>
    <cellStyle name="40 % - Accent6 5 3 2 2 4" xfId="48828"/>
    <cellStyle name="40 % - Accent6 5 3 2 2 5" xfId="59392"/>
    <cellStyle name="40 % - Accent6 5 3 2 3" xfId="17329"/>
    <cellStyle name="40 % - Accent6 5 3 2 4" xfId="22436"/>
    <cellStyle name="40 % - Accent6 5 3 2 5" xfId="32993"/>
    <cellStyle name="40 % - Accent6 5 3 2 6" xfId="43548"/>
    <cellStyle name="40 % - Accent6 5 3 2 7" xfId="54112"/>
    <cellStyle name="40 % - Accent6 5 3 3" xfId="9569"/>
    <cellStyle name="40 % - Accent6 5 3 3 2" xfId="25076"/>
    <cellStyle name="40 % - Accent6 5 3 3 3" xfId="35633"/>
    <cellStyle name="40 % - Accent6 5 3 3 4" xfId="46188"/>
    <cellStyle name="40 % - Accent6 5 3 3 5" xfId="56752"/>
    <cellStyle name="40 % - Accent6 5 3 4" xfId="4287"/>
    <cellStyle name="40 % - Accent6 5 3 5" xfId="14865"/>
    <cellStyle name="40 % - Accent6 5 3 6" xfId="19796"/>
    <cellStyle name="40 % - Accent6 5 3 7" xfId="30353"/>
    <cellStyle name="40 % - Accent6 5 3 8" xfId="40908"/>
    <cellStyle name="40 % - Accent6 5 3 9" xfId="51472"/>
    <cellStyle name="40 % - Accent6 5 4" xfId="5696"/>
    <cellStyle name="40 % - Accent6 5 4 2" xfId="10978"/>
    <cellStyle name="40 % - Accent6 5 4 2 2" xfId="26484"/>
    <cellStyle name="40 % - Accent6 5 4 2 3" xfId="37041"/>
    <cellStyle name="40 % - Accent6 5 4 2 4" xfId="47596"/>
    <cellStyle name="40 % - Accent6 5 4 2 5" xfId="58160"/>
    <cellStyle name="40 % - Accent6 5 4 3" xfId="16097"/>
    <cellStyle name="40 % - Accent6 5 4 4" xfId="21204"/>
    <cellStyle name="40 % - Accent6 5 4 5" xfId="31761"/>
    <cellStyle name="40 % - Accent6 5 4 6" xfId="42316"/>
    <cellStyle name="40 % - Accent6 5 4 7" xfId="52880"/>
    <cellStyle name="40 % - Accent6 5 5" xfId="8337"/>
    <cellStyle name="40 % - Accent6 5 5 2" xfId="23844"/>
    <cellStyle name="40 % - Accent6 5 5 3" xfId="34401"/>
    <cellStyle name="40 % - Accent6 5 5 4" xfId="44956"/>
    <cellStyle name="40 % - Accent6 5 5 5" xfId="55520"/>
    <cellStyle name="40 % - Accent6 5 6" xfId="3059"/>
    <cellStyle name="40 % - Accent6 5 7" xfId="13633"/>
    <cellStyle name="40 % - Accent6 5 8" xfId="18564"/>
    <cellStyle name="40 % - Accent6 5 9" xfId="29125"/>
    <cellStyle name="40 % - Accent6 6" xfId="763"/>
    <cellStyle name="40 % - Accent6 6 10" xfId="50592"/>
    <cellStyle name="40 % - Accent6 6 2" xfId="1995"/>
    <cellStyle name="40 % - Accent6 6 2 2" xfId="7281"/>
    <cellStyle name="40 % - Accent6 6 2 2 2" xfId="12562"/>
    <cellStyle name="40 % - Accent6 6 2 2 2 2" xfId="28068"/>
    <cellStyle name="40 % - Accent6 6 2 2 2 3" xfId="38625"/>
    <cellStyle name="40 % - Accent6 6 2 2 2 4" xfId="49180"/>
    <cellStyle name="40 % - Accent6 6 2 2 2 5" xfId="59744"/>
    <cellStyle name="40 % - Accent6 6 2 2 3" xfId="17681"/>
    <cellStyle name="40 % - Accent6 6 2 2 4" xfId="22788"/>
    <cellStyle name="40 % - Accent6 6 2 2 5" xfId="33345"/>
    <cellStyle name="40 % - Accent6 6 2 2 6" xfId="43900"/>
    <cellStyle name="40 % - Accent6 6 2 2 7" xfId="54464"/>
    <cellStyle name="40 % - Accent6 6 2 3" xfId="9921"/>
    <cellStyle name="40 % - Accent6 6 2 3 2" xfId="25428"/>
    <cellStyle name="40 % - Accent6 6 2 3 3" xfId="35985"/>
    <cellStyle name="40 % - Accent6 6 2 3 4" xfId="46540"/>
    <cellStyle name="40 % - Accent6 6 2 3 5" xfId="57104"/>
    <cellStyle name="40 % - Accent6 6 2 4" xfId="4639"/>
    <cellStyle name="40 % - Accent6 6 2 5" xfId="15217"/>
    <cellStyle name="40 % - Accent6 6 2 6" xfId="20148"/>
    <cellStyle name="40 % - Accent6 6 2 7" xfId="30705"/>
    <cellStyle name="40 % - Accent6 6 2 8" xfId="41260"/>
    <cellStyle name="40 % - Accent6 6 2 9" xfId="51824"/>
    <cellStyle name="40 % - Accent6 6 3" xfId="6049"/>
    <cellStyle name="40 % - Accent6 6 3 2" xfId="11330"/>
    <cellStyle name="40 % - Accent6 6 3 2 2" xfId="26836"/>
    <cellStyle name="40 % - Accent6 6 3 2 3" xfId="37393"/>
    <cellStyle name="40 % - Accent6 6 3 2 4" xfId="47948"/>
    <cellStyle name="40 % - Accent6 6 3 2 5" xfId="58512"/>
    <cellStyle name="40 % - Accent6 6 3 3" xfId="16449"/>
    <cellStyle name="40 % - Accent6 6 3 4" xfId="21556"/>
    <cellStyle name="40 % - Accent6 6 3 5" xfId="32113"/>
    <cellStyle name="40 % - Accent6 6 3 6" xfId="42668"/>
    <cellStyle name="40 % - Accent6 6 3 7" xfId="53232"/>
    <cellStyle name="40 % - Accent6 6 4" xfId="8689"/>
    <cellStyle name="40 % - Accent6 6 4 2" xfId="24196"/>
    <cellStyle name="40 % - Accent6 6 4 3" xfId="34753"/>
    <cellStyle name="40 % - Accent6 6 4 4" xfId="45308"/>
    <cellStyle name="40 % - Accent6 6 4 5" xfId="55872"/>
    <cellStyle name="40 % - Accent6 6 5" xfId="3407"/>
    <cellStyle name="40 % - Accent6 6 6" xfId="13985"/>
    <cellStyle name="40 % - Accent6 6 7" xfId="18916"/>
    <cellStyle name="40 % - Accent6 6 8" xfId="29473"/>
    <cellStyle name="40 % - Accent6 6 9" xfId="40028"/>
    <cellStyle name="40 % - Accent6 7" xfId="1294"/>
    <cellStyle name="40 % - Accent6 7 2" xfId="6580"/>
    <cellStyle name="40 % - Accent6 7 2 2" xfId="11861"/>
    <cellStyle name="40 % - Accent6 7 2 2 2" xfId="27367"/>
    <cellStyle name="40 % - Accent6 7 2 2 3" xfId="37924"/>
    <cellStyle name="40 % - Accent6 7 2 2 4" xfId="48479"/>
    <cellStyle name="40 % - Accent6 7 2 2 5" xfId="59043"/>
    <cellStyle name="40 % - Accent6 7 2 3" xfId="16980"/>
    <cellStyle name="40 % - Accent6 7 2 4" xfId="22087"/>
    <cellStyle name="40 % - Accent6 7 2 5" xfId="32644"/>
    <cellStyle name="40 % - Accent6 7 2 6" xfId="43199"/>
    <cellStyle name="40 % - Accent6 7 2 7" xfId="53763"/>
    <cellStyle name="40 % - Accent6 7 3" xfId="9220"/>
    <cellStyle name="40 % - Accent6 7 3 2" xfId="24727"/>
    <cellStyle name="40 % - Accent6 7 3 3" xfId="35284"/>
    <cellStyle name="40 % - Accent6 7 3 4" xfId="45839"/>
    <cellStyle name="40 % - Accent6 7 3 5" xfId="56403"/>
    <cellStyle name="40 % - Accent6 7 4" xfId="3938"/>
    <cellStyle name="40 % - Accent6 7 5" xfId="14516"/>
    <cellStyle name="40 % - Accent6 7 6" xfId="19447"/>
    <cellStyle name="40 % - Accent6 7 7" xfId="30004"/>
    <cellStyle name="40 % - Accent6 7 8" xfId="40559"/>
    <cellStyle name="40 % - Accent6 7 9" xfId="51123"/>
    <cellStyle name="40 % - Accent6 8" xfId="2523"/>
    <cellStyle name="40 % - Accent6 8 2" xfId="7809"/>
    <cellStyle name="40 % - Accent6 8 2 2" xfId="13090"/>
    <cellStyle name="40 % - Accent6 8 2 2 2" xfId="28596"/>
    <cellStyle name="40 % - Accent6 8 2 2 3" xfId="39153"/>
    <cellStyle name="40 % - Accent6 8 2 2 4" xfId="49708"/>
    <cellStyle name="40 % - Accent6 8 2 2 5" xfId="60272"/>
    <cellStyle name="40 % - Accent6 8 2 3" xfId="23316"/>
    <cellStyle name="40 % - Accent6 8 2 4" xfId="33873"/>
    <cellStyle name="40 % - Accent6 8 2 5" xfId="44428"/>
    <cellStyle name="40 % - Accent6 8 2 6" xfId="54992"/>
    <cellStyle name="40 % - Accent6 8 3" xfId="10449"/>
    <cellStyle name="40 % - Accent6 8 3 2" xfId="25956"/>
    <cellStyle name="40 % - Accent6 8 3 3" xfId="36513"/>
    <cellStyle name="40 % - Accent6 8 3 4" xfId="47068"/>
    <cellStyle name="40 % - Accent6 8 3 5" xfId="57632"/>
    <cellStyle name="40 % - Accent6 8 4" xfId="5167"/>
    <cellStyle name="40 % - Accent6 8 5" xfId="15748"/>
    <cellStyle name="40 % - Accent6 8 6" xfId="20676"/>
    <cellStyle name="40 % - Accent6 8 7" xfId="31233"/>
    <cellStyle name="40 % - Accent6 8 8" xfId="41788"/>
    <cellStyle name="40 % - Accent6 8 9" xfId="52352"/>
    <cellStyle name="40 % - Accent6 9" xfId="5343"/>
    <cellStyle name="40 % - Accent6 9 2" xfId="10625"/>
    <cellStyle name="40 % - Accent6 9 2 2" xfId="26132"/>
    <cellStyle name="40 % - Accent6 9 2 3" xfId="36689"/>
    <cellStyle name="40 % - Accent6 9 2 4" xfId="47244"/>
    <cellStyle name="40 % - Accent6 9 2 5" xfId="57808"/>
    <cellStyle name="40 % - Accent6 9 3" xfId="20852"/>
    <cellStyle name="40 % - Accent6 9 4" xfId="31409"/>
    <cellStyle name="40 % - Accent6 9 5" xfId="41964"/>
    <cellStyle name="40 % - Accent6 9 6" xfId="52528"/>
    <cellStyle name="60 % - Accent1 2" xfId="33"/>
    <cellStyle name="60 % - Accent2 2" xfId="37"/>
    <cellStyle name="60 % - Accent3 2" xfId="41"/>
    <cellStyle name="60 % - Accent4 2" xfId="45"/>
    <cellStyle name="60 % - Accent5 2" xfId="49"/>
    <cellStyle name="60 % - Accent6 2" xfId="53"/>
    <cellStyle name="Accent1 2" xfId="30"/>
    <cellStyle name="Accent2 2" xfId="34"/>
    <cellStyle name="Accent3 2" xfId="38"/>
    <cellStyle name="Accent4 2" xfId="42"/>
    <cellStyle name="Accent5 2" xfId="46"/>
    <cellStyle name="Accent6 2" xfId="50"/>
    <cellStyle name="Avertissement 2" xfId="27"/>
    <cellStyle name="Calcul" xfId="11" builtinId="22" customBuiltin="1"/>
    <cellStyle name="Cellule liée" xfId="12" builtinId="24" customBuiltin="1"/>
    <cellStyle name="Commentaire 10" xfId="7973"/>
    <cellStyle name="Commentaire 10 2" xfId="23480"/>
    <cellStyle name="Commentaire 10 3" xfId="34037"/>
    <cellStyle name="Commentaire 10 4" xfId="44592"/>
    <cellStyle name="Commentaire 10 5" xfId="55156"/>
    <cellStyle name="Commentaire 11" xfId="2689"/>
    <cellStyle name="Commentaire 12" xfId="13272"/>
    <cellStyle name="Commentaire 13" xfId="18197"/>
    <cellStyle name="Commentaire 14" xfId="28766"/>
    <cellStyle name="Commentaire 15" xfId="39321"/>
    <cellStyle name="Commentaire 16" xfId="49874"/>
    <cellStyle name="Commentaire 2" xfId="28"/>
    <cellStyle name="Commentaire 2 10" xfId="2713"/>
    <cellStyle name="Commentaire 2 11" xfId="13332"/>
    <cellStyle name="Commentaire 2 12" xfId="18261"/>
    <cellStyle name="Commentaire 2 13" xfId="28787"/>
    <cellStyle name="Commentaire 2 14" xfId="39342"/>
    <cellStyle name="Commentaire 2 15" xfId="49938"/>
    <cellStyle name="Commentaire 2 2" xfId="192"/>
    <cellStyle name="Commentaire 2 2 10" xfId="13419"/>
    <cellStyle name="Commentaire 2 2 11" xfId="18349"/>
    <cellStyle name="Commentaire 2 2 12" xfId="28911"/>
    <cellStyle name="Commentaire 2 2 13" xfId="39466"/>
    <cellStyle name="Commentaire 2 2 14" xfId="50026"/>
    <cellStyle name="Commentaire 2 2 2" xfId="372"/>
    <cellStyle name="Commentaire 2 2 2 10" xfId="29087"/>
    <cellStyle name="Commentaire 2 2 2 11" xfId="39642"/>
    <cellStyle name="Commentaire 2 2 2 12" xfId="50202"/>
    <cellStyle name="Commentaire 2 2 2 2" xfId="725"/>
    <cellStyle name="Commentaire 2 2 2 2 10" xfId="50554"/>
    <cellStyle name="Commentaire 2 2 2 2 2" xfId="1957"/>
    <cellStyle name="Commentaire 2 2 2 2 2 2" xfId="7243"/>
    <cellStyle name="Commentaire 2 2 2 2 2 2 2" xfId="12524"/>
    <cellStyle name="Commentaire 2 2 2 2 2 2 2 2" xfId="28030"/>
    <cellStyle name="Commentaire 2 2 2 2 2 2 2 3" xfId="38587"/>
    <cellStyle name="Commentaire 2 2 2 2 2 2 2 4" xfId="49142"/>
    <cellStyle name="Commentaire 2 2 2 2 2 2 2 5" xfId="59706"/>
    <cellStyle name="Commentaire 2 2 2 2 2 2 3" xfId="17643"/>
    <cellStyle name="Commentaire 2 2 2 2 2 2 4" xfId="22750"/>
    <cellStyle name="Commentaire 2 2 2 2 2 2 5" xfId="33307"/>
    <cellStyle name="Commentaire 2 2 2 2 2 2 6" xfId="43862"/>
    <cellStyle name="Commentaire 2 2 2 2 2 2 7" xfId="54426"/>
    <cellStyle name="Commentaire 2 2 2 2 2 3" xfId="9883"/>
    <cellStyle name="Commentaire 2 2 2 2 2 3 2" xfId="25390"/>
    <cellStyle name="Commentaire 2 2 2 2 2 3 3" xfId="35947"/>
    <cellStyle name="Commentaire 2 2 2 2 2 3 4" xfId="46502"/>
    <cellStyle name="Commentaire 2 2 2 2 2 3 5" xfId="57066"/>
    <cellStyle name="Commentaire 2 2 2 2 2 4" xfId="4601"/>
    <cellStyle name="Commentaire 2 2 2 2 2 5" xfId="15179"/>
    <cellStyle name="Commentaire 2 2 2 2 2 6" xfId="20110"/>
    <cellStyle name="Commentaire 2 2 2 2 2 7" xfId="30667"/>
    <cellStyle name="Commentaire 2 2 2 2 2 8" xfId="41222"/>
    <cellStyle name="Commentaire 2 2 2 2 2 9" xfId="51786"/>
    <cellStyle name="Commentaire 2 2 2 2 3" xfId="6011"/>
    <cellStyle name="Commentaire 2 2 2 2 3 2" xfId="11292"/>
    <cellStyle name="Commentaire 2 2 2 2 3 2 2" xfId="26798"/>
    <cellStyle name="Commentaire 2 2 2 2 3 2 3" xfId="37355"/>
    <cellStyle name="Commentaire 2 2 2 2 3 2 4" xfId="47910"/>
    <cellStyle name="Commentaire 2 2 2 2 3 2 5" xfId="58474"/>
    <cellStyle name="Commentaire 2 2 2 2 3 3" xfId="16411"/>
    <cellStyle name="Commentaire 2 2 2 2 3 4" xfId="21518"/>
    <cellStyle name="Commentaire 2 2 2 2 3 5" xfId="32075"/>
    <cellStyle name="Commentaire 2 2 2 2 3 6" xfId="42630"/>
    <cellStyle name="Commentaire 2 2 2 2 3 7" xfId="53194"/>
    <cellStyle name="Commentaire 2 2 2 2 4" xfId="8651"/>
    <cellStyle name="Commentaire 2 2 2 2 4 2" xfId="24158"/>
    <cellStyle name="Commentaire 2 2 2 2 4 3" xfId="34715"/>
    <cellStyle name="Commentaire 2 2 2 2 4 4" xfId="45270"/>
    <cellStyle name="Commentaire 2 2 2 2 4 5" xfId="55834"/>
    <cellStyle name="Commentaire 2 2 2 2 5" xfId="3369"/>
    <cellStyle name="Commentaire 2 2 2 2 6" xfId="13947"/>
    <cellStyle name="Commentaire 2 2 2 2 7" xfId="18878"/>
    <cellStyle name="Commentaire 2 2 2 2 8" xfId="29435"/>
    <cellStyle name="Commentaire 2 2 2 2 9" xfId="39990"/>
    <cellStyle name="Commentaire 2 2 2 3" xfId="1077"/>
    <cellStyle name="Commentaire 2 2 2 3 10" xfId="50906"/>
    <cellStyle name="Commentaire 2 2 2 3 2" xfId="2309"/>
    <cellStyle name="Commentaire 2 2 2 3 2 2" xfId="7595"/>
    <cellStyle name="Commentaire 2 2 2 3 2 2 2" xfId="12876"/>
    <cellStyle name="Commentaire 2 2 2 3 2 2 2 2" xfId="28382"/>
    <cellStyle name="Commentaire 2 2 2 3 2 2 2 3" xfId="38939"/>
    <cellStyle name="Commentaire 2 2 2 3 2 2 2 4" xfId="49494"/>
    <cellStyle name="Commentaire 2 2 2 3 2 2 2 5" xfId="60058"/>
    <cellStyle name="Commentaire 2 2 2 3 2 2 3" xfId="17995"/>
    <cellStyle name="Commentaire 2 2 2 3 2 2 4" xfId="23102"/>
    <cellStyle name="Commentaire 2 2 2 3 2 2 5" xfId="33659"/>
    <cellStyle name="Commentaire 2 2 2 3 2 2 6" xfId="44214"/>
    <cellStyle name="Commentaire 2 2 2 3 2 2 7" xfId="54778"/>
    <cellStyle name="Commentaire 2 2 2 3 2 3" xfId="10235"/>
    <cellStyle name="Commentaire 2 2 2 3 2 3 2" xfId="25742"/>
    <cellStyle name="Commentaire 2 2 2 3 2 3 3" xfId="36299"/>
    <cellStyle name="Commentaire 2 2 2 3 2 3 4" xfId="46854"/>
    <cellStyle name="Commentaire 2 2 2 3 2 3 5" xfId="57418"/>
    <cellStyle name="Commentaire 2 2 2 3 2 4" xfId="4953"/>
    <cellStyle name="Commentaire 2 2 2 3 2 5" xfId="15531"/>
    <cellStyle name="Commentaire 2 2 2 3 2 6" xfId="20462"/>
    <cellStyle name="Commentaire 2 2 2 3 2 7" xfId="31019"/>
    <cellStyle name="Commentaire 2 2 2 3 2 8" xfId="41574"/>
    <cellStyle name="Commentaire 2 2 2 3 2 9" xfId="52138"/>
    <cellStyle name="Commentaire 2 2 2 3 3" xfId="6363"/>
    <cellStyle name="Commentaire 2 2 2 3 3 2" xfId="11644"/>
    <cellStyle name="Commentaire 2 2 2 3 3 2 2" xfId="27150"/>
    <cellStyle name="Commentaire 2 2 2 3 3 2 3" xfId="37707"/>
    <cellStyle name="Commentaire 2 2 2 3 3 2 4" xfId="48262"/>
    <cellStyle name="Commentaire 2 2 2 3 3 2 5" xfId="58826"/>
    <cellStyle name="Commentaire 2 2 2 3 3 3" xfId="16763"/>
    <cellStyle name="Commentaire 2 2 2 3 3 4" xfId="21870"/>
    <cellStyle name="Commentaire 2 2 2 3 3 5" xfId="32427"/>
    <cellStyle name="Commentaire 2 2 2 3 3 6" xfId="42982"/>
    <cellStyle name="Commentaire 2 2 2 3 3 7" xfId="53546"/>
    <cellStyle name="Commentaire 2 2 2 3 4" xfId="9003"/>
    <cellStyle name="Commentaire 2 2 2 3 4 2" xfId="24510"/>
    <cellStyle name="Commentaire 2 2 2 3 4 3" xfId="35067"/>
    <cellStyle name="Commentaire 2 2 2 3 4 4" xfId="45622"/>
    <cellStyle name="Commentaire 2 2 2 3 4 5" xfId="56186"/>
    <cellStyle name="Commentaire 2 2 2 3 5" xfId="3721"/>
    <cellStyle name="Commentaire 2 2 2 3 6" xfId="14299"/>
    <cellStyle name="Commentaire 2 2 2 3 7" xfId="19230"/>
    <cellStyle name="Commentaire 2 2 2 3 8" xfId="29787"/>
    <cellStyle name="Commentaire 2 2 2 3 9" xfId="40342"/>
    <cellStyle name="Commentaire 2 2 2 4" xfId="1605"/>
    <cellStyle name="Commentaire 2 2 2 4 2" xfId="6891"/>
    <cellStyle name="Commentaire 2 2 2 4 2 2" xfId="12172"/>
    <cellStyle name="Commentaire 2 2 2 4 2 2 2" xfId="27678"/>
    <cellStyle name="Commentaire 2 2 2 4 2 2 3" xfId="38235"/>
    <cellStyle name="Commentaire 2 2 2 4 2 2 4" xfId="48790"/>
    <cellStyle name="Commentaire 2 2 2 4 2 2 5" xfId="59354"/>
    <cellStyle name="Commentaire 2 2 2 4 2 3" xfId="17291"/>
    <cellStyle name="Commentaire 2 2 2 4 2 4" xfId="22398"/>
    <cellStyle name="Commentaire 2 2 2 4 2 5" xfId="32955"/>
    <cellStyle name="Commentaire 2 2 2 4 2 6" xfId="43510"/>
    <cellStyle name="Commentaire 2 2 2 4 2 7" xfId="54074"/>
    <cellStyle name="Commentaire 2 2 2 4 3" xfId="9531"/>
    <cellStyle name="Commentaire 2 2 2 4 3 2" xfId="25038"/>
    <cellStyle name="Commentaire 2 2 2 4 3 3" xfId="35595"/>
    <cellStyle name="Commentaire 2 2 2 4 3 4" xfId="46150"/>
    <cellStyle name="Commentaire 2 2 2 4 3 5" xfId="56714"/>
    <cellStyle name="Commentaire 2 2 2 4 4" xfId="4249"/>
    <cellStyle name="Commentaire 2 2 2 4 5" xfId="14827"/>
    <cellStyle name="Commentaire 2 2 2 4 6" xfId="19758"/>
    <cellStyle name="Commentaire 2 2 2 4 7" xfId="30315"/>
    <cellStyle name="Commentaire 2 2 2 4 8" xfId="40870"/>
    <cellStyle name="Commentaire 2 2 2 4 9" xfId="51434"/>
    <cellStyle name="Commentaire 2 2 2 5" xfId="5658"/>
    <cellStyle name="Commentaire 2 2 2 5 2" xfId="10940"/>
    <cellStyle name="Commentaire 2 2 2 5 2 2" xfId="26446"/>
    <cellStyle name="Commentaire 2 2 2 5 2 3" xfId="37003"/>
    <cellStyle name="Commentaire 2 2 2 5 2 4" xfId="47558"/>
    <cellStyle name="Commentaire 2 2 2 5 2 5" xfId="58122"/>
    <cellStyle name="Commentaire 2 2 2 5 3" xfId="16059"/>
    <cellStyle name="Commentaire 2 2 2 5 4" xfId="21166"/>
    <cellStyle name="Commentaire 2 2 2 5 5" xfId="31723"/>
    <cellStyle name="Commentaire 2 2 2 5 6" xfId="42278"/>
    <cellStyle name="Commentaire 2 2 2 5 7" xfId="52842"/>
    <cellStyle name="Commentaire 2 2 2 6" xfId="8299"/>
    <cellStyle name="Commentaire 2 2 2 6 2" xfId="23806"/>
    <cellStyle name="Commentaire 2 2 2 6 3" xfId="34363"/>
    <cellStyle name="Commentaire 2 2 2 6 4" xfId="44918"/>
    <cellStyle name="Commentaire 2 2 2 6 5" xfId="55482"/>
    <cellStyle name="Commentaire 2 2 2 7" xfId="3021"/>
    <cellStyle name="Commentaire 2 2 2 8" xfId="13595"/>
    <cellStyle name="Commentaire 2 2 2 9" xfId="18526"/>
    <cellStyle name="Commentaire 2 2 3" xfId="548"/>
    <cellStyle name="Commentaire 2 2 3 10" xfId="39814"/>
    <cellStyle name="Commentaire 2 2 3 11" xfId="50378"/>
    <cellStyle name="Commentaire 2 2 3 2" xfId="1253"/>
    <cellStyle name="Commentaire 2 2 3 2 10" xfId="51082"/>
    <cellStyle name="Commentaire 2 2 3 2 2" xfId="2485"/>
    <cellStyle name="Commentaire 2 2 3 2 2 2" xfId="7771"/>
    <cellStyle name="Commentaire 2 2 3 2 2 2 2" xfId="13052"/>
    <cellStyle name="Commentaire 2 2 3 2 2 2 2 2" xfId="28558"/>
    <cellStyle name="Commentaire 2 2 3 2 2 2 2 3" xfId="39115"/>
    <cellStyle name="Commentaire 2 2 3 2 2 2 2 4" xfId="49670"/>
    <cellStyle name="Commentaire 2 2 3 2 2 2 2 5" xfId="60234"/>
    <cellStyle name="Commentaire 2 2 3 2 2 2 3" xfId="18171"/>
    <cellStyle name="Commentaire 2 2 3 2 2 2 4" xfId="23278"/>
    <cellStyle name="Commentaire 2 2 3 2 2 2 5" xfId="33835"/>
    <cellStyle name="Commentaire 2 2 3 2 2 2 6" xfId="44390"/>
    <cellStyle name="Commentaire 2 2 3 2 2 2 7" xfId="54954"/>
    <cellStyle name="Commentaire 2 2 3 2 2 3" xfId="10411"/>
    <cellStyle name="Commentaire 2 2 3 2 2 3 2" xfId="25918"/>
    <cellStyle name="Commentaire 2 2 3 2 2 3 3" xfId="36475"/>
    <cellStyle name="Commentaire 2 2 3 2 2 3 4" xfId="47030"/>
    <cellStyle name="Commentaire 2 2 3 2 2 3 5" xfId="57594"/>
    <cellStyle name="Commentaire 2 2 3 2 2 4" xfId="5129"/>
    <cellStyle name="Commentaire 2 2 3 2 2 5" xfId="15707"/>
    <cellStyle name="Commentaire 2 2 3 2 2 6" xfId="20638"/>
    <cellStyle name="Commentaire 2 2 3 2 2 7" xfId="31195"/>
    <cellStyle name="Commentaire 2 2 3 2 2 8" xfId="41750"/>
    <cellStyle name="Commentaire 2 2 3 2 2 9" xfId="52314"/>
    <cellStyle name="Commentaire 2 2 3 2 3" xfId="6539"/>
    <cellStyle name="Commentaire 2 2 3 2 3 2" xfId="11820"/>
    <cellStyle name="Commentaire 2 2 3 2 3 2 2" xfId="27326"/>
    <cellStyle name="Commentaire 2 2 3 2 3 2 3" xfId="37883"/>
    <cellStyle name="Commentaire 2 2 3 2 3 2 4" xfId="48438"/>
    <cellStyle name="Commentaire 2 2 3 2 3 2 5" xfId="59002"/>
    <cellStyle name="Commentaire 2 2 3 2 3 3" xfId="16939"/>
    <cellStyle name="Commentaire 2 2 3 2 3 4" xfId="22046"/>
    <cellStyle name="Commentaire 2 2 3 2 3 5" xfId="32603"/>
    <cellStyle name="Commentaire 2 2 3 2 3 6" xfId="43158"/>
    <cellStyle name="Commentaire 2 2 3 2 3 7" xfId="53722"/>
    <cellStyle name="Commentaire 2 2 3 2 4" xfId="9179"/>
    <cellStyle name="Commentaire 2 2 3 2 4 2" xfId="24686"/>
    <cellStyle name="Commentaire 2 2 3 2 4 3" xfId="35243"/>
    <cellStyle name="Commentaire 2 2 3 2 4 4" xfId="45798"/>
    <cellStyle name="Commentaire 2 2 3 2 4 5" xfId="56362"/>
    <cellStyle name="Commentaire 2 2 3 2 5" xfId="3897"/>
    <cellStyle name="Commentaire 2 2 3 2 6" xfId="14475"/>
    <cellStyle name="Commentaire 2 2 3 2 7" xfId="19406"/>
    <cellStyle name="Commentaire 2 2 3 2 8" xfId="29963"/>
    <cellStyle name="Commentaire 2 2 3 2 9" xfId="40518"/>
    <cellStyle name="Commentaire 2 2 3 3" xfId="1781"/>
    <cellStyle name="Commentaire 2 2 3 3 2" xfId="7067"/>
    <cellStyle name="Commentaire 2 2 3 3 2 2" xfId="12348"/>
    <cellStyle name="Commentaire 2 2 3 3 2 2 2" xfId="27854"/>
    <cellStyle name="Commentaire 2 2 3 3 2 2 3" xfId="38411"/>
    <cellStyle name="Commentaire 2 2 3 3 2 2 4" xfId="48966"/>
    <cellStyle name="Commentaire 2 2 3 3 2 2 5" xfId="59530"/>
    <cellStyle name="Commentaire 2 2 3 3 2 3" xfId="17467"/>
    <cellStyle name="Commentaire 2 2 3 3 2 4" xfId="22574"/>
    <cellStyle name="Commentaire 2 2 3 3 2 5" xfId="33131"/>
    <cellStyle name="Commentaire 2 2 3 3 2 6" xfId="43686"/>
    <cellStyle name="Commentaire 2 2 3 3 2 7" xfId="54250"/>
    <cellStyle name="Commentaire 2 2 3 3 3" xfId="9707"/>
    <cellStyle name="Commentaire 2 2 3 3 3 2" xfId="25214"/>
    <cellStyle name="Commentaire 2 2 3 3 3 3" xfId="35771"/>
    <cellStyle name="Commentaire 2 2 3 3 3 4" xfId="46326"/>
    <cellStyle name="Commentaire 2 2 3 3 3 5" xfId="56890"/>
    <cellStyle name="Commentaire 2 2 3 3 4" xfId="4425"/>
    <cellStyle name="Commentaire 2 2 3 3 5" xfId="15003"/>
    <cellStyle name="Commentaire 2 2 3 3 6" xfId="19934"/>
    <cellStyle name="Commentaire 2 2 3 3 7" xfId="30491"/>
    <cellStyle name="Commentaire 2 2 3 3 8" xfId="41046"/>
    <cellStyle name="Commentaire 2 2 3 3 9" xfId="51610"/>
    <cellStyle name="Commentaire 2 2 3 4" xfId="5834"/>
    <cellStyle name="Commentaire 2 2 3 4 2" xfId="11116"/>
    <cellStyle name="Commentaire 2 2 3 4 2 2" xfId="26622"/>
    <cellStyle name="Commentaire 2 2 3 4 2 3" xfId="37179"/>
    <cellStyle name="Commentaire 2 2 3 4 2 4" xfId="47734"/>
    <cellStyle name="Commentaire 2 2 3 4 2 5" xfId="58298"/>
    <cellStyle name="Commentaire 2 2 3 4 3" xfId="16235"/>
    <cellStyle name="Commentaire 2 2 3 4 4" xfId="21342"/>
    <cellStyle name="Commentaire 2 2 3 4 5" xfId="31899"/>
    <cellStyle name="Commentaire 2 2 3 4 6" xfId="42454"/>
    <cellStyle name="Commentaire 2 2 3 4 7" xfId="53018"/>
    <cellStyle name="Commentaire 2 2 3 5" xfId="8475"/>
    <cellStyle name="Commentaire 2 2 3 5 2" xfId="23982"/>
    <cellStyle name="Commentaire 2 2 3 5 3" xfId="34539"/>
    <cellStyle name="Commentaire 2 2 3 5 4" xfId="45094"/>
    <cellStyle name="Commentaire 2 2 3 5 5" xfId="55658"/>
    <cellStyle name="Commentaire 2 2 3 6" xfId="3193"/>
    <cellStyle name="Commentaire 2 2 3 7" xfId="13771"/>
    <cellStyle name="Commentaire 2 2 3 8" xfId="18702"/>
    <cellStyle name="Commentaire 2 2 3 9" xfId="29259"/>
    <cellStyle name="Commentaire 2 2 4" xfId="901"/>
    <cellStyle name="Commentaire 2 2 4 10" xfId="50730"/>
    <cellStyle name="Commentaire 2 2 4 2" xfId="2133"/>
    <cellStyle name="Commentaire 2 2 4 2 2" xfId="7419"/>
    <cellStyle name="Commentaire 2 2 4 2 2 2" xfId="12700"/>
    <cellStyle name="Commentaire 2 2 4 2 2 2 2" xfId="28206"/>
    <cellStyle name="Commentaire 2 2 4 2 2 2 3" xfId="38763"/>
    <cellStyle name="Commentaire 2 2 4 2 2 2 4" xfId="49318"/>
    <cellStyle name="Commentaire 2 2 4 2 2 2 5" xfId="59882"/>
    <cellStyle name="Commentaire 2 2 4 2 2 3" xfId="17819"/>
    <cellStyle name="Commentaire 2 2 4 2 2 4" xfId="22926"/>
    <cellStyle name="Commentaire 2 2 4 2 2 5" xfId="33483"/>
    <cellStyle name="Commentaire 2 2 4 2 2 6" xfId="44038"/>
    <cellStyle name="Commentaire 2 2 4 2 2 7" xfId="54602"/>
    <cellStyle name="Commentaire 2 2 4 2 3" xfId="10059"/>
    <cellStyle name="Commentaire 2 2 4 2 3 2" xfId="25566"/>
    <cellStyle name="Commentaire 2 2 4 2 3 3" xfId="36123"/>
    <cellStyle name="Commentaire 2 2 4 2 3 4" xfId="46678"/>
    <cellStyle name="Commentaire 2 2 4 2 3 5" xfId="57242"/>
    <cellStyle name="Commentaire 2 2 4 2 4" xfId="4777"/>
    <cellStyle name="Commentaire 2 2 4 2 5" xfId="15355"/>
    <cellStyle name="Commentaire 2 2 4 2 6" xfId="20286"/>
    <cellStyle name="Commentaire 2 2 4 2 7" xfId="30843"/>
    <cellStyle name="Commentaire 2 2 4 2 8" xfId="41398"/>
    <cellStyle name="Commentaire 2 2 4 2 9" xfId="51962"/>
    <cellStyle name="Commentaire 2 2 4 3" xfId="6187"/>
    <cellStyle name="Commentaire 2 2 4 3 2" xfId="11468"/>
    <cellStyle name="Commentaire 2 2 4 3 2 2" xfId="26974"/>
    <cellStyle name="Commentaire 2 2 4 3 2 3" xfId="37531"/>
    <cellStyle name="Commentaire 2 2 4 3 2 4" xfId="48086"/>
    <cellStyle name="Commentaire 2 2 4 3 2 5" xfId="58650"/>
    <cellStyle name="Commentaire 2 2 4 3 3" xfId="16587"/>
    <cellStyle name="Commentaire 2 2 4 3 4" xfId="21694"/>
    <cellStyle name="Commentaire 2 2 4 3 5" xfId="32251"/>
    <cellStyle name="Commentaire 2 2 4 3 6" xfId="42806"/>
    <cellStyle name="Commentaire 2 2 4 3 7" xfId="53370"/>
    <cellStyle name="Commentaire 2 2 4 4" xfId="8827"/>
    <cellStyle name="Commentaire 2 2 4 4 2" xfId="24334"/>
    <cellStyle name="Commentaire 2 2 4 4 3" xfId="34891"/>
    <cellStyle name="Commentaire 2 2 4 4 4" xfId="45446"/>
    <cellStyle name="Commentaire 2 2 4 4 5" xfId="56010"/>
    <cellStyle name="Commentaire 2 2 4 5" xfId="3545"/>
    <cellStyle name="Commentaire 2 2 4 6" xfId="14123"/>
    <cellStyle name="Commentaire 2 2 4 7" xfId="19054"/>
    <cellStyle name="Commentaire 2 2 4 8" xfId="29611"/>
    <cellStyle name="Commentaire 2 2 4 9" xfId="40166"/>
    <cellStyle name="Commentaire 2 2 5" xfId="1429"/>
    <cellStyle name="Commentaire 2 2 5 2" xfId="6715"/>
    <cellStyle name="Commentaire 2 2 5 2 2" xfId="11996"/>
    <cellStyle name="Commentaire 2 2 5 2 2 2" xfId="27502"/>
    <cellStyle name="Commentaire 2 2 5 2 2 3" xfId="38059"/>
    <cellStyle name="Commentaire 2 2 5 2 2 4" xfId="48614"/>
    <cellStyle name="Commentaire 2 2 5 2 2 5" xfId="59178"/>
    <cellStyle name="Commentaire 2 2 5 2 3" xfId="17115"/>
    <cellStyle name="Commentaire 2 2 5 2 4" xfId="22222"/>
    <cellStyle name="Commentaire 2 2 5 2 5" xfId="32779"/>
    <cellStyle name="Commentaire 2 2 5 2 6" xfId="43334"/>
    <cellStyle name="Commentaire 2 2 5 2 7" xfId="53898"/>
    <cellStyle name="Commentaire 2 2 5 3" xfId="9355"/>
    <cellStyle name="Commentaire 2 2 5 3 2" xfId="24862"/>
    <cellStyle name="Commentaire 2 2 5 3 3" xfId="35419"/>
    <cellStyle name="Commentaire 2 2 5 3 4" xfId="45974"/>
    <cellStyle name="Commentaire 2 2 5 3 5" xfId="56538"/>
    <cellStyle name="Commentaire 2 2 5 4" xfId="4073"/>
    <cellStyle name="Commentaire 2 2 5 5" xfId="14651"/>
    <cellStyle name="Commentaire 2 2 5 6" xfId="19582"/>
    <cellStyle name="Commentaire 2 2 5 7" xfId="30139"/>
    <cellStyle name="Commentaire 2 2 5 8" xfId="40694"/>
    <cellStyle name="Commentaire 2 2 5 9" xfId="51258"/>
    <cellStyle name="Commentaire 2 2 6" xfId="2661"/>
    <cellStyle name="Commentaire 2 2 6 2" xfId="7947"/>
    <cellStyle name="Commentaire 2 2 6 2 2" xfId="13228"/>
    <cellStyle name="Commentaire 2 2 6 2 2 2" xfId="28734"/>
    <cellStyle name="Commentaire 2 2 6 2 2 3" xfId="39291"/>
    <cellStyle name="Commentaire 2 2 6 2 2 4" xfId="49846"/>
    <cellStyle name="Commentaire 2 2 6 2 2 5" xfId="60410"/>
    <cellStyle name="Commentaire 2 2 6 2 3" xfId="23454"/>
    <cellStyle name="Commentaire 2 2 6 2 4" xfId="34011"/>
    <cellStyle name="Commentaire 2 2 6 2 5" xfId="44566"/>
    <cellStyle name="Commentaire 2 2 6 2 6" xfId="55130"/>
    <cellStyle name="Commentaire 2 2 6 3" xfId="10587"/>
    <cellStyle name="Commentaire 2 2 6 3 2" xfId="26094"/>
    <cellStyle name="Commentaire 2 2 6 3 3" xfId="36651"/>
    <cellStyle name="Commentaire 2 2 6 3 4" xfId="47206"/>
    <cellStyle name="Commentaire 2 2 6 3 5" xfId="57770"/>
    <cellStyle name="Commentaire 2 2 6 4" xfId="5305"/>
    <cellStyle name="Commentaire 2 2 6 5" xfId="15883"/>
    <cellStyle name="Commentaire 2 2 6 6" xfId="20814"/>
    <cellStyle name="Commentaire 2 2 6 7" xfId="31371"/>
    <cellStyle name="Commentaire 2 2 6 8" xfId="41926"/>
    <cellStyle name="Commentaire 2 2 6 9" xfId="52490"/>
    <cellStyle name="Commentaire 2 2 7" xfId="5482"/>
    <cellStyle name="Commentaire 2 2 7 2" xfId="10764"/>
    <cellStyle name="Commentaire 2 2 7 2 2" xfId="26270"/>
    <cellStyle name="Commentaire 2 2 7 2 3" xfId="36827"/>
    <cellStyle name="Commentaire 2 2 7 2 4" xfId="47382"/>
    <cellStyle name="Commentaire 2 2 7 2 5" xfId="57946"/>
    <cellStyle name="Commentaire 2 2 7 3" xfId="20990"/>
    <cellStyle name="Commentaire 2 2 7 4" xfId="31547"/>
    <cellStyle name="Commentaire 2 2 7 5" xfId="42102"/>
    <cellStyle name="Commentaire 2 2 7 6" xfId="52666"/>
    <cellStyle name="Commentaire 2 2 8" xfId="8123"/>
    <cellStyle name="Commentaire 2 2 8 2" xfId="23630"/>
    <cellStyle name="Commentaire 2 2 8 3" xfId="34187"/>
    <cellStyle name="Commentaire 2 2 8 4" xfId="44742"/>
    <cellStyle name="Commentaire 2 2 8 5" xfId="55306"/>
    <cellStyle name="Commentaire 2 2 9" xfId="2838"/>
    <cellStyle name="Commentaire 2 3" xfId="285"/>
    <cellStyle name="Commentaire 2 3 10" xfId="29000"/>
    <cellStyle name="Commentaire 2 3 11" xfId="39555"/>
    <cellStyle name="Commentaire 2 3 12" xfId="50115"/>
    <cellStyle name="Commentaire 2 3 2" xfId="638"/>
    <cellStyle name="Commentaire 2 3 2 10" xfId="50467"/>
    <cellStyle name="Commentaire 2 3 2 2" xfId="1870"/>
    <cellStyle name="Commentaire 2 3 2 2 2" xfId="7156"/>
    <cellStyle name="Commentaire 2 3 2 2 2 2" xfId="12437"/>
    <cellStyle name="Commentaire 2 3 2 2 2 2 2" xfId="27943"/>
    <cellStyle name="Commentaire 2 3 2 2 2 2 3" xfId="38500"/>
    <cellStyle name="Commentaire 2 3 2 2 2 2 4" xfId="49055"/>
    <cellStyle name="Commentaire 2 3 2 2 2 2 5" xfId="59619"/>
    <cellStyle name="Commentaire 2 3 2 2 2 3" xfId="17556"/>
    <cellStyle name="Commentaire 2 3 2 2 2 4" xfId="22663"/>
    <cellStyle name="Commentaire 2 3 2 2 2 5" xfId="33220"/>
    <cellStyle name="Commentaire 2 3 2 2 2 6" xfId="43775"/>
    <cellStyle name="Commentaire 2 3 2 2 2 7" xfId="54339"/>
    <cellStyle name="Commentaire 2 3 2 2 3" xfId="9796"/>
    <cellStyle name="Commentaire 2 3 2 2 3 2" xfId="25303"/>
    <cellStyle name="Commentaire 2 3 2 2 3 3" xfId="35860"/>
    <cellStyle name="Commentaire 2 3 2 2 3 4" xfId="46415"/>
    <cellStyle name="Commentaire 2 3 2 2 3 5" xfId="56979"/>
    <cellStyle name="Commentaire 2 3 2 2 4" xfId="4514"/>
    <cellStyle name="Commentaire 2 3 2 2 5" xfId="15092"/>
    <cellStyle name="Commentaire 2 3 2 2 6" xfId="20023"/>
    <cellStyle name="Commentaire 2 3 2 2 7" xfId="30580"/>
    <cellStyle name="Commentaire 2 3 2 2 8" xfId="41135"/>
    <cellStyle name="Commentaire 2 3 2 2 9" xfId="51699"/>
    <cellStyle name="Commentaire 2 3 2 3" xfId="5924"/>
    <cellStyle name="Commentaire 2 3 2 3 2" xfId="11205"/>
    <cellStyle name="Commentaire 2 3 2 3 2 2" xfId="26711"/>
    <cellStyle name="Commentaire 2 3 2 3 2 3" xfId="37268"/>
    <cellStyle name="Commentaire 2 3 2 3 2 4" xfId="47823"/>
    <cellStyle name="Commentaire 2 3 2 3 2 5" xfId="58387"/>
    <cellStyle name="Commentaire 2 3 2 3 3" xfId="16324"/>
    <cellStyle name="Commentaire 2 3 2 3 4" xfId="21431"/>
    <cellStyle name="Commentaire 2 3 2 3 5" xfId="31988"/>
    <cellStyle name="Commentaire 2 3 2 3 6" xfId="42543"/>
    <cellStyle name="Commentaire 2 3 2 3 7" xfId="53107"/>
    <cellStyle name="Commentaire 2 3 2 4" xfId="8564"/>
    <cellStyle name="Commentaire 2 3 2 4 2" xfId="24071"/>
    <cellStyle name="Commentaire 2 3 2 4 3" xfId="34628"/>
    <cellStyle name="Commentaire 2 3 2 4 4" xfId="45183"/>
    <cellStyle name="Commentaire 2 3 2 4 5" xfId="55747"/>
    <cellStyle name="Commentaire 2 3 2 5" xfId="3282"/>
    <cellStyle name="Commentaire 2 3 2 6" xfId="13860"/>
    <cellStyle name="Commentaire 2 3 2 7" xfId="18791"/>
    <cellStyle name="Commentaire 2 3 2 8" xfId="29348"/>
    <cellStyle name="Commentaire 2 3 2 9" xfId="39903"/>
    <cellStyle name="Commentaire 2 3 3" xfId="990"/>
    <cellStyle name="Commentaire 2 3 3 10" xfId="50819"/>
    <cellStyle name="Commentaire 2 3 3 2" xfId="2222"/>
    <cellStyle name="Commentaire 2 3 3 2 2" xfId="7508"/>
    <cellStyle name="Commentaire 2 3 3 2 2 2" xfId="12789"/>
    <cellStyle name="Commentaire 2 3 3 2 2 2 2" xfId="28295"/>
    <cellStyle name="Commentaire 2 3 3 2 2 2 3" xfId="38852"/>
    <cellStyle name="Commentaire 2 3 3 2 2 2 4" xfId="49407"/>
    <cellStyle name="Commentaire 2 3 3 2 2 2 5" xfId="59971"/>
    <cellStyle name="Commentaire 2 3 3 2 2 3" xfId="17908"/>
    <cellStyle name="Commentaire 2 3 3 2 2 4" xfId="23015"/>
    <cellStyle name="Commentaire 2 3 3 2 2 5" xfId="33572"/>
    <cellStyle name="Commentaire 2 3 3 2 2 6" xfId="44127"/>
    <cellStyle name="Commentaire 2 3 3 2 2 7" xfId="54691"/>
    <cellStyle name="Commentaire 2 3 3 2 3" xfId="10148"/>
    <cellStyle name="Commentaire 2 3 3 2 3 2" xfId="25655"/>
    <cellStyle name="Commentaire 2 3 3 2 3 3" xfId="36212"/>
    <cellStyle name="Commentaire 2 3 3 2 3 4" xfId="46767"/>
    <cellStyle name="Commentaire 2 3 3 2 3 5" xfId="57331"/>
    <cellStyle name="Commentaire 2 3 3 2 4" xfId="4866"/>
    <cellStyle name="Commentaire 2 3 3 2 5" xfId="15444"/>
    <cellStyle name="Commentaire 2 3 3 2 6" xfId="20375"/>
    <cellStyle name="Commentaire 2 3 3 2 7" xfId="30932"/>
    <cellStyle name="Commentaire 2 3 3 2 8" xfId="41487"/>
    <cellStyle name="Commentaire 2 3 3 2 9" xfId="52051"/>
    <cellStyle name="Commentaire 2 3 3 3" xfId="6276"/>
    <cellStyle name="Commentaire 2 3 3 3 2" xfId="11557"/>
    <cellStyle name="Commentaire 2 3 3 3 2 2" xfId="27063"/>
    <cellStyle name="Commentaire 2 3 3 3 2 3" xfId="37620"/>
    <cellStyle name="Commentaire 2 3 3 3 2 4" xfId="48175"/>
    <cellStyle name="Commentaire 2 3 3 3 2 5" xfId="58739"/>
    <cellStyle name="Commentaire 2 3 3 3 3" xfId="16676"/>
    <cellStyle name="Commentaire 2 3 3 3 4" xfId="21783"/>
    <cellStyle name="Commentaire 2 3 3 3 5" xfId="32340"/>
    <cellStyle name="Commentaire 2 3 3 3 6" xfId="42895"/>
    <cellStyle name="Commentaire 2 3 3 3 7" xfId="53459"/>
    <cellStyle name="Commentaire 2 3 3 4" xfId="8916"/>
    <cellStyle name="Commentaire 2 3 3 4 2" xfId="24423"/>
    <cellStyle name="Commentaire 2 3 3 4 3" xfId="34980"/>
    <cellStyle name="Commentaire 2 3 3 4 4" xfId="45535"/>
    <cellStyle name="Commentaire 2 3 3 4 5" xfId="56099"/>
    <cellStyle name="Commentaire 2 3 3 5" xfId="3634"/>
    <cellStyle name="Commentaire 2 3 3 6" xfId="14212"/>
    <cellStyle name="Commentaire 2 3 3 7" xfId="19143"/>
    <cellStyle name="Commentaire 2 3 3 8" xfId="29700"/>
    <cellStyle name="Commentaire 2 3 3 9" xfId="40255"/>
    <cellStyle name="Commentaire 2 3 4" xfId="1518"/>
    <cellStyle name="Commentaire 2 3 4 2" xfId="6804"/>
    <cellStyle name="Commentaire 2 3 4 2 2" xfId="12085"/>
    <cellStyle name="Commentaire 2 3 4 2 2 2" xfId="27591"/>
    <cellStyle name="Commentaire 2 3 4 2 2 3" xfId="38148"/>
    <cellStyle name="Commentaire 2 3 4 2 2 4" xfId="48703"/>
    <cellStyle name="Commentaire 2 3 4 2 2 5" xfId="59267"/>
    <cellStyle name="Commentaire 2 3 4 2 3" xfId="17204"/>
    <cellStyle name="Commentaire 2 3 4 2 4" xfId="22311"/>
    <cellStyle name="Commentaire 2 3 4 2 5" xfId="32868"/>
    <cellStyle name="Commentaire 2 3 4 2 6" xfId="43423"/>
    <cellStyle name="Commentaire 2 3 4 2 7" xfId="53987"/>
    <cellStyle name="Commentaire 2 3 4 3" xfId="9444"/>
    <cellStyle name="Commentaire 2 3 4 3 2" xfId="24951"/>
    <cellStyle name="Commentaire 2 3 4 3 3" xfId="35508"/>
    <cellStyle name="Commentaire 2 3 4 3 4" xfId="46063"/>
    <cellStyle name="Commentaire 2 3 4 3 5" xfId="56627"/>
    <cellStyle name="Commentaire 2 3 4 4" xfId="4162"/>
    <cellStyle name="Commentaire 2 3 4 5" xfId="14740"/>
    <cellStyle name="Commentaire 2 3 4 6" xfId="19671"/>
    <cellStyle name="Commentaire 2 3 4 7" xfId="30228"/>
    <cellStyle name="Commentaire 2 3 4 8" xfId="40783"/>
    <cellStyle name="Commentaire 2 3 4 9" xfId="51347"/>
    <cellStyle name="Commentaire 2 3 5" xfId="5571"/>
    <cellStyle name="Commentaire 2 3 5 2" xfId="10853"/>
    <cellStyle name="Commentaire 2 3 5 2 2" xfId="26359"/>
    <cellStyle name="Commentaire 2 3 5 2 3" xfId="36916"/>
    <cellStyle name="Commentaire 2 3 5 2 4" xfId="47471"/>
    <cellStyle name="Commentaire 2 3 5 2 5" xfId="58035"/>
    <cellStyle name="Commentaire 2 3 5 3" xfId="15972"/>
    <cellStyle name="Commentaire 2 3 5 4" xfId="21079"/>
    <cellStyle name="Commentaire 2 3 5 5" xfId="31636"/>
    <cellStyle name="Commentaire 2 3 5 6" xfId="42191"/>
    <cellStyle name="Commentaire 2 3 5 7" xfId="52755"/>
    <cellStyle name="Commentaire 2 3 6" xfId="8212"/>
    <cellStyle name="Commentaire 2 3 6 2" xfId="23719"/>
    <cellStyle name="Commentaire 2 3 6 3" xfId="34276"/>
    <cellStyle name="Commentaire 2 3 6 4" xfId="44831"/>
    <cellStyle name="Commentaire 2 3 6 5" xfId="55395"/>
    <cellStyle name="Commentaire 2 3 7" xfId="2934"/>
    <cellStyle name="Commentaire 2 3 8" xfId="13508"/>
    <cellStyle name="Commentaire 2 3 9" xfId="18439"/>
    <cellStyle name="Commentaire 2 4" xfId="461"/>
    <cellStyle name="Commentaire 2 4 10" xfId="39729"/>
    <cellStyle name="Commentaire 2 4 11" xfId="50291"/>
    <cellStyle name="Commentaire 2 4 2" xfId="1166"/>
    <cellStyle name="Commentaire 2 4 2 10" xfId="50995"/>
    <cellStyle name="Commentaire 2 4 2 2" xfId="2398"/>
    <cellStyle name="Commentaire 2 4 2 2 2" xfId="7684"/>
    <cellStyle name="Commentaire 2 4 2 2 2 2" xfId="12965"/>
    <cellStyle name="Commentaire 2 4 2 2 2 2 2" xfId="28471"/>
    <cellStyle name="Commentaire 2 4 2 2 2 2 3" xfId="39028"/>
    <cellStyle name="Commentaire 2 4 2 2 2 2 4" xfId="49583"/>
    <cellStyle name="Commentaire 2 4 2 2 2 2 5" xfId="60147"/>
    <cellStyle name="Commentaire 2 4 2 2 2 3" xfId="18084"/>
    <cellStyle name="Commentaire 2 4 2 2 2 4" xfId="23191"/>
    <cellStyle name="Commentaire 2 4 2 2 2 5" xfId="33748"/>
    <cellStyle name="Commentaire 2 4 2 2 2 6" xfId="44303"/>
    <cellStyle name="Commentaire 2 4 2 2 2 7" xfId="54867"/>
    <cellStyle name="Commentaire 2 4 2 2 3" xfId="10324"/>
    <cellStyle name="Commentaire 2 4 2 2 3 2" xfId="25831"/>
    <cellStyle name="Commentaire 2 4 2 2 3 3" xfId="36388"/>
    <cellStyle name="Commentaire 2 4 2 2 3 4" xfId="46943"/>
    <cellStyle name="Commentaire 2 4 2 2 3 5" xfId="57507"/>
    <cellStyle name="Commentaire 2 4 2 2 4" xfId="5042"/>
    <cellStyle name="Commentaire 2 4 2 2 5" xfId="15620"/>
    <cellStyle name="Commentaire 2 4 2 2 6" xfId="20551"/>
    <cellStyle name="Commentaire 2 4 2 2 7" xfId="31108"/>
    <cellStyle name="Commentaire 2 4 2 2 8" xfId="41663"/>
    <cellStyle name="Commentaire 2 4 2 2 9" xfId="52227"/>
    <cellStyle name="Commentaire 2 4 2 3" xfId="6452"/>
    <cellStyle name="Commentaire 2 4 2 3 2" xfId="11733"/>
    <cellStyle name="Commentaire 2 4 2 3 2 2" xfId="27239"/>
    <cellStyle name="Commentaire 2 4 2 3 2 3" xfId="37796"/>
    <cellStyle name="Commentaire 2 4 2 3 2 4" xfId="48351"/>
    <cellStyle name="Commentaire 2 4 2 3 2 5" xfId="58915"/>
    <cellStyle name="Commentaire 2 4 2 3 3" xfId="16852"/>
    <cellStyle name="Commentaire 2 4 2 3 4" xfId="21959"/>
    <cellStyle name="Commentaire 2 4 2 3 5" xfId="32516"/>
    <cellStyle name="Commentaire 2 4 2 3 6" xfId="43071"/>
    <cellStyle name="Commentaire 2 4 2 3 7" xfId="53635"/>
    <cellStyle name="Commentaire 2 4 2 4" xfId="9092"/>
    <cellStyle name="Commentaire 2 4 2 4 2" xfId="24599"/>
    <cellStyle name="Commentaire 2 4 2 4 3" xfId="35156"/>
    <cellStyle name="Commentaire 2 4 2 4 4" xfId="45711"/>
    <cellStyle name="Commentaire 2 4 2 4 5" xfId="56275"/>
    <cellStyle name="Commentaire 2 4 2 5" xfId="3810"/>
    <cellStyle name="Commentaire 2 4 2 6" xfId="14388"/>
    <cellStyle name="Commentaire 2 4 2 7" xfId="19319"/>
    <cellStyle name="Commentaire 2 4 2 8" xfId="29876"/>
    <cellStyle name="Commentaire 2 4 2 9" xfId="40431"/>
    <cellStyle name="Commentaire 2 4 3" xfId="1694"/>
    <cellStyle name="Commentaire 2 4 3 2" xfId="6980"/>
    <cellStyle name="Commentaire 2 4 3 2 2" xfId="12261"/>
    <cellStyle name="Commentaire 2 4 3 2 2 2" xfId="27767"/>
    <cellStyle name="Commentaire 2 4 3 2 2 3" xfId="38324"/>
    <cellStyle name="Commentaire 2 4 3 2 2 4" xfId="48879"/>
    <cellStyle name="Commentaire 2 4 3 2 2 5" xfId="59443"/>
    <cellStyle name="Commentaire 2 4 3 2 3" xfId="17380"/>
    <cellStyle name="Commentaire 2 4 3 2 4" xfId="22487"/>
    <cellStyle name="Commentaire 2 4 3 2 5" xfId="33044"/>
    <cellStyle name="Commentaire 2 4 3 2 6" xfId="43599"/>
    <cellStyle name="Commentaire 2 4 3 2 7" xfId="54163"/>
    <cellStyle name="Commentaire 2 4 3 3" xfId="9620"/>
    <cellStyle name="Commentaire 2 4 3 3 2" xfId="25127"/>
    <cellStyle name="Commentaire 2 4 3 3 3" xfId="35684"/>
    <cellStyle name="Commentaire 2 4 3 3 4" xfId="46239"/>
    <cellStyle name="Commentaire 2 4 3 3 5" xfId="56803"/>
    <cellStyle name="Commentaire 2 4 3 4" xfId="4338"/>
    <cellStyle name="Commentaire 2 4 3 5" xfId="14916"/>
    <cellStyle name="Commentaire 2 4 3 6" xfId="19847"/>
    <cellStyle name="Commentaire 2 4 3 7" xfId="30404"/>
    <cellStyle name="Commentaire 2 4 3 8" xfId="40959"/>
    <cellStyle name="Commentaire 2 4 3 9" xfId="51523"/>
    <cellStyle name="Commentaire 2 4 4" xfId="5747"/>
    <cellStyle name="Commentaire 2 4 4 2" xfId="11029"/>
    <cellStyle name="Commentaire 2 4 4 2 2" xfId="26535"/>
    <cellStyle name="Commentaire 2 4 4 2 3" xfId="37092"/>
    <cellStyle name="Commentaire 2 4 4 2 4" xfId="47647"/>
    <cellStyle name="Commentaire 2 4 4 2 5" xfId="58211"/>
    <cellStyle name="Commentaire 2 4 4 3" xfId="16148"/>
    <cellStyle name="Commentaire 2 4 4 4" xfId="21255"/>
    <cellStyle name="Commentaire 2 4 4 5" xfId="31812"/>
    <cellStyle name="Commentaire 2 4 4 6" xfId="42367"/>
    <cellStyle name="Commentaire 2 4 4 7" xfId="52931"/>
    <cellStyle name="Commentaire 2 4 5" xfId="8388"/>
    <cellStyle name="Commentaire 2 4 5 2" xfId="23895"/>
    <cellStyle name="Commentaire 2 4 5 3" xfId="34452"/>
    <cellStyle name="Commentaire 2 4 5 4" xfId="45007"/>
    <cellStyle name="Commentaire 2 4 5 5" xfId="55571"/>
    <cellStyle name="Commentaire 2 4 6" xfId="3108"/>
    <cellStyle name="Commentaire 2 4 7" xfId="13684"/>
    <cellStyle name="Commentaire 2 4 8" xfId="18615"/>
    <cellStyle name="Commentaire 2 4 9" xfId="29174"/>
    <cellStyle name="Commentaire 2 5" xfId="814"/>
    <cellStyle name="Commentaire 2 5 10" xfId="50643"/>
    <cellStyle name="Commentaire 2 5 2" xfId="2046"/>
    <cellStyle name="Commentaire 2 5 2 2" xfId="7332"/>
    <cellStyle name="Commentaire 2 5 2 2 2" xfId="12613"/>
    <cellStyle name="Commentaire 2 5 2 2 2 2" xfId="28119"/>
    <cellStyle name="Commentaire 2 5 2 2 2 3" xfId="38676"/>
    <cellStyle name="Commentaire 2 5 2 2 2 4" xfId="49231"/>
    <cellStyle name="Commentaire 2 5 2 2 2 5" xfId="59795"/>
    <cellStyle name="Commentaire 2 5 2 2 3" xfId="17732"/>
    <cellStyle name="Commentaire 2 5 2 2 4" xfId="22839"/>
    <cellStyle name="Commentaire 2 5 2 2 5" xfId="33396"/>
    <cellStyle name="Commentaire 2 5 2 2 6" xfId="43951"/>
    <cellStyle name="Commentaire 2 5 2 2 7" xfId="54515"/>
    <cellStyle name="Commentaire 2 5 2 3" xfId="9972"/>
    <cellStyle name="Commentaire 2 5 2 3 2" xfId="25479"/>
    <cellStyle name="Commentaire 2 5 2 3 3" xfId="36036"/>
    <cellStyle name="Commentaire 2 5 2 3 4" xfId="46591"/>
    <cellStyle name="Commentaire 2 5 2 3 5" xfId="57155"/>
    <cellStyle name="Commentaire 2 5 2 4" xfId="4690"/>
    <cellStyle name="Commentaire 2 5 2 5" xfId="15268"/>
    <cellStyle name="Commentaire 2 5 2 6" xfId="20199"/>
    <cellStyle name="Commentaire 2 5 2 7" xfId="30756"/>
    <cellStyle name="Commentaire 2 5 2 8" xfId="41311"/>
    <cellStyle name="Commentaire 2 5 2 9" xfId="51875"/>
    <cellStyle name="Commentaire 2 5 3" xfId="6100"/>
    <cellStyle name="Commentaire 2 5 3 2" xfId="11381"/>
    <cellStyle name="Commentaire 2 5 3 2 2" xfId="26887"/>
    <cellStyle name="Commentaire 2 5 3 2 3" xfId="37444"/>
    <cellStyle name="Commentaire 2 5 3 2 4" xfId="47999"/>
    <cellStyle name="Commentaire 2 5 3 2 5" xfId="58563"/>
    <cellStyle name="Commentaire 2 5 3 3" xfId="16500"/>
    <cellStyle name="Commentaire 2 5 3 4" xfId="21607"/>
    <cellStyle name="Commentaire 2 5 3 5" xfId="32164"/>
    <cellStyle name="Commentaire 2 5 3 6" xfId="42719"/>
    <cellStyle name="Commentaire 2 5 3 7" xfId="53283"/>
    <cellStyle name="Commentaire 2 5 4" xfId="8740"/>
    <cellStyle name="Commentaire 2 5 4 2" xfId="24247"/>
    <cellStyle name="Commentaire 2 5 4 3" xfId="34804"/>
    <cellStyle name="Commentaire 2 5 4 4" xfId="45359"/>
    <cellStyle name="Commentaire 2 5 4 5" xfId="55923"/>
    <cellStyle name="Commentaire 2 5 5" xfId="3458"/>
    <cellStyle name="Commentaire 2 5 6" xfId="14036"/>
    <cellStyle name="Commentaire 2 5 7" xfId="18967"/>
    <cellStyle name="Commentaire 2 5 8" xfId="29524"/>
    <cellStyle name="Commentaire 2 5 9" xfId="40079"/>
    <cellStyle name="Commentaire 2 6" xfId="1342"/>
    <cellStyle name="Commentaire 2 6 2" xfId="6628"/>
    <cellStyle name="Commentaire 2 6 2 2" xfId="11909"/>
    <cellStyle name="Commentaire 2 6 2 2 2" xfId="27415"/>
    <cellStyle name="Commentaire 2 6 2 2 3" xfId="37972"/>
    <cellStyle name="Commentaire 2 6 2 2 4" xfId="48527"/>
    <cellStyle name="Commentaire 2 6 2 2 5" xfId="59091"/>
    <cellStyle name="Commentaire 2 6 2 3" xfId="17028"/>
    <cellStyle name="Commentaire 2 6 2 4" xfId="22135"/>
    <cellStyle name="Commentaire 2 6 2 5" xfId="32692"/>
    <cellStyle name="Commentaire 2 6 2 6" xfId="43247"/>
    <cellStyle name="Commentaire 2 6 2 7" xfId="53811"/>
    <cellStyle name="Commentaire 2 6 3" xfId="9268"/>
    <cellStyle name="Commentaire 2 6 3 2" xfId="24775"/>
    <cellStyle name="Commentaire 2 6 3 3" xfId="35332"/>
    <cellStyle name="Commentaire 2 6 3 4" xfId="45887"/>
    <cellStyle name="Commentaire 2 6 3 5" xfId="56451"/>
    <cellStyle name="Commentaire 2 6 4" xfId="3986"/>
    <cellStyle name="Commentaire 2 6 5" xfId="14564"/>
    <cellStyle name="Commentaire 2 6 6" xfId="19495"/>
    <cellStyle name="Commentaire 2 6 7" xfId="30052"/>
    <cellStyle name="Commentaire 2 6 8" xfId="40607"/>
    <cellStyle name="Commentaire 2 6 9" xfId="51171"/>
    <cellStyle name="Commentaire 2 7" xfId="2574"/>
    <cellStyle name="Commentaire 2 7 2" xfId="7860"/>
    <cellStyle name="Commentaire 2 7 2 2" xfId="13141"/>
    <cellStyle name="Commentaire 2 7 2 2 2" xfId="28647"/>
    <cellStyle name="Commentaire 2 7 2 2 3" xfId="39204"/>
    <cellStyle name="Commentaire 2 7 2 2 4" xfId="49759"/>
    <cellStyle name="Commentaire 2 7 2 2 5" xfId="60323"/>
    <cellStyle name="Commentaire 2 7 2 3" xfId="23367"/>
    <cellStyle name="Commentaire 2 7 2 4" xfId="33924"/>
    <cellStyle name="Commentaire 2 7 2 5" xfId="44479"/>
    <cellStyle name="Commentaire 2 7 2 6" xfId="55043"/>
    <cellStyle name="Commentaire 2 7 3" xfId="10500"/>
    <cellStyle name="Commentaire 2 7 3 2" xfId="26007"/>
    <cellStyle name="Commentaire 2 7 3 3" xfId="36564"/>
    <cellStyle name="Commentaire 2 7 3 4" xfId="47119"/>
    <cellStyle name="Commentaire 2 7 3 5" xfId="57683"/>
    <cellStyle name="Commentaire 2 7 4" xfId="5218"/>
    <cellStyle name="Commentaire 2 7 5" xfId="15796"/>
    <cellStyle name="Commentaire 2 7 6" xfId="20727"/>
    <cellStyle name="Commentaire 2 7 7" xfId="31284"/>
    <cellStyle name="Commentaire 2 7 8" xfId="41839"/>
    <cellStyle name="Commentaire 2 7 9" xfId="52403"/>
    <cellStyle name="Commentaire 2 8" xfId="5395"/>
    <cellStyle name="Commentaire 2 8 2" xfId="10677"/>
    <cellStyle name="Commentaire 2 8 2 2" xfId="26183"/>
    <cellStyle name="Commentaire 2 8 2 3" xfId="36740"/>
    <cellStyle name="Commentaire 2 8 2 4" xfId="47295"/>
    <cellStyle name="Commentaire 2 8 2 5" xfId="57859"/>
    <cellStyle name="Commentaire 2 8 3" xfId="20903"/>
    <cellStyle name="Commentaire 2 8 4" xfId="31460"/>
    <cellStyle name="Commentaire 2 8 5" xfId="42015"/>
    <cellStyle name="Commentaire 2 8 6" xfId="52579"/>
    <cellStyle name="Commentaire 2 9" xfId="8036"/>
    <cellStyle name="Commentaire 2 9 2" xfId="23543"/>
    <cellStyle name="Commentaire 2 9 3" xfId="34100"/>
    <cellStyle name="Commentaire 2 9 4" xfId="44655"/>
    <cellStyle name="Commentaire 2 9 5" xfId="55219"/>
    <cellStyle name="Commentaire 3" xfId="131"/>
    <cellStyle name="Commentaire 3 10" xfId="13361"/>
    <cellStyle name="Commentaire 3 11" xfId="18291"/>
    <cellStyle name="Commentaire 3 12" xfId="28853"/>
    <cellStyle name="Commentaire 3 13" xfId="39408"/>
    <cellStyle name="Commentaire 3 14" xfId="49968"/>
    <cellStyle name="Commentaire 3 2" xfId="314"/>
    <cellStyle name="Commentaire 3 2 10" xfId="29029"/>
    <cellStyle name="Commentaire 3 2 11" xfId="39584"/>
    <cellStyle name="Commentaire 3 2 12" xfId="50144"/>
    <cellStyle name="Commentaire 3 2 2" xfId="667"/>
    <cellStyle name="Commentaire 3 2 2 10" xfId="50496"/>
    <cellStyle name="Commentaire 3 2 2 2" xfId="1899"/>
    <cellStyle name="Commentaire 3 2 2 2 2" xfId="7185"/>
    <cellStyle name="Commentaire 3 2 2 2 2 2" xfId="12466"/>
    <cellStyle name="Commentaire 3 2 2 2 2 2 2" xfId="27972"/>
    <cellStyle name="Commentaire 3 2 2 2 2 2 3" xfId="38529"/>
    <cellStyle name="Commentaire 3 2 2 2 2 2 4" xfId="49084"/>
    <cellStyle name="Commentaire 3 2 2 2 2 2 5" xfId="59648"/>
    <cellStyle name="Commentaire 3 2 2 2 2 3" xfId="17585"/>
    <cellStyle name="Commentaire 3 2 2 2 2 4" xfId="22692"/>
    <cellStyle name="Commentaire 3 2 2 2 2 5" xfId="33249"/>
    <cellStyle name="Commentaire 3 2 2 2 2 6" xfId="43804"/>
    <cellStyle name="Commentaire 3 2 2 2 2 7" xfId="54368"/>
    <cellStyle name="Commentaire 3 2 2 2 3" xfId="9825"/>
    <cellStyle name="Commentaire 3 2 2 2 3 2" xfId="25332"/>
    <cellStyle name="Commentaire 3 2 2 2 3 3" xfId="35889"/>
    <cellStyle name="Commentaire 3 2 2 2 3 4" xfId="46444"/>
    <cellStyle name="Commentaire 3 2 2 2 3 5" xfId="57008"/>
    <cellStyle name="Commentaire 3 2 2 2 4" xfId="4543"/>
    <cellStyle name="Commentaire 3 2 2 2 5" xfId="15121"/>
    <cellStyle name="Commentaire 3 2 2 2 6" xfId="20052"/>
    <cellStyle name="Commentaire 3 2 2 2 7" xfId="30609"/>
    <cellStyle name="Commentaire 3 2 2 2 8" xfId="41164"/>
    <cellStyle name="Commentaire 3 2 2 2 9" xfId="51728"/>
    <cellStyle name="Commentaire 3 2 2 3" xfId="5953"/>
    <cellStyle name="Commentaire 3 2 2 3 2" xfId="11234"/>
    <cellStyle name="Commentaire 3 2 2 3 2 2" xfId="26740"/>
    <cellStyle name="Commentaire 3 2 2 3 2 3" xfId="37297"/>
    <cellStyle name="Commentaire 3 2 2 3 2 4" xfId="47852"/>
    <cellStyle name="Commentaire 3 2 2 3 2 5" xfId="58416"/>
    <cellStyle name="Commentaire 3 2 2 3 3" xfId="16353"/>
    <cellStyle name="Commentaire 3 2 2 3 4" xfId="21460"/>
    <cellStyle name="Commentaire 3 2 2 3 5" xfId="32017"/>
    <cellStyle name="Commentaire 3 2 2 3 6" xfId="42572"/>
    <cellStyle name="Commentaire 3 2 2 3 7" xfId="53136"/>
    <cellStyle name="Commentaire 3 2 2 4" xfId="8593"/>
    <cellStyle name="Commentaire 3 2 2 4 2" xfId="24100"/>
    <cellStyle name="Commentaire 3 2 2 4 3" xfId="34657"/>
    <cellStyle name="Commentaire 3 2 2 4 4" xfId="45212"/>
    <cellStyle name="Commentaire 3 2 2 4 5" xfId="55776"/>
    <cellStyle name="Commentaire 3 2 2 5" xfId="3311"/>
    <cellStyle name="Commentaire 3 2 2 6" xfId="13889"/>
    <cellStyle name="Commentaire 3 2 2 7" xfId="18820"/>
    <cellStyle name="Commentaire 3 2 2 8" xfId="29377"/>
    <cellStyle name="Commentaire 3 2 2 9" xfId="39932"/>
    <cellStyle name="Commentaire 3 2 3" xfId="1019"/>
    <cellStyle name="Commentaire 3 2 3 10" xfId="50848"/>
    <cellStyle name="Commentaire 3 2 3 2" xfId="2251"/>
    <cellStyle name="Commentaire 3 2 3 2 2" xfId="7537"/>
    <cellStyle name="Commentaire 3 2 3 2 2 2" xfId="12818"/>
    <cellStyle name="Commentaire 3 2 3 2 2 2 2" xfId="28324"/>
    <cellStyle name="Commentaire 3 2 3 2 2 2 3" xfId="38881"/>
    <cellStyle name="Commentaire 3 2 3 2 2 2 4" xfId="49436"/>
    <cellStyle name="Commentaire 3 2 3 2 2 2 5" xfId="60000"/>
    <cellStyle name="Commentaire 3 2 3 2 2 3" xfId="17937"/>
    <cellStyle name="Commentaire 3 2 3 2 2 4" xfId="23044"/>
    <cellStyle name="Commentaire 3 2 3 2 2 5" xfId="33601"/>
    <cellStyle name="Commentaire 3 2 3 2 2 6" xfId="44156"/>
    <cellStyle name="Commentaire 3 2 3 2 2 7" xfId="54720"/>
    <cellStyle name="Commentaire 3 2 3 2 3" xfId="10177"/>
    <cellStyle name="Commentaire 3 2 3 2 3 2" xfId="25684"/>
    <cellStyle name="Commentaire 3 2 3 2 3 3" xfId="36241"/>
    <cellStyle name="Commentaire 3 2 3 2 3 4" xfId="46796"/>
    <cellStyle name="Commentaire 3 2 3 2 3 5" xfId="57360"/>
    <cellStyle name="Commentaire 3 2 3 2 4" xfId="4895"/>
    <cellStyle name="Commentaire 3 2 3 2 5" xfId="15473"/>
    <cellStyle name="Commentaire 3 2 3 2 6" xfId="20404"/>
    <cellStyle name="Commentaire 3 2 3 2 7" xfId="30961"/>
    <cellStyle name="Commentaire 3 2 3 2 8" xfId="41516"/>
    <cellStyle name="Commentaire 3 2 3 2 9" xfId="52080"/>
    <cellStyle name="Commentaire 3 2 3 3" xfId="6305"/>
    <cellStyle name="Commentaire 3 2 3 3 2" xfId="11586"/>
    <cellStyle name="Commentaire 3 2 3 3 2 2" xfId="27092"/>
    <cellStyle name="Commentaire 3 2 3 3 2 3" xfId="37649"/>
    <cellStyle name="Commentaire 3 2 3 3 2 4" xfId="48204"/>
    <cellStyle name="Commentaire 3 2 3 3 2 5" xfId="58768"/>
    <cellStyle name="Commentaire 3 2 3 3 3" xfId="16705"/>
    <cellStyle name="Commentaire 3 2 3 3 4" xfId="21812"/>
    <cellStyle name="Commentaire 3 2 3 3 5" xfId="32369"/>
    <cellStyle name="Commentaire 3 2 3 3 6" xfId="42924"/>
    <cellStyle name="Commentaire 3 2 3 3 7" xfId="53488"/>
    <cellStyle name="Commentaire 3 2 3 4" xfId="8945"/>
    <cellStyle name="Commentaire 3 2 3 4 2" xfId="24452"/>
    <cellStyle name="Commentaire 3 2 3 4 3" xfId="35009"/>
    <cellStyle name="Commentaire 3 2 3 4 4" xfId="45564"/>
    <cellStyle name="Commentaire 3 2 3 4 5" xfId="56128"/>
    <cellStyle name="Commentaire 3 2 3 5" xfId="3663"/>
    <cellStyle name="Commentaire 3 2 3 6" xfId="14241"/>
    <cellStyle name="Commentaire 3 2 3 7" xfId="19172"/>
    <cellStyle name="Commentaire 3 2 3 8" xfId="29729"/>
    <cellStyle name="Commentaire 3 2 3 9" xfId="40284"/>
    <cellStyle name="Commentaire 3 2 4" xfId="1547"/>
    <cellStyle name="Commentaire 3 2 4 2" xfId="6833"/>
    <cellStyle name="Commentaire 3 2 4 2 2" xfId="12114"/>
    <cellStyle name="Commentaire 3 2 4 2 2 2" xfId="27620"/>
    <cellStyle name="Commentaire 3 2 4 2 2 3" xfId="38177"/>
    <cellStyle name="Commentaire 3 2 4 2 2 4" xfId="48732"/>
    <cellStyle name="Commentaire 3 2 4 2 2 5" xfId="59296"/>
    <cellStyle name="Commentaire 3 2 4 2 3" xfId="17233"/>
    <cellStyle name="Commentaire 3 2 4 2 4" xfId="22340"/>
    <cellStyle name="Commentaire 3 2 4 2 5" xfId="32897"/>
    <cellStyle name="Commentaire 3 2 4 2 6" xfId="43452"/>
    <cellStyle name="Commentaire 3 2 4 2 7" xfId="54016"/>
    <cellStyle name="Commentaire 3 2 4 3" xfId="9473"/>
    <cellStyle name="Commentaire 3 2 4 3 2" xfId="24980"/>
    <cellStyle name="Commentaire 3 2 4 3 3" xfId="35537"/>
    <cellStyle name="Commentaire 3 2 4 3 4" xfId="46092"/>
    <cellStyle name="Commentaire 3 2 4 3 5" xfId="56656"/>
    <cellStyle name="Commentaire 3 2 4 4" xfId="4191"/>
    <cellStyle name="Commentaire 3 2 4 5" xfId="14769"/>
    <cellStyle name="Commentaire 3 2 4 6" xfId="19700"/>
    <cellStyle name="Commentaire 3 2 4 7" xfId="30257"/>
    <cellStyle name="Commentaire 3 2 4 8" xfId="40812"/>
    <cellStyle name="Commentaire 3 2 4 9" xfId="51376"/>
    <cellStyle name="Commentaire 3 2 5" xfId="5600"/>
    <cellStyle name="Commentaire 3 2 5 2" xfId="10882"/>
    <cellStyle name="Commentaire 3 2 5 2 2" xfId="26388"/>
    <cellStyle name="Commentaire 3 2 5 2 3" xfId="36945"/>
    <cellStyle name="Commentaire 3 2 5 2 4" xfId="47500"/>
    <cellStyle name="Commentaire 3 2 5 2 5" xfId="58064"/>
    <cellStyle name="Commentaire 3 2 5 3" xfId="16001"/>
    <cellStyle name="Commentaire 3 2 5 4" xfId="21108"/>
    <cellStyle name="Commentaire 3 2 5 5" xfId="31665"/>
    <cellStyle name="Commentaire 3 2 5 6" xfId="42220"/>
    <cellStyle name="Commentaire 3 2 5 7" xfId="52784"/>
    <cellStyle name="Commentaire 3 2 6" xfId="8241"/>
    <cellStyle name="Commentaire 3 2 6 2" xfId="23748"/>
    <cellStyle name="Commentaire 3 2 6 3" xfId="34305"/>
    <cellStyle name="Commentaire 3 2 6 4" xfId="44860"/>
    <cellStyle name="Commentaire 3 2 6 5" xfId="55424"/>
    <cellStyle name="Commentaire 3 2 7" xfId="2963"/>
    <cellStyle name="Commentaire 3 2 8" xfId="13537"/>
    <cellStyle name="Commentaire 3 2 9" xfId="18468"/>
    <cellStyle name="Commentaire 3 3" xfId="490"/>
    <cellStyle name="Commentaire 3 3 10" xfId="39758"/>
    <cellStyle name="Commentaire 3 3 11" xfId="50320"/>
    <cellStyle name="Commentaire 3 3 2" xfId="1195"/>
    <cellStyle name="Commentaire 3 3 2 10" xfId="51024"/>
    <cellStyle name="Commentaire 3 3 2 2" xfId="2427"/>
    <cellStyle name="Commentaire 3 3 2 2 2" xfId="7713"/>
    <cellStyle name="Commentaire 3 3 2 2 2 2" xfId="12994"/>
    <cellStyle name="Commentaire 3 3 2 2 2 2 2" xfId="28500"/>
    <cellStyle name="Commentaire 3 3 2 2 2 2 3" xfId="39057"/>
    <cellStyle name="Commentaire 3 3 2 2 2 2 4" xfId="49612"/>
    <cellStyle name="Commentaire 3 3 2 2 2 2 5" xfId="60176"/>
    <cellStyle name="Commentaire 3 3 2 2 2 3" xfId="18113"/>
    <cellStyle name="Commentaire 3 3 2 2 2 4" xfId="23220"/>
    <cellStyle name="Commentaire 3 3 2 2 2 5" xfId="33777"/>
    <cellStyle name="Commentaire 3 3 2 2 2 6" xfId="44332"/>
    <cellStyle name="Commentaire 3 3 2 2 2 7" xfId="54896"/>
    <cellStyle name="Commentaire 3 3 2 2 3" xfId="10353"/>
    <cellStyle name="Commentaire 3 3 2 2 3 2" xfId="25860"/>
    <cellStyle name="Commentaire 3 3 2 2 3 3" xfId="36417"/>
    <cellStyle name="Commentaire 3 3 2 2 3 4" xfId="46972"/>
    <cellStyle name="Commentaire 3 3 2 2 3 5" xfId="57536"/>
    <cellStyle name="Commentaire 3 3 2 2 4" xfId="5071"/>
    <cellStyle name="Commentaire 3 3 2 2 5" xfId="15649"/>
    <cellStyle name="Commentaire 3 3 2 2 6" xfId="20580"/>
    <cellStyle name="Commentaire 3 3 2 2 7" xfId="31137"/>
    <cellStyle name="Commentaire 3 3 2 2 8" xfId="41692"/>
    <cellStyle name="Commentaire 3 3 2 2 9" xfId="52256"/>
    <cellStyle name="Commentaire 3 3 2 3" xfId="6481"/>
    <cellStyle name="Commentaire 3 3 2 3 2" xfId="11762"/>
    <cellStyle name="Commentaire 3 3 2 3 2 2" xfId="27268"/>
    <cellStyle name="Commentaire 3 3 2 3 2 3" xfId="37825"/>
    <cellStyle name="Commentaire 3 3 2 3 2 4" xfId="48380"/>
    <cellStyle name="Commentaire 3 3 2 3 2 5" xfId="58944"/>
    <cellStyle name="Commentaire 3 3 2 3 3" xfId="16881"/>
    <cellStyle name="Commentaire 3 3 2 3 4" xfId="21988"/>
    <cellStyle name="Commentaire 3 3 2 3 5" xfId="32545"/>
    <cellStyle name="Commentaire 3 3 2 3 6" xfId="43100"/>
    <cellStyle name="Commentaire 3 3 2 3 7" xfId="53664"/>
    <cellStyle name="Commentaire 3 3 2 4" xfId="9121"/>
    <cellStyle name="Commentaire 3 3 2 4 2" xfId="24628"/>
    <cellStyle name="Commentaire 3 3 2 4 3" xfId="35185"/>
    <cellStyle name="Commentaire 3 3 2 4 4" xfId="45740"/>
    <cellStyle name="Commentaire 3 3 2 4 5" xfId="56304"/>
    <cellStyle name="Commentaire 3 3 2 5" xfId="3839"/>
    <cellStyle name="Commentaire 3 3 2 6" xfId="14417"/>
    <cellStyle name="Commentaire 3 3 2 7" xfId="19348"/>
    <cellStyle name="Commentaire 3 3 2 8" xfId="29905"/>
    <cellStyle name="Commentaire 3 3 2 9" xfId="40460"/>
    <cellStyle name="Commentaire 3 3 3" xfId="1723"/>
    <cellStyle name="Commentaire 3 3 3 2" xfId="7009"/>
    <cellStyle name="Commentaire 3 3 3 2 2" xfId="12290"/>
    <cellStyle name="Commentaire 3 3 3 2 2 2" xfId="27796"/>
    <cellStyle name="Commentaire 3 3 3 2 2 3" xfId="38353"/>
    <cellStyle name="Commentaire 3 3 3 2 2 4" xfId="48908"/>
    <cellStyle name="Commentaire 3 3 3 2 2 5" xfId="59472"/>
    <cellStyle name="Commentaire 3 3 3 2 3" xfId="17409"/>
    <cellStyle name="Commentaire 3 3 3 2 4" xfId="22516"/>
    <cellStyle name="Commentaire 3 3 3 2 5" xfId="33073"/>
    <cellStyle name="Commentaire 3 3 3 2 6" xfId="43628"/>
    <cellStyle name="Commentaire 3 3 3 2 7" xfId="54192"/>
    <cellStyle name="Commentaire 3 3 3 3" xfId="9649"/>
    <cellStyle name="Commentaire 3 3 3 3 2" xfId="25156"/>
    <cellStyle name="Commentaire 3 3 3 3 3" xfId="35713"/>
    <cellStyle name="Commentaire 3 3 3 3 4" xfId="46268"/>
    <cellStyle name="Commentaire 3 3 3 3 5" xfId="56832"/>
    <cellStyle name="Commentaire 3 3 3 4" xfId="4367"/>
    <cellStyle name="Commentaire 3 3 3 5" xfId="14945"/>
    <cellStyle name="Commentaire 3 3 3 6" xfId="19876"/>
    <cellStyle name="Commentaire 3 3 3 7" xfId="30433"/>
    <cellStyle name="Commentaire 3 3 3 8" xfId="40988"/>
    <cellStyle name="Commentaire 3 3 3 9" xfId="51552"/>
    <cellStyle name="Commentaire 3 3 4" xfId="5776"/>
    <cellStyle name="Commentaire 3 3 4 2" xfId="11058"/>
    <cellStyle name="Commentaire 3 3 4 2 2" xfId="26564"/>
    <cellStyle name="Commentaire 3 3 4 2 3" xfId="37121"/>
    <cellStyle name="Commentaire 3 3 4 2 4" xfId="47676"/>
    <cellStyle name="Commentaire 3 3 4 2 5" xfId="58240"/>
    <cellStyle name="Commentaire 3 3 4 3" xfId="16177"/>
    <cellStyle name="Commentaire 3 3 4 4" xfId="21284"/>
    <cellStyle name="Commentaire 3 3 4 5" xfId="31841"/>
    <cellStyle name="Commentaire 3 3 4 6" xfId="42396"/>
    <cellStyle name="Commentaire 3 3 4 7" xfId="52960"/>
    <cellStyle name="Commentaire 3 3 5" xfId="8417"/>
    <cellStyle name="Commentaire 3 3 5 2" xfId="23924"/>
    <cellStyle name="Commentaire 3 3 5 3" xfId="34481"/>
    <cellStyle name="Commentaire 3 3 5 4" xfId="45036"/>
    <cellStyle name="Commentaire 3 3 5 5" xfId="55600"/>
    <cellStyle name="Commentaire 3 3 6" xfId="3137"/>
    <cellStyle name="Commentaire 3 3 7" xfId="13713"/>
    <cellStyle name="Commentaire 3 3 8" xfId="18644"/>
    <cellStyle name="Commentaire 3 3 9" xfId="29203"/>
    <cellStyle name="Commentaire 3 4" xfId="843"/>
    <cellStyle name="Commentaire 3 4 10" xfId="50672"/>
    <cellStyle name="Commentaire 3 4 2" xfId="2075"/>
    <cellStyle name="Commentaire 3 4 2 2" xfId="7361"/>
    <cellStyle name="Commentaire 3 4 2 2 2" xfId="12642"/>
    <cellStyle name="Commentaire 3 4 2 2 2 2" xfId="28148"/>
    <cellStyle name="Commentaire 3 4 2 2 2 3" xfId="38705"/>
    <cellStyle name="Commentaire 3 4 2 2 2 4" xfId="49260"/>
    <cellStyle name="Commentaire 3 4 2 2 2 5" xfId="59824"/>
    <cellStyle name="Commentaire 3 4 2 2 3" xfId="17761"/>
    <cellStyle name="Commentaire 3 4 2 2 4" xfId="22868"/>
    <cellStyle name="Commentaire 3 4 2 2 5" xfId="33425"/>
    <cellStyle name="Commentaire 3 4 2 2 6" xfId="43980"/>
    <cellStyle name="Commentaire 3 4 2 2 7" xfId="54544"/>
    <cellStyle name="Commentaire 3 4 2 3" xfId="10001"/>
    <cellStyle name="Commentaire 3 4 2 3 2" xfId="25508"/>
    <cellStyle name="Commentaire 3 4 2 3 3" xfId="36065"/>
    <cellStyle name="Commentaire 3 4 2 3 4" xfId="46620"/>
    <cellStyle name="Commentaire 3 4 2 3 5" xfId="57184"/>
    <cellStyle name="Commentaire 3 4 2 4" xfId="4719"/>
    <cellStyle name="Commentaire 3 4 2 5" xfId="15297"/>
    <cellStyle name="Commentaire 3 4 2 6" xfId="20228"/>
    <cellStyle name="Commentaire 3 4 2 7" xfId="30785"/>
    <cellStyle name="Commentaire 3 4 2 8" xfId="41340"/>
    <cellStyle name="Commentaire 3 4 2 9" xfId="51904"/>
    <cellStyle name="Commentaire 3 4 3" xfId="6129"/>
    <cellStyle name="Commentaire 3 4 3 2" xfId="11410"/>
    <cellStyle name="Commentaire 3 4 3 2 2" xfId="26916"/>
    <cellStyle name="Commentaire 3 4 3 2 3" xfId="37473"/>
    <cellStyle name="Commentaire 3 4 3 2 4" xfId="48028"/>
    <cellStyle name="Commentaire 3 4 3 2 5" xfId="58592"/>
    <cellStyle name="Commentaire 3 4 3 3" xfId="16529"/>
    <cellStyle name="Commentaire 3 4 3 4" xfId="21636"/>
    <cellStyle name="Commentaire 3 4 3 5" xfId="32193"/>
    <cellStyle name="Commentaire 3 4 3 6" xfId="42748"/>
    <cellStyle name="Commentaire 3 4 3 7" xfId="53312"/>
    <cellStyle name="Commentaire 3 4 4" xfId="8769"/>
    <cellStyle name="Commentaire 3 4 4 2" xfId="24276"/>
    <cellStyle name="Commentaire 3 4 4 3" xfId="34833"/>
    <cellStyle name="Commentaire 3 4 4 4" xfId="45388"/>
    <cellStyle name="Commentaire 3 4 4 5" xfId="55952"/>
    <cellStyle name="Commentaire 3 4 5" xfId="3487"/>
    <cellStyle name="Commentaire 3 4 6" xfId="14065"/>
    <cellStyle name="Commentaire 3 4 7" xfId="18996"/>
    <cellStyle name="Commentaire 3 4 8" xfId="29553"/>
    <cellStyle name="Commentaire 3 4 9" xfId="40108"/>
    <cellStyle name="Commentaire 3 5" xfId="1371"/>
    <cellStyle name="Commentaire 3 5 2" xfId="6657"/>
    <cellStyle name="Commentaire 3 5 2 2" xfId="11938"/>
    <cellStyle name="Commentaire 3 5 2 2 2" xfId="27444"/>
    <cellStyle name="Commentaire 3 5 2 2 3" xfId="38001"/>
    <cellStyle name="Commentaire 3 5 2 2 4" xfId="48556"/>
    <cellStyle name="Commentaire 3 5 2 2 5" xfId="59120"/>
    <cellStyle name="Commentaire 3 5 2 3" xfId="17057"/>
    <cellStyle name="Commentaire 3 5 2 4" xfId="22164"/>
    <cellStyle name="Commentaire 3 5 2 5" xfId="32721"/>
    <cellStyle name="Commentaire 3 5 2 6" xfId="43276"/>
    <cellStyle name="Commentaire 3 5 2 7" xfId="53840"/>
    <cellStyle name="Commentaire 3 5 3" xfId="9297"/>
    <cellStyle name="Commentaire 3 5 3 2" xfId="24804"/>
    <cellStyle name="Commentaire 3 5 3 3" xfId="35361"/>
    <cellStyle name="Commentaire 3 5 3 4" xfId="45916"/>
    <cellStyle name="Commentaire 3 5 3 5" xfId="56480"/>
    <cellStyle name="Commentaire 3 5 4" xfId="4015"/>
    <cellStyle name="Commentaire 3 5 5" xfId="14593"/>
    <cellStyle name="Commentaire 3 5 6" xfId="19524"/>
    <cellStyle name="Commentaire 3 5 7" xfId="30081"/>
    <cellStyle name="Commentaire 3 5 8" xfId="40636"/>
    <cellStyle name="Commentaire 3 5 9" xfId="51200"/>
    <cellStyle name="Commentaire 3 6" xfId="2603"/>
    <cellStyle name="Commentaire 3 6 2" xfId="7889"/>
    <cellStyle name="Commentaire 3 6 2 2" xfId="13170"/>
    <cellStyle name="Commentaire 3 6 2 2 2" xfId="28676"/>
    <cellStyle name="Commentaire 3 6 2 2 3" xfId="39233"/>
    <cellStyle name="Commentaire 3 6 2 2 4" xfId="49788"/>
    <cellStyle name="Commentaire 3 6 2 2 5" xfId="60352"/>
    <cellStyle name="Commentaire 3 6 2 3" xfId="23396"/>
    <cellStyle name="Commentaire 3 6 2 4" xfId="33953"/>
    <cellStyle name="Commentaire 3 6 2 5" xfId="44508"/>
    <cellStyle name="Commentaire 3 6 2 6" xfId="55072"/>
    <cellStyle name="Commentaire 3 6 3" xfId="10529"/>
    <cellStyle name="Commentaire 3 6 3 2" xfId="26036"/>
    <cellStyle name="Commentaire 3 6 3 3" xfId="36593"/>
    <cellStyle name="Commentaire 3 6 3 4" xfId="47148"/>
    <cellStyle name="Commentaire 3 6 3 5" xfId="57712"/>
    <cellStyle name="Commentaire 3 6 4" xfId="5247"/>
    <cellStyle name="Commentaire 3 6 5" xfId="15825"/>
    <cellStyle name="Commentaire 3 6 6" xfId="20756"/>
    <cellStyle name="Commentaire 3 6 7" xfId="31313"/>
    <cellStyle name="Commentaire 3 6 8" xfId="41868"/>
    <cellStyle name="Commentaire 3 6 9" xfId="52432"/>
    <cellStyle name="Commentaire 3 7" xfId="5424"/>
    <cellStyle name="Commentaire 3 7 2" xfId="10706"/>
    <cellStyle name="Commentaire 3 7 2 2" xfId="26212"/>
    <cellStyle name="Commentaire 3 7 2 3" xfId="36769"/>
    <cellStyle name="Commentaire 3 7 2 4" xfId="47324"/>
    <cellStyle name="Commentaire 3 7 2 5" xfId="57888"/>
    <cellStyle name="Commentaire 3 7 3" xfId="20932"/>
    <cellStyle name="Commentaire 3 7 4" xfId="31489"/>
    <cellStyle name="Commentaire 3 7 5" xfId="42044"/>
    <cellStyle name="Commentaire 3 7 6" xfId="52608"/>
    <cellStyle name="Commentaire 3 8" xfId="8065"/>
    <cellStyle name="Commentaire 3 8 2" xfId="23572"/>
    <cellStyle name="Commentaire 3 8 3" xfId="34129"/>
    <cellStyle name="Commentaire 3 8 4" xfId="44684"/>
    <cellStyle name="Commentaire 3 8 5" xfId="55248"/>
    <cellStyle name="Commentaire 3 9" xfId="2780"/>
    <cellStyle name="Commentaire 4" xfId="225"/>
    <cellStyle name="Commentaire 4 10" xfId="28941"/>
    <cellStyle name="Commentaire 4 11" xfId="39496"/>
    <cellStyle name="Commentaire 4 12" xfId="50056"/>
    <cellStyle name="Commentaire 4 2" xfId="578"/>
    <cellStyle name="Commentaire 4 2 10" xfId="50407"/>
    <cellStyle name="Commentaire 4 2 2" xfId="1810"/>
    <cellStyle name="Commentaire 4 2 2 2" xfId="7096"/>
    <cellStyle name="Commentaire 4 2 2 2 2" xfId="12377"/>
    <cellStyle name="Commentaire 4 2 2 2 2 2" xfId="27883"/>
    <cellStyle name="Commentaire 4 2 2 2 2 3" xfId="38440"/>
    <cellStyle name="Commentaire 4 2 2 2 2 4" xfId="48995"/>
    <cellStyle name="Commentaire 4 2 2 2 2 5" xfId="59559"/>
    <cellStyle name="Commentaire 4 2 2 2 3" xfId="17496"/>
    <cellStyle name="Commentaire 4 2 2 2 4" xfId="22603"/>
    <cellStyle name="Commentaire 4 2 2 2 5" xfId="33160"/>
    <cellStyle name="Commentaire 4 2 2 2 6" xfId="43715"/>
    <cellStyle name="Commentaire 4 2 2 2 7" xfId="54279"/>
    <cellStyle name="Commentaire 4 2 2 3" xfId="9736"/>
    <cellStyle name="Commentaire 4 2 2 3 2" xfId="25243"/>
    <cellStyle name="Commentaire 4 2 2 3 3" xfId="35800"/>
    <cellStyle name="Commentaire 4 2 2 3 4" xfId="46355"/>
    <cellStyle name="Commentaire 4 2 2 3 5" xfId="56919"/>
    <cellStyle name="Commentaire 4 2 2 4" xfId="4454"/>
    <cellStyle name="Commentaire 4 2 2 5" xfId="15032"/>
    <cellStyle name="Commentaire 4 2 2 6" xfId="19963"/>
    <cellStyle name="Commentaire 4 2 2 7" xfId="30520"/>
    <cellStyle name="Commentaire 4 2 2 8" xfId="41075"/>
    <cellStyle name="Commentaire 4 2 2 9" xfId="51639"/>
    <cellStyle name="Commentaire 4 2 3" xfId="5864"/>
    <cellStyle name="Commentaire 4 2 3 2" xfId="11145"/>
    <cellStyle name="Commentaire 4 2 3 2 2" xfId="26651"/>
    <cellStyle name="Commentaire 4 2 3 2 3" xfId="37208"/>
    <cellStyle name="Commentaire 4 2 3 2 4" xfId="47763"/>
    <cellStyle name="Commentaire 4 2 3 2 5" xfId="58327"/>
    <cellStyle name="Commentaire 4 2 3 3" xfId="16264"/>
    <cellStyle name="Commentaire 4 2 3 4" xfId="21371"/>
    <cellStyle name="Commentaire 4 2 3 5" xfId="31928"/>
    <cellStyle name="Commentaire 4 2 3 6" xfId="42483"/>
    <cellStyle name="Commentaire 4 2 3 7" xfId="53047"/>
    <cellStyle name="Commentaire 4 2 4" xfId="8504"/>
    <cellStyle name="Commentaire 4 2 4 2" xfId="24011"/>
    <cellStyle name="Commentaire 4 2 4 3" xfId="34568"/>
    <cellStyle name="Commentaire 4 2 4 4" xfId="45123"/>
    <cellStyle name="Commentaire 4 2 4 5" xfId="55687"/>
    <cellStyle name="Commentaire 4 2 5" xfId="3222"/>
    <cellStyle name="Commentaire 4 2 6" xfId="13800"/>
    <cellStyle name="Commentaire 4 2 7" xfId="18731"/>
    <cellStyle name="Commentaire 4 2 8" xfId="29288"/>
    <cellStyle name="Commentaire 4 2 9" xfId="39843"/>
    <cellStyle name="Commentaire 4 3" xfId="930"/>
    <cellStyle name="Commentaire 4 3 10" xfId="50759"/>
    <cellStyle name="Commentaire 4 3 2" xfId="2162"/>
    <cellStyle name="Commentaire 4 3 2 2" xfId="7448"/>
    <cellStyle name="Commentaire 4 3 2 2 2" xfId="12729"/>
    <cellStyle name="Commentaire 4 3 2 2 2 2" xfId="28235"/>
    <cellStyle name="Commentaire 4 3 2 2 2 3" xfId="38792"/>
    <cellStyle name="Commentaire 4 3 2 2 2 4" xfId="49347"/>
    <cellStyle name="Commentaire 4 3 2 2 2 5" xfId="59911"/>
    <cellStyle name="Commentaire 4 3 2 2 3" xfId="17848"/>
    <cellStyle name="Commentaire 4 3 2 2 4" xfId="22955"/>
    <cellStyle name="Commentaire 4 3 2 2 5" xfId="33512"/>
    <cellStyle name="Commentaire 4 3 2 2 6" xfId="44067"/>
    <cellStyle name="Commentaire 4 3 2 2 7" xfId="54631"/>
    <cellStyle name="Commentaire 4 3 2 3" xfId="10088"/>
    <cellStyle name="Commentaire 4 3 2 3 2" xfId="25595"/>
    <cellStyle name="Commentaire 4 3 2 3 3" xfId="36152"/>
    <cellStyle name="Commentaire 4 3 2 3 4" xfId="46707"/>
    <cellStyle name="Commentaire 4 3 2 3 5" xfId="57271"/>
    <cellStyle name="Commentaire 4 3 2 4" xfId="4806"/>
    <cellStyle name="Commentaire 4 3 2 5" xfId="15384"/>
    <cellStyle name="Commentaire 4 3 2 6" xfId="20315"/>
    <cellStyle name="Commentaire 4 3 2 7" xfId="30872"/>
    <cellStyle name="Commentaire 4 3 2 8" xfId="41427"/>
    <cellStyle name="Commentaire 4 3 2 9" xfId="51991"/>
    <cellStyle name="Commentaire 4 3 3" xfId="6216"/>
    <cellStyle name="Commentaire 4 3 3 2" xfId="11497"/>
    <cellStyle name="Commentaire 4 3 3 2 2" xfId="27003"/>
    <cellStyle name="Commentaire 4 3 3 2 3" xfId="37560"/>
    <cellStyle name="Commentaire 4 3 3 2 4" xfId="48115"/>
    <cellStyle name="Commentaire 4 3 3 2 5" xfId="58679"/>
    <cellStyle name="Commentaire 4 3 3 3" xfId="16616"/>
    <cellStyle name="Commentaire 4 3 3 4" xfId="21723"/>
    <cellStyle name="Commentaire 4 3 3 5" xfId="32280"/>
    <cellStyle name="Commentaire 4 3 3 6" xfId="42835"/>
    <cellStyle name="Commentaire 4 3 3 7" xfId="53399"/>
    <cellStyle name="Commentaire 4 3 4" xfId="8856"/>
    <cellStyle name="Commentaire 4 3 4 2" xfId="24363"/>
    <cellStyle name="Commentaire 4 3 4 3" xfId="34920"/>
    <cellStyle name="Commentaire 4 3 4 4" xfId="45475"/>
    <cellStyle name="Commentaire 4 3 4 5" xfId="56039"/>
    <cellStyle name="Commentaire 4 3 5" xfId="3574"/>
    <cellStyle name="Commentaire 4 3 6" xfId="14152"/>
    <cellStyle name="Commentaire 4 3 7" xfId="19083"/>
    <cellStyle name="Commentaire 4 3 8" xfId="29640"/>
    <cellStyle name="Commentaire 4 3 9" xfId="40195"/>
    <cellStyle name="Commentaire 4 4" xfId="1458"/>
    <cellStyle name="Commentaire 4 4 2" xfId="6744"/>
    <cellStyle name="Commentaire 4 4 2 2" xfId="12025"/>
    <cellStyle name="Commentaire 4 4 2 2 2" xfId="27531"/>
    <cellStyle name="Commentaire 4 4 2 2 3" xfId="38088"/>
    <cellStyle name="Commentaire 4 4 2 2 4" xfId="48643"/>
    <cellStyle name="Commentaire 4 4 2 2 5" xfId="59207"/>
    <cellStyle name="Commentaire 4 4 2 3" xfId="17144"/>
    <cellStyle name="Commentaire 4 4 2 4" xfId="22251"/>
    <cellStyle name="Commentaire 4 4 2 5" xfId="32808"/>
    <cellStyle name="Commentaire 4 4 2 6" xfId="43363"/>
    <cellStyle name="Commentaire 4 4 2 7" xfId="53927"/>
    <cellStyle name="Commentaire 4 4 3" xfId="9384"/>
    <cellStyle name="Commentaire 4 4 3 2" xfId="24891"/>
    <cellStyle name="Commentaire 4 4 3 3" xfId="35448"/>
    <cellStyle name="Commentaire 4 4 3 4" xfId="46003"/>
    <cellStyle name="Commentaire 4 4 3 5" xfId="56567"/>
    <cellStyle name="Commentaire 4 4 4" xfId="4102"/>
    <cellStyle name="Commentaire 4 4 5" xfId="14680"/>
    <cellStyle name="Commentaire 4 4 6" xfId="19611"/>
    <cellStyle name="Commentaire 4 4 7" xfId="30168"/>
    <cellStyle name="Commentaire 4 4 8" xfId="40723"/>
    <cellStyle name="Commentaire 4 4 9" xfId="51287"/>
    <cellStyle name="Commentaire 4 5" xfId="5511"/>
    <cellStyle name="Commentaire 4 5 2" xfId="10793"/>
    <cellStyle name="Commentaire 4 5 2 2" xfId="26299"/>
    <cellStyle name="Commentaire 4 5 2 3" xfId="36856"/>
    <cellStyle name="Commentaire 4 5 2 4" xfId="47411"/>
    <cellStyle name="Commentaire 4 5 2 5" xfId="57975"/>
    <cellStyle name="Commentaire 4 5 3" xfId="15912"/>
    <cellStyle name="Commentaire 4 5 4" xfId="21019"/>
    <cellStyle name="Commentaire 4 5 5" xfId="31576"/>
    <cellStyle name="Commentaire 4 5 6" xfId="42131"/>
    <cellStyle name="Commentaire 4 5 7" xfId="52695"/>
    <cellStyle name="Commentaire 4 6" xfId="8152"/>
    <cellStyle name="Commentaire 4 6 2" xfId="23659"/>
    <cellStyle name="Commentaire 4 6 3" xfId="34216"/>
    <cellStyle name="Commentaire 4 6 4" xfId="44771"/>
    <cellStyle name="Commentaire 4 6 5" xfId="55335"/>
    <cellStyle name="Commentaire 4 7" xfId="2875"/>
    <cellStyle name="Commentaire 4 8" xfId="13448"/>
    <cellStyle name="Commentaire 4 9" xfId="18380"/>
    <cellStyle name="Commentaire 5" xfId="398"/>
    <cellStyle name="Commentaire 5 10" xfId="39668"/>
    <cellStyle name="Commentaire 5 11" xfId="50228"/>
    <cellStyle name="Commentaire 5 2" xfId="1103"/>
    <cellStyle name="Commentaire 5 2 10" xfId="50932"/>
    <cellStyle name="Commentaire 5 2 2" xfId="2335"/>
    <cellStyle name="Commentaire 5 2 2 2" xfId="7621"/>
    <cellStyle name="Commentaire 5 2 2 2 2" xfId="12902"/>
    <cellStyle name="Commentaire 5 2 2 2 2 2" xfId="28408"/>
    <cellStyle name="Commentaire 5 2 2 2 2 3" xfId="38965"/>
    <cellStyle name="Commentaire 5 2 2 2 2 4" xfId="49520"/>
    <cellStyle name="Commentaire 5 2 2 2 2 5" xfId="60084"/>
    <cellStyle name="Commentaire 5 2 2 2 3" xfId="18021"/>
    <cellStyle name="Commentaire 5 2 2 2 4" xfId="23128"/>
    <cellStyle name="Commentaire 5 2 2 2 5" xfId="33685"/>
    <cellStyle name="Commentaire 5 2 2 2 6" xfId="44240"/>
    <cellStyle name="Commentaire 5 2 2 2 7" xfId="54804"/>
    <cellStyle name="Commentaire 5 2 2 3" xfId="10261"/>
    <cellStyle name="Commentaire 5 2 2 3 2" xfId="25768"/>
    <cellStyle name="Commentaire 5 2 2 3 3" xfId="36325"/>
    <cellStyle name="Commentaire 5 2 2 3 4" xfId="46880"/>
    <cellStyle name="Commentaire 5 2 2 3 5" xfId="57444"/>
    <cellStyle name="Commentaire 5 2 2 4" xfId="4979"/>
    <cellStyle name="Commentaire 5 2 2 5" xfId="15557"/>
    <cellStyle name="Commentaire 5 2 2 6" xfId="20488"/>
    <cellStyle name="Commentaire 5 2 2 7" xfId="31045"/>
    <cellStyle name="Commentaire 5 2 2 8" xfId="41600"/>
    <cellStyle name="Commentaire 5 2 2 9" xfId="52164"/>
    <cellStyle name="Commentaire 5 2 3" xfId="6389"/>
    <cellStyle name="Commentaire 5 2 3 2" xfId="11670"/>
    <cellStyle name="Commentaire 5 2 3 2 2" xfId="27176"/>
    <cellStyle name="Commentaire 5 2 3 2 3" xfId="37733"/>
    <cellStyle name="Commentaire 5 2 3 2 4" xfId="48288"/>
    <cellStyle name="Commentaire 5 2 3 2 5" xfId="58852"/>
    <cellStyle name="Commentaire 5 2 3 3" xfId="16789"/>
    <cellStyle name="Commentaire 5 2 3 4" xfId="21896"/>
    <cellStyle name="Commentaire 5 2 3 5" xfId="32453"/>
    <cellStyle name="Commentaire 5 2 3 6" xfId="43008"/>
    <cellStyle name="Commentaire 5 2 3 7" xfId="53572"/>
    <cellStyle name="Commentaire 5 2 4" xfId="9029"/>
    <cellStyle name="Commentaire 5 2 4 2" xfId="24536"/>
    <cellStyle name="Commentaire 5 2 4 3" xfId="35093"/>
    <cellStyle name="Commentaire 5 2 4 4" xfId="45648"/>
    <cellStyle name="Commentaire 5 2 4 5" xfId="56212"/>
    <cellStyle name="Commentaire 5 2 5" xfId="3747"/>
    <cellStyle name="Commentaire 5 2 6" xfId="14325"/>
    <cellStyle name="Commentaire 5 2 7" xfId="19256"/>
    <cellStyle name="Commentaire 5 2 8" xfId="29813"/>
    <cellStyle name="Commentaire 5 2 9" xfId="40368"/>
    <cellStyle name="Commentaire 5 3" xfId="1631"/>
    <cellStyle name="Commentaire 5 3 2" xfId="6917"/>
    <cellStyle name="Commentaire 5 3 2 2" xfId="12198"/>
    <cellStyle name="Commentaire 5 3 2 2 2" xfId="27704"/>
    <cellStyle name="Commentaire 5 3 2 2 3" xfId="38261"/>
    <cellStyle name="Commentaire 5 3 2 2 4" xfId="48816"/>
    <cellStyle name="Commentaire 5 3 2 2 5" xfId="59380"/>
    <cellStyle name="Commentaire 5 3 2 3" xfId="17317"/>
    <cellStyle name="Commentaire 5 3 2 4" xfId="22424"/>
    <cellStyle name="Commentaire 5 3 2 5" xfId="32981"/>
    <cellStyle name="Commentaire 5 3 2 6" xfId="43536"/>
    <cellStyle name="Commentaire 5 3 2 7" xfId="54100"/>
    <cellStyle name="Commentaire 5 3 3" xfId="9557"/>
    <cellStyle name="Commentaire 5 3 3 2" xfId="25064"/>
    <cellStyle name="Commentaire 5 3 3 3" xfId="35621"/>
    <cellStyle name="Commentaire 5 3 3 4" xfId="46176"/>
    <cellStyle name="Commentaire 5 3 3 5" xfId="56740"/>
    <cellStyle name="Commentaire 5 3 4" xfId="4275"/>
    <cellStyle name="Commentaire 5 3 5" xfId="14853"/>
    <cellStyle name="Commentaire 5 3 6" xfId="19784"/>
    <cellStyle name="Commentaire 5 3 7" xfId="30341"/>
    <cellStyle name="Commentaire 5 3 8" xfId="40896"/>
    <cellStyle name="Commentaire 5 3 9" xfId="51460"/>
    <cellStyle name="Commentaire 5 4" xfId="5684"/>
    <cellStyle name="Commentaire 5 4 2" xfId="10966"/>
    <cellStyle name="Commentaire 5 4 2 2" xfId="26472"/>
    <cellStyle name="Commentaire 5 4 2 3" xfId="37029"/>
    <cellStyle name="Commentaire 5 4 2 4" xfId="47584"/>
    <cellStyle name="Commentaire 5 4 2 5" xfId="58148"/>
    <cellStyle name="Commentaire 5 4 3" xfId="16085"/>
    <cellStyle name="Commentaire 5 4 4" xfId="21192"/>
    <cellStyle name="Commentaire 5 4 5" xfId="31749"/>
    <cellStyle name="Commentaire 5 4 6" xfId="42304"/>
    <cellStyle name="Commentaire 5 4 7" xfId="52868"/>
    <cellStyle name="Commentaire 5 5" xfId="8325"/>
    <cellStyle name="Commentaire 5 5 2" xfId="23832"/>
    <cellStyle name="Commentaire 5 5 3" xfId="34389"/>
    <cellStyle name="Commentaire 5 5 4" xfId="44944"/>
    <cellStyle name="Commentaire 5 5 5" xfId="55508"/>
    <cellStyle name="Commentaire 5 6" xfId="3047"/>
    <cellStyle name="Commentaire 5 7" xfId="13621"/>
    <cellStyle name="Commentaire 5 8" xfId="18552"/>
    <cellStyle name="Commentaire 5 9" xfId="29113"/>
    <cellStyle name="Commentaire 6" xfId="751"/>
    <cellStyle name="Commentaire 6 10" xfId="50580"/>
    <cellStyle name="Commentaire 6 2" xfId="1983"/>
    <cellStyle name="Commentaire 6 2 2" xfId="7269"/>
    <cellStyle name="Commentaire 6 2 2 2" xfId="12550"/>
    <cellStyle name="Commentaire 6 2 2 2 2" xfId="28056"/>
    <cellStyle name="Commentaire 6 2 2 2 3" xfId="38613"/>
    <cellStyle name="Commentaire 6 2 2 2 4" xfId="49168"/>
    <cellStyle name="Commentaire 6 2 2 2 5" xfId="59732"/>
    <cellStyle name="Commentaire 6 2 2 3" xfId="17669"/>
    <cellStyle name="Commentaire 6 2 2 4" xfId="22776"/>
    <cellStyle name="Commentaire 6 2 2 5" xfId="33333"/>
    <cellStyle name="Commentaire 6 2 2 6" xfId="43888"/>
    <cellStyle name="Commentaire 6 2 2 7" xfId="54452"/>
    <cellStyle name="Commentaire 6 2 3" xfId="9909"/>
    <cellStyle name="Commentaire 6 2 3 2" xfId="25416"/>
    <cellStyle name="Commentaire 6 2 3 3" xfId="35973"/>
    <cellStyle name="Commentaire 6 2 3 4" xfId="46528"/>
    <cellStyle name="Commentaire 6 2 3 5" xfId="57092"/>
    <cellStyle name="Commentaire 6 2 4" xfId="4627"/>
    <cellStyle name="Commentaire 6 2 5" xfId="15205"/>
    <cellStyle name="Commentaire 6 2 6" xfId="20136"/>
    <cellStyle name="Commentaire 6 2 7" xfId="30693"/>
    <cellStyle name="Commentaire 6 2 8" xfId="41248"/>
    <cellStyle name="Commentaire 6 2 9" xfId="51812"/>
    <cellStyle name="Commentaire 6 3" xfId="6037"/>
    <cellStyle name="Commentaire 6 3 2" xfId="11318"/>
    <cellStyle name="Commentaire 6 3 2 2" xfId="26824"/>
    <cellStyle name="Commentaire 6 3 2 3" xfId="37381"/>
    <cellStyle name="Commentaire 6 3 2 4" xfId="47936"/>
    <cellStyle name="Commentaire 6 3 2 5" xfId="58500"/>
    <cellStyle name="Commentaire 6 3 3" xfId="16437"/>
    <cellStyle name="Commentaire 6 3 4" xfId="21544"/>
    <cellStyle name="Commentaire 6 3 5" xfId="32101"/>
    <cellStyle name="Commentaire 6 3 6" xfId="42656"/>
    <cellStyle name="Commentaire 6 3 7" xfId="53220"/>
    <cellStyle name="Commentaire 6 4" xfId="8677"/>
    <cellStyle name="Commentaire 6 4 2" xfId="24184"/>
    <cellStyle name="Commentaire 6 4 3" xfId="34741"/>
    <cellStyle name="Commentaire 6 4 4" xfId="45296"/>
    <cellStyle name="Commentaire 6 4 5" xfId="55860"/>
    <cellStyle name="Commentaire 6 5" xfId="3395"/>
    <cellStyle name="Commentaire 6 6" xfId="13973"/>
    <cellStyle name="Commentaire 6 7" xfId="18904"/>
    <cellStyle name="Commentaire 6 8" xfId="29461"/>
    <cellStyle name="Commentaire 6 9" xfId="40016"/>
    <cellStyle name="Commentaire 7" xfId="1282"/>
    <cellStyle name="Commentaire 7 2" xfId="6568"/>
    <cellStyle name="Commentaire 7 2 2" xfId="11849"/>
    <cellStyle name="Commentaire 7 2 2 2" xfId="27355"/>
    <cellStyle name="Commentaire 7 2 2 3" xfId="37912"/>
    <cellStyle name="Commentaire 7 2 2 4" xfId="48467"/>
    <cellStyle name="Commentaire 7 2 2 5" xfId="59031"/>
    <cellStyle name="Commentaire 7 2 3" xfId="16968"/>
    <cellStyle name="Commentaire 7 2 4" xfId="22075"/>
    <cellStyle name="Commentaire 7 2 5" xfId="32632"/>
    <cellStyle name="Commentaire 7 2 6" xfId="43187"/>
    <cellStyle name="Commentaire 7 2 7" xfId="53751"/>
    <cellStyle name="Commentaire 7 3" xfId="9208"/>
    <cellStyle name="Commentaire 7 3 2" xfId="24715"/>
    <cellStyle name="Commentaire 7 3 3" xfId="35272"/>
    <cellStyle name="Commentaire 7 3 4" xfId="45827"/>
    <cellStyle name="Commentaire 7 3 5" xfId="56391"/>
    <cellStyle name="Commentaire 7 4" xfId="3926"/>
    <cellStyle name="Commentaire 7 5" xfId="14504"/>
    <cellStyle name="Commentaire 7 6" xfId="19435"/>
    <cellStyle name="Commentaire 7 7" xfId="29992"/>
    <cellStyle name="Commentaire 7 8" xfId="40547"/>
    <cellStyle name="Commentaire 7 9" xfId="51111"/>
    <cellStyle name="Commentaire 8" xfId="2511"/>
    <cellStyle name="Commentaire 8 2" xfId="7797"/>
    <cellStyle name="Commentaire 8 2 2" xfId="13078"/>
    <cellStyle name="Commentaire 8 2 2 2" xfId="28584"/>
    <cellStyle name="Commentaire 8 2 2 3" xfId="39141"/>
    <cellStyle name="Commentaire 8 2 2 4" xfId="49696"/>
    <cellStyle name="Commentaire 8 2 2 5" xfId="60260"/>
    <cellStyle name="Commentaire 8 2 3" xfId="23304"/>
    <cellStyle name="Commentaire 8 2 4" xfId="33861"/>
    <cellStyle name="Commentaire 8 2 5" xfId="44416"/>
    <cellStyle name="Commentaire 8 2 6" xfId="54980"/>
    <cellStyle name="Commentaire 8 3" xfId="10437"/>
    <cellStyle name="Commentaire 8 3 2" xfId="25944"/>
    <cellStyle name="Commentaire 8 3 3" xfId="36501"/>
    <cellStyle name="Commentaire 8 3 4" xfId="47056"/>
    <cellStyle name="Commentaire 8 3 5" xfId="57620"/>
    <cellStyle name="Commentaire 8 4" xfId="5155"/>
    <cellStyle name="Commentaire 8 5" xfId="15736"/>
    <cellStyle name="Commentaire 8 6" xfId="20664"/>
    <cellStyle name="Commentaire 8 7" xfId="31221"/>
    <cellStyle name="Commentaire 8 8" xfId="41776"/>
    <cellStyle name="Commentaire 8 9" xfId="52340"/>
    <cellStyle name="Commentaire 9" xfId="5331"/>
    <cellStyle name="Commentaire 9 2" xfId="10613"/>
    <cellStyle name="Commentaire 9 2 2" xfId="26120"/>
    <cellStyle name="Commentaire 9 2 3" xfId="36677"/>
    <cellStyle name="Commentaire 9 2 4" xfId="47232"/>
    <cellStyle name="Commentaire 9 2 5" xfId="57796"/>
    <cellStyle name="Commentaire 9 3" xfId="20840"/>
    <cellStyle name="Commentaire 9 4" xfId="31397"/>
    <cellStyle name="Commentaire 9 5" xfId="41952"/>
    <cellStyle name="Commentaire 9 6" xfId="52516"/>
    <cellStyle name="Entrée" xfId="9" builtinId="20" customBuiltin="1"/>
    <cellStyle name="Excel Built-in Normal" xfId="62"/>
    <cellStyle name="Insatisfaisant 2" xfId="25"/>
    <cellStyle name="Lien hypertexte 2" xfId="2867"/>
    <cellStyle name="Lien hypertexte 3" xfId="18374"/>
    <cellStyle name="Neutre 2" xfId="26"/>
    <cellStyle name="Normal" xfId="0" builtinId="0"/>
    <cellStyle name="Normal 10" xfId="108"/>
    <cellStyle name="Normal 10 10" xfId="13261"/>
    <cellStyle name="Normal 10 10 2" xfId="28760"/>
    <cellStyle name="Normal 10 10 3" xfId="39317"/>
    <cellStyle name="Normal 10 10 4" xfId="49872"/>
    <cellStyle name="Normal 10 10 5" xfId="60436"/>
    <cellStyle name="Normal 10 11" xfId="2764"/>
    <cellStyle name="Normal 10 12" xfId="13328"/>
    <cellStyle name="Normal 10 13" xfId="18257"/>
    <cellStyle name="Normal 10 14" xfId="28838"/>
    <cellStyle name="Normal 10 15" xfId="39393"/>
    <cellStyle name="Normal 10 16" xfId="49934"/>
    <cellStyle name="Normal 10 2" xfId="188"/>
    <cellStyle name="Normal 10 2 10" xfId="13415"/>
    <cellStyle name="Normal 10 2 11" xfId="18345"/>
    <cellStyle name="Normal 10 2 12" xfId="28907"/>
    <cellStyle name="Normal 10 2 13" xfId="39462"/>
    <cellStyle name="Normal 10 2 14" xfId="50022"/>
    <cellStyle name="Normal 10 2 2" xfId="368"/>
    <cellStyle name="Normal 10 2 2 10" xfId="29083"/>
    <cellStyle name="Normal 10 2 2 11" xfId="39638"/>
    <cellStyle name="Normal 10 2 2 12" xfId="50198"/>
    <cellStyle name="Normal 10 2 2 2" xfId="721"/>
    <cellStyle name="Normal 10 2 2 2 10" xfId="50550"/>
    <cellStyle name="Normal 10 2 2 2 2" xfId="1953"/>
    <cellStyle name="Normal 10 2 2 2 2 2" xfId="7239"/>
    <cellStyle name="Normal 10 2 2 2 2 2 2" xfId="12520"/>
    <cellStyle name="Normal 10 2 2 2 2 2 2 2" xfId="28026"/>
    <cellStyle name="Normal 10 2 2 2 2 2 2 3" xfId="38583"/>
    <cellStyle name="Normal 10 2 2 2 2 2 2 4" xfId="49138"/>
    <cellStyle name="Normal 10 2 2 2 2 2 2 5" xfId="59702"/>
    <cellStyle name="Normal 10 2 2 2 2 2 3" xfId="17639"/>
    <cellStyle name="Normal 10 2 2 2 2 2 4" xfId="22746"/>
    <cellStyle name="Normal 10 2 2 2 2 2 5" xfId="33303"/>
    <cellStyle name="Normal 10 2 2 2 2 2 6" xfId="43858"/>
    <cellStyle name="Normal 10 2 2 2 2 2 7" xfId="54422"/>
    <cellStyle name="Normal 10 2 2 2 2 3" xfId="9879"/>
    <cellStyle name="Normal 10 2 2 2 2 3 2" xfId="25386"/>
    <cellStyle name="Normal 10 2 2 2 2 3 3" xfId="35943"/>
    <cellStyle name="Normal 10 2 2 2 2 3 4" xfId="46498"/>
    <cellStyle name="Normal 10 2 2 2 2 3 5" xfId="57062"/>
    <cellStyle name="Normal 10 2 2 2 2 4" xfId="4597"/>
    <cellStyle name="Normal 10 2 2 2 2 5" xfId="15175"/>
    <cellStyle name="Normal 10 2 2 2 2 6" xfId="20106"/>
    <cellStyle name="Normal 10 2 2 2 2 7" xfId="30663"/>
    <cellStyle name="Normal 10 2 2 2 2 8" xfId="41218"/>
    <cellStyle name="Normal 10 2 2 2 2 9" xfId="51782"/>
    <cellStyle name="Normal 10 2 2 2 3" xfId="6007"/>
    <cellStyle name="Normal 10 2 2 2 3 2" xfId="11288"/>
    <cellStyle name="Normal 10 2 2 2 3 2 2" xfId="26794"/>
    <cellStyle name="Normal 10 2 2 2 3 2 3" xfId="37351"/>
    <cellStyle name="Normal 10 2 2 2 3 2 4" xfId="47906"/>
    <cellStyle name="Normal 10 2 2 2 3 2 5" xfId="58470"/>
    <cellStyle name="Normal 10 2 2 2 3 3" xfId="16407"/>
    <cellStyle name="Normal 10 2 2 2 3 4" xfId="21514"/>
    <cellStyle name="Normal 10 2 2 2 3 5" xfId="32071"/>
    <cellStyle name="Normal 10 2 2 2 3 6" xfId="42626"/>
    <cellStyle name="Normal 10 2 2 2 3 7" xfId="53190"/>
    <cellStyle name="Normal 10 2 2 2 4" xfId="8647"/>
    <cellStyle name="Normal 10 2 2 2 4 2" xfId="24154"/>
    <cellStyle name="Normal 10 2 2 2 4 3" xfId="34711"/>
    <cellStyle name="Normal 10 2 2 2 4 4" xfId="45266"/>
    <cellStyle name="Normal 10 2 2 2 4 5" xfId="55830"/>
    <cellStyle name="Normal 10 2 2 2 5" xfId="3365"/>
    <cellStyle name="Normal 10 2 2 2 6" xfId="13943"/>
    <cellStyle name="Normal 10 2 2 2 7" xfId="18874"/>
    <cellStyle name="Normal 10 2 2 2 8" xfId="29431"/>
    <cellStyle name="Normal 10 2 2 2 9" xfId="39986"/>
    <cellStyle name="Normal 10 2 2 3" xfId="1073"/>
    <cellStyle name="Normal 10 2 2 3 10" xfId="50902"/>
    <cellStyle name="Normal 10 2 2 3 2" xfId="2305"/>
    <cellStyle name="Normal 10 2 2 3 2 2" xfId="7591"/>
    <cellStyle name="Normal 10 2 2 3 2 2 2" xfId="12872"/>
    <cellStyle name="Normal 10 2 2 3 2 2 2 2" xfId="28378"/>
    <cellStyle name="Normal 10 2 2 3 2 2 2 3" xfId="38935"/>
    <cellStyle name="Normal 10 2 2 3 2 2 2 4" xfId="49490"/>
    <cellStyle name="Normal 10 2 2 3 2 2 2 5" xfId="60054"/>
    <cellStyle name="Normal 10 2 2 3 2 2 3" xfId="17991"/>
    <cellStyle name="Normal 10 2 2 3 2 2 4" xfId="23098"/>
    <cellStyle name="Normal 10 2 2 3 2 2 5" xfId="33655"/>
    <cellStyle name="Normal 10 2 2 3 2 2 6" xfId="44210"/>
    <cellStyle name="Normal 10 2 2 3 2 2 7" xfId="54774"/>
    <cellStyle name="Normal 10 2 2 3 2 3" xfId="10231"/>
    <cellStyle name="Normal 10 2 2 3 2 3 2" xfId="25738"/>
    <cellStyle name="Normal 10 2 2 3 2 3 3" xfId="36295"/>
    <cellStyle name="Normal 10 2 2 3 2 3 4" xfId="46850"/>
    <cellStyle name="Normal 10 2 2 3 2 3 5" xfId="57414"/>
    <cellStyle name="Normal 10 2 2 3 2 4" xfId="4949"/>
    <cellStyle name="Normal 10 2 2 3 2 5" xfId="15527"/>
    <cellStyle name="Normal 10 2 2 3 2 6" xfId="20458"/>
    <cellStyle name="Normal 10 2 2 3 2 7" xfId="31015"/>
    <cellStyle name="Normal 10 2 2 3 2 8" xfId="41570"/>
    <cellStyle name="Normal 10 2 2 3 2 9" xfId="52134"/>
    <cellStyle name="Normal 10 2 2 3 3" xfId="6359"/>
    <cellStyle name="Normal 10 2 2 3 3 2" xfId="11640"/>
    <cellStyle name="Normal 10 2 2 3 3 2 2" xfId="27146"/>
    <cellStyle name="Normal 10 2 2 3 3 2 3" xfId="37703"/>
    <cellStyle name="Normal 10 2 2 3 3 2 4" xfId="48258"/>
    <cellStyle name="Normal 10 2 2 3 3 2 5" xfId="58822"/>
    <cellStyle name="Normal 10 2 2 3 3 3" xfId="16759"/>
    <cellStyle name="Normal 10 2 2 3 3 4" xfId="21866"/>
    <cellStyle name="Normal 10 2 2 3 3 5" xfId="32423"/>
    <cellStyle name="Normal 10 2 2 3 3 6" xfId="42978"/>
    <cellStyle name="Normal 10 2 2 3 3 7" xfId="53542"/>
    <cellStyle name="Normal 10 2 2 3 4" xfId="8999"/>
    <cellStyle name="Normal 10 2 2 3 4 2" xfId="24506"/>
    <cellStyle name="Normal 10 2 2 3 4 3" xfId="35063"/>
    <cellStyle name="Normal 10 2 2 3 4 4" xfId="45618"/>
    <cellStyle name="Normal 10 2 2 3 4 5" xfId="56182"/>
    <cellStyle name="Normal 10 2 2 3 5" xfId="3717"/>
    <cellStyle name="Normal 10 2 2 3 6" xfId="14295"/>
    <cellStyle name="Normal 10 2 2 3 7" xfId="19226"/>
    <cellStyle name="Normal 10 2 2 3 8" xfId="29783"/>
    <cellStyle name="Normal 10 2 2 3 9" xfId="40338"/>
    <cellStyle name="Normal 10 2 2 4" xfId="1601"/>
    <cellStyle name="Normal 10 2 2 4 2" xfId="6887"/>
    <cellStyle name="Normal 10 2 2 4 2 2" xfId="12168"/>
    <cellStyle name="Normal 10 2 2 4 2 2 2" xfId="27674"/>
    <cellStyle name="Normal 10 2 2 4 2 2 3" xfId="38231"/>
    <cellStyle name="Normal 10 2 2 4 2 2 4" xfId="48786"/>
    <cellStyle name="Normal 10 2 2 4 2 2 5" xfId="59350"/>
    <cellStyle name="Normal 10 2 2 4 2 3" xfId="17287"/>
    <cellStyle name="Normal 10 2 2 4 2 4" xfId="22394"/>
    <cellStyle name="Normal 10 2 2 4 2 5" xfId="32951"/>
    <cellStyle name="Normal 10 2 2 4 2 6" xfId="43506"/>
    <cellStyle name="Normal 10 2 2 4 2 7" xfId="54070"/>
    <cellStyle name="Normal 10 2 2 4 3" xfId="9527"/>
    <cellStyle name="Normal 10 2 2 4 3 2" xfId="25034"/>
    <cellStyle name="Normal 10 2 2 4 3 3" xfId="35591"/>
    <cellStyle name="Normal 10 2 2 4 3 4" xfId="46146"/>
    <cellStyle name="Normal 10 2 2 4 3 5" xfId="56710"/>
    <cellStyle name="Normal 10 2 2 4 4" xfId="4245"/>
    <cellStyle name="Normal 10 2 2 4 5" xfId="14823"/>
    <cellStyle name="Normal 10 2 2 4 6" xfId="19754"/>
    <cellStyle name="Normal 10 2 2 4 7" xfId="30311"/>
    <cellStyle name="Normal 10 2 2 4 8" xfId="40866"/>
    <cellStyle name="Normal 10 2 2 4 9" xfId="51430"/>
    <cellStyle name="Normal 10 2 2 5" xfId="5654"/>
    <cellStyle name="Normal 10 2 2 5 2" xfId="10936"/>
    <cellStyle name="Normal 10 2 2 5 2 2" xfId="26442"/>
    <cellStyle name="Normal 10 2 2 5 2 3" xfId="36999"/>
    <cellStyle name="Normal 10 2 2 5 2 4" xfId="47554"/>
    <cellStyle name="Normal 10 2 2 5 2 5" xfId="58118"/>
    <cellStyle name="Normal 10 2 2 5 3" xfId="16055"/>
    <cellStyle name="Normal 10 2 2 5 4" xfId="21162"/>
    <cellStyle name="Normal 10 2 2 5 5" xfId="31719"/>
    <cellStyle name="Normal 10 2 2 5 6" xfId="42274"/>
    <cellStyle name="Normal 10 2 2 5 7" xfId="52838"/>
    <cellStyle name="Normal 10 2 2 6" xfId="8295"/>
    <cellStyle name="Normal 10 2 2 6 2" xfId="23802"/>
    <cellStyle name="Normal 10 2 2 6 3" xfId="34359"/>
    <cellStyle name="Normal 10 2 2 6 4" xfId="44914"/>
    <cellStyle name="Normal 10 2 2 6 5" xfId="55478"/>
    <cellStyle name="Normal 10 2 2 7" xfId="3017"/>
    <cellStyle name="Normal 10 2 2 8" xfId="13591"/>
    <cellStyle name="Normal 10 2 2 9" xfId="18522"/>
    <cellStyle name="Normal 10 2 3" xfId="544"/>
    <cellStyle name="Normal 10 2 3 10" xfId="39810"/>
    <cellStyle name="Normal 10 2 3 11" xfId="50374"/>
    <cellStyle name="Normal 10 2 3 2" xfId="1249"/>
    <cellStyle name="Normal 10 2 3 2 10" xfId="51078"/>
    <cellStyle name="Normal 10 2 3 2 2" xfId="2481"/>
    <cellStyle name="Normal 10 2 3 2 2 2" xfId="7767"/>
    <cellStyle name="Normal 10 2 3 2 2 2 2" xfId="13048"/>
    <cellStyle name="Normal 10 2 3 2 2 2 2 2" xfId="28554"/>
    <cellStyle name="Normal 10 2 3 2 2 2 2 3" xfId="39111"/>
    <cellStyle name="Normal 10 2 3 2 2 2 2 4" xfId="49666"/>
    <cellStyle name="Normal 10 2 3 2 2 2 2 5" xfId="60230"/>
    <cellStyle name="Normal 10 2 3 2 2 2 3" xfId="18167"/>
    <cellStyle name="Normal 10 2 3 2 2 2 4" xfId="23274"/>
    <cellStyle name="Normal 10 2 3 2 2 2 5" xfId="33831"/>
    <cellStyle name="Normal 10 2 3 2 2 2 6" xfId="44386"/>
    <cellStyle name="Normal 10 2 3 2 2 2 7" xfId="54950"/>
    <cellStyle name="Normal 10 2 3 2 2 3" xfId="10407"/>
    <cellStyle name="Normal 10 2 3 2 2 3 2" xfId="25914"/>
    <cellStyle name="Normal 10 2 3 2 2 3 3" xfId="36471"/>
    <cellStyle name="Normal 10 2 3 2 2 3 4" xfId="47026"/>
    <cellStyle name="Normal 10 2 3 2 2 3 5" xfId="57590"/>
    <cellStyle name="Normal 10 2 3 2 2 4" xfId="5125"/>
    <cellStyle name="Normal 10 2 3 2 2 5" xfId="15703"/>
    <cellStyle name="Normal 10 2 3 2 2 6" xfId="20634"/>
    <cellStyle name="Normal 10 2 3 2 2 7" xfId="31191"/>
    <cellStyle name="Normal 10 2 3 2 2 8" xfId="41746"/>
    <cellStyle name="Normal 10 2 3 2 2 9" xfId="52310"/>
    <cellStyle name="Normal 10 2 3 2 3" xfId="6535"/>
    <cellStyle name="Normal 10 2 3 2 3 2" xfId="11816"/>
    <cellStyle name="Normal 10 2 3 2 3 2 2" xfId="27322"/>
    <cellStyle name="Normal 10 2 3 2 3 2 3" xfId="37879"/>
    <cellStyle name="Normal 10 2 3 2 3 2 4" xfId="48434"/>
    <cellStyle name="Normal 10 2 3 2 3 2 5" xfId="58998"/>
    <cellStyle name="Normal 10 2 3 2 3 3" xfId="16935"/>
    <cellStyle name="Normal 10 2 3 2 3 4" xfId="22042"/>
    <cellStyle name="Normal 10 2 3 2 3 5" xfId="32599"/>
    <cellStyle name="Normal 10 2 3 2 3 6" xfId="43154"/>
    <cellStyle name="Normal 10 2 3 2 3 7" xfId="53718"/>
    <cellStyle name="Normal 10 2 3 2 4" xfId="9175"/>
    <cellStyle name="Normal 10 2 3 2 4 2" xfId="24682"/>
    <cellStyle name="Normal 10 2 3 2 4 3" xfId="35239"/>
    <cellStyle name="Normal 10 2 3 2 4 4" xfId="45794"/>
    <cellStyle name="Normal 10 2 3 2 4 5" xfId="56358"/>
    <cellStyle name="Normal 10 2 3 2 5" xfId="3893"/>
    <cellStyle name="Normal 10 2 3 2 6" xfId="14471"/>
    <cellStyle name="Normal 10 2 3 2 7" xfId="19402"/>
    <cellStyle name="Normal 10 2 3 2 8" xfId="29959"/>
    <cellStyle name="Normal 10 2 3 2 9" xfId="40514"/>
    <cellStyle name="Normal 10 2 3 3" xfId="1777"/>
    <cellStyle name="Normal 10 2 3 3 2" xfId="7063"/>
    <cellStyle name="Normal 10 2 3 3 2 2" xfId="12344"/>
    <cellStyle name="Normal 10 2 3 3 2 2 2" xfId="27850"/>
    <cellStyle name="Normal 10 2 3 3 2 2 3" xfId="38407"/>
    <cellStyle name="Normal 10 2 3 3 2 2 4" xfId="48962"/>
    <cellStyle name="Normal 10 2 3 3 2 2 5" xfId="59526"/>
    <cellStyle name="Normal 10 2 3 3 2 3" xfId="17463"/>
    <cellStyle name="Normal 10 2 3 3 2 4" xfId="22570"/>
    <cellStyle name="Normal 10 2 3 3 2 5" xfId="33127"/>
    <cellStyle name="Normal 10 2 3 3 2 6" xfId="43682"/>
    <cellStyle name="Normal 10 2 3 3 2 7" xfId="54246"/>
    <cellStyle name="Normal 10 2 3 3 3" xfId="9703"/>
    <cellStyle name="Normal 10 2 3 3 3 2" xfId="25210"/>
    <cellStyle name="Normal 10 2 3 3 3 3" xfId="35767"/>
    <cellStyle name="Normal 10 2 3 3 3 4" xfId="46322"/>
    <cellStyle name="Normal 10 2 3 3 3 5" xfId="56886"/>
    <cellStyle name="Normal 10 2 3 3 4" xfId="4421"/>
    <cellStyle name="Normal 10 2 3 3 5" xfId="14999"/>
    <cellStyle name="Normal 10 2 3 3 6" xfId="19930"/>
    <cellStyle name="Normal 10 2 3 3 7" xfId="30487"/>
    <cellStyle name="Normal 10 2 3 3 8" xfId="41042"/>
    <cellStyle name="Normal 10 2 3 3 9" xfId="51606"/>
    <cellStyle name="Normal 10 2 3 4" xfId="5830"/>
    <cellStyle name="Normal 10 2 3 4 2" xfId="11112"/>
    <cellStyle name="Normal 10 2 3 4 2 2" xfId="26618"/>
    <cellStyle name="Normal 10 2 3 4 2 3" xfId="37175"/>
    <cellStyle name="Normal 10 2 3 4 2 4" xfId="47730"/>
    <cellStyle name="Normal 10 2 3 4 2 5" xfId="58294"/>
    <cellStyle name="Normal 10 2 3 4 3" xfId="16231"/>
    <cellStyle name="Normal 10 2 3 4 4" xfId="21338"/>
    <cellStyle name="Normal 10 2 3 4 5" xfId="31895"/>
    <cellStyle name="Normal 10 2 3 4 6" xfId="42450"/>
    <cellStyle name="Normal 10 2 3 4 7" xfId="53014"/>
    <cellStyle name="Normal 10 2 3 5" xfId="8471"/>
    <cellStyle name="Normal 10 2 3 5 2" xfId="23978"/>
    <cellStyle name="Normal 10 2 3 5 3" xfId="34535"/>
    <cellStyle name="Normal 10 2 3 5 4" xfId="45090"/>
    <cellStyle name="Normal 10 2 3 5 5" xfId="55654"/>
    <cellStyle name="Normal 10 2 3 6" xfId="3189"/>
    <cellStyle name="Normal 10 2 3 7" xfId="13767"/>
    <cellStyle name="Normal 10 2 3 8" xfId="18698"/>
    <cellStyle name="Normal 10 2 3 9" xfId="29255"/>
    <cellStyle name="Normal 10 2 4" xfId="897"/>
    <cellStyle name="Normal 10 2 4 10" xfId="50726"/>
    <cellStyle name="Normal 10 2 4 2" xfId="2129"/>
    <cellStyle name="Normal 10 2 4 2 2" xfId="7415"/>
    <cellStyle name="Normal 10 2 4 2 2 2" xfId="12696"/>
    <cellStyle name="Normal 10 2 4 2 2 2 2" xfId="28202"/>
    <cellStyle name="Normal 10 2 4 2 2 2 3" xfId="38759"/>
    <cellStyle name="Normal 10 2 4 2 2 2 4" xfId="49314"/>
    <cellStyle name="Normal 10 2 4 2 2 2 5" xfId="59878"/>
    <cellStyle name="Normal 10 2 4 2 2 3" xfId="17815"/>
    <cellStyle name="Normal 10 2 4 2 2 4" xfId="22922"/>
    <cellStyle name="Normal 10 2 4 2 2 5" xfId="33479"/>
    <cellStyle name="Normal 10 2 4 2 2 6" xfId="44034"/>
    <cellStyle name="Normal 10 2 4 2 2 7" xfId="54598"/>
    <cellStyle name="Normal 10 2 4 2 3" xfId="10055"/>
    <cellStyle name="Normal 10 2 4 2 3 2" xfId="25562"/>
    <cellStyle name="Normal 10 2 4 2 3 3" xfId="36119"/>
    <cellStyle name="Normal 10 2 4 2 3 4" xfId="46674"/>
    <cellStyle name="Normal 10 2 4 2 3 5" xfId="57238"/>
    <cellStyle name="Normal 10 2 4 2 4" xfId="4773"/>
    <cellStyle name="Normal 10 2 4 2 5" xfId="15351"/>
    <cellStyle name="Normal 10 2 4 2 6" xfId="20282"/>
    <cellStyle name="Normal 10 2 4 2 7" xfId="30839"/>
    <cellStyle name="Normal 10 2 4 2 8" xfId="41394"/>
    <cellStyle name="Normal 10 2 4 2 9" xfId="51958"/>
    <cellStyle name="Normal 10 2 4 3" xfId="6183"/>
    <cellStyle name="Normal 10 2 4 3 2" xfId="11464"/>
    <cellStyle name="Normal 10 2 4 3 2 2" xfId="26970"/>
    <cellStyle name="Normal 10 2 4 3 2 3" xfId="37527"/>
    <cellStyle name="Normal 10 2 4 3 2 4" xfId="48082"/>
    <cellStyle name="Normal 10 2 4 3 2 5" xfId="58646"/>
    <cellStyle name="Normal 10 2 4 3 3" xfId="16583"/>
    <cellStyle name="Normal 10 2 4 3 4" xfId="21690"/>
    <cellStyle name="Normal 10 2 4 3 5" xfId="32247"/>
    <cellStyle name="Normal 10 2 4 3 6" xfId="42802"/>
    <cellStyle name="Normal 10 2 4 3 7" xfId="53366"/>
    <cellStyle name="Normal 10 2 4 4" xfId="8823"/>
    <cellStyle name="Normal 10 2 4 4 2" xfId="24330"/>
    <cellStyle name="Normal 10 2 4 4 3" xfId="34887"/>
    <cellStyle name="Normal 10 2 4 4 4" xfId="45442"/>
    <cellStyle name="Normal 10 2 4 4 5" xfId="56006"/>
    <cellStyle name="Normal 10 2 4 5" xfId="3541"/>
    <cellStyle name="Normal 10 2 4 6" xfId="14119"/>
    <cellStyle name="Normal 10 2 4 7" xfId="19050"/>
    <cellStyle name="Normal 10 2 4 8" xfId="29607"/>
    <cellStyle name="Normal 10 2 4 9" xfId="40162"/>
    <cellStyle name="Normal 10 2 5" xfId="1425"/>
    <cellStyle name="Normal 10 2 5 2" xfId="6711"/>
    <cellStyle name="Normal 10 2 5 2 2" xfId="11992"/>
    <cellStyle name="Normal 10 2 5 2 2 2" xfId="27498"/>
    <cellStyle name="Normal 10 2 5 2 2 3" xfId="38055"/>
    <cellStyle name="Normal 10 2 5 2 2 4" xfId="48610"/>
    <cellStyle name="Normal 10 2 5 2 2 5" xfId="59174"/>
    <cellStyle name="Normal 10 2 5 2 3" xfId="17111"/>
    <cellStyle name="Normal 10 2 5 2 4" xfId="22218"/>
    <cellStyle name="Normal 10 2 5 2 5" xfId="32775"/>
    <cellStyle name="Normal 10 2 5 2 6" xfId="43330"/>
    <cellStyle name="Normal 10 2 5 2 7" xfId="53894"/>
    <cellStyle name="Normal 10 2 5 3" xfId="9351"/>
    <cellStyle name="Normal 10 2 5 3 2" xfId="24858"/>
    <cellStyle name="Normal 10 2 5 3 3" xfId="35415"/>
    <cellStyle name="Normal 10 2 5 3 4" xfId="45970"/>
    <cellStyle name="Normal 10 2 5 3 5" xfId="56534"/>
    <cellStyle name="Normal 10 2 5 4" xfId="4069"/>
    <cellStyle name="Normal 10 2 5 5" xfId="14647"/>
    <cellStyle name="Normal 10 2 5 6" xfId="19578"/>
    <cellStyle name="Normal 10 2 5 7" xfId="30135"/>
    <cellStyle name="Normal 10 2 5 8" xfId="40690"/>
    <cellStyle name="Normal 10 2 5 9" xfId="51254"/>
    <cellStyle name="Normal 10 2 6" xfId="2657"/>
    <cellStyle name="Normal 10 2 6 2" xfId="7943"/>
    <cellStyle name="Normal 10 2 6 2 2" xfId="13224"/>
    <cellStyle name="Normal 10 2 6 2 2 2" xfId="28730"/>
    <cellStyle name="Normal 10 2 6 2 2 3" xfId="39287"/>
    <cellStyle name="Normal 10 2 6 2 2 4" xfId="49842"/>
    <cellStyle name="Normal 10 2 6 2 2 5" xfId="60406"/>
    <cellStyle name="Normal 10 2 6 2 3" xfId="23450"/>
    <cellStyle name="Normal 10 2 6 2 4" xfId="34007"/>
    <cellStyle name="Normal 10 2 6 2 5" xfId="44562"/>
    <cellStyle name="Normal 10 2 6 2 6" xfId="55126"/>
    <cellStyle name="Normal 10 2 6 3" xfId="10583"/>
    <cellStyle name="Normal 10 2 6 3 2" xfId="26090"/>
    <cellStyle name="Normal 10 2 6 3 3" xfId="36647"/>
    <cellStyle name="Normal 10 2 6 3 4" xfId="47202"/>
    <cellStyle name="Normal 10 2 6 3 5" xfId="57766"/>
    <cellStyle name="Normal 10 2 6 4" xfId="5301"/>
    <cellStyle name="Normal 10 2 6 5" xfId="15879"/>
    <cellStyle name="Normal 10 2 6 6" xfId="20810"/>
    <cellStyle name="Normal 10 2 6 7" xfId="31367"/>
    <cellStyle name="Normal 10 2 6 8" xfId="41922"/>
    <cellStyle name="Normal 10 2 6 9" xfId="52486"/>
    <cellStyle name="Normal 10 2 7" xfId="5478"/>
    <cellStyle name="Normal 10 2 7 2" xfId="10760"/>
    <cellStyle name="Normal 10 2 7 2 2" xfId="26266"/>
    <cellStyle name="Normal 10 2 7 2 3" xfId="36823"/>
    <cellStyle name="Normal 10 2 7 2 4" xfId="47378"/>
    <cellStyle name="Normal 10 2 7 2 5" xfId="57942"/>
    <cellStyle name="Normal 10 2 7 3" xfId="20986"/>
    <cellStyle name="Normal 10 2 7 4" xfId="31543"/>
    <cellStyle name="Normal 10 2 7 5" xfId="42098"/>
    <cellStyle name="Normal 10 2 7 6" xfId="52662"/>
    <cellStyle name="Normal 10 2 8" xfId="8119"/>
    <cellStyle name="Normal 10 2 8 2" xfId="23626"/>
    <cellStyle name="Normal 10 2 8 3" xfId="34183"/>
    <cellStyle name="Normal 10 2 8 4" xfId="44738"/>
    <cellStyle name="Normal 10 2 8 5" xfId="55302"/>
    <cellStyle name="Normal 10 2 9" xfId="2834"/>
    <cellStyle name="Normal 10 3" xfId="281"/>
    <cellStyle name="Normal 10 3 10" xfId="28996"/>
    <cellStyle name="Normal 10 3 11" xfId="39551"/>
    <cellStyle name="Normal 10 3 12" xfId="50111"/>
    <cellStyle name="Normal 10 3 2" xfId="634"/>
    <cellStyle name="Normal 10 3 2 10" xfId="50463"/>
    <cellStyle name="Normal 10 3 2 2" xfId="1866"/>
    <cellStyle name="Normal 10 3 2 2 2" xfId="7152"/>
    <cellStyle name="Normal 10 3 2 2 2 2" xfId="12433"/>
    <cellStyle name="Normal 10 3 2 2 2 2 2" xfId="27939"/>
    <cellStyle name="Normal 10 3 2 2 2 2 3" xfId="38496"/>
    <cellStyle name="Normal 10 3 2 2 2 2 4" xfId="49051"/>
    <cellStyle name="Normal 10 3 2 2 2 2 5" xfId="59615"/>
    <cellStyle name="Normal 10 3 2 2 2 3" xfId="17552"/>
    <cellStyle name="Normal 10 3 2 2 2 4" xfId="22659"/>
    <cellStyle name="Normal 10 3 2 2 2 5" xfId="33216"/>
    <cellStyle name="Normal 10 3 2 2 2 6" xfId="43771"/>
    <cellStyle name="Normal 10 3 2 2 2 7" xfId="54335"/>
    <cellStyle name="Normal 10 3 2 2 3" xfId="9792"/>
    <cellStyle name="Normal 10 3 2 2 3 2" xfId="25299"/>
    <cellStyle name="Normal 10 3 2 2 3 3" xfId="35856"/>
    <cellStyle name="Normal 10 3 2 2 3 4" xfId="46411"/>
    <cellStyle name="Normal 10 3 2 2 3 5" xfId="56975"/>
    <cellStyle name="Normal 10 3 2 2 4" xfId="4510"/>
    <cellStyle name="Normal 10 3 2 2 5" xfId="15088"/>
    <cellStyle name="Normal 10 3 2 2 6" xfId="20019"/>
    <cellStyle name="Normal 10 3 2 2 7" xfId="30576"/>
    <cellStyle name="Normal 10 3 2 2 8" xfId="41131"/>
    <cellStyle name="Normal 10 3 2 2 9" xfId="51695"/>
    <cellStyle name="Normal 10 3 2 3" xfId="5920"/>
    <cellStyle name="Normal 10 3 2 3 2" xfId="11201"/>
    <cellStyle name="Normal 10 3 2 3 2 2" xfId="26707"/>
    <cellStyle name="Normal 10 3 2 3 2 3" xfId="37264"/>
    <cellStyle name="Normal 10 3 2 3 2 4" xfId="47819"/>
    <cellStyle name="Normal 10 3 2 3 2 5" xfId="58383"/>
    <cellStyle name="Normal 10 3 2 3 3" xfId="16320"/>
    <cellStyle name="Normal 10 3 2 3 4" xfId="21427"/>
    <cellStyle name="Normal 10 3 2 3 5" xfId="31984"/>
    <cellStyle name="Normal 10 3 2 3 6" xfId="42539"/>
    <cellStyle name="Normal 10 3 2 3 7" xfId="53103"/>
    <cellStyle name="Normal 10 3 2 4" xfId="8560"/>
    <cellStyle name="Normal 10 3 2 4 2" xfId="24067"/>
    <cellStyle name="Normal 10 3 2 4 3" xfId="34624"/>
    <cellStyle name="Normal 10 3 2 4 4" xfId="45179"/>
    <cellStyle name="Normal 10 3 2 4 5" xfId="55743"/>
    <cellStyle name="Normal 10 3 2 5" xfId="3278"/>
    <cellStyle name="Normal 10 3 2 6" xfId="13856"/>
    <cellStyle name="Normal 10 3 2 7" xfId="18787"/>
    <cellStyle name="Normal 10 3 2 8" xfId="29344"/>
    <cellStyle name="Normal 10 3 2 9" xfId="39899"/>
    <cellStyle name="Normal 10 3 3" xfId="986"/>
    <cellStyle name="Normal 10 3 3 10" xfId="50815"/>
    <cellStyle name="Normal 10 3 3 2" xfId="2218"/>
    <cellStyle name="Normal 10 3 3 2 2" xfId="7504"/>
    <cellStyle name="Normal 10 3 3 2 2 2" xfId="12785"/>
    <cellStyle name="Normal 10 3 3 2 2 2 2" xfId="28291"/>
    <cellStyle name="Normal 10 3 3 2 2 2 3" xfId="38848"/>
    <cellStyle name="Normal 10 3 3 2 2 2 4" xfId="49403"/>
    <cellStyle name="Normal 10 3 3 2 2 2 5" xfId="59967"/>
    <cellStyle name="Normal 10 3 3 2 2 3" xfId="17904"/>
    <cellStyle name="Normal 10 3 3 2 2 4" xfId="23011"/>
    <cellStyle name="Normal 10 3 3 2 2 5" xfId="33568"/>
    <cellStyle name="Normal 10 3 3 2 2 6" xfId="44123"/>
    <cellStyle name="Normal 10 3 3 2 2 7" xfId="54687"/>
    <cellStyle name="Normal 10 3 3 2 3" xfId="10144"/>
    <cellStyle name="Normal 10 3 3 2 3 2" xfId="25651"/>
    <cellStyle name="Normal 10 3 3 2 3 3" xfId="36208"/>
    <cellStyle name="Normal 10 3 3 2 3 4" xfId="46763"/>
    <cellStyle name="Normal 10 3 3 2 3 5" xfId="57327"/>
    <cellStyle name="Normal 10 3 3 2 4" xfId="4862"/>
    <cellStyle name="Normal 10 3 3 2 5" xfId="15440"/>
    <cellStyle name="Normal 10 3 3 2 6" xfId="20371"/>
    <cellStyle name="Normal 10 3 3 2 7" xfId="30928"/>
    <cellStyle name="Normal 10 3 3 2 8" xfId="41483"/>
    <cellStyle name="Normal 10 3 3 2 9" xfId="52047"/>
    <cellStyle name="Normal 10 3 3 3" xfId="6272"/>
    <cellStyle name="Normal 10 3 3 3 2" xfId="11553"/>
    <cellStyle name="Normal 10 3 3 3 2 2" xfId="27059"/>
    <cellStyle name="Normal 10 3 3 3 2 3" xfId="37616"/>
    <cellStyle name="Normal 10 3 3 3 2 4" xfId="48171"/>
    <cellStyle name="Normal 10 3 3 3 2 5" xfId="58735"/>
    <cellStyle name="Normal 10 3 3 3 3" xfId="16672"/>
    <cellStyle name="Normal 10 3 3 3 4" xfId="21779"/>
    <cellStyle name="Normal 10 3 3 3 5" xfId="32336"/>
    <cellStyle name="Normal 10 3 3 3 6" xfId="42891"/>
    <cellStyle name="Normal 10 3 3 3 7" xfId="53455"/>
    <cellStyle name="Normal 10 3 3 4" xfId="8912"/>
    <cellStyle name="Normal 10 3 3 4 2" xfId="24419"/>
    <cellStyle name="Normal 10 3 3 4 3" xfId="34976"/>
    <cellStyle name="Normal 10 3 3 4 4" xfId="45531"/>
    <cellStyle name="Normal 10 3 3 4 5" xfId="56095"/>
    <cellStyle name="Normal 10 3 3 5" xfId="3630"/>
    <cellStyle name="Normal 10 3 3 6" xfId="14208"/>
    <cellStyle name="Normal 10 3 3 7" xfId="19139"/>
    <cellStyle name="Normal 10 3 3 8" xfId="29696"/>
    <cellStyle name="Normal 10 3 3 9" xfId="40251"/>
    <cellStyle name="Normal 10 3 4" xfId="1514"/>
    <cellStyle name="Normal 10 3 4 2" xfId="6800"/>
    <cellStyle name="Normal 10 3 4 2 2" xfId="12081"/>
    <cellStyle name="Normal 10 3 4 2 2 2" xfId="27587"/>
    <cellStyle name="Normal 10 3 4 2 2 3" xfId="38144"/>
    <cellStyle name="Normal 10 3 4 2 2 4" xfId="48699"/>
    <cellStyle name="Normal 10 3 4 2 2 5" xfId="59263"/>
    <cellStyle name="Normal 10 3 4 2 3" xfId="17200"/>
    <cellStyle name="Normal 10 3 4 2 4" xfId="22307"/>
    <cellStyle name="Normal 10 3 4 2 5" xfId="32864"/>
    <cellStyle name="Normal 10 3 4 2 6" xfId="43419"/>
    <cellStyle name="Normal 10 3 4 2 7" xfId="53983"/>
    <cellStyle name="Normal 10 3 4 3" xfId="9440"/>
    <cellStyle name="Normal 10 3 4 3 2" xfId="24947"/>
    <cellStyle name="Normal 10 3 4 3 3" xfId="35504"/>
    <cellStyle name="Normal 10 3 4 3 4" xfId="46059"/>
    <cellStyle name="Normal 10 3 4 3 5" xfId="56623"/>
    <cellStyle name="Normal 10 3 4 4" xfId="4158"/>
    <cellStyle name="Normal 10 3 4 5" xfId="14736"/>
    <cellStyle name="Normal 10 3 4 6" xfId="19667"/>
    <cellStyle name="Normal 10 3 4 7" xfId="30224"/>
    <cellStyle name="Normal 10 3 4 8" xfId="40779"/>
    <cellStyle name="Normal 10 3 4 9" xfId="51343"/>
    <cellStyle name="Normal 10 3 5" xfId="5567"/>
    <cellStyle name="Normal 10 3 5 2" xfId="10849"/>
    <cellStyle name="Normal 10 3 5 2 2" xfId="26355"/>
    <cellStyle name="Normal 10 3 5 2 3" xfId="36912"/>
    <cellStyle name="Normal 10 3 5 2 4" xfId="47467"/>
    <cellStyle name="Normal 10 3 5 2 5" xfId="58031"/>
    <cellStyle name="Normal 10 3 5 3" xfId="15968"/>
    <cellStyle name="Normal 10 3 5 4" xfId="21075"/>
    <cellStyle name="Normal 10 3 5 5" xfId="31632"/>
    <cellStyle name="Normal 10 3 5 6" xfId="42187"/>
    <cellStyle name="Normal 10 3 5 7" xfId="52751"/>
    <cellStyle name="Normal 10 3 6" xfId="8208"/>
    <cellStyle name="Normal 10 3 6 2" xfId="23715"/>
    <cellStyle name="Normal 10 3 6 3" xfId="34272"/>
    <cellStyle name="Normal 10 3 6 4" xfId="44827"/>
    <cellStyle name="Normal 10 3 6 5" xfId="55391"/>
    <cellStyle name="Normal 10 3 7" xfId="2930"/>
    <cellStyle name="Normal 10 3 8" xfId="13504"/>
    <cellStyle name="Normal 10 3 9" xfId="18435"/>
    <cellStyle name="Normal 10 4" xfId="457"/>
    <cellStyle name="Normal 10 4 10" xfId="39725"/>
    <cellStyle name="Normal 10 4 11" xfId="50287"/>
    <cellStyle name="Normal 10 4 2" xfId="1162"/>
    <cellStyle name="Normal 10 4 2 10" xfId="50991"/>
    <cellStyle name="Normal 10 4 2 2" xfId="2394"/>
    <cellStyle name="Normal 10 4 2 2 2" xfId="7680"/>
    <cellStyle name="Normal 10 4 2 2 2 2" xfId="12961"/>
    <cellStyle name="Normal 10 4 2 2 2 2 2" xfId="28467"/>
    <cellStyle name="Normal 10 4 2 2 2 2 3" xfId="39024"/>
    <cellStyle name="Normal 10 4 2 2 2 2 4" xfId="49579"/>
    <cellStyle name="Normal 10 4 2 2 2 2 5" xfId="60143"/>
    <cellStyle name="Normal 10 4 2 2 2 3" xfId="18080"/>
    <cellStyle name="Normal 10 4 2 2 2 4" xfId="23187"/>
    <cellStyle name="Normal 10 4 2 2 2 5" xfId="33744"/>
    <cellStyle name="Normal 10 4 2 2 2 6" xfId="44299"/>
    <cellStyle name="Normal 10 4 2 2 2 7" xfId="54863"/>
    <cellStyle name="Normal 10 4 2 2 3" xfId="10320"/>
    <cellStyle name="Normal 10 4 2 2 3 2" xfId="25827"/>
    <cellStyle name="Normal 10 4 2 2 3 3" xfId="36384"/>
    <cellStyle name="Normal 10 4 2 2 3 4" xfId="46939"/>
    <cellStyle name="Normal 10 4 2 2 3 5" xfId="57503"/>
    <cellStyle name="Normal 10 4 2 2 4" xfId="5038"/>
    <cellStyle name="Normal 10 4 2 2 5" xfId="15616"/>
    <cellStyle name="Normal 10 4 2 2 6" xfId="20547"/>
    <cellStyle name="Normal 10 4 2 2 7" xfId="31104"/>
    <cellStyle name="Normal 10 4 2 2 8" xfId="41659"/>
    <cellStyle name="Normal 10 4 2 2 9" xfId="52223"/>
    <cellStyle name="Normal 10 4 2 3" xfId="6448"/>
    <cellStyle name="Normal 10 4 2 3 2" xfId="11729"/>
    <cellStyle name="Normal 10 4 2 3 2 2" xfId="27235"/>
    <cellStyle name="Normal 10 4 2 3 2 3" xfId="37792"/>
    <cellStyle name="Normal 10 4 2 3 2 4" xfId="48347"/>
    <cellStyle name="Normal 10 4 2 3 2 5" xfId="58911"/>
    <cellStyle name="Normal 10 4 2 3 3" xfId="16848"/>
    <cellStyle name="Normal 10 4 2 3 4" xfId="21955"/>
    <cellStyle name="Normal 10 4 2 3 5" xfId="32512"/>
    <cellStyle name="Normal 10 4 2 3 6" xfId="43067"/>
    <cellStyle name="Normal 10 4 2 3 7" xfId="53631"/>
    <cellStyle name="Normal 10 4 2 4" xfId="9088"/>
    <cellStyle name="Normal 10 4 2 4 2" xfId="24595"/>
    <cellStyle name="Normal 10 4 2 4 3" xfId="35152"/>
    <cellStyle name="Normal 10 4 2 4 4" xfId="45707"/>
    <cellStyle name="Normal 10 4 2 4 5" xfId="56271"/>
    <cellStyle name="Normal 10 4 2 5" xfId="3806"/>
    <cellStyle name="Normal 10 4 2 6" xfId="14384"/>
    <cellStyle name="Normal 10 4 2 7" xfId="19315"/>
    <cellStyle name="Normal 10 4 2 8" xfId="29872"/>
    <cellStyle name="Normal 10 4 2 9" xfId="40427"/>
    <cellStyle name="Normal 10 4 3" xfId="1690"/>
    <cellStyle name="Normal 10 4 3 2" xfId="6976"/>
    <cellStyle name="Normal 10 4 3 2 2" xfId="12257"/>
    <cellStyle name="Normal 10 4 3 2 2 2" xfId="27763"/>
    <cellStyle name="Normal 10 4 3 2 2 3" xfId="38320"/>
    <cellStyle name="Normal 10 4 3 2 2 4" xfId="48875"/>
    <cellStyle name="Normal 10 4 3 2 2 5" xfId="59439"/>
    <cellStyle name="Normal 10 4 3 2 3" xfId="17376"/>
    <cellStyle name="Normal 10 4 3 2 4" xfId="22483"/>
    <cellStyle name="Normal 10 4 3 2 5" xfId="33040"/>
    <cellStyle name="Normal 10 4 3 2 6" xfId="43595"/>
    <cellStyle name="Normal 10 4 3 2 7" xfId="54159"/>
    <cellStyle name="Normal 10 4 3 3" xfId="9616"/>
    <cellStyle name="Normal 10 4 3 3 2" xfId="25123"/>
    <cellStyle name="Normal 10 4 3 3 3" xfId="35680"/>
    <cellStyle name="Normal 10 4 3 3 4" xfId="46235"/>
    <cellStyle name="Normal 10 4 3 3 5" xfId="56799"/>
    <cellStyle name="Normal 10 4 3 4" xfId="4334"/>
    <cellStyle name="Normal 10 4 3 5" xfId="14912"/>
    <cellStyle name="Normal 10 4 3 6" xfId="19843"/>
    <cellStyle name="Normal 10 4 3 7" xfId="30400"/>
    <cellStyle name="Normal 10 4 3 8" xfId="40955"/>
    <cellStyle name="Normal 10 4 3 9" xfId="51519"/>
    <cellStyle name="Normal 10 4 4" xfId="5743"/>
    <cellStyle name="Normal 10 4 4 2" xfId="11025"/>
    <cellStyle name="Normal 10 4 4 2 2" xfId="26531"/>
    <cellStyle name="Normal 10 4 4 2 3" xfId="37088"/>
    <cellStyle name="Normal 10 4 4 2 4" xfId="47643"/>
    <cellStyle name="Normal 10 4 4 2 5" xfId="58207"/>
    <cellStyle name="Normal 10 4 4 3" xfId="16144"/>
    <cellStyle name="Normal 10 4 4 4" xfId="21251"/>
    <cellStyle name="Normal 10 4 4 5" xfId="31808"/>
    <cellStyle name="Normal 10 4 4 6" xfId="42363"/>
    <cellStyle name="Normal 10 4 4 7" xfId="52927"/>
    <cellStyle name="Normal 10 4 5" xfId="8384"/>
    <cellStyle name="Normal 10 4 5 2" xfId="23891"/>
    <cellStyle name="Normal 10 4 5 3" xfId="34448"/>
    <cellStyle name="Normal 10 4 5 4" xfId="45003"/>
    <cellStyle name="Normal 10 4 5 5" xfId="55567"/>
    <cellStyle name="Normal 10 4 6" xfId="3104"/>
    <cellStyle name="Normal 10 4 7" xfId="13680"/>
    <cellStyle name="Normal 10 4 8" xfId="18611"/>
    <cellStyle name="Normal 10 4 9" xfId="29170"/>
    <cellStyle name="Normal 10 5" xfId="810"/>
    <cellStyle name="Normal 10 5 10" xfId="50639"/>
    <cellStyle name="Normal 10 5 2" xfId="2042"/>
    <cellStyle name="Normal 10 5 2 2" xfId="7328"/>
    <cellStyle name="Normal 10 5 2 2 2" xfId="12609"/>
    <cellStyle name="Normal 10 5 2 2 2 2" xfId="28115"/>
    <cellStyle name="Normal 10 5 2 2 2 3" xfId="38672"/>
    <cellStyle name="Normal 10 5 2 2 2 4" xfId="49227"/>
    <cellStyle name="Normal 10 5 2 2 2 5" xfId="59791"/>
    <cellStyle name="Normal 10 5 2 2 3" xfId="17728"/>
    <cellStyle name="Normal 10 5 2 2 4" xfId="22835"/>
    <cellStyle name="Normal 10 5 2 2 5" xfId="33392"/>
    <cellStyle name="Normal 10 5 2 2 6" xfId="43947"/>
    <cellStyle name="Normal 10 5 2 2 7" xfId="54511"/>
    <cellStyle name="Normal 10 5 2 3" xfId="9968"/>
    <cellStyle name="Normal 10 5 2 3 2" xfId="25475"/>
    <cellStyle name="Normal 10 5 2 3 3" xfId="36032"/>
    <cellStyle name="Normal 10 5 2 3 4" xfId="46587"/>
    <cellStyle name="Normal 10 5 2 3 5" xfId="57151"/>
    <cellStyle name="Normal 10 5 2 4" xfId="4686"/>
    <cellStyle name="Normal 10 5 2 5" xfId="15264"/>
    <cellStyle name="Normal 10 5 2 6" xfId="20195"/>
    <cellStyle name="Normal 10 5 2 7" xfId="30752"/>
    <cellStyle name="Normal 10 5 2 8" xfId="41307"/>
    <cellStyle name="Normal 10 5 2 9" xfId="51871"/>
    <cellStyle name="Normal 10 5 3" xfId="6096"/>
    <cellStyle name="Normal 10 5 3 2" xfId="11377"/>
    <cellStyle name="Normal 10 5 3 2 2" xfId="26883"/>
    <cellStyle name="Normal 10 5 3 2 3" xfId="37440"/>
    <cellStyle name="Normal 10 5 3 2 4" xfId="47995"/>
    <cellStyle name="Normal 10 5 3 2 5" xfId="58559"/>
    <cellStyle name="Normal 10 5 3 3" xfId="16496"/>
    <cellStyle name="Normal 10 5 3 4" xfId="21603"/>
    <cellStyle name="Normal 10 5 3 5" xfId="32160"/>
    <cellStyle name="Normal 10 5 3 6" xfId="42715"/>
    <cellStyle name="Normal 10 5 3 7" xfId="53279"/>
    <cellStyle name="Normal 10 5 4" xfId="8736"/>
    <cellStyle name="Normal 10 5 4 2" xfId="24243"/>
    <cellStyle name="Normal 10 5 4 3" xfId="34800"/>
    <cellStyle name="Normal 10 5 4 4" xfId="45355"/>
    <cellStyle name="Normal 10 5 4 5" xfId="55919"/>
    <cellStyle name="Normal 10 5 5" xfId="3454"/>
    <cellStyle name="Normal 10 5 6" xfId="14032"/>
    <cellStyle name="Normal 10 5 7" xfId="18963"/>
    <cellStyle name="Normal 10 5 8" xfId="29520"/>
    <cellStyle name="Normal 10 5 9" xfId="40075"/>
    <cellStyle name="Normal 10 6" xfId="1338"/>
    <cellStyle name="Normal 10 6 2" xfId="6624"/>
    <cellStyle name="Normal 10 6 2 2" xfId="11905"/>
    <cellStyle name="Normal 10 6 2 2 2" xfId="27411"/>
    <cellStyle name="Normal 10 6 2 2 3" xfId="37968"/>
    <cellStyle name="Normal 10 6 2 2 4" xfId="48523"/>
    <cellStyle name="Normal 10 6 2 2 5" xfId="59087"/>
    <cellStyle name="Normal 10 6 2 3" xfId="17024"/>
    <cellStyle name="Normal 10 6 2 4" xfId="22131"/>
    <cellStyle name="Normal 10 6 2 5" xfId="32688"/>
    <cellStyle name="Normal 10 6 2 6" xfId="43243"/>
    <cellStyle name="Normal 10 6 2 7" xfId="53807"/>
    <cellStyle name="Normal 10 6 3" xfId="9264"/>
    <cellStyle name="Normal 10 6 3 2" xfId="24771"/>
    <cellStyle name="Normal 10 6 3 3" xfId="35328"/>
    <cellStyle name="Normal 10 6 3 4" xfId="45883"/>
    <cellStyle name="Normal 10 6 3 5" xfId="56447"/>
    <cellStyle name="Normal 10 6 4" xfId="3982"/>
    <cellStyle name="Normal 10 6 5" xfId="14560"/>
    <cellStyle name="Normal 10 6 6" xfId="19491"/>
    <cellStyle name="Normal 10 6 7" xfId="30048"/>
    <cellStyle name="Normal 10 6 8" xfId="40603"/>
    <cellStyle name="Normal 10 6 9" xfId="51167"/>
    <cellStyle name="Normal 10 7" xfId="2570"/>
    <cellStyle name="Normal 10 7 2" xfId="7856"/>
    <cellStyle name="Normal 10 7 2 2" xfId="13137"/>
    <cellStyle name="Normal 10 7 2 2 2" xfId="28643"/>
    <cellStyle name="Normal 10 7 2 2 3" xfId="39200"/>
    <cellStyle name="Normal 10 7 2 2 4" xfId="49755"/>
    <cellStyle name="Normal 10 7 2 2 5" xfId="60319"/>
    <cellStyle name="Normal 10 7 2 3" xfId="23363"/>
    <cellStyle name="Normal 10 7 2 4" xfId="33920"/>
    <cellStyle name="Normal 10 7 2 5" xfId="44475"/>
    <cellStyle name="Normal 10 7 2 6" xfId="55039"/>
    <cellStyle name="Normal 10 7 3" xfId="10496"/>
    <cellStyle name="Normal 10 7 3 2" xfId="26003"/>
    <cellStyle name="Normal 10 7 3 3" xfId="36560"/>
    <cellStyle name="Normal 10 7 3 4" xfId="47115"/>
    <cellStyle name="Normal 10 7 3 5" xfId="57679"/>
    <cellStyle name="Normal 10 7 4" xfId="5214"/>
    <cellStyle name="Normal 10 7 5" xfId="15792"/>
    <cellStyle name="Normal 10 7 6" xfId="20723"/>
    <cellStyle name="Normal 10 7 7" xfId="31280"/>
    <cellStyle name="Normal 10 7 8" xfId="41835"/>
    <cellStyle name="Normal 10 7 9" xfId="52399"/>
    <cellStyle name="Normal 10 8" xfId="5391"/>
    <cellStyle name="Normal 10 8 2" xfId="10673"/>
    <cellStyle name="Normal 10 8 2 2" xfId="26179"/>
    <cellStyle name="Normal 10 8 2 3" xfId="36736"/>
    <cellStyle name="Normal 10 8 2 4" xfId="47291"/>
    <cellStyle name="Normal 10 8 2 5" xfId="57855"/>
    <cellStyle name="Normal 10 8 3" xfId="20899"/>
    <cellStyle name="Normal 10 8 4" xfId="31456"/>
    <cellStyle name="Normal 10 8 5" xfId="42011"/>
    <cellStyle name="Normal 10 8 6" xfId="52575"/>
    <cellStyle name="Normal 10 9" xfId="8032"/>
    <cellStyle name="Normal 10 9 2" xfId="23539"/>
    <cellStyle name="Normal 10 9 3" xfId="34096"/>
    <cellStyle name="Normal 10 9 4" xfId="44651"/>
    <cellStyle name="Normal 10 9 5" xfId="55215"/>
    <cellStyle name="Normal 11" xfId="218"/>
    <cellStyle name="Normal 11 2" xfId="220"/>
    <cellStyle name="Normal 12" xfId="127"/>
    <cellStyle name="Normal 12 10" xfId="13357"/>
    <cellStyle name="Normal 12 11" xfId="18287"/>
    <cellStyle name="Normal 12 12" xfId="28849"/>
    <cellStyle name="Normal 12 13" xfId="39404"/>
    <cellStyle name="Normal 12 14" xfId="49964"/>
    <cellStyle name="Normal 12 2" xfId="310"/>
    <cellStyle name="Normal 12 2 10" xfId="29025"/>
    <cellStyle name="Normal 12 2 11" xfId="39580"/>
    <cellStyle name="Normal 12 2 12" xfId="50140"/>
    <cellStyle name="Normal 12 2 2" xfId="663"/>
    <cellStyle name="Normal 12 2 2 10" xfId="50492"/>
    <cellStyle name="Normal 12 2 2 2" xfId="1895"/>
    <cellStyle name="Normal 12 2 2 2 2" xfId="7181"/>
    <cellStyle name="Normal 12 2 2 2 2 2" xfId="12462"/>
    <cellStyle name="Normal 12 2 2 2 2 2 2" xfId="27968"/>
    <cellStyle name="Normal 12 2 2 2 2 2 3" xfId="38525"/>
    <cellStyle name="Normal 12 2 2 2 2 2 4" xfId="49080"/>
    <cellStyle name="Normal 12 2 2 2 2 2 5" xfId="59644"/>
    <cellStyle name="Normal 12 2 2 2 2 3" xfId="17581"/>
    <cellStyle name="Normal 12 2 2 2 2 4" xfId="22688"/>
    <cellStyle name="Normal 12 2 2 2 2 5" xfId="33245"/>
    <cellStyle name="Normal 12 2 2 2 2 6" xfId="43800"/>
    <cellStyle name="Normal 12 2 2 2 2 7" xfId="54364"/>
    <cellStyle name="Normal 12 2 2 2 3" xfId="9821"/>
    <cellStyle name="Normal 12 2 2 2 3 2" xfId="25328"/>
    <cellStyle name="Normal 12 2 2 2 3 3" xfId="35885"/>
    <cellStyle name="Normal 12 2 2 2 3 4" xfId="46440"/>
    <cellStyle name="Normal 12 2 2 2 3 5" xfId="57004"/>
    <cellStyle name="Normal 12 2 2 2 4" xfId="4539"/>
    <cellStyle name="Normal 12 2 2 2 5" xfId="15117"/>
    <cellStyle name="Normal 12 2 2 2 6" xfId="20048"/>
    <cellStyle name="Normal 12 2 2 2 7" xfId="30605"/>
    <cellStyle name="Normal 12 2 2 2 8" xfId="41160"/>
    <cellStyle name="Normal 12 2 2 2 9" xfId="51724"/>
    <cellStyle name="Normal 12 2 2 3" xfId="5949"/>
    <cellStyle name="Normal 12 2 2 3 2" xfId="11230"/>
    <cellStyle name="Normal 12 2 2 3 2 2" xfId="26736"/>
    <cellStyle name="Normal 12 2 2 3 2 3" xfId="37293"/>
    <cellStyle name="Normal 12 2 2 3 2 4" xfId="47848"/>
    <cellStyle name="Normal 12 2 2 3 2 5" xfId="58412"/>
    <cellStyle name="Normal 12 2 2 3 3" xfId="16349"/>
    <cellStyle name="Normal 12 2 2 3 4" xfId="21456"/>
    <cellStyle name="Normal 12 2 2 3 5" xfId="32013"/>
    <cellStyle name="Normal 12 2 2 3 6" xfId="42568"/>
    <cellStyle name="Normal 12 2 2 3 7" xfId="53132"/>
    <cellStyle name="Normal 12 2 2 4" xfId="8589"/>
    <cellStyle name="Normal 12 2 2 4 2" xfId="24096"/>
    <cellStyle name="Normal 12 2 2 4 3" xfId="34653"/>
    <cellStyle name="Normal 12 2 2 4 4" xfId="45208"/>
    <cellStyle name="Normal 12 2 2 4 5" xfId="55772"/>
    <cellStyle name="Normal 12 2 2 5" xfId="3307"/>
    <cellStyle name="Normal 12 2 2 6" xfId="13885"/>
    <cellStyle name="Normal 12 2 2 7" xfId="18816"/>
    <cellStyle name="Normal 12 2 2 8" xfId="29373"/>
    <cellStyle name="Normal 12 2 2 9" xfId="39928"/>
    <cellStyle name="Normal 12 2 3" xfId="1015"/>
    <cellStyle name="Normal 12 2 3 10" xfId="50844"/>
    <cellStyle name="Normal 12 2 3 2" xfId="2247"/>
    <cellStyle name="Normal 12 2 3 2 2" xfId="7533"/>
    <cellStyle name="Normal 12 2 3 2 2 2" xfId="12814"/>
    <cellStyle name="Normal 12 2 3 2 2 2 2" xfId="28320"/>
    <cellStyle name="Normal 12 2 3 2 2 2 3" xfId="38877"/>
    <cellStyle name="Normal 12 2 3 2 2 2 4" xfId="49432"/>
    <cellStyle name="Normal 12 2 3 2 2 2 5" xfId="59996"/>
    <cellStyle name="Normal 12 2 3 2 2 3" xfId="17933"/>
    <cellStyle name="Normal 12 2 3 2 2 4" xfId="23040"/>
    <cellStyle name="Normal 12 2 3 2 2 5" xfId="33597"/>
    <cellStyle name="Normal 12 2 3 2 2 6" xfId="44152"/>
    <cellStyle name="Normal 12 2 3 2 2 7" xfId="54716"/>
    <cellStyle name="Normal 12 2 3 2 3" xfId="10173"/>
    <cellStyle name="Normal 12 2 3 2 3 2" xfId="25680"/>
    <cellStyle name="Normal 12 2 3 2 3 3" xfId="36237"/>
    <cellStyle name="Normal 12 2 3 2 3 4" xfId="46792"/>
    <cellStyle name="Normal 12 2 3 2 3 5" xfId="57356"/>
    <cellStyle name="Normal 12 2 3 2 4" xfId="4891"/>
    <cellStyle name="Normal 12 2 3 2 5" xfId="15469"/>
    <cellStyle name="Normal 12 2 3 2 6" xfId="20400"/>
    <cellStyle name="Normal 12 2 3 2 7" xfId="30957"/>
    <cellStyle name="Normal 12 2 3 2 8" xfId="41512"/>
    <cellStyle name="Normal 12 2 3 2 9" xfId="52076"/>
    <cellStyle name="Normal 12 2 3 3" xfId="6301"/>
    <cellStyle name="Normal 12 2 3 3 2" xfId="11582"/>
    <cellStyle name="Normal 12 2 3 3 2 2" xfId="27088"/>
    <cellStyle name="Normal 12 2 3 3 2 3" xfId="37645"/>
    <cellStyle name="Normal 12 2 3 3 2 4" xfId="48200"/>
    <cellStyle name="Normal 12 2 3 3 2 5" xfId="58764"/>
    <cellStyle name="Normal 12 2 3 3 3" xfId="16701"/>
    <cellStyle name="Normal 12 2 3 3 4" xfId="21808"/>
    <cellStyle name="Normal 12 2 3 3 5" xfId="32365"/>
    <cellStyle name="Normal 12 2 3 3 6" xfId="42920"/>
    <cellStyle name="Normal 12 2 3 3 7" xfId="53484"/>
    <cellStyle name="Normal 12 2 3 4" xfId="8941"/>
    <cellStyle name="Normal 12 2 3 4 2" xfId="24448"/>
    <cellStyle name="Normal 12 2 3 4 3" xfId="35005"/>
    <cellStyle name="Normal 12 2 3 4 4" xfId="45560"/>
    <cellStyle name="Normal 12 2 3 4 5" xfId="56124"/>
    <cellStyle name="Normal 12 2 3 5" xfId="3659"/>
    <cellStyle name="Normal 12 2 3 6" xfId="14237"/>
    <cellStyle name="Normal 12 2 3 7" xfId="19168"/>
    <cellStyle name="Normal 12 2 3 8" xfId="29725"/>
    <cellStyle name="Normal 12 2 3 9" xfId="40280"/>
    <cellStyle name="Normal 12 2 4" xfId="1543"/>
    <cellStyle name="Normal 12 2 4 2" xfId="6829"/>
    <cellStyle name="Normal 12 2 4 2 2" xfId="12110"/>
    <cellStyle name="Normal 12 2 4 2 2 2" xfId="27616"/>
    <cellStyle name="Normal 12 2 4 2 2 3" xfId="38173"/>
    <cellStyle name="Normal 12 2 4 2 2 4" xfId="48728"/>
    <cellStyle name="Normal 12 2 4 2 2 5" xfId="59292"/>
    <cellStyle name="Normal 12 2 4 2 3" xfId="17229"/>
    <cellStyle name="Normal 12 2 4 2 4" xfId="22336"/>
    <cellStyle name="Normal 12 2 4 2 5" xfId="32893"/>
    <cellStyle name="Normal 12 2 4 2 6" xfId="43448"/>
    <cellStyle name="Normal 12 2 4 2 7" xfId="54012"/>
    <cellStyle name="Normal 12 2 4 3" xfId="9469"/>
    <cellStyle name="Normal 12 2 4 3 2" xfId="24976"/>
    <cellStyle name="Normal 12 2 4 3 3" xfId="35533"/>
    <cellStyle name="Normal 12 2 4 3 4" xfId="46088"/>
    <cellStyle name="Normal 12 2 4 3 5" xfId="56652"/>
    <cellStyle name="Normal 12 2 4 4" xfId="4187"/>
    <cellStyle name="Normal 12 2 4 5" xfId="14765"/>
    <cellStyle name="Normal 12 2 4 6" xfId="19696"/>
    <cellStyle name="Normal 12 2 4 7" xfId="30253"/>
    <cellStyle name="Normal 12 2 4 8" xfId="40808"/>
    <cellStyle name="Normal 12 2 4 9" xfId="51372"/>
    <cellStyle name="Normal 12 2 5" xfId="5596"/>
    <cellStyle name="Normal 12 2 5 2" xfId="10878"/>
    <cellStyle name="Normal 12 2 5 2 2" xfId="26384"/>
    <cellStyle name="Normal 12 2 5 2 3" xfId="36941"/>
    <cellStyle name="Normal 12 2 5 2 4" xfId="47496"/>
    <cellStyle name="Normal 12 2 5 2 5" xfId="58060"/>
    <cellStyle name="Normal 12 2 5 3" xfId="15997"/>
    <cellStyle name="Normal 12 2 5 4" xfId="21104"/>
    <cellStyle name="Normal 12 2 5 5" xfId="31661"/>
    <cellStyle name="Normal 12 2 5 6" xfId="42216"/>
    <cellStyle name="Normal 12 2 5 7" xfId="52780"/>
    <cellStyle name="Normal 12 2 6" xfId="8237"/>
    <cellStyle name="Normal 12 2 6 2" xfId="23744"/>
    <cellStyle name="Normal 12 2 6 3" xfId="34301"/>
    <cellStyle name="Normal 12 2 6 4" xfId="44856"/>
    <cellStyle name="Normal 12 2 6 5" xfId="55420"/>
    <cellStyle name="Normal 12 2 7" xfId="2959"/>
    <cellStyle name="Normal 12 2 8" xfId="13533"/>
    <cellStyle name="Normal 12 2 9" xfId="18464"/>
    <cellStyle name="Normal 12 3" xfId="486"/>
    <cellStyle name="Normal 12 3 10" xfId="39754"/>
    <cellStyle name="Normal 12 3 11" xfId="50316"/>
    <cellStyle name="Normal 12 3 2" xfId="1191"/>
    <cellStyle name="Normal 12 3 2 10" xfId="51020"/>
    <cellStyle name="Normal 12 3 2 2" xfId="2423"/>
    <cellStyle name="Normal 12 3 2 2 2" xfId="7709"/>
    <cellStyle name="Normal 12 3 2 2 2 2" xfId="12990"/>
    <cellStyle name="Normal 12 3 2 2 2 2 2" xfId="28496"/>
    <cellStyle name="Normal 12 3 2 2 2 2 3" xfId="39053"/>
    <cellStyle name="Normal 12 3 2 2 2 2 4" xfId="49608"/>
    <cellStyle name="Normal 12 3 2 2 2 2 5" xfId="60172"/>
    <cellStyle name="Normal 12 3 2 2 2 3" xfId="18109"/>
    <cellStyle name="Normal 12 3 2 2 2 4" xfId="23216"/>
    <cellStyle name="Normal 12 3 2 2 2 5" xfId="33773"/>
    <cellStyle name="Normal 12 3 2 2 2 6" xfId="44328"/>
    <cellStyle name="Normal 12 3 2 2 2 7" xfId="54892"/>
    <cellStyle name="Normal 12 3 2 2 3" xfId="10349"/>
    <cellStyle name="Normal 12 3 2 2 3 2" xfId="25856"/>
    <cellStyle name="Normal 12 3 2 2 3 3" xfId="36413"/>
    <cellStyle name="Normal 12 3 2 2 3 4" xfId="46968"/>
    <cellStyle name="Normal 12 3 2 2 3 5" xfId="57532"/>
    <cellStyle name="Normal 12 3 2 2 4" xfId="5067"/>
    <cellStyle name="Normal 12 3 2 2 5" xfId="15645"/>
    <cellStyle name="Normal 12 3 2 2 6" xfId="20576"/>
    <cellStyle name="Normal 12 3 2 2 7" xfId="31133"/>
    <cellStyle name="Normal 12 3 2 2 8" xfId="41688"/>
    <cellStyle name="Normal 12 3 2 2 9" xfId="52252"/>
    <cellStyle name="Normal 12 3 2 3" xfId="6477"/>
    <cellStyle name="Normal 12 3 2 3 2" xfId="11758"/>
    <cellStyle name="Normal 12 3 2 3 2 2" xfId="27264"/>
    <cellStyle name="Normal 12 3 2 3 2 3" xfId="37821"/>
    <cellStyle name="Normal 12 3 2 3 2 4" xfId="48376"/>
    <cellStyle name="Normal 12 3 2 3 2 5" xfId="58940"/>
    <cellStyle name="Normal 12 3 2 3 3" xfId="16877"/>
    <cellStyle name="Normal 12 3 2 3 4" xfId="21984"/>
    <cellStyle name="Normal 12 3 2 3 5" xfId="32541"/>
    <cellStyle name="Normal 12 3 2 3 6" xfId="43096"/>
    <cellStyle name="Normal 12 3 2 3 7" xfId="53660"/>
    <cellStyle name="Normal 12 3 2 4" xfId="9117"/>
    <cellStyle name="Normal 12 3 2 4 2" xfId="24624"/>
    <cellStyle name="Normal 12 3 2 4 3" xfId="35181"/>
    <cellStyle name="Normal 12 3 2 4 4" xfId="45736"/>
    <cellStyle name="Normal 12 3 2 4 5" xfId="56300"/>
    <cellStyle name="Normal 12 3 2 5" xfId="3835"/>
    <cellStyle name="Normal 12 3 2 6" xfId="14413"/>
    <cellStyle name="Normal 12 3 2 7" xfId="19344"/>
    <cellStyle name="Normal 12 3 2 8" xfId="29901"/>
    <cellStyle name="Normal 12 3 2 9" xfId="40456"/>
    <cellStyle name="Normal 12 3 3" xfId="1719"/>
    <cellStyle name="Normal 12 3 3 2" xfId="7005"/>
    <cellStyle name="Normal 12 3 3 2 2" xfId="12286"/>
    <cellStyle name="Normal 12 3 3 2 2 2" xfId="27792"/>
    <cellStyle name="Normal 12 3 3 2 2 3" xfId="38349"/>
    <cellStyle name="Normal 12 3 3 2 2 4" xfId="48904"/>
    <cellStyle name="Normal 12 3 3 2 2 5" xfId="59468"/>
    <cellStyle name="Normal 12 3 3 2 3" xfId="17405"/>
    <cellStyle name="Normal 12 3 3 2 4" xfId="22512"/>
    <cellStyle name="Normal 12 3 3 2 5" xfId="33069"/>
    <cellStyle name="Normal 12 3 3 2 6" xfId="43624"/>
    <cellStyle name="Normal 12 3 3 2 7" xfId="54188"/>
    <cellStyle name="Normal 12 3 3 3" xfId="9645"/>
    <cellStyle name="Normal 12 3 3 3 2" xfId="25152"/>
    <cellStyle name="Normal 12 3 3 3 3" xfId="35709"/>
    <cellStyle name="Normal 12 3 3 3 4" xfId="46264"/>
    <cellStyle name="Normal 12 3 3 3 5" xfId="56828"/>
    <cellStyle name="Normal 12 3 3 4" xfId="4363"/>
    <cellStyle name="Normal 12 3 3 5" xfId="14941"/>
    <cellStyle name="Normal 12 3 3 6" xfId="19872"/>
    <cellStyle name="Normal 12 3 3 7" xfId="30429"/>
    <cellStyle name="Normal 12 3 3 8" xfId="40984"/>
    <cellStyle name="Normal 12 3 3 9" xfId="51548"/>
    <cellStyle name="Normal 12 3 4" xfId="5772"/>
    <cellStyle name="Normal 12 3 4 2" xfId="11054"/>
    <cellStyle name="Normal 12 3 4 2 2" xfId="26560"/>
    <cellStyle name="Normal 12 3 4 2 3" xfId="37117"/>
    <cellStyle name="Normal 12 3 4 2 4" xfId="47672"/>
    <cellStyle name="Normal 12 3 4 2 5" xfId="58236"/>
    <cellStyle name="Normal 12 3 4 3" xfId="16173"/>
    <cellStyle name="Normal 12 3 4 4" xfId="21280"/>
    <cellStyle name="Normal 12 3 4 5" xfId="31837"/>
    <cellStyle name="Normal 12 3 4 6" xfId="42392"/>
    <cellStyle name="Normal 12 3 4 7" xfId="52956"/>
    <cellStyle name="Normal 12 3 5" xfId="8413"/>
    <cellStyle name="Normal 12 3 5 2" xfId="23920"/>
    <cellStyle name="Normal 12 3 5 3" xfId="34477"/>
    <cellStyle name="Normal 12 3 5 4" xfId="45032"/>
    <cellStyle name="Normal 12 3 5 5" xfId="55596"/>
    <cellStyle name="Normal 12 3 6" xfId="3133"/>
    <cellStyle name="Normal 12 3 7" xfId="13709"/>
    <cellStyle name="Normal 12 3 8" xfId="18640"/>
    <cellStyle name="Normal 12 3 9" xfId="29199"/>
    <cellStyle name="Normal 12 4" xfId="839"/>
    <cellStyle name="Normal 12 4 10" xfId="50668"/>
    <cellStyle name="Normal 12 4 2" xfId="2071"/>
    <cellStyle name="Normal 12 4 2 2" xfId="7357"/>
    <cellStyle name="Normal 12 4 2 2 2" xfId="12638"/>
    <cellStyle name="Normal 12 4 2 2 2 2" xfId="28144"/>
    <cellStyle name="Normal 12 4 2 2 2 3" xfId="38701"/>
    <cellStyle name="Normal 12 4 2 2 2 4" xfId="49256"/>
    <cellStyle name="Normal 12 4 2 2 2 5" xfId="59820"/>
    <cellStyle name="Normal 12 4 2 2 3" xfId="17757"/>
    <cellStyle name="Normal 12 4 2 2 4" xfId="22864"/>
    <cellStyle name="Normal 12 4 2 2 5" xfId="33421"/>
    <cellStyle name="Normal 12 4 2 2 6" xfId="43976"/>
    <cellStyle name="Normal 12 4 2 2 7" xfId="54540"/>
    <cellStyle name="Normal 12 4 2 3" xfId="9997"/>
    <cellStyle name="Normal 12 4 2 3 2" xfId="25504"/>
    <cellStyle name="Normal 12 4 2 3 3" xfId="36061"/>
    <cellStyle name="Normal 12 4 2 3 4" xfId="46616"/>
    <cellStyle name="Normal 12 4 2 3 5" xfId="57180"/>
    <cellStyle name="Normal 12 4 2 4" xfId="4715"/>
    <cellStyle name="Normal 12 4 2 5" xfId="15293"/>
    <cellStyle name="Normal 12 4 2 6" xfId="20224"/>
    <cellStyle name="Normal 12 4 2 7" xfId="30781"/>
    <cellStyle name="Normal 12 4 2 8" xfId="41336"/>
    <cellStyle name="Normal 12 4 2 9" xfId="51900"/>
    <cellStyle name="Normal 12 4 3" xfId="6125"/>
    <cellStyle name="Normal 12 4 3 2" xfId="11406"/>
    <cellStyle name="Normal 12 4 3 2 2" xfId="26912"/>
    <cellStyle name="Normal 12 4 3 2 3" xfId="37469"/>
    <cellStyle name="Normal 12 4 3 2 4" xfId="48024"/>
    <cellStyle name="Normal 12 4 3 2 5" xfId="58588"/>
    <cellStyle name="Normal 12 4 3 3" xfId="16525"/>
    <cellStyle name="Normal 12 4 3 4" xfId="21632"/>
    <cellStyle name="Normal 12 4 3 5" xfId="32189"/>
    <cellStyle name="Normal 12 4 3 6" xfId="42744"/>
    <cellStyle name="Normal 12 4 3 7" xfId="53308"/>
    <cellStyle name="Normal 12 4 4" xfId="8765"/>
    <cellStyle name="Normal 12 4 4 2" xfId="24272"/>
    <cellStyle name="Normal 12 4 4 3" xfId="34829"/>
    <cellStyle name="Normal 12 4 4 4" xfId="45384"/>
    <cellStyle name="Normal 12 4 4 5" xfId="55948"/>
    <cellStyle name="Normal 12 4 5" xfId="3483"/>
    <cellStyle name="Normal 12 4 6" xfId="14061"/>
    <cellStyle name="Normal 12 4 7" xfId="18992"/>
    <cellStyle name="Normal 12 4 8" xfId="29549"/>
    <cellStyle name="Normal 12 4 9" xfId="40104"/>
    <cellStyle name="Normal 12 5" xfId="1367"/>
    <cellStyle name="Normal 12 5 2" xfId="6653"/>
    <cellStyle name="Normal 12 5 2 2" xfId="11934"/>
    <cellStyle name="Normal 12 5 2 2 2" xfId="27440"/>
    <cellStyle name="Normal 12 5 2 2 3" xfId="37997"/>
    <cellStyle name="Normal 12 5 2 2 4" xfId="48552"/>
    <cellStyle name="Normal 12 5 2 2 5" xfId="59116"/>
    <cellStyle name="Normal 12 5 2 3" xfId="17053"/>
    <cellStyle name="Normal 12 5 2 4" xfId="22160"/>
    <cellStyle name="Normal 12 5 2 5" xfId="32717"/>
    <cellStyle name="Normal 12 5 2 6" xfId="43272"/>
    <cellStyle name="Normal 12 5 2 7" xfId="53836"/>
    <cellStyle name="Normal 12 5 3" xfId="9293"/>
    <cellStyle name="Normal 12 5 3 2" xfId="24800"/>
    <cellStyle name="Normal 12 5 3 3" xfId="35357"/>
    <cellStyle name="Normal 12 5 3 4" xfId="45912"/>
    <cellStyle name="Normal 12 5 3 5" xfId="56476"/>
    <cellStyle name="Normal 12 5 4" xfId="4011"/>
    <cellStyle name="Normal 12 5 5" xfId="14589"/>
    <cellStyle name="Normal 12 5 6" xfId="19520"/>
    <cellStyle name="Normal 12 5 7" xfId="30077"/>
    <cellStyle name="Normal 12 5 8" xfId="40632"/>
    <cellStyle name="Normal 12 5 9" xfId="51196"/>
    <cellStyle name="Normal 12 6" xfId="2599"/>
    <cellStyle name="Normal 12 6 2" xfId="7885"/>
    <cellStyle name="Normal 12 6 2 2" xfId="13166"/>
    <cellStyle name="Normal 12 6 2 2 2" xfId="28672"/>
    <cellStyle name="Normal 12 6 2 2 3" xfId="39229"/>
    <cellStyle name="Normal 12 6 2 2 4" xfId="49784"/>
    <cellStyle name="Normal 12 6 2 2 5" xfId="60348"/>
    <cellStyle name="Normal 12 6 2 3" xfId="23392"/>
    <cellStyle name="Normal 12 6 2 4" xfId="33949"/>
    <cellStyle name="Normal 12 6 2 5" xfId="44504"/>
    <cellStyle name="Normal 12 6 2 6" xfId="55068"/>
    <cellStyle name="Normal 12 6 3" xfId="10525"/>
    <cellStyle name="Normal 12 6 3 2" xfId="26032"/>
    <cellStyle name="Normal 12 6 3 3" xfId="36589"/>
    <cellStyle name="Normal 12 6 3 4" xfId="47144"/>
    <cellStyle name="Normal 12 6 3 5" xfId="57708"/>
    <cellStyle name="Normal 12 6 4" xfId="5243"/>
    <cellStyle name="Normal 12 6 5" xfId="15821"/>
    <cellStyle name="Normal 12 6 6" xfId="20752"/>
    <cellStyle name="Normal 12 6 7" xfId="31309"/>
    <cellStyle name="Normal 12 6 8" xfId="41864"/>
    <cellStyle name="Normal 12 6 9" xfId="52428"/>
    <cellStyle name="Normal 12 7" xfId="5420"/>
    <cellStyle name="Normal 12 7 2" xfId="10702"/>
    <cellStyle name="Normal 12 7 2 2" xfId="26208"/>
    <cellStyle name="Normal 12 7 2 3" xfId="36765"/>
    <cellStyle name="Normal 12 7 2 4" xfId="47320"/>
    <cellStyle name="Normal 12 7 2 5" xfId="57884"/>
    <cellStyle name="Normal 12 7 3" xfId="20928"/>
    <cellStyle name="Normal 12 7 4" xfId="31485"/>
    <cellStyle name="Normal 12 7 5" xfId="42040"/>
    <cellStyle name="Normal 12 7 6" xfId="52604"/>
    <cellStyle name="Normal 12 8" xfId="8061"/>
    <cellStyle name="Normal 12 8 2" xfId="23568"/>
    <cellStyle name="Normal 12 8 3" xfId="34125"/>
    <cellStyle name="Normal 12 8 4" xfId="44680"/>
    <cellStyle name="Normal 12 8 5" xfId="55244"/>
    <cellStyle name="Normal 12 9" xfId="2776"/>
    <cellStyle name="Normal 13" xfId="221"/>
    <cellStyle name="Normal 13 10" xfId="28937"/>
    <cellStyle name="Normal 13 11" xfId="39492"/>
    <cellStyle name="Normal 13 12" xfId="50052"/>
    <cellStyle name="Normal 13 2" xfId="574"/>
    <cellStyle name="Normal 13 2 10" xfId="50403"/>
    <cellStyle name="Normal 13 2 2" xfId="1806"/>
    <cellStyle name="Normal 13 2 2 2" xfId="7092"/>
    <cellStyle name="Normal 13 2 2 2 2" xfId="12373"/>
    <cellStyle name="Normal 13 2 2 2 2 2" xfId="27879"/>
    <cellStyle name="Normal 13 2 2 2 2 3" xfId="38436"/>
    <cellStyle name="Normal 13 2 2 2 2 4" xfId="48991"/>
    <cellStyle name="Normal 13 2 2 2 2 5" xfId="59555"/>
    <cellStyle name="Normal 13 2 2 2 3" xfId="17492"/>
    <cellStyle name="Normal 13 2 2 2 4" xfId="22599"/>
    <cellStyle name="Normal 13 2 2 2 5" xfId="33156"/>
    <cellStyle name="Normal 13 2 2 2 6" xfId="43711"/>
    <cellStyle name="Normal 13 2 2 2 7" xfId="54275"/>
    <cellStyle name="Normal 13 2 2 3" xfId="9732"/>
    <cellStyle name="Normal 13 2 2 3 2" xfId="25239"/>
    <cellStyle name="Normal 13 2 2 3 3" xfId="35796"/>
    <cellStyle name="Normal 13 2 2 3 4" xfId="46351"/>
    <cellStyle name="Normal 13 2 2 3 5" xfId="56915"/>
    <cellStyle name="Normal 13 2 2 4" xfId="4450"/>
    <cellStyle name="Normal 13 2 2 5" xfId="15028"/>
    <cellStyle name="Normal 13 2 2 6" xfId="19959"/>
    <cellStyle name="Normal 13 2 2 7" xfId="30516"/>
    <cellStyle name="Normal 13 2 2 8" xfId="41071"/>
    <cellStyle name="Normal 13 2 2 9" xfId="51635"/>
    <cellStyle name="Normal 13 2 3" xfId="5860"/>
    <cellStyle name="Normal 13 2 3 2" xfId="11141"/>
    <cellStyle name="Normal 13 2 3 2 2" xfId="26647"/>
    <cellStyle name="Normal 13 2 3 2 3" xfId="37204"/>
    <cellStyle name="Normal 13 2 3 2 4" xfId="47759"/>
    <cellStyle name="Normal 13 2 3 2 5" xfId="58323"/>
    <cellStyle name="Normal 13 2 3 3" xfId="16260"/>
    <cellStyle name="Normal 13 2 3 4" xfId="21367"/>
    <cellStyle name="Normal 13 2 3 5" xfId="31924"/>
    <cellStyle name="Normal 13 2 3 6" xfId="42479"/>
    <cellStyle name="Normal 13 2 3 7" xfId="53043"/>
    <cellStyle name="Normal 13 2 4" xfId="8500"/>
    <cellStyle name="Normal 13 2 4 2" xfId="24007"/>
    <cellStyle name="Normal 13 2 4 3" xfId="34564"/>
    <cellStyle name="Normal 13 2 4 4" xfId="45119"/>
    <cellStyle name="Normal 13 2 4 5" xfId="55683"/>
    <cellStyle name="Normal 13 2 5" xfId="3218"/>
    <cellStyle name="Normal 13 2 6" xfId="13796"/>
    <cellStyle name="Normal 13 2 7" xfId="18727"/>
    <cellStyle name="Normal 13 2 8" xfId="29284"/>
    <cellStyle name="Normal 13 2 9" xfId="39839"/>
    <cellStyle name="Normal 13 3" xfId="926"/>
    <cellStyle name="Normal 13 3 10" xfId="50755"/>
    <cellStyle name="Normal 13 3 2" xfId="2158"/>
    <cellStyle name="Normal 13 3 2 2" xfId="7444"/>
    <cellStyle name="Normal 13 3 2 2 2" xfId="12725"/>
    <cellStyle name="Normal 13 3 2 2 2 2" xfId="28231"/>
    <cellStyle name="Normal 13 3 2 2 2 3" xfId="38788"/>
    <cellStyle name="Normal 13 3 2 2 2 4" xfId="49343"/>
    <cellStyle name="Normal 13 3 2 2 2 5" xfId="59907"/>
    <cellStyle name="Normal 13 3 2 2 3" xfId="17844"/>
    <cellStyle name="Normal 13 3 2 2 4" xfId="22951"/>
    <cellStyle name="Normal 13 3 2 2 5" xfId="33508"/>
    <cellStyle name="Normal 13 3 2 2 6" xfId="44063"/>
    <cellStyle name="Normal 13 3 2 2 7" xfId="54627"/>
    <cellStyle name="Normal 13 3 2 3" xfId="10084"/>
    <cellStyle name="Normal 13 3 2 3 2" xfId="25591"/>
    <cellStyle name="Normal 13 3 2 3 3" xfId="36148"/>
    <cellStyle name="Normal 13 3 2 3 4" xfId="46703"/>
    <cellStyle name="Normal 13 3 2 3 5" xfId="57267"/>
    <cellStyle name="Normal 13 3 2 4" xfId="4802"/>
    <cellStyle name="Normal 13 3 2 5" xfId="15380"/>
    <cellStyle name="Normal 13 3 2 6" xfId="20311"/>
    <cellStyle name="Normal 13 3 2 7" xfId="30868"/>
    <cellStyle name="Normal 13 3 2 8" xfId="41423"/>
    <cellStyle name="Normal 13 3 2 9" xfId="51987"/>
    <cellStyle name="Normal 13 3 3" xfId="6212"/>
    <cellStyle name="Normal 13 3 3 2" xfId="11493"/>
    <cellStyle name="Normal 13 3 3 2 2" xfId="26999"/>
    <cellStyle name="Normal 13 3 3 2 3" xfId="37556"/>
    <cellStyle name="Normal 13 3 3 2 4" xfId="48111"/>
    <cellStyle name="Normal 13 3 3 2 5" xfId="58675"/>
    <cellStyle name="Normal 13 3 3 3" xfId="16612"/>
    <cellStyle name="Normal 13 3 3 4" xfId="21719"/>
    <cellStyle name="Normal 13 3 3 5" xfId="32276"/>
    <cellStyle name="Normal 13 3 3 6" xfId="42831"/>
    <cellStyle name="Normal 13 3 3 7" xfId="53395"/>
    <cellStyle name="Normal 13 3 4" xfId="8852"/>
    <cellStyle name="Normal 13 3 4 2" xfId="24359"/>
    <cellStyle name="Normal 13 3 4 3" xfId="34916"/>
    <cellStyle name="Normal 13 3 4 4" xfId="45471"/>
    <cellStyle name="Normal 13 3 4 5" xfId="56035"/>
    <cellStyle name="Normal 13 3 5" xfId="3570"/>
    <cellStyle name="Normal 13 3 6" xfId="14148"/>
    <cellStyle name="Normal 13 3 7" xfId="19079"/>
    <cellStyle name="Normal 13 3 8" xfId="29636"/>
    <cellStyle name="Normal 13 3 9" xfId="40191"/>
    <cellStyle name="Normal 13 4" xfId="1454"/>
    <cellStyle name="Normal 13 4 2" xfId="6740"/>
    <cellStyle name="Normal 13 4 2 2" xfId="12021"/>
    <cellStyle name="Normal 13 4 2 2 2" xfId="27527"/>
    <cellStyle name="Normal 13 4 2 2 3" xfId="38084"/>
    <cellStyle name="Normal 13 4 2 2 4" xfId="48639"/>
    <cellStyle name="Normal 13 4 2 2 5" xfId="59203"/>
    <cellStyle name="Normal 13 4 2 3" xfId="17140"/>
    <cellStyle name="Normal 13 4 2 4" xfId="22247"/>
    <cellStyle name="Normal 13 4 2 5" xfId="32804"/>
    <cellStyle name="Normal 13 4 2 6" xfId="43359"/>
    <cellStyle name="Normal 13 4 2 7" xfId="53923"/>
    <cellStyle name="Normal 13 4 3" xfId="9380"/>
    <cellStyle name="Normal 13 4 3 2" xfId="24887"/>
    <cellStyle name="Normal 13 4 3 3" xfId="35444"/>
    <cellStyle name="Normal 13 4 3 4" xfId="45999"/>
    <cellStyle name="Normal 13 4 3 5" xfId="56563"/>
    <cellStyle name="Normal 13 4 4" xfId="4098"/>
    <cellStyle name="Normal 13 4 5" xfId="14676"/>
    <cellStyle name="Normal 13 4 6" xfId="19607"/>
    <cellStyle name="Normal 13 4 7" xfId="30164"/>
    <cellStyle name="Normal 13 4 8" xfId="40719"/>
    <cellStyle name="Normal 13 4 9" xfId="51283"/>
    <cellStyle name="Normal 13 5" xfId="5507"/>
    <cellStyle name="Normal 13 5 2" xfId="10789"/>
    <cellStyle name="Normal 13 5 2 2" xfId="26295"/>
    <cellStyle name="Normal 13 5 2 3" xfId="36852"/>
    <cellStyle name="Normal 13 5 2 4" xfId="47407"/>
    <cellStyle name="Normal 13 5 2 5" xfId="57971"/>
    <cellStyle name="Normal 13 5 3" xfId="15908"/>
    <cellStyle name="Normal 13 5 4" xfId="21015"/>
    <cellStyle name="Normal 13 5 5" xfId="31572"/>
    <cellStyle name="Normal 13 5 6" xfId="42127"/>
    <cellStyle name="Normal 13 5 7" xfId="52691"/>
    <cellStyle name="Normal 13 6" xfId="8148"/>
    <cellStyle name="Normal 13 6 2" xfId="23655"/>
    <cellStyle name="Normal 13 6 3" xfId="34212"/>
    <cellStyle name="Normal 13 6 4" xfId="44767"/>
    <cellStyle name="Normal 13 6 5" xfId="55331"/>
    <cellStyle name="Normal 13 7" xfId="2871"/>
    <cellStyle name="Normal 13 8" xfId="13444"/>
    <cellStyle name="Normal 13 9" xfId="18376"/>
    <cellStyle name="Normal 14" xfId="397"/>
    <cellStyle name="Normal 14 10" xfId="39667"/>
    <cellStyle name="Normal 14 11" xfId="50227"/>
    <cellStyle name="Normal 14 2" xfId="1102"/>
    <cellStyle name="Normal 14 2 10" xfId="50931"/>
    <cellStyle name="Normal 14 2 2" xfId="2334"/>
    <cellStyle name="Normal 14 2 2 2" xfId="7620"/>
    <cellStyle name="Normal 14 2 2 2 2" xfId="12901"/>
    <cellStyle name="Normal 14 2 2 2 2 2" xfId="28407"/>
    <cellStyle name="Normal 14 2 2 2 2 3" xfId="38964"/>
    <cellStyle name="Normal 14 2 2 2 2 4" xfId="49519"/>
    <cellStyle name="Normal 14 2 2 2 2 5" xfId="60083"/>
    <cellStyle name="Normal 14 2 2 2 3" xfId="18020"/>
    <cellStyle name="Normal 14 2 2 2 4" xfId="23127"/>
    <cellStyle name="Normal 14 2 2 2 5" xfId="33684"/>
    <cellStyle name="Normal 14 2 2 2 6" xfId="44239"/>
    <cellStyle name="Normal 14 2 2 2 7" xfId="54803"/>
    <cellStyle name="Normal 14 2 2 3" xfId="10260"/>
    <cellStyle name="Normal 14 2 2 3 2" xfId="25767"/>
    <cellStyle name="Normal 14 2 2 3 3" xfId="36324"/>
    <cellStyle name="Normal 14 2 2 3 4" xfId="46879"/>
    <cellStyle name="Normal 14 2 2 3 5" xfId="57443"/>
    <cellStyle name="Normal 14 2 2 4" xfId="4978"/>
    <cellStyle name="Normal 14 2 2 5" xfId="15556"/>
    <cellStyle name="Normal 14 2 2 6" xfId="20487"/>
    <cellStyle name="Normal 14 2 2 7" xfId="31044"/>
    <cellStyle name="Normal 14 2 2 8" xfId="41599"/>
    <cellStyle name="Normal 14 2 2 9" xfId="52163"/>
    <cellStyle name="Normal 14 2 3" xfId="6388"/>
    <cellStyle name="Normal 14 2 3 2" xfId="11669"/>
    <cellStyle name="Normal 14 2 3 2 2" xfId="27175"/>
    <cellStyle name="Normal 14 2 3 2 3" xfId="37732"/>
    <cellStyle name="Normal 14 2 3 2 4" xfId="48287"/>
    <cellStyle name="Normal 14 2 3 2 5" xfId="58851"/>
    <cellStyle name="Normal 14 2 3 3" xfId="16788"/>
    <cellStyle name="Normal 14 2 3 4" xfId="21895"/>
    <cellStyle name="Normal 14 2 3 5" xfId="32452"/>
    <cellStyle name="Normal 14 2 3 6" xfId="43007"/>
    <cellStyle name="Normal 14 2 3 7" xfId="53571"/>
    <cellStyle name="Normal 14 2 4" xfId="9028"/>
    <cellStyle name="Normal 14 2 4 2" xfId="24535"/>
    <cellStyle name="Normal 14 2 4 3" xfId="35092"/>
    <cellStyle name="Normal 14 2 4 4" xfId="45647"/>
    <cellStyle name="Normal 14 2 4 5" xfId="56211"/>
    <cellStyle name="Normal 14 2 5" xfId="3746"/>
    <cellStyle name="Normal 14 2 6" xfId="14324"/>
    <cellStyle name="Normal 14 2 7" xfId="19255"/>
    <cellStyle name="Normal 14 2 8" xfId="29812"/>
    <cellStyle name="Normal 14 2 9" xfId="40367"/>
    <cellStyle name="Normal 14 3" xfId="1630"/>
    <cellStyle name="Normal 14 3 2" xfId="6916"/>
    <cellStyle name="Normal 14 3 2 2" xfId="12197"/>
    <cellStyle name="Normal 14 3 2 2 2" xfId="27703"/>
    <cellStyle name="Normal 14 3 2 2 3" xfId="38260"/>
    <cellStyle name="Normal 14 3 2 2 4" xfId="48815"/>
    <cellStyle name="Normal 14 3 2 2 5" xfId="59379"/>
    <cellStyle name="Normal 14 3 2 3" xfId="17316"/>
    <cellStyle name="Normal 14 3 2 4" xfId="22423"/>
    <cellStyle name="Normal 14 3 2 5" xfId="32980"/>
    <cellStyle name="Normal 14 3 2 6" xfId="43535"/>
    <cellStyle name="Normal 14 3 2 7" xfId="54099"/>
    <cellStyle name="Normal 14 3 3" xfId="9556"/>
    <cellStyle name="Normal 14 3 3 2" xfId="25063"/>
    <cellStyle name="Normal 14 3 3 3" xfId="35620"/>
    <cellStyle name="Normal 14 3 3 4" xfId="46175"/>
    <cellStyle name="Normal 14 3 3 5" xfId="56739"/>
    <cellStyle name="Normal 14 3 4" xfId="4274"/>
    <cellStyle name="Normal 14 3 5" xfId="14852"/>
    <cellStyle name="Normal 14 3 6" xfId="19783"/>
    <cellStyle name="Normal 14 3 7" xfId="30340"/>
    <cellStyle name="Normal 14 3 8" xfId="40895"/>
    <cellStyle name="Normal 14 3 9" xfId="51459"/>
    <cellStyle name="Normal 14 4" xfId="5683"/>
    <cellStyle name="Normal 14 4 2" xfId="10965"/>
    <cellStyle name="Normal 14 4 2 2" xfId="26471"/>
    <cellStyle name="Normal 14 4 2 3" xfId="37028"/>
    <cellStyle name="Normal 14 4 2 4" xfId="47583"/>
    <cellStyle name="Normal 14 4 2 5" xfId="58147"/>
    <cellStyle name="Normal 14 4 3" xfId="16084"/>
    <cellStyle name="Normal 14 4 4" xfId="21191"/>
    <cellStyle name="Normal 14 4 5" xfId="31748"/>
    <cellStyle name="Normal 14 4 6" xfId="42303"/>
    <cellStyle name="Normal 14 4 7" xfId="52867"/>
    <cellStyle name="Normal 14 5" xfId="8324"/>
    <cellStyle name="Normal 14 5 2" xfId="23831"/>
    <cellStyle name="Normal 14 5 3" xfId="34388"/>
    <cellStyle name="Normal 14 5 4" xfId="44943"/>
    <cellStyle name="Normal 14 5 5" xfId="55507"/>
    <cellStyle name="Normal 14 6" xfId="3046"/>
    <cellStyle name="Normal 14 7" xfId="13620"/>
    <cellStyle name="Normal 14 8" xfId="18551"/>
    <cellStyle name="Normal 14 9" xfId="29112"/>
    <cellStyle name="Normal 15" xfId="573"/>
    <cellStyle name="Normal 15 2" xfId="5859"/>
    <cellStyle name="Normal 15 3" xfId="5360"/>
    <cellStyle name="Normal 15 3 2" xfId="10642"/>
    <cellStyle name="Normal 16" xfId="750"/>
    <cellStyle name="Normal 16 10" xfId="50579"/>
    <cellStyle name="Normal 16 2" xfId="1982"/>
    <cellStyle name="Normal 16 2 2" xfId="7268"/>
    <cellStyle name="Normal 16 2 2 2" xfId="12549"/>
    <cellStyle name="Normal 16 2 2 2 2" xfId="28055"/>
    <cellStyle name="Normal 16 2 2 2 3" xfId="38612"/>
    <cellStyle name="Normal 16 2 2 2 4" xfId="49167"/>
    <cellStyle name="Normal 16 2 2 2 5" xfId="59731"/>
    <cellStyle name="Normal 16 2 2 3" xfId="17668"/>
    <cellStyle name="Normal 16 2 2 4" xfId="22775"/>
    <cellStyle name="Normal 16 2 2 5" xfId="33332"/>
    <cellStyle name="Normal 16 2 2 6" xfId="43887"/>
    <cellStyle name="Normal 16 2 2 7" xfId="54451"/>
    <cellStyle name="Normal 16 2 3" xfId="9908"/>
    <cellStyle name="Normal 16 2 3 2" xfId="25415"/>
    <cellStyle name="Normal 16 2 3 3" xfId="35972"/>
    <cellStyle name="Normal 16 2 3 4" xfId="46527"/>
    <cellStyle name="Normal 16 2 3 5" xfId="57091"/>
    <cellStyle name="Normal 16 2 4" xfId="4626"/>
    <cellStyle name="Normal 16 2 5" xfId="15204"/>
    <cellStyle name="Normal 16 2 6" xfId="20135"/>
    <cellStyle name="Normal 16 2 7" xfId="30692"/>
    <cellStyle name="Normal 16 2 8" xfId="41247"/>
    <cellStyle name="Normal 16 2 9" xfId="51811"/>
    <cellStyle name="Normal 16 3" xfId="6036"/>
    <cellStyle name="Normal 16 3 2" xfId="11317"/>
    <cellStyle name="Normal 16 3 2 2" xfId="26823"/>
    <cellStyle name="Normal 16 3 2 3" xfId="37380"/>
    <cellStyle name="Normal 16 3 2 4" xfId="47935"/>
    <cellStyle name="Normal 16 3 2 5" xfId="58499"/>
    <cellStyle name="Normal 16 3 3" xfId="16436"/>
    <cellStyle name="Normal 16 3 4" xfId="21543"/>
    <cellStyle name="Normal 16 3 5" xfId="32100"/>
    <cellStyle name="Normal 16 3 6" xfId="42655"/>
    <cellStyle name="Normal 16 3 7" xfId="53219"/>
    <cellStyle name="Normal 16 4" xfId="8676"/>
    <cellStyle name="Normal 16 4 2" xfId="24183"/>
    <cellStyle name="Normal 16 4 3" xfId="34740"/>
    <cellStyle name="Normal 16 4 4" xfId="45295"/>
    <cellStyle name="Normal 16 4 5" xfId="55859"/>
    <cellStyle name="Normal 16 5" xfId="3394"/>
    <cellStyle name="Normal 16 6" xfId="13972"/>
    <cellStyle name="Normal 16 7" xfId="18903"/>
    <cellStyle name="Normal 16 8" xfId="29460"/>
    <cellStyle name="Normal 16 9" xfId="40015"/>
    <cellStyle name="Normal 17" xfId="1278"/>
    <cellStyle name="Normal 17 2" xfId="6564"/>
    <cellStyle name="Normal 17 2 2" xfId="11845"/>
    <cellStyle name="Normal 17 2 2 2" xfId="27351"/>
    <cellStyle name="Normal 17 2 2 3" xfId="37908"/>
    <cellStyle name="Normal 17 2 2 4" xfId="48463"/>
    <cellStyle name="Normal 17 2 2 5" xfId="59027"/>
    <cellStyle name="Normal 17 2 3" xfId="16964"/>
    <cellStyle name="Normal 17 2 4" xfId="22071"/>
    <cellStyle name="Normal 17 2 5" xfId="32628"/>
    <cellStyle name="Normal 17 2 6" xfId="43183"/>
    <cellStyle name="Normal 17 2 7" xfId="53747"/>
    <cellStyle name="Normal 17 3" xfId="9204"/>
    <cellStyle name="Normal 17 3 2" xfId="24711"/>
    <cellStyle name="Normal 17 3 3" xfId="35268"/>
    <cellStyle name="Normal 17 3 4" xfId="45823"/>
    <cellStyle name="Normal 17 3 5" xfId="56387"/>
    <cellStyle name="Normal 17 4" xfId="3922"/>
    <cellStyle name="Normal 17 5" xfId="14500"/>
    <cellStyle name="Normal 17 6" xfId="19431"/>
    <cellStyle name="Normal 17 7" xfId="29988"/>
    <cellStyle name="Normal 17 8" xfId="40543"/>
    <cellStyle name="Normal 17 9" xfId="51107"/>
    <cellStyle name="Normal 18" xfId="2510"/>
    <cellStyle name="Normal 18 2" xfId="7796"/>
    <cellStyle name="Normal 18 2 2" xfId="13254"/>
    <cellStyle name="Normal 18 2 3" xfId="13077"/>
    <cellStyle name="Normal 18 2 3 2" xfId="28583"/>
    <cellStyle name="Normal 18 2 3 3" xfId="39140"/>
    <cellStyle name="Normal 18 2 3 4" xfId="49695"/>
    <cellStyle name="Normal 18 2 3 5" xfId="60259"/>
    <cellStyle name="Normal 18 2 4" xfId="23303"/>
    <cellStyle name="Normal 18 2 5" xfId="33860"/>
    <cellStyle name="Normal 18 2 6" xfId="44415"/>
    <cellStyle name="Normal 18 2 7" xfId="54979"/>
    <cellStyle name="Normal 18 3" xfId="13253"/>
    <cellStyle name="Normal 18 4" xfId="10436"/>
    <cellStyle name="Normal 18 4 2" xfId="25943"/>
    <cellStyle name="Normal 18 4 3" xfId="36500"/>
    <cellStyle name="Normal 18 4 4" xfId="47055"/>
    <cellStyle name="Normal 18 4 5" xfId="57619"/>
    <cellStyle name="Normal 18 5" xfId="5154"/>
    <cellStyle name="Normal 18 6" xfId="20663"/>
    <cellStyle name="Normal 18 7" xfId="31220"/>
    <cellStyle name="Normal 18 8" xfId="41775"/>
    <cellStyle name="Normal 18 9" xfId="52339"/>
    <cellStyle name="Normal 19" xfId="5330"/>
    <cellStyle name="Normal 19 2" xfId="10612"/>
    <cellStyle name="Normal 19 2 2" xfId="26119"/>
    <cellStyle name="Normal 19 2 3" xfId="36676"/>
    <cellStyle name="Normal 19 2 4" xfId="47231"/>
    <cellStyle name="Normal 19 2 5" xfId="57795"/>
    <cellStyle name="Normal 19 3" xfId="15732"/>
    <cellStyle name="Normal 19 4" xfId="20839"/>
    <cellStyle name="Normal 19 5" xfId="31396"/>
    <cellStyle name="Normal 19 6" xfId="41951"/>
    <cellStyle name="Normal 19 7" xfId="52515"/>
    <cellStyle name="Normal 2" xfId="1"/>
    <cellStyle name="Normal 2 2" xfId="65"/>
    <cellStyle name="Normal 2 2 2" xfId="66"/>
    <cellStyle name="Normal 20" xfId="7972"/>
    <cellStyle name="Normal 20 2" xfId="23479"/>
    <cellStyle name="Normal 20 3" xfId="34036"/>
    <cellStyle name="Normal 20 4" xfId="44591"/>
    <cellStyle name="Normal 20 5" xfId="55155"/>
    <cellStyle name="Normal 21" xfId="2870"/>
    <cellStyle name="Normal 21 2" xfId="13255"/>
    <cellStyle name="Normal 22" xfId="2686"/>
    <cellStyle name="Normal 23" xfId="13268"/>
    <cellStyle name="Normal 24" xfId="18196"/>
    <cellStyle name="Normal 25" xfId="28763"/>
    <cellStyle name="Normal 26" xfId="39318"/>
    <cellStyle name="Normal 27" xfId="49873"/>
    <cellStyle name="Normal 3" xfId="3"/>
    <cellStyle name="Normal 3 10" xfId="13256"/>
    <cellStyle name="Normal 3 11" xfId="18210"/>
    <cellStyle name="Normal 3 12" xfId="49887"/>
    <cellStyle name="Normal 3 2" xfId="57"/>
    <cellStyle name="Normal 3 2 10" xfId="766"/>
    <cellStyle name="Normal 3 2 10 10" xfId="50595"/>
    <cellStyle name="Normal 3 2 10 2" xfId="1998"/>
    <cellStyle name="Normal 3 2 10 2 2" xfId="7284"/>
    <cellStyle name="Normal 3 2 10 2 2 2" xfId="12565"/>
    <cellStyle name="Normal 3 2 10 2 2 2 2" xfId="28071"/>
    <cellStyle name="Normal 3 2 10 2 2 2 3" xfId="38628"/>
    <cellStyle name="Normal 3 2 10 2 2 2 4" xfId="49183"/>
    <cellStyle name="Normal 3 2 10 2 2 2 5" xfId="59747"/>
    <cellStyle name="Normal 3 2 10 2 2 3" xfId="17684"/>
    <cellStyle name="Normal 3 2 10 2 2 4" xfId="22791"/>
    <cellStyle name="Normal 3 2 10 2 2 5" xfId="33348"/>
    <cellStyle name="Normal 3 2 10 2 2 6" xfId="43903"/>
    <cellStyle name="Normal 3 2 10 2 2 7" xfId="54467"/>
    <cellStyle name="Normal 3 2 10 2 3" xfId="9924"/>
    <cellStyle name="Normal 3 2 10 2 3 2" xfId="25431"/>
    <cellStyle name="Normal 3 2 10 2 3 3" xfId="35988"/>
    <cellStyle name="Normal 3 2 10 2 3 4" xfId="46543"/>
    <cellStyle name="Normal 3 2 10 2 3 5" xfId="57107"/>
    <cellStyle name="Normal 3 2 10 2 4" xfId="4642"/>
    <cellStyle name="Normal 3 2 10 2 5" xfId="15220"/>
    <cellStyle name="Normal 3 2 10 2 6" xfId="20151"/>
    <cellStyle name="Normal 3 2 10 2 7" xfId="30708"/>
    <cellStyle name="Normal 3 2 10 2 8" xfId="41263"/>
    <cellStyle name="Normal 3 2 10 2 9" xfId="51827"/>
    <cellStyle name="Normal 3 2 10 3" xfId="6052"/>
    <cellStyle name="Normal 3 2 10 3 2" xfId="11333"/>
    <cellStyle name="Normal 3 2 10 3 2 2" xfId="26839"/>
    <cellStyle name="Normal 3 2 10 3 2 3" xfId="37396"/>
    <cellStyle name="Normal 3 2 10 3 2 4" xfId="47951"/>
    <cellStyle name="Normal 3 2 10 3 2 5" xfId="58515"/>
    <cellStyle name="Normal 3 2 10 3 3" xfId="16452"/>
    <cellStyle name="Normal 3 2 10 3 4" xfId="21559"/>
    <cellStyle name="Normal 3 2 10 3 5" xfId="32116"/>
    <cellStyle name="Normal 3 2 10 3 6" xfId="42671"/>
    <cellStyle name="Normal 3 2 10 3 7" xfId="53235"/>
    <cellStyle name="Normal 3 2 10 4" xfId="8692"/>
    <cellStyle name="Normal 3 2 10 4 2" xfId="24199"/>
    <cellStyle name="Normal 3 2 10 4 3" xfId="34756"/>
    <cellStyle name="Normal 3 2 10 4 4" xfId="45311"/>
    <cellStyle name="Normal 3 2 10 4 5" xfId="55875"/>
    <cellStyle name="Normal 3 2 10 5" xfId="3410"/>
    <cellStyle name="Normal 3 2 10 6" xfId="13988"/>
    <cellStyle name="Normal 3 2 10 7" xfId="18919"/>
    <cellStyle name="Normal 3 2 10 8" xfId="29476"/>
    <cellStyle name="Normal 3 2 10 9" xfId="40031"/>
    <cellStyle name="Normal 3 2 11" xfId="1281"/>
    <cellStyle name="Normal 3 2 11 2" xfId="6567"/>
    <cellStyle name="Normal 3 2 11 2 2" xfId="11848"/>
    <cellStyle name="Normal 3 2 11 2 2 2" xfId="27354"/>
    <cellStyle name="Normal 3 2 11 2 2 3" xfId="37911"/>
    <cellStyle name="Normal 3 2 11 2 2 4" xfId="48466"/>
    <cellStyle name="Normal 3 2 11 2 2 5" xfId="59030"/>
    <cellStyle name="Normal 3 2 11 2 3" xfId="16967"/>
    <cellStyle name="Normal 3 2 11 2 4" xfId="22074"/>
    <cellStyle name="Normal 3 2 11 2 5" xfId="32631"/>
    <cellStyle name="Normal 3 2 11 2 6" xfId="43186"/>
    <cellStyle name="Normal 3 2 11 2 7" xfId="53750"/>
    <cellStyle name="Normal 3 2 11 3" xfId="9207"/>
    <cellStyle name="Normal 3 2 11 3 2" xfId="24714"/>
    <cellStyle name="Normal 3 2 11 3 3" xfId="35271"/>
    <cellStyle name="Normal 3 2 11 3 4" xfId="45826"/>
    <cellStyle name="Normal 3 2 11 3 5" xfId="56390"/>
    <cellStyle name="Normal 3 2 11 4" xfId="3925"/>
    <cellStyle name="Normal 3 2 11 5" xfId="14503"/>
    <cellStyle name="Normal 3 2 11 6" xfId="19434"/>
    <cellStyle name="Normal 3 2 11 7" xfId="29991"/>
    <cellStyle name="Normal 3 2 11 8" xfId="40546"/>
    <cellStyle name="Normal 3 2 11 9" xfId="51110"/>
    <cellStyle name="Normal 3 2 12" xfId="2526"/>
    <cellStyle name="Normal 3 2 12 2" xfId="7812"/>
    <cellStyle name="Normal 3 2 12 2 2" xfId="13093"/>
    <cellStyle name="Normal 3 2 12 2 2 2" xfId="28599"/>
    <cellStyle name="Normal 3 2 12 2 2 3" xfId="39156"/>
    <cellStyle name="Normal 3 2 12 2 2 4" xfId="49711"/>
    <cellStyle name="Normal 3 2 12 2 2 5" xfId="60275"/>
    <cellStyle name="Normal 3 2 12 2 3" xfId="23319"/>
    <cellStyle name="Normal 3 2 12 2 4" xfId="33876"/>
    <cellStyle name="Normal 3 2 12 2 5" xfId="44431"/>
    <cellStyle name="Normal 3 2 12 2 6" xfId="54995"/>
    <cellStyle name="Normal 3 2 12 3" xfId="10452"/>
    <cellStyle name="Normal 3 2 12 3 2" xfId="25959"/>
    <cellStyle name="Normal 3 2 12 3 3" xfId="36516"/>
    <cellStyle name="Normal 3 2 12 3 4" xfId="47071"/>
    <cellStyle name="Normal 3 2 12 3 5" xfId="57635"/>
    <cellStyle name="Normal 3 2 12 4" xfId="5170"/>
    <cellStyle name="Normal 3 2 12 5" xfId="15735"/>
    <cellStyle name="Normal 3 2 12 6" xfId="20679"/>
    <cellStyle name="Normal 3 2 12 7" xfId="31236"/>
    <cellStyle name="Normal 3 2 12 8" xfId="41791"/>
    <cellStyle name="Normal 3 2 12 9" xfId="52355"/>
    <cellStyle name="Normal 3 2 13" xfId="5346"/>
    <cellStyle name="Normal 3 2 13 2" xfId="10628"/>
    <cellStyle name="Normal 3 2 13 2 2" xfId="26135"/>
    <cellStyle name="Normal 3 2 13 2 3" xfId="36692"/>
    <cellStyle name="Normal 3 2 13 2 4" xfId="47247"/>
    <cellStyle name="Normal 3 2 13 2 5" xfId="57811"/>
    <cellStyle name="Normal 3 2 13 3" xfId="20855"/>
    <cellStyle name="Normal 3 2 13 4" xfId="31412"/>
    <cellStyle name="Normal 3 2 13 5" xfId="41967"/>
    <cellStyle name="Normal 3 2 13 6" xfId="52531"/>
    <cellStyle name="Normal 3 2 14" xfId="7988"/>
    <cellStyle name="Normal 3 2 14 2" xfId="23495"/>
    <cellStyle name="Normal 3 2 14 3" xfId="34052"/>
    <cellStyle name="Normal 3 2 14 4" xfId="44607"/>
    <cellStyle name="Normal 3 2 14 5" xfId="55171"/>
    <cellStyle name="Normal 3 2 15" xfId="2705"/>
    <cellStyle name="Normal 3 2 16" xfId="13271"/>
    <cellStyle name="Normal 3 2 17" xfId="18212"/>
    <cellStyle name="Normal 3 2 18" xfId="28782"/>
    <cellStyle name="Normal 3 2 19" xfId="39337"/>
    <cellStyle name="Normal 3 2 2" xfId="60"/>
    <cellStyle name="Normal 3 2 2 10" xfId="1297"/>
    <cellStyle name="Normal 3 2 2 10 2" xfId="6583"/>
    <cellStyle name="Normal 3 2 2 10 2 2" xfId="11864"/>
    <cellStyle name="Normal 3 2 2 10 2 2 2" xfId="27370"/>
    <cellStyle name="Normal 3 2 2 10 2 2 3" xfId="37927"/>
    <cellStyle name="Normal 3 2 2 10 2 2 4" xfId="48482"/>
    <cellStyle name="Normal 3 2 2 10 2 2 5" xfId="59046"/>
    <cellStyle name="Normal 3 2 2 10 2 3" xfId="16983"/>
    <cellStyle name="Normal 3 2 2 10 2 4" xfId="22090"/>
    <cellStyle name="Normal 3 2 2 10 2 5" xfId="32647"/>
    <cellStyle name="Normal 3 2 2 10 2 6" xfId="43202"/>
    <cellStyle name="Normal 3 2 2 10 2 7" xfId="53766"/>
    <cellStyle name="Normal 3 2 2 10 3" xfId="9223"/>
    <cellStyle name="Normal 3 2 2 10 3 2" xfId="24730"/>
    <cellStyle name="Normal 3 2 2 10 3 3" xfId="35287"/>
    <cellStyle name="Normal 3 2 2 10 3 4" xfId="45842"/>
    <cellStyle name="Normal 3 2 2 10 3 5" xfId="56406"/>
    <cellStyle name="Normal 3 2 2 10 4" xfId="3941"/>
    <cellStyle name="Normal 3 2 2 10 5" xfId="14519"/>
    <cellStyle name="Normal 3 2 2 10 6" xfId="19450"/>
    <cellStyle name="Normal 3 2 2 10 7" xfId="30007"/>
    <cellStyle name="Normal 3 2 2 10 8" xfId="40562"/>
    <cellStyle name="Normal 3 2 2 10 9" xfId="51126"/>
    <cellStyle name="Normal 3 2 2 11" xfId="2529"/>
    <cellStyle name="Normal 3 2 2 11 2" xfId="7815"/>
    <cellStyle name="Normal 3 2 2 11 2 2" xfId="13096"/>
    <cellStyle name="Normal 3 2 2 11 2 2 2" xfId="28602"/>
    <cellStyle name="Normal 3 2 2 11 2 2 3" xfId="39159"/>
    <cellStyle name="Normal 3 2 2 11 2 2 4" xfId="49714"/>
    <cellStyle name="Normal 3 2 2 11 2 2 5" xfId="60278"/>
    <cellStyle name="Normal 3 2 2 11 2 3" xfId="23322"/>
    <cellStyle name="Normal 3 2 2 11 2 4" xfId="33879"/>
    <cellStyle name="Normal 3 2 2 11 2 5" xfId="44434"/>
    <cellStyle name="Normal 3 2 2 11 2 6" xfId="54998"/>
    <cellStyle name="Normal 3 2 2 11 3" xfId="10455"/>
    <cellStyle name="Normal 3 2 2 11 3 2" xfId="25962"/>
    <cellStyle name="Normal 3 2 2 11 3 3" xfId="36519"/>
    <cellStyle name="Normal 3 2 2 11 3 4" xfId="47074"/>
    <cellStyle name="Normal 3 2 2 11 3 5" xfId="57638"/>
    <cellStyle name="Normal 3 2 2 11 4" xfId="5173"/>
    <cellStyle name="Normal 3 2 2 11 5" xfId="15751"/>
    <cellStyle name="Normal 3 2 2 11 6" xfId="20682"/>
    <cellStyle name="Normal 3 2 2 11 7" xfId="31239"/>
    <cellStyle name="Normal 3 2 2 11 8" xfId="41794"/>
    <cellStyle name="Normal 3 2 2 11 9" xfId="52358"/>
    <cellStyle name="Normal 3 2 2 12" xfId="5349"/>
    <cellStyle name="Normal 3 2 2 12 2" xfId="10631"/>
    <cellStyle name="Normal 3 2 2 12 2 2" xfId="26138"/>
    <cellStyle name="Normal 3 2 2 12 2 3" xfId="36695"/>
    <cellStyle name="Normal 3 2 2 12 2 4" xfId="47250"/>
    <cellStyle name="Normal 3 2 2 12 2 5" xfId="57814"/>
    <cellStyle name="Normal 3 2 2 12 3" xfId="20858"/>
    <cellStyle name="Normal 3 2 2 12 4" xfId="31415"/>
    <cellStyle name="Normal 3 2 2 12 5" xfId="41970"/>
    <cellStyle name="Normal 3 2 2 12 6" xfId="52534"/>
    <cellStyle name="Normal 3 2 2 13" xfId="7991"/>
    <cellStyle name="Normal 3 2 2 13 2" xfId="23498"/>
    <cellStyle name="Normal 3 2 2 13 3" xfId="34055"/>
    <cellStyle name="Normal 3 2 2 13 4" xfId="44610"/>
    <cellStyle name="Normal 3 2 2 13 5" xfId="55174"/>
    <cellStyle name="Normal 3 2 2 14" xfId="2708"/>
    <cellStyle name="Normal 3 2 2 15" xfId="13287"/>
    <cellStyle name="Normal 3 2 2 16" xfId="18216"/>
    <cellStyle name="Normal 3 2 2 17" xfId="28785"/>
    <cellStyle name="Normal 3 2 2 18" xfId="39340"/>
    <cellStyle name="Normal 3 2 2 19" xfId="49893"/>
    <cellStyle name="Normal 3 2 2 2" xfId="76"/>
    <cellStyle name="Normal 3 2 2 2 10" xfId="5357"/>
    <cellStyle name="Normal 3 2 2 2 10 2" xfId="10639"/>
    <cellStyle name="Normal 3 2 2 2 10 2 2" xfId="26146"/>
    <cellStyle name="Normal 3 2 2 2 10 2 3" xfId="36703"/>
    <cellStyle name="Normal 3 2 2 2 10 2 4" xfId="47258"/>
    <cellStyle name="Normal 3 2 2 2 10 2 5" xfId="57822"/>
    <cellStyle name="Normal 3 2 2 2 10 3" xfId="20866"/>
    <cellStyle name="Normal 3 2 2 2 10 4" xfId="31423"/>
    <cellStyle name="Normal 3 2 2 2 10 5" xfId="41978"/>
    <cellStyle name="Normal 3 2 2 2 10 6" xfId="52542"/>
    <cellStyle name="Normal 3 2 2 2 11" xfId="7999"/>
    <cellStyle name="Normal 3 2 2 2 11 2" xfId="23506"/>
    <cellStyle name="Normal 3 2 2 2 11 3" xfId="34063"/>
    <cellStyle name="Normal 3 2 2 2 11 4" xfId="44618"/>
    <cellStyle name="Normal 3 2 2 2 11 5" xfId="55182"/>
    <cellStyle name="Normal 3 2 2 2 12" xfId="2733"/>
    <cellStyle name="Normal 3 2 2 2 13" xfId="13295"/>
    <cellStyle name="Normal 3 2 2 2 14" xfId="18224"/>
    <cellStyle name="Normal 3 2 2 2 15" xfId="28807"/>
    <cellStyle name="Normal 3 2 2 2 16" xfId="39362"/>
    <cellStyle name="Normal 3 2 2 2 17" xfId="49901"/>
    <cellStyle name="Normal 3 2 2 2 2" xfId="91"/>
    <cellStyle name="Normal 3 2 2 2 2 10" xfId="2747"/>
    <cellStyle name="Normal 3 2 2 2 2 11" xfId="13311"/>
    <cellStyle name="Normal 3 2 2 2 2 12" xfId="18240"/>
    <cellStyle name="Normal 3 2 2 2 2 13" xfId="28821"/>
    <cellStyle name="Normal 3 2 2 2 2 14" xfId="39376"/>
    <cellStyle name="Normal 3 2 2 2 2 15" xfId="49917"/>
    <cellStyle name="Normal 3 2 2 2 2 2" xfId="171"/>
    <cellStyle name="Normal 3 2 2 2 2 2 10" xfId="13398"/>
    <cellStyle name="Normal 3 2 2 2 2 2 11" xfId="18328"/>
    <cellStyle name="Normal 3 2 2 2 2 2 12" xfId="28890"/>
    <cellStyle name="Normal 3 2 2 2 2 2 13" xfId="39445"/>
    <cellStyle name="Normal 3 2 2 2 2 2 14" xfId="50005"/>
    <cellStyle name="Normal 3 2 2 2 2 2 2" xfId="351"/>
    <cellStyle name="Normal 3 2 2 2 2 2 2 10" xfId="29066"/>
    <cellStyle name="Normal 3 2 2 2 2 2 2 11" xfId="39621"/>
    <cellStyle name="Normal 3 2 2 2 2 2 2 12" xfId="50181"/>
    <cellStyle name="Normal 3 2 2 2 2 2 2 2" xfId="704"/>
    <cellStyle name="Normal 3 2 2 2 2 2 2 2 10" xfId="50533"/>
    <cellStyle name="Normal 3 2 2 2 2 2 2 2 2" xfId="1936"/>
    <cellStyle name="Normal 3 2 2 2 2 2 2 2 2 2" xfId="7222"/>
    <cellStyle name="Normal 3 2 2 2 2 2 2 2 2 2 2" xfId="12503"/>
    <cellStyle name="Normal 3 2 2 2 2 2 2 2 2 2 2 2" xfId="28009"/>
    <cellStyle name="Normal 3 2 2 2 2 2 2 2 2 2 2 3" xfId="38566"/>
    <cellStyle name="Normal 3 2 2 2 2 2 2 2 2 2 2 4" xfId="49121"/>
    <cellStyle name="Normal 3 2 2 2 2 2 2 2 2 2 2 5" xfId="59685"/>
    <cellStyle name="Normal 3 2 2 2 2 2 2 2 2 2 3" xfId="17622"/>
    <cellStyle name="Normal 3 2 2 2 2 2 2 2 2 2 4" xfId="22729"/>
    <cellStyle name="Normal 3 2 2 2 2 2 2 2 2 2 5" xfId="33286"/>
    <cellStyle name="Normal 3 2 2 2 2 2 2 2 2 2 6" xfId="43841"/>
    <cellStyle name="Normal 3 2 2 2 2 2 2 2 2 2 7" xfId="54405"/>
    <cellStyle name="Normal 3 2 2 2 2 2 2 2 2 3" xfId="9862"/>
    <cellStyle name="Normal 3 2 2 2 2 2 2 2 2 3 2" xfId="25369"/>
    <cellStyle name="Normal 3 2 2 2 2 2 2 2 2 3 3" xfId="35926"/>
    <cellStyle name="Normal 3 2 2 2 2 2 2 2 2 3 4" xfId="46481"/>
    <cellStyle name="Normal 3 2 2 2 2 2 2 2 2 3 5" xfId="57045"/>
    <cellStyle name="Normal 3 2 2 2 2 2 2 2 2 4" xfId="4580"/>
    <cellStyle name="Normal 3 2 2 2 2 2 2 2 2 5" xfId="15158"/>
    <cellStyle name="Normal 3 2 2 2 2 2 2 2 2 6" xfId="20089"/>
    <cellStyle name="Normal 3 2 2 2 2 2 2 2 2 7" xfId="30646"/>
    <cellStyle name="Normal 3 2 2 2 2 2 2 2 2 8" xfId="41201"/>
    <cellStyle name="Normal 3 2 2 2 2 2 2 2 2 9" xfId="51765"/>
    <cellStyle name="Normal 3 2 2 2 2 2 2 2 3" xfId="5990"/>
    <cellStyle name="Normal 3 2 2 2 2 2 2 2 3 2" xfId="11271"/>
    <cellStyle name="Normal 3 2 2 2 2 2 2 2 3 2 2" xfId="26777"/>
    <cellStyle name="Normal 3 2 2 2 2 2 2 2 3 2 3" xfId="37334"/>
    <cellStyle name="Normal 3 2 2 2 2 2 2 2 3 2 4" xfId="47889"/>
    <cellStyle name="Normal 3 2 2 2 2 2 2 2 3 2 5" xfId="58453"/>
    <cellStyle name="Normal 3 2 2 2 2 2 2 2 3 3" xfId="16390"/>
    <cellStyle name="Normal 3 2 2 2 2 2 2 2 3 4" xfId="21497"/>
    <cellStyle name="Normal 3 2 2 2 2 2 2 2 3 5" xfId="32054"/>
    <cellStyle name="Normal 3 2 2 2 2 2 2 2 3 6" xfId="42609"/>
    <cellStyle name="Normal 3 2 2 2 2 2 2 2 3 7" xfId="53173"/>
    <cellStyle name="Normal 3 2 2 2 2 2 2 2 4" xfId="8630"/>
    <cellStyle name="Normal 3 2 2 2 2 2 2 2 4 2" xfId="24137"/>
    <cellStyle name="Normal 3 2 2 2 2 2 2 2 4 3" xfId="34694"/>
    <cellStyle name="Normal 3 2 2 2 2 2 2 2 4 4" xfId="45249"/>
    <cellStyle name="Normal 3 2 2 2 2 2 2 2 4 5" xfId="55813"/>
    <cellStyle name="Normal 3 2 2 2 2 2 2 2 5" xfId="3348"/>
    <cellStyle name="Normal 3 2 2 2 2 2 2 2 6" xfId="13926"/>
    <cellStyle name="Normal 3 2 2 2 2 2 2 2 7" xfId="18857"/>
    <cellStyle name="Normal 3 2 2 2 2 2 2 2 8" xfId="29414"/>
    <cellStyle name="Normal 3 2 2 2 2 2 2 2 9" xfId="39969"/>
    <cellStyle name="Normal 3 2 2 2 2 2 2 3" xfId="1056"/>
    <cellStyle name="Normal 3 2 2 2 2 2 2 3 10" xfId="50885"/>
    <cellStyle name="Normal 3 2 2 2 2 2 2 3 2" xfId="2288"/>
    <cellStyle name="Normal 3 2 2 2 2 2 2 3 2 2" xfId="7574"/>
    <cellStyle name="Normal 3 2 2 2 2 2 2 3 2 2 2" xfId="12855"/>
    <cellStyle name="Normal 3 2 2 2 2 2 2 3 2 2 2 2" xfId="28361"/>
    <cellStyle name="Normal 3 2 2 2 2 2 2 3 2 2 2 3" xfId="38918"/>
    <cellStyle name="Normal 3 2 2 2 2 2 2 3 2 2 2 4" xfId="49473"/>
    <cellStyle name="Normal 3 2 2 2 2 2 2 3 2 2 2 5" xfId="60037"/>
    <cellStyle name="Normal 3 2 2 2 2 2 2 3 2 2 3" xfId="17974"/>
    <cellStyle name="Normal 3 2 2 2 2 2 2 3 2 2 4" xfId="23081"/>
    <cellStyle name="Normal 3 2 2 2 2 2 2 3 2 2 5" xfId="33638"/>
    <cellStyle name="Normal 3 2 2 2 2 2 2 3 2 2 6" xfId="44193"/>
    <cellStyle name="Normal 3 2 2 2 2 2 2 3 2 2 7" xfId="54757"/>
    <cellStyle name="Normal 3 2 2 2 2 2 2 3 2 3" xfId="10214"/>
    <cellStyle name="Normal 3 2 2 2 2 2 2 3 2 3 2" xfId="25721"/>
    <cellStyle name="Normal 3 2 2 2 2 2 2 3 2 3 3" xfId="36278"/>
    <cellStyle name="Normal 3 2 2 2 2 2 2 3 2 3 4" xfId="46833"/>
    <cellStyle name="Normal 3 2 2 2 2 2 2 3 2 3 5" xfId="57397"/>
    <cellStyle name="Normal 3 2 2 2 2 2 2 3 2 4" xfId="4932"/>
    <cellStyle name="Normal 3 2 2 2 2 2 2 3 2 5" xfId="15510"/>
    <cellStyle name="Normal 3 2 2 2 2 2 2 3 2 6" xfId="20441"/>
    <cellStyle name="Normal 3 2 2 2 2 2 2 3 2 7" xfId="30998"/>
    <cellStyle name="Normal 3 2 2 2 2 2 2 3 2 8" xfId="41553"/>
    <cellStyle name="Normal 3 2 2 2 2 2 2 3 2 9" xfId="52117"/>
    <cellStyle name="Normal 3 2 2 2 2 2 2 3 3" xfId="6342"/>
    <cellStyle name="Normal 3 2 2 2 2 2 2 3 3 2" xfId="11623"/>
    <cellStyle name="Normal 3 2 2 2 2 2 2 3 3 2 2" xfId="27129"/>
    <cellStyle name="Normal 3 2 2 2 2 2 2 3 3 2 3" xfId="37686"/>
    <cellStyle name="Normal 3 2 2 2 2 2 2 3 3 2 4" xfId="48241"/>
    <cellStyle name="Normal 3 2 2 2 2 2 2 3 3 2 5" xfId="58805"/>
    <cellStyle name="Normal 3 2 2 2 2 2 2 3 3 3" xfId="16742"/>
    <cellStyle name="Normal 3 2 2 2 2 2 2 3 3 4" xfId="21849"/>
    <cellStyle name="Normal 3 2 2 2 2 2 2 3 3 5" xfId="32406"/>
    <cellStyle name="Normal 3 2 2 2 2 2 2 3 3 6" xfId="42961"/>
    <cellStyle name="Normal 3 2 2 2 2 2 2 3 3 7" xfId="53525"/>
    <cellStyle name="Normal 3 2 2 2 2 2 2 3 4" xfId="8982"/>
    <cellStyle name="Normal 3 2 2 2 2 2 2 3 4 2" xfId="24489"/>
    <cellStyle name="Normal 3 2 2 2 2 2 2 3 4 3" xfId="35046"/>
    <cellStyle name="Normal 3 2 2 2 2 2 2 3 4 4" xfId="45601"/>
    <cellStyle name="Normal 3 2 2 2 2 2 2 3 4 5" xfId="56165"/>
    <cellStyle name="Normal 3 2 2 2 2 2 2 3 5" xfId="3700"/>
    <cellStyle name="Normal 3 2 2 2 2 2 2 3 6" xfId="14278"/>
    <cellStyle name="Normal 3 2 2 2 2 2 2 3 7" xfId="19209"/>
    <cellStyle name="Normal 3 2 2 2 2 2 2 3 8" xfId="29766"/>
    <cellStyle name="Normal 3 2 2 2 2 2 2 3 9" xfId="40321"/>
    <cellStyle name="Normal 3 2 2 2 2 2 2 4" xfId="1584"/>
    <cellStyle name="Normal 3 2 2 2 2 2 2 4 2" xfId="6870"/>
    <cellStyle name="Normal 3 2 2 2 2 2 2 4 2 2" xfId="12151"/>
    <cellStyle name="Normal 3 2 2 2 2 2 2 4 2 2 2" xfId="27657"/>
    <cellStyle name="Normal 3 2 2 2 2 2 2 4 2 2 3" xfId="38214"/>
    <cellStyle name="Normal 3 2 2 2 2 2 2 4 2 2 4" xfId="48769"/>
    <cellStyle name="Normal 3 2 2 2 2 2 2 4 2 2 5" xfId="59333"/>
    <cellStyle name="Normal 3 2 2 2 2 2 2 4 2 3" xfId="17270"/>
    <cellStyle name="Normal 3 2 2 2 2 2 2 4 2 4" xfId="22377"/>
    <cellStyle name="Normal 3 2 2 2 2 2 2 4 2 5" xfId="32934"/>
    <cellStyle name="Normal 3 2 2 2 2 2 2 4 2 6" xfId="43489"/>
    <cellStyle name="Normal 3 2 2 2 2 2 2 4 2 7" xfId="54053"/>
    <cellStyle name="Normal 3 2 2 2 2 2 2 4 3" xfId="9510"/>
    <cellStyle name="Normal 3 2 2 2 2 2 2 4 3 2" xfId="25017"/>
    <cellStyle name="Normal 3 2 2 2 2 2 2 4 3 3" xfId="35574"/>
    <cellStyle name="Normal 3 2 2 2 2 2 2 4 3 4" xfId="46129"/>
    <cellStyle name="Normal 3 2 2 2 2 2 2 4 3 5" xfId="56693"/>
    <cellStyle name="Normal 3 2 2 2 2 2 2 4 4" xfId="4228"/>
    <cellStyle name="Normal 3 2 2 2 2 2 2 4 5" xfId="14806"/>
    <cellStyle name="Normal 3 2 2 2 2 2 2 4 6" xfId="19737"/>
    <cellStyle name="Normal 3 2 2 2 2 2 2 4 7" xfId="30294"/>
    <cellStyle name="Normal 3 2 2 2 2 2 2 4 8" xfId="40849"/>
    <cellStyle name="Normal 3 2 2 2 2 2 2 4 9" xfId="51413"/>
    <cellStyle name="Normal 3 2 2 2 2 2 2 5" xfId="5637"/>
    <cellStyle name="Normal 3 2 2 2 2 2 2 5 2" xfId="10919"/>
    <cellStyle name="Normal 3 2 2 2 2 2 2 5 2 2" xfId="26425"/>
    <cellStyle name="Normal 3 2 2 2 2 2 2 5 2 3" xfId="36982"/>
    <cellStyle name="Normal 3 2 2 2 2 2 2 5 2 4" xfId="47537"/>
    <cellStyle name="Normal 3 2 2 2 2 2 2 5 2 5" xfId="58101"/>
    <cellStyle name="Normal 3 2 2 2 2 2 2 5 3" xfId="16038"/>
    <cellStyle name="Normal 3 2 2 2 2 2 2 5 4" xfId="21145"/>
    <cellStyle name="Normal 3 2 2 2 2 2 2 5 5" xfId="31702"/>
    <cellStyle name="Normal 3 2 2 2 2 2 2 5 6" xfId="42257"/>
    <cellStyle name="Normal 3 2 2 2 2 2 2 5 7" xfId="52821"/>
    <cellStyle name="Normal 3 2 2 2 2 2 2 6" xfId="8278"/>
    <cellStyle name="Normal 3 2 2 2 2 2 2 6 2" xfId="23785"/>
    <cellStyle name="Normal 3 2 2 2 2 2 2 6 3" xfId="34342"/>
    <cellStyle name="Normal 3 2 2 2 2 2 2 6 4" xfId="44897"/>
    <cellStyle name="Normal 3 2 2 2 2 2 2 6 5" xfId="55461"/>
    <cellStyle name="Normal 3 2 2 2 2 2 2 7" xfId="3000"/>
    <cellStyle name="Normal 3 2 2 2 2 2 2 8" xfId="13574"/>
    <cellStyle name="Normal 3 2 2 2 2 2 2 9" xfId="18505"/>
    <cellStyle name="Normal 3 2 2 2 2 2 3" xfId="527"/>
    <cellStyle name="Normal 3 2 2 2 2 2 3 10" xfId="39793"/>
    <cellStyle name="Normal 3 2 2 2 2 2 3 11" xfId="50357"/>
    <cellStyle name="Normal 3 2 2 2 2 2 3 2" xfId="1232"/>
    <cellStyle name="Normal 3 2 2 2 2 2 3 2 10" xfId="51061"/>
    <cellStyle name="Normal 3 2 2 2 2 2 3 2 2" xfId="2464"/>
    <cellStyle name="Normal 3 2 2 2 2 2 3 2 2 2" xfId="7750"/>
    <cellStyle name="Normal 3 2 2 2 2 2 3 2 2 2 2" xfId="13031"/>
    <cellStyle name="Normal 3 2 2 2 2 2 3 2 2 2 2 2" xfId="28537"/>
    <cellStyle name="Normal 3 2 2 2 2 2 3 2 2 2 2 3" xfId="39094"/>
    <cellStyle name="Normal 3 2 2 2 2 2 3 2 2 2 2 4" xfId="49649"/>
    <cellStyle name="Normal 3 2 2 2 2 2 3 2 2 2 2 5" xfId="60213"/>
    <cellStyle name="Normal 3 2 2 2 2 2 3 2 2 2 3" xfId="18150"/>
    <cellStyle name="Normal 3 2 2 2 2 2 3 2 2 2 4" xfId="23257"/>
    <cellStyle name="Normal 3 2 2 2 2 2 3 2 2 2 5" xfId="33814"/>
    <cellStyle name="Normal 3 2 2 2 2 2 3 2 2 2 6" xfId="44369"/>
    <cellStyle name="Normal 3 2 2 2 2 2 3 2 2 2 7" xfId="54933"/>
    <cellStyle name="Normal 3 2 2 2 2 2 3 2 2 3" xfId="10390"/>
    <cellStyle name="Normal 3 2 2 2 2 2 3 2 2 3 2" xfId="25897"/>
    <cellStyle name="Normal 3 2 2 2 2 2 3 2 2 3 3" xfId="36454"/>
    <cellStyle name="Normal 3 2 2 2 2 2 3 2 2 3 4" xfId="47009"/>
    <cellStyle name="Normal 3 2 2 2 2 2 3 2 2 3 5" xfId="57573"/>
    <cellStyle name="Normal 3 2 2 2 2 2 3 2 2 4" xfId="5108"/>
    <cellStyle name="Normal 3 2 2 2 2 2 3 2 2 5" xfId="15686"/>
    <cellStyle name="Normal 3 2 2 2 2 2 3 2 2 6" xfId="20617"/>
    <cellStyle name="Normal 3 2 2 2 2 2 3 2 2 7" xfId="31174"/>
    <cellStyle name="Normal 3 2 2 2 2 2 3 2 2 8" xfId="41729"/>
    <cellStyle name="Normal 3 2 2 2 2 2 3 2 2 9" xfId="52293"/>
    <cellStyle name="Normal 3 2 2 2 2 2 3 2 3" xfId="6518"/>
    <cellStyle name="Normal 3 2 2 2 2 2 3 2 3 2" xfId="11799"/>
    <cellStyle name="Normal 3 2 2 2 2 2 3 2 3 2 2" xfId="27305"/>
    <cellStyle name="Normal 3 2 2 2 2 2 3 2 3 2 3" xfId="37862"/>
    <cellStyle name="Normal 3 2 2 2 2 2 3 2 3 2 4" xfId="48417"/>
    <cellStyle name="Normal 3 2 2 2 2 2 3 2 3 2 5" xfId="58981"/>
    <cellStyle name="Normal 3 2 2 2 2 2 3 2 3 3" xfId="16918"/>
    <cellStyle name="Normal 3 2 2 2 2 2 3 2 3 4" xfId="22025"/>
    <cellStyle name="Normal 3 2 2 2 2 2 3 2 3 5" xfId="32582"/>
    <cellStyle name="Normal 3 2 2 2 2 2 3 2 3 6" xfId="43137"/>
    <cellStyle name="Normal 3 2 2 2 2 2 3 2 3 7" xfId="53701"/>
    <cellStyle name="Normal 3 2 2 2 2 2 3 2 4" xfId="9158"/>
    <cellStyle name="Normal 3 2 2 2 2 2 3 2 4 2" xfId="24665"/>
    <cellStyle name="Normal 3 2 2 2 2 2 3 2 4 3" xfId="35222"/>
    <cellStyle name="Normal 3 2 2 2 2 2 3 2 4 4" xfId="45777"/>
    <cellStyle name="Normal 3 2 2 2 2 2 3 2 4 5" xfId="56341"/>
    <cellStyle name="Normal 3 2 2 2 2 2 3 2 5" xfId="3876"/>
    <cellStyle name="Normal 3 2 2 2 2 2 3 2 6" xfId="14454"/>
    <cellStyle name="Normal 3 2 2 2 2 2 3 2 7" xfId="19385"/>
    <cellStyle name="Normal 3 2 2 2 2 2 3 2 8" xfId="29942"/>
    <cellStyle name="Normal 3 2 2 2 2 2 3 2 9" xfId="40497"/>
    <cellStyle name="Normal 3 2 2 2 2 2 3 3" xfId="1760"/>
    <cellStyle name="Normal 3 2 2 2 2 2 3 3 2" xfId="7046"/>
    <cellStyle name="Normal 3 2 2 2 2 2 3 3 2 2" xfId="12327"/>
    <cellStyle name="Normal 3 2 2 2 2 2 3 3 2 2 2" xfId="27833"/>
    <cellStyle name="Normal 3 2 2 2 2 2 3 3 2 2 3" xfId="38390"/>
    <cellStyle name="Normal 3 2 2 2 2 2 3 3 2 2 4" xfId="48945"/>
    <cellStyle name="Normal 3 2 2 2 2 2 3 3 2 2 5" xfId="59509"/>
    <cellStyle name="Normal 3 2 2 2 2 2 3 3 2 3" xfId="17446"/>
    <cellStyle name="Normal 3 2 2 2 2 2 3 3 2 4" xfId="22553"/>
    <cellStyle name="Normal 3 2 2 2 2 2 3 3 2 5" xfId="33110"/>
    <cellStyle name="Normal 3 2 2 2 2 2 3 3 2 6" xfId="43665"/>
    <cellStyle name="Normal 3 2 2 2 2 2 3 3 2 7" xfId="54229"/>
    <cellStyle name="Normal 3 2 2 2 2 2 3 3 3" xfId="9686"/>
    <cellStyle name="Normal 3 2 2 2 2 2 3 3 3 2" xfId="25193"/>
    <cellStyle name="Normal 3 2 2 2 2 2 3 3 3 3" xfId="35750"/>
    <cellStyle name="Normal 3 2 2 2 2 2 3 3 3 4" xfId="46305"/>
    <cellStyle name="Normal 3 2 2 2 2 2 3 3 3 5" xfId="56869"/>
    <cellStyle name="Normal 3 2 2 2 2 2 3 3 4" xfId="4404"/>
    <cellStyle name="Normal 3 2 2 2 2 2 3 3 5" xfId="14982"/>
    <cellStyle name="Normal 3 2 2 2 2 2 3 3 6" xfId="19913"/>
    <cellStyle name="Normal 3 2 2 2 2 2 3 3 7" xfId="30470"/>
    <cellStyle name="Normal 3 2 2 2 2 2 3 3 8" xfId="41025"/>
    <cellStyle name="Normal 3 2 2 2 2 2 3 3 9" xfId="51589"/>
    <cellStyle name="Normal 3 2 2 2 2 2 3 4" xfId="5813"/>
    <cellStyle name="Normal 3 2 2 2 2 2 3 4 2" xfId="11095"/>
    <cellStyle name="Normal 3 2 2 2 2 2 3 4 2 2" xfId="26601"/>
    <cellStyle name="Normal 3 2 2 2 2 2 3 4 2 3" xfId="37158"/>
    <cellStyle name="Normal 3 2 2 2 2 2 3 4 2 4" xfId="47713"/>
    <cellStyle name="Normal 3 2 2 2 2 2 3 4 2 5" xfId="58277"/>
    <cellStyle name="Normal 3 2 2 2 2 2 3 4 3" xfId="16214"/>
    <cellStyle name="Normal 3 2 2 2 2 2 3 4 4" xfId="21321"/>
    <cellStyle name="Normal 3 2 2 2 2 2 3 4 5" xfId="31878"/>
    <cellStyle name="Normal 3 2 2 2 2 2 3 4 6" xfId="42433"/>
    <cellStyle name="Normal 3 2 2 2 2 2 3 4 7" xfId="52997"/>
    <cellStyle name="Normal 3 2 2 2 2 2 3 5" xfId="8454"/>
    <cellStyle name="Normal 3 2 2 2 2 2 3 5 2" xfId="23961"/>
    <cellStyle name="Normal 3 2 2 2 2 2 3 5 3" xfId="34518"/>
    <cellStyle name="Normal 3 2 2 2 2 2 3 5 4" xfId="45073"/>
    <cellStyle name="Normal 3 2 2 2 2 2 3 5 5" xfId="55637"/>
    <cellStyle name="Normal 3 2 2 2 2 2 3 6" xfId="3172"/>
    <cellStyle name="Normal 3 2 2 2 2 2 3 7" xfId="13750"/>
    <cellStyle name="Normal 3 2 2 2 2 2 3 8" xfId="18681"/>
    <cellStyle name="Normal 3 2 2 2 2 2 3 9" xfId="29238"/>
    <cellStyle name="Normal 3 2 2 2 2 2 4" xfId="880"/>
    <cellStyle name="Normal 3 2 2 2 2 2 4 10" xfId="50709"/>
    <cellStyle name="Normal 3 2 2 2 2 2 4 2" xfId="2112"/>
    <cellStyle name="Normal 3 2 2 2 2 2 4 2 2" xfId="7398"/>
    <cellStyle name="Normal 3 2 2 2 2 2 4 2 2 2" xfId="12679"/>
    <cellStyle name="Normal 3 2 2 2 2 2 4 2 2 2 2" xfId="28185"/>
    <cellStyle name="Normal 3 2 2 2 2 2 4 2 2 2 3" xfId="38742"/>
    <cellStyle name="Normal 3 2 2 2 2 2 4 2 2 2 4" xfId="49297"/>
    <cellStyle name="Normal 3 2 2 2 2 2 4 2 2 2 5" xfId="59861"/>
    <cellStyle name="Normal 3 2 2 2 2 2 4 2 2 3" xfId="17798"/>
    <cellStyle name="Normal 3 2 2 2 2 2 4 2 2 4" xfId="22905"/>
    <cellStyle name="Normal 3 2 2 2 2 2 4 2 2 5" xfId="33462"/>
    <cellStyle name="Normal 3 2 2 2 2 2 4 2 2 6" xfId="44017"/>
    <cellStyle name="Normal 3 2 2 2 2 2 4 2 2 7" xfId="54581"/>
    <cellStyle name="Normal 3 2 2 2 2 2 4 2 3" xfId="10038"/>
    <cellStyle name="Normal 3 2 2 2 2 2 4 2 3 2" xfId="25545"/>
    <cellStyle name="Normal 3 2 2 2 2 2 4 2 3 3" xfId="36102"/>
    <cellStyle name="Normal 3 2 2 2 2 2 4 2 3 4" xfId="46657"/>
    <cellStyle name="Normal 3 2 2 2 2 2 4 2 3 5" xfId="57221"/>
    <cellStyle name="Normal 3 2 2 2 2 2 4 2 4" xfId="4756"/>
    <cellStyle name="Normal 3 2 2 2 2 2 4 2 5" xfId="15334"/>
    <cellStyle name="Normal 3 2 2 2 2 2 4 2 6" xfId="20265"/>
    <cellStyle name="Normal 3 2 2 2 2 2 4 2 7" xfId="30822"/>
    <cellStyle name="Normal 3 2 2 2 2 2 4 2 8" xfId="41377"/>
    <cellStyle name="Normal 3 2 2 2 2 2 4 2 9" xfId="51941"/>
    <cellStyle name="Normal 3 2 2 2 2 2 4 3" xfId="6166"/>
    <cellStyle name="Normal 3 2 2 2 2 2 4 3 2" xfId="11447"/>
    <cellStyle name="Normal 3 2 2 2 2 2 4 3 2 2" xfId="26953"/>
    <cellStyle name="Normal 3 2 2 2 2 2 4 3 2 3" xfId="37510"/>
    <cellStyle name="Normal 3 2 2 2 2 2 4 3 2 4" xfId="48065"/>
    <cellStyle name="Normal 3 2 2 2 2 2 4 3 2 5" xfId="58629"/>
    <cellStyle name="Normal 3 2 2 2 2 2 4 3 3" xfId="16566"/>
    <cellStyle name="Normal 3 2 2 2 2 2 4 3 4" xfId="21673"/>
    <cellStyle name="Normal 3 2 2 2 2 2 4 3 5" xfId="32230"/>
    <cellStyle name="Normal 3 2 2 2 2 2 4 3 6" xfId="42785"/>
    <cellStyle name="Normal 3 2 2 2 2 2 4 3 7" xfId="53349"/>
    <cellStyle name="Normal 3 2 2 2 2 2 4 4" xfId="8806"/>
    <cellStyle name="Normal 3 2 2 2 2 2 4 4 2" xfId="24313"/>
    <cellStyle name="Normal 3 2 2 2 2 2 4 4 3" xfId="34870"/>
    <cellStyle name="Normal 3 2 2 2 2 2 4 4 4" xfId="45425"/>
    <cellStyle name="Normal 3 2 2 2 2 2 4 4 5" xfId="55989"/>
    <cellStyle name="Normal 3 2 2 2 2 2 4 5" xfId="3524"/>
    <cellStyle name="Normal 3 2 2 2 2 2 4 6" xfId="14102"/>
    <cellStyle name="Normal 3 2 2 2 2 2 4 7" xfId="19033"/>
    <cellStyle name="Normal 3 2 2 2 2 2 4 8" xfId="29590"/>
    <cellStyle name="Normal 3 2 2 2 2 2 4 9" xfId="40145"/>
    <cellStyle name="Normal 3 2 2 2 2 2 5" xfId="1408"/>
    <cellStyle name="Normal 3 2 2 2 2 2 5 2" xfId="6694"/>
    <cellStyle name="Normal 3 2 2 2 2 2 5 2 2" xfId="11975"/>
    <cellStyle name="Normal 3 2 2 2 2 2 5 2 2 2" xfId="27481"/>
    <cellStyle name="Normal 3 2 2 2 2 2 5 2 2 3" xfId="38038"/>
    <cellStyle name="Normal 3 2 2 2 2 2 5 2 2 4" xfId="48593"/>
    <cellStyle name="Normal 3 2 2 2 2 2 5 2 2 5" xfId="59157"/>
    <cellStyle name="Normal 3 2 2 2 2 2 5 2 3" xfId="17094"/>
    <cellStyle name="Normal 3 2 2 2 2 2 5 2 4" xfId="22201"/>
    <cellStyle name="Normal 3 2 2 2 2 2 5 2 5" xfId="32758"/>
    <cellStyle name="Normal 3 2 2 2 2 2 5 2 6" xfId="43313"/>
    <cellStyle name="Normal 3 2 2 2 2 2 5 2 7" xfId="53877"/>
    <cellStyle name="Normal 3 2 2 2 2 2 5 3" xfId="9334"/>
    <cellStyle name="Normal 3 2 2 2 2 2 5 3 2" xfId="24841"/>
    <cellStyle name="Normal 3 2 2 2 2 2 5 3 3" xfId="35398"/>
    <cellStyle name="Normal 3 2 2 2 2 2 5 3 4" xfId="45953"/>
    <cellStyle name="Normal 3 2 2 2 2 2 5 3 5" xfId="56517"/>
    <cellStyle name="Normal 3 2 2 2 2 2 5 4" xfId="4052"/>
    <cellStyle name="Normal 3 2 2 2 2 2 5 5" xfId="14630"/>
    <cellStyle name="Normal 3 2 2 2 2 2 5 6" xfId="19561"/>
    <cellStyle name="Normal 3 2 2 2 2 2 5 7" xfId="30118"/>
    <cellStyle name="Normal 3 2 2 2 2 2 5 8" xfId="40673"/>
    <cellStyle name="Normal 3 2 2 2 2 2 5 9" xfId="51237"/>
    <cellStyle name="Normal 3 2 2 2 2 2 6" xfId="2640"/>
    <cellStyle name="Normal 3 2 2 2 2 2 6 2" xfId="7926"/>
    <cellStyle name="Normal 3 2 2 2 2 2 6 2 2" xfId="13207"/>
    <cellStyle name="Normal 3 2 2 2 2 2 6 2 2 2" xfId="28713"/>
    <cellStyle name="Normal 3 2 2 2 2 2 6 2 2 3" xfId="39270"/>
    <cellStyle name="Normal 3 2 2 2 2 2 6 2 2 4" xfId="49825"/>
    <cellStyle name="Normal 3 2 2 2 2 2 6 2 2 5" xfId="60389"/>
    <cellStyle name="Normal 3 2 2 2 2 2 6 2 3" xfId="23433"/>
    <cellStyle name="Normal 3 2 2 2 2 2 6 2 4" xfId="33990"/>
    <cellStyle name="Normal 3 2 2 2 2 2 6 2 5" xfId="44545"/>
    <cellStyle name="Normal 3 2 2 2 2 2 6 2 6" xfId="55109"/>
    <cellStyle name="Normal 3 2 2 2 2 2 6 3" xfId="10566"/>
    <cellStyle name="Normal 3 2 2 2 2 2 6 3 2" xfId="26073"/>
    <cellStyle name="Normal 3 2 2 2 2 2 6 3 3" xfId="36630"/>
    <cellStyle name="Normal 3 2 2 2 2 2 6 3 4" xfId="47185"/>
    <cellStyle name="Normal 3 2 2 2 2 2 6 3 5" xfId="57749"/>
    <cellStyle name="Normal 3 2 2 2 2 2 6 4" xfId="5284"/>
    <cellStyle name="Normal 3 2 2 2 2 2 6 5" xfId="15862"/>
    <cellStyle name="Normal 3 2 2 2 2 2 6 6" xfId="20793"/>
    <cellStyle name="Normal 3 2 2 2 2 2 6 7" xfId="31350"/>
    <cellStyle name="Normal 3 2 2 2 2 2 6 8" xfId="41905"/>
    <cellStyle name="Normal 3 2 2 2 2 2 6 9" xfId="52469"/>
    <cellStyle name="Normal 3 2 2 2 2 2 7" xfId="5461"/>
    <cellStyle name="Normal 3 2 2 2 2 2 7 2" xfId="10743"/>
    <cellStyle name="Normal 3 2 2 2 2 2 7 2 2" xfId="26249"/>
    <cellStyle name="Normal 3 2 2 2 2 2 7 2 3" xfId="36806"/>
    <cellStyle name="Normal 3 2 2 2 2 2 7 2 4" xfId="47361"/>
    <cellStyle name="Normal 3 2 2 2 2 2 7 2 5" xfId="57925"/>
    <cellStyle name="Normal 3 2 2 2 2 2 7 3" xfId="20969"/>
    <cellStyle name="Normal 3 2 2 2 2 2 7 4" xfId="31526"/>
    <cellStyle name="Normal 3 2 2 2 2 2 7 5" xfId="42081"/>
    <cellStyle name="Normal 3 2 2 2 2 2 7 6" xfId="52645"/>
    <cellStyle name="Normal 3 2 2 2 2 2 8" xfId="8102"/>
    <cellStyle name="Normal 3 2 2 2 2 2 8 2" xfId="23609"/>
    <cellStyle name="Normal 3 2 2 2 2 2 8 3" xfId="34166"/>
    <cellStyle name="Normal 3 2 2 2 2 2 8 4" xfId="44721"/>
    <cellStyle name="Normal 3 2 2 2 2 2 8 5" xfId="55285"/>
    <cellStyle name="Normal 3 2 2 2 2 2 9" xfId="2817"/>
    <cellStyle name="Normal 3 2 2 2 2 3" xfId="264"/>
    <cellStyle name="Normal 3 2 2 2 2 3 10" xfId="28979"/>
    <cellStyle name="Normal 3 2 2 2 2 3 11" xfId="39534"/>
    <cellStyle name="Normal 3 2 2 2 2 3 12" xfId="50094"/>
    <cellStyle name="Normal 3 2 2 2 2 3 2" xfId="617"/>
    <cellStyle name="Normal 3 2 2 2 2 3 2 10" xfId="50446"/>
    <cellStyle name="Normal 3 2 2 2 2 3 2 2" xfId="1849"/>
    <cellStyle name="Normal 3 2 2 2 2 3 2 2 2" xfId="7135"/>
    <cellStyle name="Normal 3 2 2 2 2 3 2 2 2 2" xfId="12416"/>
    <cellStyle name="Normal 3 2 2 2 2 3 2 2 2 2 2" xfId="27922"/>
    <cellStyle name="Normal 3 2 2 2 2 3 2 2 2 2 3" xfId="38479"/>
    <cellStyle name="Normal 3 2 2 2 2 3 2 2 2 2 4" xfId="49034"/>
    <cellStyle name="Normal 3 2 2 2 2 3 2 2 2 2 5" xfId="59598"/>
    <cellStyle name="Normal 3 2 2 2 2 3 2 2 2 3" xfId="17535"/>
    <cellStyle name="Normal 3 2 2 2 2 3 2 2 2 4" xfId="22642"/>
    <cellStyle name="Normal 3 2 2 2 2 3 2 2 2 5" xfId="33199"/>
    <cellStyle name="Normal 3 2 2 2 2 3 2 2 2 6" xfId="43754"/>
    <cellStyle name="Normal 3 2 2 2 2 3 2 2 2 7" xfId="54318"/>
    <cellStyle name="Normal 3 2 2 2 2 3 2 2 3" xfId="9775"/>
    <cellStyle name="Normal 3 2 2 2 2 3 2 2 3 2" xfId="25282"/>
    <cellStyle name="Normal 3 2 2 2 2 3 2 2 3 3" xfId="35839"/>
    <cellStyle name="Normal 3 2 2 2 2 3 2 2 3 4" xfId="46394"/>
    <cellStyle name="Normal 3 2 2 2 2 3 2 2 3 5" xfId="56958"/>
    <cellStyle name="Normal 3 2 2 2 2 3 2 2 4" xfId="4493"/>
    <cellStyle name="Normal 3 2 2 2 2 3 2 2 5" xfId="15071"/>
    <cellStyle name="Normal 3 2 2 2 2 3 2 2 6" xfId="20002"/>
    <cellStyle name="Normal 3 2 2 2 2 3 2 2 7" xfId="30559"/>
    <cellStyle name="Normal 3 2 2 2 2 3 2 2 8" xfId="41114"/>
    <cellStyle name="Normal 3 2 2 2 2 3 2 2 9" xfId="51678"/>
    <cellStyle name="Normal 3 2 2 2 2 3 2 3" xfId="5903"/>
    <cellStyle name="Normal 3 2 2 2 2 3 2 3 2" xfId="11184"/>
    <cellStyle name="Normal 3 2 2 2 2 3 2 3 2 2" xfId="26690"/>
    <cellStyle name="Normal 3 2 2 2 2 3 2 3 2 3" xfId="37247"/>
    <cellStyle name="Normal 3 2 2 2 2 3 2 3 2 4" xfId="47802"/>
    <cellStyle name="Normal 3 2 2 2 2 3 2 3 2 5" xfId="58366"/>
    <cellStyle name="Normal 3 2 2 2 2 3 2 3 3" xfId="16303"/>
    <cellStyle name="Normal 3 2 2 2 2 3 2 3 4" xfId="21410"/>
    <cellStyle name="Normal 3 2 2 2 2 3 2 3 5" xfId="31967"/>
    <cellStyle name="Normal 3 2 2 2 2 3 2 3 6" xfId="42522"/>
    <cellStyle name="Normal 3 2 2 2 2 3 2 3 7" xfId="53086"/>
    <cellStyle name="Normal 3 2 2 2 2 3 2 4" xfId="8543"/>
    <cellStyle name="Normal 3 2 2 2 2 3 2 4 2" xfId="24050"/>
    <cellStyle name="Normal 3 2 2 2 2 3 2 4 3" xfId="34607"/>
    <cellStyle name="Normal 3 2 2 2 2 3 2 4 4" xfId="45162"/>
    <cellStyle name="Normal 3 2 2 2 2 3 2 4 5" xfId="55726"/>
    <cellStyle name="Normal 3 2 2 2 2 3 2 5" xfId="3261"/>
    <cellStyle name="Normal 3 2 2 2 2 3 2 6" xfId="13839"/>
    <cellStyle name="Normal 3 2 2 2 2 3 2 7" xfId="18770"/>
    <cellStyle name="Normal 3 2 2 2 2 3 2 8" xfId="29327"/>
    <cellStyle name="Normal 3 2 2 2 2 3 2 9" xfId="39882"/>
    <cellStyle name="Normal 3 2 2 2 2 3 3" xfId="969"/>
    <cellStyle name="Normal 3 2 2 2 2 3 3 10" xfId="50798"/>
    <cellStyle name="Normal 3 2 2 2 2 3 3 2" xfId="2201"/>
    <cellStyle name="Normal 3 2 2 2 2 3 3 2 2" xfId="7487"/>
    <cellStyle name="Normal 3 2 2 2 2 3 3 2 2 2" xfId="12768"/>
    <cellStyle name="Normal 3 2 2 2 2 3 3 2 2 2 2" xfId="28274"/>
    <cellStyle name="Normal 3 2 2 2 2 3 3 2 2 2 3" xfId="38831"/>
    <cellStyle name="Normal 3 2 2 2 2 3 3 2 2 2 4" xfId="49386"/>
    <cellStyle name="Normal 3 2 2 2 2 3 3 2 2 2 5" xfId="59950"/>
    <cellStyle name="Normal 3 2 2 2 2 3 3 2 2 3" xfId="17887"/>
    <cellStyle name="Normal 3 2 2 2 2 3 3 2 2 4" xfId="22994"/>
    <cellStyle name="Normal 3 2 2 2 2 3 3 2 2 5" xfId="33551"/>
    <cellStyle name="Normal 3 2 2 2 2 3 3 2 2 6" xfId="44106"/>
    <cellStyle name="Normal 3 2 2 2 2 3 3 2 2 7" xfId="54670"/>
    <cellStyle name="Normal 3 2 2 2 2 3 3 2 3" xfId="10127"/>
    <cellStyle name="Normal 3 2 2 2 2 3 3 2 3 2" xfId="25634"/>
    <cellStyle name="Normal 3 2 2 2 2 3 3 2 3 3" xfId="36191"/>
    <cellStyle name="Normal 3 2 2 2 2 3 3 2 3 4" xfId="46746"/>
    <cellStyle name="Normal 3 2 2 2 2 3 3 2 3 5" xfId="57310"/>
    <cellStyle name="Normal 3 2 2 2 2 3 3 2 4" xfId="4845"/>
    <cellStyle name="Normal 3 2 2 2 2 3 3 2 5" xfId="15423"/>
    <cellStyle name="Normal 3 2 2 2 2 3 3 2 6" xfId="20354"/>
    <cellStyle name="Normal 3 2 2 2 2 3 3 2 7" xfId="30911"/>
    <cellStyle name="Normal 3 2 2 2 2 3 3 2 8" xfId="41466"/>
    <cellStyle name="Normal 3 2 2 2 2 3 3 2 9" xfId="52030"/>
    <cellStyle name="Normal 3 2 2 2 2 3 3 3" xfId="6255"/>
    <cellStyle name="Normal 3 2 2 2 2 3 3 3 2" xfId="11536"/>
    <cellStyle name="Normal 3 2 2 2 2 3 3 3 2 2" xfId="27042"/>
    <cellStyle name="Normal 3 2 2 2 2 3 3 3 2 3" xfId="37599"/>
    <cellStyle name="Normal 3 2 2 2 2 3 3 3 2 4" xfId="48154"/>
    <cellStyle name="Normal 3 2 2 2 2 3 3 3 2 5" xfId="58718"/>
    <cellStyle name="Normal 3 2 2 2 2 3 3 3 3" xfId="16655"/>
    <cellStyle name="Normal 3 2 2 2 2 3 3 3 4" xfId="21762"/>
    <cellStyle name="Normal 3 2 2 2 2 3 3 3 5" xfId="32319"/>
    <cellStyle name="Normal 3 2 2 2 2 3 3 3 6" xfId="42874"/>
    <cellStyle name="Normal 3 2 2 2 2 3 3 3 7" xfId="53438"/>
    <cellStyle name="Normal 3 2 2 2 2 3 3 4" xfId="8895"/>
    <cellStyle name="Normal 3 2 2 2 2 3 3 4 2" xfId="24402"/>
    <cellStyle name="Normal 3 2 2 2 2 3 3 4 3" xfId="34959"/>
    <cellStyle name="Normal 3 2 2 2 2 3 3 4 4" xfId="45514"/>
    <cellStyle name="Normal 3 2 2 2 2 3 3 4 5" xfId="56078"/>
    <cellStyle name="Normal 3 2 2 2 2 3 3 5" xfId="3613"/>
    <cellStyle name="Normal 3 2 2 2 2 3 3 6" xfId="14191"/>
    <cellStyle name="Normal 3 2 2 2 2 3 3 7" xfId="19122"/>
    <cellStyle name="Normal 3 2 2 2 2 3 3 8" xfId="29679"/>
    <cellStyle name="Normal 3 2 2 2 2 3 3 9" xfId="40234"/>
    <cellStyle name="Normal 3 2 2 2 2 3 4" xfId="1497"/>
    <cellStyle name="Normal 3 2 2 2 2 3 4 2" xfId="6783"/>
    <cellStyle name="Normal 3 2 2 2 2 3 4 2 2" xfId="12064"/>
    <cellStyle name="Normal 3 2 2 2 2 3 4 2 2 2" xfId="27570"/>
    <cellStyle name="Normal 3 2 2 2 2 3 4 2 2 3" xfId="38127"/>
    <cellStyle name="Normal 3 2 2 2 2 3 4 2 2 4" xfId="48682"/>
    <cellStyle name="Normal 3 2 2 2 2 3 4 2 2 5" xfId="59246"/>
    <cellStyle name="Normal 3 2 2 2 2 3 4 2 3" xfId="17183"/>
    <cellStyle name="Normal 3 2 2 2 2 3 4 2 4" xfId="22290"/>
    <cellStyle name="Normal 3 2 2 2 2 3 4 2 5" xfId="32847"/>
    <cellStyle name="Normal 3 2 2 2 2 3 4 2 6" xfId="43402"/>
    <cellStyle name="Normal 3 2 2 2 2 3 4 2 7" xfId="53966"/>
    <cellStyle name="Normal 3 2 2 2 2 3 4 3" xfId="9423"/>
    <cellStyle name="Normal 3 2 2 2 2 3 4 3 2" xfId="24930"/>
    <cellStyle name="Normal 3 2 2 2 2 3 4 3 3" xfId="35487"/>
    <cellStyle name="Normal 3 2 2 2 2 3 4 3 4" xfId="46042"/>
    <cellStyle name="Normal 3 2 2 2 2 3 4 3 5" xfId="56606"/>
    <cellStyle name="Normal 3 2 2 2 2 3 4 4" xfId="4141"/>
    <cellStyle name="Normal 3 2 2 2 2 3 4 5" xfId="14719"/>
    <cellStyle name="Normal 3 2 2 2 2 3 4 6" xfId="19650"/>
    <cellStyle name="Normal 3 2 2 2 2 3 4 7" xfId="30207"/>
    <cellStyle name="Normal 3 2 2 2 2 3 4 8" xfId="40762"/>
    <cellStyle name="Normal 3 2 2 2 2 3 4 9" xfId="51326"/>
    <cellStyle name="Normal 3 2 2 2 2 3 5" xfId="5550"/>
    <cellStyle name="Normal 3 2 2 2 2 3 5 2" xfId="10832"/>
    <cellStyle name="Normal 3 2 2 2 2 3 5 2 2" xfId="26338"/>
    <cellStyle name="Normal 3 2 2 2 2 3 5 2 3" xfId="36895"/>
    <cellStyle name="Normal 3 2 2 2 2 3 5 2 4" xfId="47450"/>
    <cellStyle name="Normal 3 2 2 2 2 3 5 2 5" xfId="58014"/>
    <cellStyle name="Normal 3 2 2 2 2 3 5 3" xfId="15951"/>
    <cellStyle name="Normal 3 2 2 2 2 3 5 4" xfId="21058"/>
    <cellStyle name="Normal 3 2 2 2 2 3 5 5" xfId="31615"/>
    <cellStyle name="Normal 3 2 2 2 2 3 5 6" xfId="42170"/>
    <cellStyle name="Normal 3 2 2 2 2 3 5 7" xfId="52734"/>
    <cellStyle name="Normal 3 2 2 2 2 3 6" xfId="8191"/>
    <cellStyle name="Normal 3 2 2 2 2 3 6 2" xfId="23698"/>
    <cellStyle name="Normal 3 2 2 2 2 3 6 3" xfId="34255"/>
    <cellStyle name="Normal 3 2 2 2 2 3 6 4" xfId="44810"/>
    <cellStyle name="Normal 3 2 2 2 2 3 6 5" xfId="55374"/>
    <cellStyle name="Normal 3 2 2 2 2 3 7" xfId="2913"/>
    <cellStyle name="Normal 3 2 2 2 2 3 8" xfId="13487"/>
    <cellStyle name="Normal 3 2 2 2 2 3 9" xfId="18418"/>
    <cellStyle name="Normal 3 2 2 2 2 4" xfId="442"/>
    <cellStyle name="Normal 3 2 2 2 2 4 10" xfId="39710"/>
    <cellStyle name="Normal 3 2 2 2 2 4 11" xfId="50272"/>
    <cellStyle name="Normal 3 2 2 2 2 4 2" xfId="1147"/>
    <cellStyle name="Normal 3 2 2 2 2 4 2 10" xfId="50976"/>
    <cellStyle name="Normal 3 2 2 2 2 4 2 2" xfId="2379"/>
    <cellStyle name="Normal 3 2 2 2 2 4 2 2 2" xfId="7665"/>
    <cellStyle name="Normal 3 2 2 2 2 4 2 2 2 2" xfId="12946"/>
    <cellStyle name="Normal 3 2 2 2 2 4 2 2 2 2 2" xfId="28452"/>
    <cellStyle name="Normal 3 2 2 2 2 4 2 2 2 2 3" xfId="39009"/>
    <cellStyle name="Normal 3 2 2 2 2 4 2 2 2 2 4" xfId="49564"/>
    <cellStyle name="Normal 3 2 2 2 2 4 2 2 2 2 5" xfId="60128"/>
    <cellStyle name="Normal 3 2 2 2 2 4 2 2 2 3" xfId="18065"/>
    <cellStyle name="Normal 3 2 2 2 2 4 2 2 2 4" xfId="23172"/>
    <cellStyle name="Normal 3 2 2 2 2 4 2 2 2 5" xfId="33729"/>
    <cellStyle name="Normal 3 2 2 2 2 4 2 2 2 6" xfId="44284"/>
    <cellStyle name="Normal 3 2 2 2 2 4 2 2 2 7" xfId="54848"/>
    <cellStyle name="Normal 3 2 2 2 2 4 2 2 3" xfId="10305"/>
    <cellStyle name="Normal 3 2 2 2 2 4 2 2 3 2" xfId="25812"/>
    <cellStyle name="Normal 3 2 2 2 2 4 2 2 3 3" xfId="36369"/>
    <cellStyle name="Normal 3 2 2 2 2 4 2 2 3 4" xfId="46924"/>
    <cellStyle name="Normal 3 2 2 2 2 4 2 2 3 5" xfId="57488"/>
    <cellStyle name="Normal 3 2 2 2 2 4 2 2 4" xfId="5023"/>
    <cellStyle name="Normal 3 2 2 2 2 4 2 2 5" xfId="15601"/>
    <cellStyle name="Normal 3 2 2 2 2 4 2 2 6" xfId="20532"/>
    <cellStyle name="Normal 3 2 2 2 2 4 2 2 7" xfId="31089"/>
    <cellStyle name="Normal 3 2 2 2 2 4 2 2 8" xfId="41644"/>
    <cellStyle name="Normal 3 2 2 2 2 4 2 2 9" xfId="52208"/>
    <cellStyle name="Normal 3 2 2 2 2 4 2 3" xfId="6433"/>
    <cellStyle name="Normal 3 2 2 2 2 4 2 3 2" xfId="11714"/>
    <cellStyle name="Normal 3 2 2 2 2 4 2 3 2 2" xfId="27220"/>
    <cellStyle name="Normal 3 2 2 2 2 4 2 3 2 3" xfId="37777"/>
    <cellStyle name="Normal 3 2 2 2 2 4 2 3 2 4" xfId="48332"/>
    <cellStyle name="Normal 3 2 2 2 2 4 2 3 2 5" xfId="58896"/>
    <cellStyle name="Normal 3 2 2 2 2 4 2 3 3" xfId="16833"/>
    <cellStyle name="Normal 3 2 2 2 2 4 2 3 4" xfId="21940"/>
    <cellStyle name="Normal 3 2 2 2 2 4 2 3 5" xfId="32497"/>
    <cellStyle name="Normal 3 2 2 2 2 4 2 3 6" xfId="43052"/>
    <cellStyle name="Normal 3 2 2 2 2 4 2 3 7" xfId="53616"/>
    <cellStyle name="Normal 3 2 2 2 2 4 2 4" xfId="9073"/>
    <cellStyle name="Normal 3 2 2 2 2 4 2 4 2" xfId="24580"/>
    <cellStyle name="Normal 3 2 2 2 2 4 2 4 3" xfId="35137"/>
    <cellStyle name="Normal 3 2 2 2 2 4 2 4 4" xfId="45692"/>
    <cellStyle name="Normal 3 2 2 2 2 4 2 4 5" xfId="56256"/>
    <cellStyle name="Normal 3 2 2 2 2 4 2 5" xfId="3791"/>
    <cellStyle name="Normal 3 2 2 2 2 4 2 6" xfId="14369"/>
    <cellStyle name="Normal 3 2 2 2 2 4 2 7" xfId="19300"/>
    <cellStyle name="Normal 3 2 2 2 2 4 2 8" xfId="29857"/>
    <cellStyle name="Normal 3 2 2 2 2 4 2 9" xfId="40412"/>
    <cellStyle name="Normal 3 2 2 2 2 4 3" xfId="1675"/>
    <cellStyle name="Normal 3 2 2 2 2 4 3 2" xfId="6961"/>
    <cellStyle name="Normal 3 2 2 2 2 4 3 2 2" xfId="12242"/>
    <cellStyle name="Normal 3 2 2 2 2 4 3 2 2 2" xfId="27748"/>
    <cellStyle name="Normal 3 2 2 2 2 4 3 2 2 3" xfId="38305"/>
    <cellStyle name="Normal 3 2 2 2 2 4 3 2 2 4" xfId="48860"/>
    <cellStyle name="Normal 3 2 2 2 2 4 3 2 2 5" xfId="59424"/>
    <cellStyle name="Normal 3 2 2 2 2 4 3 2 3" xfId="17361"/>
    <cellStyle name="Normal 3 2 2 2 2 4 3 2 4" xfId="22468"/>
    <cellStyle name="Normal 3 2 2 2 2 4 3 2 5" xfId="33025"/>
    <cellStyle name="Normal 3 2 2 2 2 4 3 2 6" xfId="43580"/>
    <cellStyle name="Normal 3 2 2 2 2 4 3 2 7" xfId="54144"/>
    <cellStyle name="Normal 3 2 2 2 2 4 3 3" xfId="9601"/>
    <cellStyle name="Normal 3 2 2 2 2 4 3 3 2" xfId="25108"/>
    <cellStyle name="Normal 3 2 2 2 2 4 3 3 3" xfId="35665"/>
    <cellStyle name="Normal 3 2 2 2 2 4 3 3 4" xfId="46220"/>
    <cellStyle name="Normal 3 2 2 2 2 4 3 3 5" xfId="56784"/>
    <cellStyle name="Normal 3 2 2 2 2 4 3 4" xfId="4319"/>
    <cellStyle name="Normal 3 2 2 2 2 4 3 5" xfId="14897"/>
    <cellStyle name="Normal 3 2 2 2 2 4 3 6" xfId="19828"/>
    <cellStyle name="Normal 3 2 2 2 2 4 3 7" xfId="30385"/>
    <cellStyle name="Normal 3 2 2 2 2 4 3 8" xfId="40940"/>
    <cellStyle name="Normal 3 2 2 2 2 4 3 9" xfId="51504"/>
    <cellStyle name="Normal 3 2 2 2 2 4 4" xfId="5728"/>
    <cellStyle name="Normal 3 2 2 2 2 4 4 2" xfId="11010"/>
    <cellStyle name="Normal 3 2 2 2 2 4 4 2 2" xfId="26516"/>
    <cellStyle name="Normal 3 2 2 2 2 4 4 2 3" xfId="37073"/>
    <cellStyle name="Normal 3 2 2 2 2 4 4 2 4" xfId="47628"/>
    <cellStyle name="Normal 3 2 2 2 2 4 4 2 5" xfId="58192"/>
    <cellStyle name="Normal 3 2 2 2 2 4 4 3" xfId="16129"/>
    <cellStyle name="Normal 3 2 2 2 2 4 4 4" xfId="21236"/>
    <cellStyle name="Normal 3 2 2 2 2 4 4 5" xfId="31793"/>
    <cellStyle name="Normal 3 2 2 2 2 4 4 6" xfId="42348"/>
    <cellStyle name="Normal 3 2 2 2 2 4 4 7" xfId="52912"/>
    <cellStyle name="Normal 3 2 2 2 2 4 5" xfId="8369"/>
    <cellStyle name="Normal 3 2 2 2 2 4 5 2" xfId="23876"/>
    <cellStyle name="Normal 3 2 2 2 2 4 5 3" xfId="34433"/>
    <cellStyle name="Normal 3 2 2 2 2 4 5 4" xfId="44988"/>
    <cellStyle name="Normal 3 2 2 2 2 4 5 5" xfId="55552"/>
    <cellStyle name="Normal 3 2 2 2 2 4 6" xfId="3089"/>
    <cellStyle name="Normal 3 2 2 2 2 4 7" xfId="13665"/>
    <cellStyle name="Normal 3 2 2 2 2 4 8" xfId="18596"/>
    <cellStyle name="Normal 3 2 2 2 2 4 9" xfId="29155"/>
    <cellStyle name="Normal 3 2 2 2 2 5" xfId="795"/>
    <cellStyle name="Normal 3 2 2 2 2 5 10" xfId="50624"/>
    <cellStyle name="Normal 3 2 2 2 2 5 2" xfId="2027"/>
    <cellStyle name="Normal 3 2 2 2 2 5 2 2" xfId="7313"/>
    <cellStyle name="Normal 3 2 2 2 2 5 2 2 2" xfId="12594"/>
    <cellStyle name="Normal 3 2 2 2 2 5 2 2 2 2" xfId="28100"/>
    <cellStyle name="Normal 3 2 2 2 2 5 2 2 2 3" xfId="38657"/>
    <cellStyle name="Normal 3 2 2 2 2 5 2 2 2 4" xfId="49212"/>
    <cellStyle name="Normal 3 2 2 2 2 5 2 2 2 5" xfId="59776"/>
    <cellStyle name="Normal 3 2 2 2 2 5 2 2 3" xfId="17713"/>
    <cellStyle name="Normal 3 2 2 2 2 5 2 2 4" xfId="22820"/>
    <cellStyle name="Normal 3 2 2 2 2 5 2 2 5" xfId="33377"/>
    <cellStyle name="Normal 3 2 2 2 2 5 2 2 6" xfId="43932"/>
    <cellStyle name="Normal 3 2 2 2 2 5 2 2 7" xfId="54496"/>
    <cellStyle name="Normal 3 2 2 2 2 5 2 3" xfId="9953"/>
    <cellStyle name="Normal 3 2 2 2 2 5 2 3 2" xfId="25460"/>
    <cellStyle name="Normal 3 2 2 2 2 5 2 3 3" xfId="36017"/>
    <cellStyle name="Normal 3 2 2 2 2 5 2 3 4" xfId="46572"/>
    <cellStyle name="Normal 3 2 2 2 2 5 2 3 5" xfId="57136"/>
    <cellStyle name="Normal 3 2 2 2 2 5 2 4" xfId="4671"/>
    <cellStyle name="Normal 3 2 2 2 2 5 2 5" xfId="15249"/>
    <cellStyle name="Normal 3 2 2 2 2 5 2 6" xfId="20180"/>
    <cellStyle name="Normal 3 2 2 2 2 5 2 7" xfId="30737"/>
    <cellStyle name="Normal 3 2 2 2 2 5 2 8" xfId="41292"/>
    <cellStyle name="Normal 3 2 2 2 2 5 2 9" xfId="51856"/>
    <cellStyle name="Normal 3 2 2 2 2 5 3" xfId="6081"/>
    <cellStyle name="Normal 3 2 2 2 2 5 3 2" xfId="11362"/>
    <cellStyle name="Normal 3 2 2 2 2 5 3 2 2" xfId="26868"/>
    <cellStyle name="Normal 3 2 2 2 2 5 3 2 3" xfId="37425"/>
    <cellStyle name="Normal 3 2 2 2 2 5 3 2 4" xfId="47980"/>
    <cellStyle name="Normal 3 2 2 2 2 5 3 2 5" xfId="58544"/>
    <cellStyle name="Normal 3 2 2 2 2 5 3 3" xfId="16481"/>
    <cellStyle name="Normal 3 2 2 2 2 5 3 4" xfId="21588"/>
    <cellStyle name="Normal 3 2 2 2 2 5 3 5" xfId="32145"/>
    <cellStyle name="Normal 3 2 2 2 2 5 3 6" xfId="42700"/>
    <cellStyle name="Normal 3 2 2 2 2 5 3 7" xfId="53264"/>
    <cellStyle name="Normal 3 2 2 2 2 5 4" xfId="8721"/>
    <cellStyle name="Normal 3 2 2 2 2 5 4 2" xfId="24228"/>
    <cellStyle name="Normal 3 2 2 2 2 5 4 3" xfId="34785"/>
    <cellStyle name="Normal 3 2 2 2 2 5 4 4" xfId="45340"/>
    <cellStyle name="Normal 3 2 2 2 2 5 4 5" xfId="55904"/>
    <cellStyle name="Normal 3 2 2 2 2 5 5" xfId="3439"/>
    <cellStyle name="Normal 3 2 2 2 2 5 6" xfId="14017"/>
    <cellStyle name="Normal 3 2 2 2 2 5 7" xfId="18948"/>
    <cellStyle name="Normal 3 2 2 2 2 5 8" xfId="29505"/>
    <cellStyle name="Normal 3 2 2 2 2 5 9" xfId="40060"/>
    <cellStyle name="Normal 3 2 2 2 2 6" xfId="1321"/>
    <cellStyle name="Normal 3 2 2 2 2 6 2" xfId="6607"/>
    <cellStyle name="Normal 3 2 2 2 2 6 2 2" xfId="11888"/>
    <cellStyle name="Normal 3 2 2 2 2 6 2 2 2" xfId="27394"/>
    <cellStyle name="Normal 3 2 2 2 2 6 2 2 3" xfId="37951"/>
    <cellStyle name="Normal 3 2 2 2 2 6 2 2 4" xfId="48506"/>
    <cellStyle name="Normal 3 2 2 2 2 6 2 2 5" xfId="59070"/>
    <cellStyle name="Normal 3 2 2 2 2 6 2 3" xfId="17007"/>
    <cellStyle name="Normal 3 2 2 2 2 6 2 4" xfId="22114"/>
    <cellStyle name="Normal 3 2 2 2 2 6 2 5" xfId="32671"/>
    <cellStyle name="Normal 3 2 2 2 2 6 2 6" xfId="43226"/>
    <cellStyle name="Normal 3 2 2 2 2 6 2 7" xfId="53790"/>
    <cellStyle name="Normal 3 2 2 2 2 6 3" xfId="9247"/>
    <cellStyle name="Normal 3 2 2 2 2 6 3 2" xfId="24754"/>
    <cellStyle name="Normal 3 2 2 2 2 6 3 3" xfId="35311"/>
    <cellStyle name="Normal 3 2 2 2 2 6 3 4" xfId="45866"/>
    <cellStyle name="Normal 3 2 2 2 2 6 3 5" xfId="56430"/>
    <cellStyle name="Normal 3 2 2 2 2 6 4" xfId="3965"/>
    <cellStyle name="Normal 3 2 2 2 2 6 5" xfId="14543"/>
    <cellStyle name="Normal 3 2 2 2 2 6 6" xfId="19474"/>
    <cellStyle name="Normal 3 2 2 2 2 6 7" xfId="30031"/>
    <cellStyle name="Normal 3 2 2 2 2 6 8" xfId="40586"/>
    <cellStyle name="Normal 3 2 2 2 2 6 9" xfId="51150"/>
    <cellStyle name="Normal 3 2 2 2 2 7" xfId="2553"/>
    <cellStyle name="Normal 3 2 2 2 2 7 2" xfId="7839"/>
    <cellStyle name="Normal 3 2 2 2 2 7 2 2" xfId="13120"/>
    <cellStyle name="Normal 3 2 2 2 2 7 2 2 2" xfId="28626"/>
    <cellStyle name="Normal 3 2 2 2 2 7 2 2 3" xfId="39183"/>
    <cellStyle name="Normal 3 2 2 2 2 7 2 2 4" xfId="49738"/>
    <cellStyle name="Normal 3 2 2 2 2 7 2 2 5" xfId="60302"/>
    <cellStyle name="Normal 3 2 2 2 2 7 2 3" xfId="23346"/>
    <cellStyle name="Normal 3 2 2 2 2 7 2 4" xfId="33903"/>
    <cellStyle name="Normal 3 2 2 2 2 7 2 5" xfId="44458"/>
    <cellStyle name="Normal 3 2 2 2 2 7 2 6" xfId="55022"/>
    <cellStyle name="Normal 3 2 2 2 2 7 3" xfId="10479"/>
    <cellStyle name="Normal 3 2 2 2 2 7 3 2" xfId="25986"/>
    <cellStyle name="Normal 3 2 2 2 2 7 3 3" xfId="36543"/>
    <cellStyle name="Normal 3 2 2 2 2 7 3 4" xfId="47098"/>
    <cellStyle name="Normal 3 2 2 2 2 7 3 5" xfId="57662"/>
    <cellStyle name="Normal 3 2 2 2 2 7 4" xfId="5197"/>
    <cellStyle name="Normal 3 2 2 2 2 7 5" xfId="15775"/>
    <cellStyle name="Normal 3 2 2 2 2 7 6" xfId="20706"/>
    <cellStyle name="Normal 3 2 2 2 2 7 7" xfId="31263"/>
    <cellStyle name="Normal 3 2 2 2 2 7 8" xfId="41818"/>
    <cellStyle name="Normal 3 2 2 2 2 7 9" xfId="52382"/>
    <cellStyle name="Normal 3 2 2 2 2 8" xfId="5376"/>
    <cellStyle name="Normal 3 2 2 2 2 8 2" xfId="10658"/>
    <cellStyle name="Normal 3 2 2 2 2 8 2 2" xfId="26164"/>
    <cellStyle name="Normal 3 2 2 2 2 8 2 3" xfId="36721"/>
    <cellStyle name="Normal 3 2 2 2 2 8 2 4" xfId="47276"/>
    <cellStyle name="Normal 3 2 2 2 2 8 2 5" xfId="57840"/>
    <cellStyle name="Normal 3 2 2 2 2 8 3" xfId="20884"/>
    <cellStyle name="Normal 3 2 2 2 2 8 4" xfId="31441"/>
    <cellStyle name="Normal 3 2 2 2 2 8 5" xfId="41996"/>
    <cellStyle name="Normal 3 2 2 2 2 8 6" xfId="52560"/>
    <cellStyle name="Normal 3 2 2 2 2 9" xfId="8017"/>
    <cellStyle name="Normal 3 2 2 2 2 9 2" xfId="23524"/>
    <cellStyle name="Normal 3 2 2 2 2 9 3" xfId="34081"/>
    <cellStyle name="Normal 3 2 2 2 2 9 4" xfId="44636"/>
    <cellStyle name="Normal 3 2 2 2 2 9 5" xfId="55200"/>
    <cellStyle name="Normal 3 2 2 2 3" xfId="107"/>
    <cellStyle name="Normal 3 2 2 2 3 10" xfId="2763"/>
    <cellStyle name="Normal 3 2 2 2 3 11" xfId="13327"/>
    <cellStyle name="Normal 3 2 2 2 3 12" xfId="18256"/>
    <cellStyle name="Normal 3 2 2 2 3 13" xfId="28837"/>
    <cellStyle name="Normal 3 2 2 2 3 14" xfId="39392"/>
    <cellStyle name="Normal 3 2 2 2 3 15" xfId="49933"/>
    <cellStyle name="Normal 3 2 2 2 3 2" xfId="187"/>
    <cellStyle name="Normal 3 2 2 2 3 2 10" xfId="13414"/>
    <cellStyle name="Normal 3 2 2 2 3 2 11" xfId="18344"/>
    <cellStyle name="Normal 3 2 2 2 3 2 12" xfId="28906"/>
    <cellStyle name="Normal 3 2 2 2 3 2 13" xfId="39461"/>
    <cellStyle name="Normal 3 2 2 2 3 2 14" xfId="50021"/>
    <cellStyle name="Normal 3 2 2 2 3 2 2" xfId="367"/>
    <cellStyle name="Normal 3 2 2 2 3 2 2 10" xfId="29082"/>
    <cellStyle name="Normal 3 2 2 2 3 2 2 11" xfId="39637"/>
    <cellStyle name="Normal 3 2 2 2 3 2 2 12" xfId="50197"/>
    <cellStyle name="Normal 3 2 2 2 3 2 2 2" xfId="720"/>
    <cellStyle name="Normal 3 2 2 2 3 2 2 2 10" xfId="50549"/>
    <cellStyle name="Normal 3 2 2 2 3 2 2 2 2" xfId="1952"/>
    <cellStyle name="Normal 3 2 2 2 3 2 2 2 2 2" xfId="7238"/>
    <cellStyle name="Normal 3 2 2 2 3 2 2 2 2 2 2" xfId="12519"/>
    <cellStyle name="Normal 3 2 2 2 3 2 2 2 2 2 2 2" xfId="28025"/>
    <cellStyle name="Normal 3 2 2 2 3 2 2 2 2 2 2 3" xfId="38582"/>
    <cellStyle name="Normal 3 2 2 2 3 2 2 2 2 2 2 4" xfId="49137"/>
    <cellStyle name="Normal 3 2 2 2 3 2 2 2 2 2 2 5" xfId="59701"/>
    <cellStyle name="Normal 3 2 2 2 3 2 2 2 2 2 3" xfId="17638"/>
    <cellStyle name="Normal 3 2 2 2 3 2 2 2 2 2 4" xfId="22745"/>
    <cellStyle name="Normal 3 2 2 2 3 2 2 2 2 2 5" xfId="33302"/>
    <cellStyle name="Normal 3 2 2 2 3 2 2 2 2 2 6" xfId="43857"/>
    <cellStyle name="Normal 3 2 2 2 3 2 2 2 2 2 7" xfId="54421"/>
    <cellStyle name="Normal 3 2 2 2 3 2 2 2 2 3" xfId="9878"/>
    <cellStyle name="Normal 3 2 2 2 3 2 2 2 2 3 2" xfId="25385"/>
    <cellStyle name="Normal 3 2 2 2 3 2 2 2 2 3 3" xfId="35942"/>
    <cellStyle name="Normal 3 2 2 2 3 2 2 2 2 3 4" xfId="46497"/>
    <cellStyle name="Normal 3 2 2 2 3 2 2 2 2 3 5" xfId="57061"/>
    <cellStyle name="Normal 3 2 2 2 3 2 2 2 2 4" xfId="4596"/>
    <cellStyle name="Normal 3 2 2 2 3 2 2 2 2 5" xfId="15174"/>
    <cellStyle name="Normal 3 2 2 2 3 2 2 2 2 6" xfId="20105"/>
    <cellStyle name="Normal 3 2 2 2 3 2 2 2 2 7" xfId="30662"/>
    <cellStyle name="Normal 3 2 2 2 3 2 2 2 2 8" xfId="41217"/>
    <cellStyle name="Normal 3 2 2 2 3 2 2 2 2 9" xfId="51781"/>
    <cellStyle name="Normal 3 2 2 2 3 2 2 2 3" xfId="6006"/>
    <cellStyle name="Normal 3 2 2 2 3 2 2 2 3 2" xfId="11287"/>
    <cellStyle name="Normal 3 2 2 2 3 2 2 2 3 2 2" xfId="26793"/>
    <cellStyle name="Normal 3 2 2 2 3 2 2 2 3 2 3" xfId="37350"/>
    <cellStyle name="Normal 3 2 2 2 3 2 2 2 3 2 4" xfId="47905"/>
    <cellStyle name="Normal 3 2 2 2 3 2 2 2 3 2 5" xfId="58469"/>
    <cellStyle name="Normal 3 2 2 2 3 2 2 2 3 3" xfId="16406"/>
    <cellStyle name="Normal 3 2 2 2 3 2 2 2 3 4" xfId="21513"/>
    <cellStyle name="Normal 3 2 2 2 3 2 2 2 3 5" xfId="32070"/>
    <cellStyle name="Normal 3 2 2 2 3 2 2 2 3 6" xfId="42625"/>
    <cellStyle name="Normal 3 2 2 2 3 2 2 2 3 7" xfId="53189"/>
    <cellStyle name="Normal 3 2 2 2 3 2 2 2 4" xfId="8646"/>
    <cellStyle name="Normal 3 2 2 2 3 2 2 2 4 2" xfId="24153"/>
    <cellStyle name="Normal 3 2 2 2 3 2 2 2 4 3" xfId="34710"/>
    <cellStyle name="Normal 3 2 2 2 3 2 2 2 4 4" xfId="45265"/>
    <cellStyle name="Normal 3 2 2 2 3 2 2 2 4 5" xfId="55829"/>
    <cellStyle name="Normal 3 2 2 2 3 2 2 2 5" xfId="3364"/>
    <cellStyle name="Normal 3 2 2 2 3 2 2 2 6" xfId="13942"/>
    <cellStyle name="Normal 3 2 2 2 3 2 2 2 7" xfId="18873"/>
    <cellStyle name="Normal 3 2 2 2 3 2 2 2 8" xfId="29430"/>
    <cellStyle name="Normal 3 2 2 2 3 2 2 2 9" xfId="39985"/>
    <cellStyle name="Normal 3 2 2 2 3 2 2 3" xfId="1072"/>
    <cellStyle name="Normal 3 2 2 2 3 2 2 3 10" xfId="50901"/>
    <cellStyle name="Normal 3 2 2 2 3 2 2 3 2" xfId="2304"/>
    <cellStyle name="Normal 3 2 2 2 3 2 2 3 2 2" xfId="7590"/>
    <cellStyle name="Normal 3 2 2 2 3 2 2 3 2 2 2" xfId="12871"/>
    <cellStyle name="Normal 3 2 2 2 3 2 2 3 2 2 2 2" xfId="28377"/>
    <cellStyle name="Normal 3 2 2 2 3 2 2 3 2 2 2 3" xfId="38934"/>
    <cellStyle name="Normal 3 2 2 2 3 2 2 3 2 2 2 4" xfId="49489"/>
    <cellStyle name="Normal 3 2 2 2 3 2 2 3 2 2 2 5" xfId="60053"/>
    <cellStyle name="Normal 3 2 2 2 3 2 2 3 2 2 3" xfId="17990"/>
    <cellStyle name="Normal 3 2 2 2 3 2 2 3 2 2 4" xfId="23097"/>
    <cellStyle name="Normal 3 2 2 2 3 2 2 3 2 2 5" xfId="33654"/>
    <cellStyle name="Normal 3 2 2 2 3 2 2 3 2 2 6" xfId="44209"/>
    <cellStyle name="Normal 3 2 2 2 3 2 2 3 2 2 7" xfId="54773"/>
    <cellStyle name="Normal 3 2 2 2 3 2 2 3 2 3" xfId="10230"/>
    <cellStyle name="Normal 3 2 2 2 3 2 2 3 2 3 2" xfId="25737"/>
    <cellStyle name="Normal 3 2 2 2 3 2 2 3 2 3 3" xfId="36294"/>
    <cellStyle name="Normal 3 2 2 2 3 2 2 3 2 3 4" xfId="46849"/>
    <cellStyle name="Normal 3 2 2 2 3 2 2 3 2 3 5" xfId="57413"/>
    <cellStyle name="Normal 3 2 2 2 3 2 2 3 2 4" xfId="4948"/>
    <cellStyle name="Normal 3 2 2 2 3 2 2 3 2 5" xfId="15526"/>
    <cellStyle name="Normal 3 2 2 2 3 2 2 3 2 6" xfId="20457"/>
    <cellStyle name="Normal 3 2 2 2 3 2 2 3 2 7" xfId="31014"/>
    <cellStyle name="Normal 3 2 2 2 3 2 2 3 2 8" xfId="41569"/>
    <cellStyle name="Normal 3 2 2 2 3 2 2 3 2 9" xfId="52133"/>
    <cellStyle name="Normal 3 2 2 2 3 2 2 3 3" xfId="6358"/>
    <cellStyle name="Normal 3 2 2 2 3 2 2 3 3 2" xfId="11639"/>
    <cellStyle name="Normal 3 2 2 2 3 2 2 3 3 2 2" xfId="27145"/>
    <cellStyle name="Normal 3 2 2 2 3 2 2 3 3 2 3" xfId="37702"/>
    <cellStyle name="Normal 3 2 2 2 3 2 2 3 3 2 4" xfId="48257"/>
    <cellStyle name="Normal 3 2 2 2 3 2 2 3 3 2 5" xfId="58821"/>
    <cellStyle name="Normal 3 2 2 2 3 2 2 3 3 3" xfId="16758"/>
    <cellStyle name="Normal 3 2 2 2 3 2 2 3 3 4" xfId="21865"/>
    <cellStyle name="Normal 3 2 2 2 3 2 2 3 3 5" xfId="32422"/>
    <cellStyle name="Normal 3 2 2 2 3 2 2 3 3 6" xfId="42977"/>
    <cellStyle name="Normal 3 2 2 2 3 2 2 3 3 7" xfId="53541"/>
    <cellStyle name="Normal 3 2 2 2 3 2 2 3 4" xfId="8998"/>
    <cellStyle name="Normal 3 2 2 2 3 2 2 3 4 2" xfId="24505"/>
    <cellStyle name="Normal 3 2 2 2 3 2 2 3 4 3" xfId="35062"/>
    <cellStyle name="Normal 3 2 2 2 3 2 2 3 4 4" xfId="45617"/>
    <cellStyle name="Normal 3 2 2 2 3 2 2 3 4 5" xfId="56181"/>
    <cellStyle name="Normal 3 2 2 2 3 2 2 3 5" xfId="3716"/>
    <cellStyle name="Normal 3 2 2 2 3 2 2 3 6" xfId="14294"/>
    <cellStyle name="Normal 3 2 2 2 3 2 2 3 7" xfId="19225"/>
    <cellStyle name="Normal 3 2 2 2 3 2 2 3 8" xfId="29782"/>
    <cellStyle name="Normal 3 2 2 2 3 2 2 3 9" xfId="40337"/>
    <cellStyle name="Normal 3 2 2 2 3 2 2 4" xfId="1600"/>
    <cellStyle name="Normal 3 2 2 2 3 2 2 4 2" xfId="6886"/>
    <cellStyle name="Normal 3 2 2 2 3 2 2 4 2 2" xfId="12167"/>
    <cellStyle name="Normal 3 2 2 2 3 2 2 4 2 2 2" xfId="27673"/>
    <cellStyle name="Normal 3 2 2 2 3 2 2 4 2 2 3" xfId="38230"/>
    <cellStyle name="Normal 3 2 2 2 3 2 2 4 2 2 4" xfId="48785"/>
    <cellStyle name="Normal 3 2 2 2 3 2 2 4 2 2 5" xfId="59349"/>
    <cellStyle name="Normal 3 2 2 2 3 2 2 4 2 3" xfId="17286"/>
    <cellStyle name="Normal 3 2 2 2 3 2 2 4 2 4" xfId="22393"/>
    <cellStyle name="Normal 3 2 2 2 3 2 2 4 2 5" xfId="32950"/>
    <cellStyle name="Normal 3 2 2 2 3 2 2 4 2 6" xfId="43505"/>
    <cellStyle name="Normal 3 2 2 2 3 2 2 4 2 7" xfId="54069"/>
    <cellStyle name="Normal 3 2 2 2 3 2 2 4 3" xfId="9526"/>
    <cellStyle name="Normal 3 2 2 2 3 2 2 4 3 2" xfId="25033"/>
    <cellStyle name="Normal 3 2 2 2 3 2 2 4 3 3" xfId="35590"/>
    <cellStyle name="Normal 3 2 2 2 3 2 2 4 3 4" xfId="46145"/>
    <cellStyle name="Normal 3 2 2 2 3 2 2 4 3 5" xfId="56709"/>
    <cellStyle name="Normal 3 2 2 2 3 2 2 4 4" xfId="4244"/>
    <cellStyle name="Normal 3 2 2 2 3 2 2 4 5" xfId="14822"/>
    <cellStyle name="Normal 3 2 2 2 3 2 2 4 6" xfId="19753"/>
    <cellStyle name="Normal 3 2 2 2 3 2 2 4 7" xfId="30310"/>
    <cellStyle name="Normal 3 2 2 2 3 2 2 4 8" xfId="40865"/>
    <cellStyle name="Normal 3 2 2 2 3 2 2 4 9" xfId="51429"/>
    <cellStyle name="Normal 3 2 2 2 3 2 2 5" xfId="5653"/>
    <cellStyle name="Normal 3 2 2 2 3 2 2 5 2" xfId="10935"/>
    <cellStyle name="Normal 3 2 2 2 3 2 2 5 2 2" xfId="26441"/>
    <cellStyle name="Normal 3 2 2 2 3 2 2 5 2 3" xfId="36998"/>
    <cellStyle name="Normal 3 2 2 2 3 2 2 5 2 4" xfId="47553"/>
    <cellStyle name="Normal 3 2 2 2 3 2 2 5 2 5" xfId="58117"/>
    <cellStyle name="Normal 3 2 2 2 3 2 2 5 3" xfId="16054"/>
    <cellStyle name="Normal 3 2 2 2 3 2 2 5 4" xfId="21161"/>
    <cellStyle name="Normal 3 2 2 2 3 2 2 5 5" xfId="31718"/>
    <cellStyle name="Normal 3 2 2 2 3 2 2 5 6" xfId="42273"/>
    <cellStyle name="Normal 3 2 2 2 3 2 2 5 7" xfId="52837"/>
    <cellStyle name="Normal 3 2 2 2 3 2 2 6" xfId="8294"/>
    <cellStyle name="Normal 3 2 2 2 3 2 2 6 2" xfId="23801"/>
    <cellStyle name="Normal 3 2 2 2 3 2 2 6 3" xfId="34358"/>
    <cellStyle name="Normal 3 2 2 2 3 2 2 6 4" xfId="44913"/>
    <cellStyle name="Normal 3 2 2 2 3 2 2 6 5" xfId="55477"/>
    <cellStyle name="Normal 3 2 2 2 3 2 2 7" xfId="3016"/>
    <cellStyle name="Normal 3 2 2 2 3 2 2 8" xfId="13590"/>
    <cellStyle name="Normal 3 2 2 2 3 2 2 9" xfId="18521"/>
    <cellStyle name="Normal 3 2 2 2 3 2 3" xfId="543"/>
    <cellStyle name="Normal 3 2 2 2 3 2 3 10" xfId="39809"/>
    <cellStyle name="Normal 3 2 2 2 3 2 3 11" xfId="50373"/>
    <cellStyle name="Normal 3 2 2 2 3 2 3 2" xfId="1248"/>
    <cellStyle name="Normal 3 2 2 2 3 2 3 2 10" xfId="51077"/>
    <cellStyle name="Normal 3 2 2 2 3 2 3 2 2" xfId="2480"/>
    <cellStyle name="Normal 3 2 2 2 3 2 3 2 2 2" xfId="7766"/>
    <cellStyle name="Normal 3 2 2 2 3 2 3 2 2 2 2" xfId="13047"/>
    <cellStyle name="Normal 3 2 2 2 3 2 3 2 2 2 2 2" xfId="28553"/>
    <cellStyle name="Normal 3 2 2 2 3 2 3 2 2 2 2 3" xfId="39110"/>
    <cellStyle name="Normal 3 2 2 2 3 2 3 2 2 2 2 4" xfId="49665"/>
    <cellStyle name="Normal 3 2 2 2 3 2 3 2 2 2 2 5" xfId="60229"/>
    <cellStyle name="Normal 3 2 2 2 3 2 3 2 2 2 3" xfId="18166"/>
    <cellStyle name="Normal 3 2 2 2 3 2 3 2 2 2 4" xfId="23273"/>
    <cellStyle name="Normal 3 2 2 2 3 2 3 2 2 2 5" xfId="33830"/>
    <cellStyle name="Normal 3 2 2 2 3 2 3 2 2 2 6" xfId="44385"/>
    <cellStyle name="Normal 3 2 2 2 3 2 3 2 2 2 7" xfId="54949"/>
    <cellStyle name="Normal 3 2 2 2 3 2 3 2 2 3" xfId="10406"/>
    <cellStyle name="Normal 3 2 2 2 3 2 3 2 2 3 2" xfId="25913"/>
    <cellStyle name="Normal 3 2 2 2 3 2 3 2 2 3 3" xfId="36470"/>
    <cellStyle name="Normal 3 2 2 2 3 2 3 2 2 3 4" xfId="47025"/>
    <cellStyle name="Normal 3 2 2 2 3 2 3 2 2 3 5" xfId="57589"/>
    <cellStyle name="Normal 3 2 2 2 3 2 3 2 2 4" xfId="5124"/>
    <cellStyle name="Normal 3 2 2 2 3 2 3 2 2 5" xfId="15702"/>
    <cellStyle name="Normal 3 2 2 2 3 2 3 2 2 6" xfId="20633"/>
    <cellStyle name="Normal 3 2 2 2 3 2 3 2 2 7" xfId="31190"/>
    <cellStyle name="Normal 3 2 2 2 3 2 3 2 2 8" xfId="41745"/>
    <cellStyle name="Normal 3 2 2 2 3 2 3 2 2 9" xfId="52309"/>
    <cellStyle name="Normal 3 2 2 2 3 2 3 2 3" xfId="6534"/>
    <cellStyle name="Normal 3 2 2 2 3 2 3 2 3 2" xfId="11815"/>
    <cellStyle name="Normal 3 2 2 2 3 2 3 2 3 2 2" xfId="27321"/>
    <cellStyle name="Normal 3 2 2 2 3 2 3 2 3 2 3" xfId="37878"/>
    <cellStyle name="Normal 3 2 2 2 3 2 3 2 3 2 4" xfId="48433"/>
    <cellStyle name="Normal 3 2 2 2 3 2 3 2 3 2 5" xfId="58997"/>
    <cellStyle name="Normal 3 2 2 2 3 2 3 2 3 3" xfId="16934"/>
    <cellStyle name="Normal 3 2 2 2 3 2 3 2 3 4" xfId="22041"/>
    <cellStyle name="Normal 3 2 2 2 3 2 3 2 3 5" xfId="32598"/>
    <cellStyle name="Normal 3 2 2 2 3 2 3 2 3 6" xfId="43153"/>
    <cellStyle name="Normal 3 2 2 2 3 2 3 2 3 7" xfId="53717"/>
    <cellStyle name="Normal 3 2 2 2 3 2 3 2 4" xfId="9174"/>
    <cellStyle name="Normal 3 2 2 2 3 2 3 2 4 2" xfId="24681"/>
    <cellStyle name="Normal 3 2 2 2 3 2 3 2 4 3" xfId="35238"/>
    <cellStyle name="Normal 3 2 2 2 3 2 3 2 4 4" xfId="45793"/>
    <cellStyle name="Normal 3 2 2 2 3 2 3 2 4 5" xfId="56357"/>
    <cellStyle name="Normal 3 2 2 2 3 2 3 2 5" xfId="3892"/>
    <cellStyle name="Normal 3 2 2 2 3 2 3 2 6" xfId="14470"/>
    <cellStyle name="Normal 3 2 2 2 3 2 3 2 7" xfId="19401"/>
    <cellStyle name="Normal 3 2 2 2 3 2 3 2 8" xfId="29958"/>
    <cellStyle name="Normal 3 2 2 2 3 2 3 2 9" xfId="40513"/>
    <cellStyle name="Normal 3 2 2 2 3 2 3 3" xfId="1776"/>
    <cellStyle name="Normal 3 2 2 2 3 2 3 3 2" xfId="7062"/>
    <cellStyle name="Normal 3 2 2 2 3 2 3 3 2 2" xfId="12343"/>
    <cellStyle name="Normal 3 2 2 2 3 2 3 3 2 2 2" xfId="27849"/>
    <cellStyle name="Normal 3 2 2 2 3 2 3 3 2 2 3" xfId="38406"/>
    <cellStyle name="Normal 3 2 2 2 3 2 3 3 2 2 4" xfId="48961"/>
    <cellStyle name="Normal 3 2 2 2 3 2 3 3 2 2 5" xfId="59525"/>
    <cellStyle name="Normal 3 2 2 2 3 2 3 3 2 3" xfId="17462"/>
    <cellStyle name="Normal 3 2 2 2 3 2 3 3 2 4" xfId="22569"/>
    <cellStyle name="Normal 3 2 2 2 3 2 3 3 2 5" xfId="33126"/>
    <cellStyle name="Normal 3 2 2 2 3 2 3 3 2 6" xfId="43681"/>
    <cellStyle name="Normal 3 2 2 2 3 2 3 3 2 7" xfId="54245"/>
    <cellStyle name="Normal 3 2 2 2 3 2 3 3 3" xfId="9702"/>
    <cellStyle name="Normal 3 2 2 2 3 2 3 3 3 2" xfId="25209"/>
    <cellStyle name="Normal 3 2 2 2 3 2 3 3 3 3" xfId="35766"/>
    <cellStyle name="Normal 3 2 2 2 3 2 3 3 3 4" xfId="46321"/>
    <cellStyle name="Normal 3 2 2 2 3 2 3 3 3 5" xfId="56885"/>
    <cellStyle name="Normal 3 2 2 2 3 2 3 3 4" xfId="4420"/>
    <cellStyle name="Normal 3 2 2 2 3 2 3 3 5" xfId="14998"/>
    <cellStyle name="Normal 3 2 2 2 3 2 3 3 6" xfId="19929"/>
    <cellStyle name="Normal 3 2 2 2 3 2 3 3 7" xfId="30486"/>
    <cellStyle name="Normal 3 2 2 2 3 2 3 3 8" xfId="41041"/>
    <cellStyle name="Normal 3 2 2 2 3 2 3 3 9" xfId="51605"/>
    <cellStyle name="Normal 3 2 2 2 3 2 3 4" xfId="5829"/>
    <cellStyle name="Normal 3 2 2 2 3 2 3 4 2" xfId="11111"/>
    <cellStyle name="Normal 3 2 2 2 3 2 3 4 2 2" xfId="26617"/>
    <cellStyle name="Normal 3 2 2 2 3 2 3 4 2 3" xfId="37174"/>
    <cellStyle name="Normal 3 2 2 2 3 2 3 4 2 4" xfId="47729"/>
    <cellStyle name="Normal 3 2 2 2 3 2 3 4 2 5" xfId="58293"/>
    <cellStyle name="Normal 3 2 2 2 3 2 3 4 3" xfId="16230"/>
    <cellStyle name="Normal 3 2 2 2 3 2 3 4 4" xfId="21337"/>
    <cellStyle name="Normal 3 2 2 2 3 2 3 4 5" xfId="31894"/>
    <cellStyle name="Normal 3 2 2 2 3 2 3 4 6" xfId="42449"/>
    <cellStyle name="Normal 3 2 2 2 3 2 3 4 7" xfId="53013"/>
    <cellStyle name="Normal 3 2 2 2 3 2 3 5" xfId="8470"/>
    <cellStyle name="Normal 3 2 2 2 3 2 3 5 2" xfId="23977"/>
    <cellStyle name="Normal 3 2 2 2 3 2 3 5 3" xfId="34534"/>
    <cellStyle name="Normal 3 2 2 2 3 2 3 5 4" xfId="45089"/>
    <cellStyle name="Normal 3 2 2 2 3 2 3 5 5" xfId="55653"/>
    <cellStyle name="Normal 3 2 2 2 3 2 3 6" xfId="3188"/>
    <cellStyle name="Normal 3 2 2 2 3 2 3 7" xfId="13766"/>
    <cellStyle name="Normal 3 2 2 2 3 2 3 8" xfId="18697"/>
    <cellStyle name="Normal 3 2 2 2 3 2 3 9" xfId="29254"/>
    <cellStyle name="Normal 3 2 2 2 3 2 4" xfId="896"/>
    <cellStyle name="Normal 3 2 2 2 3 2 4 10" xfId="50725"/>
    <cellStyle name="Normal 3 2 2 2 3 2 4 2" xfId="2128"/>
    <cellStyle name="Normal 3 2 2 2 3 2 4 2 2" xfId="7414"/>
    <cellStyle name="Normal 3 2 2 2 3 2 4 2 2 2" xfId="12695"/>
    <cellStyle name="Normal 3 2 2 2 3 2 4 2 2 2 2" xfId="28201"/>
    <cellStyle name="Normal 3 2 2 2 3 2 4 2 2 2 3" xfId="38758"/>
    <cellStyle name="Normal 3 2 2 2 3 2 4 2 2 2 4" xfId="49313"/>
    <cellStyle name="Normal 3 2 2 2 3 2 4 2 2 2 5" xfId="59877"/>
    <cellStyle name="Normal 3 2 2 2 3 2 4 2 2 3" xfId="17814"/>
    <cellStyle name="Normal 3 2 2 2 3 2 4 2 2 4" xfId="22921"/>
    <cellStyle name="Normal 3 2 2 2 3 2 4 2 2 5" xfId="33478"/>
    <cellStyle name="Normal 3 2 2 2 3 2 4 2 2 6" xfId="44033"/>
    <cellStyle name="Normal 3 2 2 2 3 2 4 2 2 7" xfId="54597"/>
    <cellStyle name="Normal 3 2 2 2 3 2 4 2 3" xfId="10054"/>
    <cellStyle name="Normal 3 2 2 2 3 2 4 2 3 2" xfId="25561"/>
    <cellStyle name="Normal 3 2 2 2 3 2 4 2 3 3" xfId="36118"/>
    <cellStyle name="Normal 3 2 2 2 3 2 4 2 3 4" xfId="46673"/>
    <cellStyle name="Normal 3 2 2 2 3 2 4 2 3 5" xfId="57237"/>
    <cellStyle name="Normal 3 2 2 2 3 2 4 2 4" xfId="4772"/>
    <cellStyle name="Normal 3 2 2 2 3 2 4 2 5" xfId="15350"/>
    <cellStyle name="Normal 3 2 2 2 3 2 4 2 6" xfId="20281"/>
    <cellStyle name="Normal 3 2 2 2 3 2 4 2 7" xfId="30838"/>
    <cellStyle name="Normal 3 2 2 2 3 2 4 2 8" xfId="41393"/>
    <cellStyle name="Normal 3 2 2 2 3 2 4 2 9" xfId="51957"/>
    <cellStyle name="Normal 3 2 2 2 3 2 4 3" xfId="6182"/>
    <cellStyle name="Normal 3 2 2 2 3 2 4 3 2" xfId="11463"/>
    <cellStyle name="Normal 3 2 2 2 3 2 4 3 2 2" xfId="26969"/>
    <cellStyle name="Normal 3 2 2 2 3 2 4 3 2 3" xfId="37526"/>
    <cellStyle name="Normal 3 2 2 2 3 2 4 3 2 4" xfId="48081"/>
    <cellStyle name="Normal 3 2 2 2 3 2 4 3 2 5" xfId="58645"/>
    <cellStyle name="Normal 3 2 2 2 3 2 4 3 3" xfId="16582"/>
    <cellStyle name="Normal 3 2 2 2 3 2 4 3 4" xfId="21689"/>
    <cellStyle name="Normal 3 2 2 2 3 2 4 3 5" xfId="32246"/>
    <cellStyle name="Normal 3 2 2 2 3 2 4 3 6" xfId="42801"/>
    <cellStyle name="Normal 3 2 2 2 3 2 4 3 7" xfId="53365"/>
    <cellStyle name="Normal 3 2 2 2 3 2 4 4" xfId="8822"/>
    <cellStyle name="Normal 3 2 2 2 3 2 4 4 2" xfId="24329"/>
    <cellStyle name="Normal 3 2 2 2 3 2 4 4 3" xfId="34886"/>
    <cellStyle name="Normal 3 2 2 2 3 2 4 4 4" xfId="45441"/>
    <cellStyle name="Normal 3 2 2 2 3 2 4 4 5" xfId="56005"/>
    <cellStyle name="Normal 3 2 2 2 3 2 4 5" xfId="3540"/>
    <cellStyle name="Normal 3 2 2 2 3 2 4 6" xfId="14118"/>
    <cellStyle name="Normal 3 2 2 2 3 2 4 7" xfId="19049"/>
    <cellStyle name="Normal 3 2 2 2 3 2 4 8" xfId="29606"/>
    <cellStyle name="Normal 3 2 2 2 3 2 4 9" xfId="40161"/>
    <cellStyle name="Normal 3 2 2 2 3 2 5" xfId="1424"/>
    <cellStyle name="Normal 3 2 2 2 3 2 5 2" xfId="6710"/>
    <cellStyle name="Normal 3 2 2 2 3 2 5 2 2" xfId="11991"/>
    <cellStyle name="Normal 3 2 2 2 3 2 5 2 2 2" xfId="27497"/>
    <cellStyle name="Normal 3 2 2 2 3 2 5 2 2 3" xfId="38054"/>
    <cellStyle name="Normal 3 2 2 2 3 2 5 2 2 4" xfId="48609"/>
    <cellStyle name="Normal 3 2 2 2 3 2 5 2 2 5" xfId="59173"/>
    <cellStyle name="Normal 3 2 2 2 3 2 5 2 3" xfId="17110"/>
    <cellStyle name="Normal 3 2 2 2 3 2 5 2 4" xfId="22217"/>
    <cellStyle name="Normal 3 2 2 2 3 2 5 2 5" xfId="32774"/>
    <cellStyle name="Normal 3 2 2 2 3 2 5 2 6" xfId="43329"/>
    <cellStyle name="Normal 3 2 2 2 3 2 5 2 7" xfId="53893"/>
    <cellStyle name="Normal 3 2 2 2 3 2 5 3" xfId="9350"/>
    <cellStyle name="Normal 3 2 2 2 3 2 5 3 2" xfId="24857"/>
    <cellStyle name="Normal 3 2 2 2 3 2 5 3 3" xfId="35414"/>
    <cellStyle name="Normal 3 2 2 2 3 2 5 3 4" xfId="45969"/>
    <cellStyle name="Normal 3 2 2 2 3 2 5 3 5" xfId="56533"/>
    <cellStyle name="Normal 3 2 2 2 3 2 5 4" xfId="4068"/>
    <cellStyle name="Normal 3 2 2 2 3 2 5 5" xfId="14646"/>
    <cellStyle name="Normal 3 2 2 2 3 2 5 6" xfId="19577"/>
    <cellStyle name="Normal 3 2 2 2 3 2 5 7" xfId="30134"/>
    <cellStyle name="Normal 3 2 2 2 3 2 5 8" xfId="40689"/>
    <cellStyle name="Normal 3 2 2 2 3 2 5 9" xfId="51253"/>
    <cellStyle name="Normal 3 2 2 2 3 2 6" xfId="2656"/>
    <cellStyle name="Normal 3 2 2 2 3 2 6 2" xfId="7942"/>
    <cellStyle name="Normal 3 2 2 2 3 2 6 2 2" xfId="13223"/>
    <cellStyle name="Normal 3 2 2 2 3 2 6 2 2 2" xfId="28729"/>
    <cellStyle name="Normal 3 2 2 2 3 2 6 2 2 3" xfId="39286"/>
    <cellStyle name="Normal 3 2 2 2 3 2 6 2 2 4" xfId="49841"/>
    <cellStyle name="Normal 3 2 2 2 3 2 6 2 2 5" xfId="60405"/>
    <cellStyle name="Normal 3 2 2 2 3 2 6 2 3" xfId="23449"/>
    <cellStyle name="Normal 3 2 2 2 3 2 6 2 4" xfId="34006"/>
    <cellStyle name="Normal 3 2 2 2 3 2 6 2 5" xfId="44561"/>
    <cellStyle name="Normal 3 2 2 2 3 2 6 2 6" xfId="55125"/>
    <cellStyle name="Normal 3 2 2 2 3 2 6 3" xfId="10582"/>
    <cellStyle name="Normal 3 2 2 2 3 2 6 3 2" xfId="26089"/>
    <cellStyle name="Normal 3 2 2 2 3 2 6 3 3" xfId="36646"/>
    <cellStyle name="Normal 3 2 2 2 3 2 6 3 4" xfId="47201"/>
    <cellStyle name="Normal 3 2 2 2 3 2 6 3 5" xfId="57765"/>
    <cellStyle name="Normal 3 2 2 2 3 2 6 4" xfId="5300"/>
    <cellStyle name="Normal 3 2 2 2 3 2 6 5" xfId="15878"/>
    <cellStyle name="Normal 3 2 2 2 3 2 6 6" xfId="20809"/>
    <cellStyle name="Normal 3 2 2 2 3 2 6 7" xfId="31366"/>
    <cellStyle name="Normal 3 2 2 2 3 2 6 8" xfId="41921"/>
    <cellStyle name="Normal 3 2 2 2 3 2 6 9" xfId="52485"/>
    <cellStyle name="Normal 3 2 2 2 3 2 7" xfId="5477"/>
    <cellStyle name="Normal 3 2 2 2 3 2 7 2" xfId="10759"/>
    <cellStyle name="Normal 3 2 2 2 3 2 7 2 2" xfId="26265"/>
    <cellStyle name="Normal 3 2 2 2 3 2 7 2 3" xfId="36822"/>
    <cellStyle name="Normal 3 2 2 2 3 2 7 2 4" xfId="47377"/>
    <cellStyle name="Normal 3 2 2 2 3 2 7 2 5" xfId="57941"/>
    <cellStyle name="Normal 3 2 2 2 3 2 7 3" xfId="20985"/>
    <cellStyle name="Normal 3 2 2 2 3 2 7 4" xfId="31542"/>
    <cellStyle name="Normal 3 2 2 2 3 2 7 5" xfId="42097"/>
    <cellStyle name="Normal 3 2 2 2 3 2 7 6" xfId="52661"/>
    <cellStyle name="Normal 3 2 2 2 3 2 8" xfId="8118"/>
    <cellStyle name="Normal 3 2 2 2 3 2 8 2" xfId="23625"/>
    <cellStyle name="Normal 3 2 2 2 3 2 8 3" xfId="34182"/>
    <cellStyle name="Normal 3 2 2 2 3 2 8 4" xfId="44737"/>
    <cellStyle name="Normal 3 2 2 2 3 2 8 5" xfId="55301"/>
    <cellStyle name="Normal 3 2 2 2 3 2 9" xfId="2833"/>
    <cellStyle name="Normal 3 2 2 2 3 3" xfId="280"/>
    <cellStyle name="Normal 3 2 2 2 3 3 10" xfId="28995"/>
    <cellStyle name="Normal 3 2 2 2 3 3 11" xfId="39550"/>
    <cellStyle name="Normal 3 2 2 2 3 3 12" xfId="50110"/>
    <cellStyle name="Normal 3 2 2 2 3 3 2" xfId="633"/>
    <cellStyle name="Normal 3 2 2 2 3 3 2 10" xfId="50462"/>
    <cellStyle name="Normal 3 2 2 2 3 3 2 2" xfId="1865"/>
    <cellStyle name="Normal 3 2 2 2 3 3 2 2 2" xfId="7151"/>
    <cellStyle name="Normal 3 2 2 2 3 3 2 2 2 2" xfId="12432"/>
    <cellStyle name="Normal 3 2 2 2 3 3 2 2 2 2 2" xfId="27938"/>
    <cellStyle name="Normal 3 2 2 2 3 3 2 2 2 2 3" xfId="38495"/>
    <cellStyle name="Normal 3 2 2 2 3 3 2 2 2 2 4" xfId="49050"/>
    <cellStyle name="Normal 3 2 2 2 3 3 2 2 2 2 5" xfId="59614"/>
    <cellStyle name="Normal 3 2 2 2 3 3 2 2 2 3" xfId="17551"/>
    <cellStyle name="Normal 3 2 2 2 3 3 2 2 2 4" xfId="22658"/>
    <cellStyle name="Normal 3 2 2 2 3 3 2 2 2 5" xfId="33215"/>
    <cellStyle name="Normal 3 2 2 2 3 3 2 2 2 6" xfId="43770"/>
    <cellStyle name="Normal 3 2 2 2 3 3 2 2 2 7" xfId="54334"/>
    <cellStyle name="Normal 3 2 2 2 3 3 2 2 3" xfId="9791"/>
    <cellStyle name="Normal 3 2 2 2 3 3 2 2 3 2" xfId="25298"/>
    <cellStyle name="Normal 3 2 2 2 3 3 2 2 3 3" xfId="35855"/>
    <cellStyle name="Normal 3 2 2 2 3 3 2 2 3 4" xfId="46410"/>
    <cellStyle name="Normal 3 2 2 2 3 3 2 2 3 5" xfId="56974"/>
    <cellStyle name="Normal 3 2 2 2 3 3 2 2 4" xfId="4509"/>
    <cellStyle name="Normal 3 2 2 2 3 3 2 2 5" xfId="15087"/>
    <cellStyle name="Normal 3 2 2 2 3 3 2 2 6" xfId="20018"/>
    <cellStyle name="Normal 3 2 2 2 3 3 2 2 7" xfId="30575"/>
    <cellStyle name="Normal 3 2 2 2 3 3 2 2 8" xfId="41130"/>
    <cellStyle name="Normal 3 2 2 2 3 3 2 2 9" xfId="51694"/>
    <cellStyle name="Normal 3 2 2 2 3 3 2 3" xfId="5919"/>
    <cellStyle name="Normal 3 2 2 2 3 3 2 3 2" xfId="11200"/>
    <cellStyle name="Normal 3 2 2 2 3 3 2 3 2 2" xfId="26706"/>
    <cellStyle name="Normal 3 2 2 2 3 3 2 3 2 3" xfId="37263"/>
    <cellStyle name="Normal 3 2 2 2 3 3 2 3 2 4" xfId="47818"/>
    <cellStyle name="Normal 3 2 2 2 3 3 2 3 2 5" xfId="58382"/>
    <cellStyle name="Normal 3 2 2 2 3 3 2 3 3" xfId="16319"/>
    <cellStyle name="Normal 3 2 2 2 3 3 2 3 4" xfId="21426"/>
    <cellStyle name="Normal 3 2 2 2 3 3 2 3 5" xfId="31983"/>
    <cellStyle name="Normal 3 2 2 2 3 3 2 3 6" xfId="42538"/>
    <cellStyle name="Normal 3 2 2 2 3 3 2 3 7" xfId="53102"/>
    <cellStyle name="Normal 3 2 2 2 3 3 2 4" xfId="8559"/>
    <cellStyle name="Normal 3 2 2 2 3 3 2 4 2" xfId="24066"/>
    <cellStyle name="Normal 3 2 2 2 3 3 2 4 3" xfId="34623"/>
    <cellStyle name="Normal 3 2 2 2 3 3 2 4 4" xfId="45178"/>
    <cellStyle name="Normal 3 2 2 2 3 3 2 4 5" xfId="55742"/>
    <cellStyle name="Normal 3 2 2 2 3 3 2 5" xfId="3277"/>
    <cellStyle name="Normal 3 2 2 2 3 3 2 6" xfId="13855"/>
    <cellStyle name="Normal 3 2 2 2 3 3 2 7" xfId="18786"/>
    <cellStyle name="Normal 3 2 2 2 3 3 2 8" xfId="29343"/>
    <cellStyle name="Normal 3 2 2 2 3 3 2 9" xfId="39898"/>
    <cellStyle name="Normal 3 2 2 2 3 3 3" xfId="985"/>
    <cellStyle name="Normal 3 2 2 2 3 3 3 10" xfId="50814"/>
    <cellStyle name="Normal 3 2 2 2 3 3 3 2" xfId="2217"/>
    <cellStyle name="Normal 3 2 2 2 3 3 3 2 2" xfId="7503"/>
    <cellStyle name="Normal 3 2 2 2 3 3 3 2 2 2" xfId="12784"/>
    <cellStyle name="Normal 3 2 2 2 3 3 3 2 2 2 2" xfId="28290"/>
    <cellStyle name="Normal 3 2 2 2 3 3 3 2 2 2 3" xfId="38847"/>
    <cellStyle name="Normal 3 2 2 2 3 3 3 2 2 2 4" xfId="49402"/>
    <cellStyle name="Normal 3 2 2 2 3 3 3 2 2 2 5" xfId="59966"/>
    <cellStyle name="Normal 3 2 2 2 3 3 3 2 2 3" xfId="17903"/>
    <cellStyle name="Normal 3 2 2 2 3 3 3 2 2 4" xfId="23010"/>
    <cellStyle name="Normal 3 2 2 2 3 3 3 2 2 5" xfId="33567"/>
    <cellStyle name="Normal 3 2 2 2 3 3 3 2 2 6" xfId="44122"/>
    <cellStyle name="Normal 3 2 2 2 3 3 3 2 2 7" xfId="54686"/>
    <cellStyle name="Normal 3 2 2 2 3 3 3 2 3" xfId="10143"/>
    <cellStyle name="Normal 3 2 2 2 3 3 3 2 3 2" xfId="25650"/>
    <cellStyle name="Normal 3 2 2 2 3 3 3 2 3 3" xfId="36207"/>
    <cellStyle name="Normal 3 2 2 2 3 3 3 2 3 4" xfId="46762"/>
    <cellStyle name="Normal 3 2 2 2 3 3 3 2 3 5" xfId="57326"/>
    <cellStyle name="Normal 3 2 2 2 3 3 3 2 4" xfId="4861"/>
    <cellStyle name="Normal 3 2 2 2 3 3 3 2 5" xfId="15439"/>
    <cellStyle name="Normal 3 2 2 2 3 3 3 2 6" xfId="20370"/>
    <cellStyle name="Normal 3 2 2 2 3 3 3 2 7" xfId="30927"/>
    <cellStyle name="Normal 3 2 2 2 3 3 3 2 8" xfId="41482"/>
    <cellStyle name="Normal 3 2 2 2 3 3 3 2 9" xfId="52046"/>
    <cellStyle name="Normal 3 2 2 2 3 3 3 3" xfId="6271"/>
    <cellStyle name="Normal 3 2 2 2 3 3 3 3 2" xfId="11552"/>
    <cellStyle name="Normal 3 2 2 2 3 3 3 3 2 2" xfId="27058"/>
    <cellStyle name="Normal 3 2 2 2 3 3 3 3 2 3" xfId="37615"/>
    <cellStyle name="Normal 3 2 2 2 3 3 3 3 2 4" xfId="48170"/>
    <cellStyle name="Normal 3 2 2 2 3 3 3 3 2 5" xfId="58734"/>
    <cellStyle name="Normal 3 2 2 2 3 3 3 3 3" xfId="16671"/>
    <cellStyle name="Normal 3 2 2 2 3 3 3 3 4" xfId="21778"/>
    <cellStyle name="Normal 3 2 2 2 3 3 3 3 5" xfId="32335"/>
    <cellStyle name="Normal 3 2 2 2 3 3 3 3 6" xfId="42890"/>
    <cellStyle name="Normal 3 2 2 2 3 3 3 3 7" xfId="53454"/>
    <cellStyle name="Normal 3 2 2 2 3 3 3 4" xfId="8911"/>
    <cellStyle name="Normal 3 2 2 2 3 3 3 4 2" xfId="24418"/>
    <cellStyle name="Normal 3 2 2 2 3 3 3 4 3" xfId="34975"/>
    <cellStyle name="Normal 3 2 2 2 3 3 3 4 4" xfId="45530"/>
    <cellStyle name="Normal 3 2 2 2 3 3 3 4 5" xfId="56094"/>
    <cellStyle name="Normal 3 2 2 2 3 3 3 5" xfId="3629"/>
    <cellStyle name="Normal 3 2 2 2 3 3 3 6" xfId="14207"/>
    <cellStyle name="Normal 3 2 2 2 3 3 3 7" xfId="19138"/>
    <cellStyle name="Normal 3 2 2 2 3 3 3 8" xfId="29695"/>
    <cellStyle name="Normal 3 2 2 2 3 3 3 9" xfId="40250"/>
    <cellStyle name="Normal 3 2 2 2 3 3 4" xfId="1513"/>
    <cellStyle name="Normal 3 2 2 2 3 3 4 2" xfId="6799"/>
    <cellStyle name="Normal 3 2 2 2 3 3 4 2 2" xfId="12080"/>
    <cellStyle name="Normal 3 2 2 2 3 3 4 2 2 2" xfId="27586"/>
    <cellStyle name="Normal 3 2 2 2 3 3 4 2 2 3" xfId="38143"/>
    <cellStyle name="Normal 3 2 2 2 3 3 4 2 2 4" xfId="48698"/>
    <cellStyle name="Normal 3 2 2 2 3 3 4 2 2 5" xfId="59262"/>
    <cellStyle name="Normal 3 2 2 2 3 3 4 2 3" xfId="17199"/>
    <cellStyle name="Normal 3 2 2 2 3 3 4 2 4" xfId="22306"/>
    <cellStyle name="Normal 3 2 2 2 3 3 4 2 5" xfId="32863"/>
    <cellStyle name="Normal 3 2 2 2 3 3 4 2 6" xfId="43418"/>
    <cellStyle name="Normal 3 2 2 2 3 3 4 2 7" xfId="53982"/>
    <cellStyle name="Normal 3 2 2 2 3 3 4 3" xfId="9439"/>
    <cellStyle name="Normal 3 2 2 2 3 3 4 3 2" xfId="24946"/>
    <cellStyle name="Normal 3 2 2 2 3 3 4 3 3" xfId="35503"/>
    <cellStyle name="Normal 3 2 2 2 3 3 4 3 4" xfId="46058"/>
    <cellStyle name="Normal 3 2 2 2 3 3 4 3 5" xfId="56622"/>
    <cellStyle name="Normal 3 2 2 2 3 3 4 4" xfId="4157"/>
    <cellStyle name="Normal 3 2 2 2 3 3 4 5" xfId="14735"/>
    <cellStyle name="Normal 3 2 2 2 3 3 4 6" xfId="19666"/>
    <cellStyle name="Normal 3 2 2 2 3 3 4 7" xfId="30223"/>
    <cellStyle name="Normal 3 2 2 2 3 3 4 8" xfId="40778"/>
    <cellStyle name="Normal 3 2 2 2 3 3 4 9" xfId="51342"/>
    <cellStyle name="Normal 3 2 2 2 3 3 5" xfId="5566"/>
    <cellStyle name="Normal 3 2 2 2 3 3 5 2" xfId="10848"/>
    <cellStyle name="Normal 3 2 2 2 3 3 5 2 2" xfId="26354"/>
    <cellStyle name="Normal 3 2 2 2 3 3 5 2 3" xfId="36911"/>
    <cellStyle name="Normal 3 2 2 2 3 3 5 2 4" xfId="47466"/>
    <cellStyle name="Normal 3 2 2 2 3 3 5 2 5" xfId="58030"/>
    <cellStyle name="Normal 3 2 2 2 3 3 5 3" xfId="15967"/>
    <cellStyle name="Normal 3 2 2 2 3 3 5 4" xfId="21074"/>
    <cellStyle name="Normal 3 2 2 2 3 3 5 5" xfId="31631"/>
    <cellStyle name="Normal 3 2 2 2 3 3 5 6" xfId="42186"/>
    <cellStyle name="Normal 3 2 2 2 3 3 5 7" xfId="52750"/>
    <cellStyle name="Normal 3 2 2 2 3 3 6" xfId="8207"/>
    <cellStyle name="Normal 3 2 2 2 3 3 6 2" xfId="23714"/>
    <cellStyle name="Normal 3 2 2 2 3 3 6 3" xfId="34271"/>
    <cellStyle name="Normal 3 2 2 2 3 3 6 4" xfId="44826"/>
    <cellStyle name="Normal 3 2 2 2 3 3 6 5" xfId="55390"/>
    <cellStyle name="Normal 3 2 2 2 3 3 7" xfId="2929"/>
    <cellStyle name="Normal 3 2 2 2 3 3 8" xfId="13503"/>
    <cellStyle name="Normal 3 2 2 2 3 3 9" xfId="18434"/>
    <cellStyle name="Normal 3 2 2 2 3 4" xfId="456"/>
    <cellStyle name="Normal 3 2 2 2 3 4 10" xfId="39724"/>
    <cellStyle name="Normal 3 2 2 2 3 4 11" xfId="50286"/>
    <cellStyle name="Normal 3 2 2 2 3 4 2" xfId="1161"/>
    <cellStyle name="Normal 3 2 2 2 3 4 2 10" xfId="50990"/>
    <cellStyle name="Normal 3 2 2 2 3 4 2 2" xfId="2393"/>
    <cellStyle name="Normal 3 2 2 2 3 4 2 2 2" xfId="7679"/>
    <cellStyle name="Normal 3 2 2 2 3 4 2 2 2 2" xfId="12960"/>
    <cellStyle name="Normal 3 2 2 2 3 4 2 2 2 2 2" xfId="28466"/>
    <cellStyle name="Normal 3 2 2 2 3 4 2 2 2 2 3" xfId="39023"/>
    <cellStyle name="Normal 3 2 2 2 3 4 2 2 2 2 4" xfId="49578"/>
    <cellStyle name="Normal 3 2 2 2 3 4 2 2 2 2 5" xfId="60142"/>
    <cellStyle name="Normal 3 2 2 2 3 4 2 2 2 3" xfId="18079"/>
    <cellStyle name="Normal 3 2 2 2 3 4 2 2 2 4" xfId="23186"/>
    <cellStyle name="Normal 3 2 2 2 3 4 2 2 2 5" xfId="33743"/>
    <cellStyle name="Normal 3 2 2 2 3 4 2 2 2 6" xfId="44298"/>
    <cellStyle name="Normal 3 2 2 2 3 4 2 2 2 7" xfId="54862"/>
    <cellStyle name="Normal 3 2 2 2 3 4 2 2 3" xfId="10319"/>
    <cellStyle name="Normal 3 2 2 2 3 4 2 2 3 2" xfId="25826"/>
    <cellStyle name="Normal 3 2 2 2 3 4 2 2 3 3" xfId="36383"/>
    <cellStyle name="Normal 3 2 2 2 3 4 2 2 3 4" xfId="46938"/>
    <cellStyle name="Normal 3 2 2 2 3 4 2 2 3 5" xfId="57502"/>
    <cellStyle name="Normal 3 2 2 2 3 4 2 2 4" xfId="5037"/>
    <cellStyle name="Normal 3 2 2 2 3 4 2 2 5" xfId="15615"/>
    <cellStyle name="Normal 3 2 2 2 3 4 2 2 6" xfId="20546"/>
    <cellStyle name="Normal 3 2 2 2 3 4 2 2 7" xfId="31103"/>
    <cellStyle name="Normal 3 2 2 2 3 4 2 2 8" xfId="41658"/>
    <cellStyle name="Normal 3 2 2 2 3 4 2 2 9" xfId="52222"/>
    <cellStyle name="Normal 3 2 2 2 3 4 2 3" xfId="6447"/>
    <cellStyle name="Normal 3 2 2 2 3 4 2 3 2" xfId="11728"/>
    <cellStyle name="Normal 3 2 2 2 3 4 2 3 2 2" xfId="27234"/>
    <cellStyle name="Normal 3 2 2 2 3 4 2 3 2 3" xfId="37791"/>
    <cellStyle name="Normal 3 2 2 2 3 4 2 3 2 4" xfId="48346"/>
    <cellStyle name="Normal 3 2 2 2 3 4 2 3 2 5" xfId="58910"/>
    <cellStyle name="Normal 3 2 2 2 3 4 2 3 3" xfId="16847"/>
    <cellStyle name="Normal 3 2 2 2 3 4 2 3 4" xfId="21954"/>
    <cellStyle name="Normal 3 2 2 2 3 4 2 3 5" xfId="32511"/>
    <cellStyle name="Normal 3 2 2 2 3 4 2 3 6" xfId="43066"/>
    <cellStyle name="Normal 3 2 2 2 3 4 2 3 7" xfId="53630"/>
    <cellStyle name="Normal 3 2 2 2 3 4 2 4" xfId="9087"/>
    <cellStyle name="Normal 3 2 2 2 3 4 2 4 2" xfId="24594"/>
    <cellStyle name="Normal 3 2 2 2 3 4 2 4 3" xfId="35151"/>
    <cellStyle name="Normal 3 2 2 2 3 4 2 4 4" xfId="45706"/>
    <cellStyle name="Normal 3 2 2 2 3 4 2 4 5" xfId="56270"/>
    <cellStyle name="Normal 3 2 2 2 3 4 2 5" xfId="3805"/>
    <cellStyle name="Normal 3 2 2 2 3 4 2 6" xfId="14383"/>
    <cellStyle name="Normal 3 2 2 2 3 4 2 7" xfId="19314"/>
    <cellStyle name="Normal 3 2 2 2 3 4 2 8" xfId="29871"/>
    <cellStyle name="Normal 3 2 2 2 3 4 2 9" xfId="40426"/>
    <cellStyle name="Normal 3 2 2 2 3 4 3" xfId="1689"/>
    <cellStyle name="Normal 3 2 2 2 3 4 3 2" xfId="6975"/>
    <cellStyle name="Normal 3 2 2 2 3 4 3 2 2" xfId="12256"/>
    <cellStyle name="Normal 3 2 2 2 3 4 3 2 2 2" xfId="27762"/>
    <cellStyle name="Normal 3 2 2 2 3 4 3 2 2 3" xfId="38319"/>
    <cellStyle name="Normal 3 2 2 2 3 4 3 2 2 4" xfId="48874"/>
    <cellStyle name="Normal 3 2 2 2 3 4 3 2 2 5" xfId="59438"/>
    <cellStyle name="Normal 3 2 2 2 3 4 3 2 3" xfId="17375"/>
    <cellStyle name="Normal 3 2 2 2 3 4 3 2 4" xfId="22482"/>
    <cellStyle name="Normal 3 2 2 2 3 4 3 2 5" xfId="33039"/>
    <cellStyle name="Normal 3 2 2 2 3 4 3 2 6" xfId="43594"/>
    <cellStyle name="Normal 3 2 2 2 3 4 3 2 7" xfId="54158"/>
    <cellStyle name="Normal 3 2 2 2 3 4 3 3" xfId="9615"/>
    <cellStyle name="Normal 3 2 2 2 3 4 3 3 2" xfId="25122"/>
    <cellStyle name="Normal 3 2 2 2 3 4 3 3 3" xfId="35679"/>
    <cellStyle name="Normal 3 2 2 2 3 4 3 3 4" xfId="46234"/>
    <cellStyle name="Normal 3 2 2 2 3 4 3 3 5" xfId="56798"/>
    <cellStyle name="Normal 3 2 2 2 3 4 3 4" xfId="4333"/>
    <cellStyle name="Normal 3 2 2 2 3 4 3 5" xfId="14911"/>
    <cellStyle name="Normal 3 2 2 2 3 4 3 6" xfId="19842"/>
    <cellStyle name="Normal 3 2 2 2 3 4 3 7" xfId="30399"/>
    <cellStyle name="Normal 3 2 2 2 3 4 3 8" xfId="40954"/>
    <cellStyle name="Normal 3 2 2 2 3 4 3 9" xfId="51518"/>
    <cellStyle name="Normal 3 2 2 2 3 4 4" xfId="5742"/>
    <cellStyle name="Normal 3 2 2 2 3 4 4 2" xfId="11024"/>
    <cellStyle name="Normal 3 2 2 2 3 4 4 2 2" xfId="26530"/>
    <cellStyle name="Normal 3 2 2 2 3 4 4 2 3" xfId="37087"/>
    <cellStyle name="Normal 3 2 2 2 3 4 4 2 4" xfId="47642"/>
    <cellStyle name="Normal 3 2 2 2 3 4 4 2 5" xfId="58206"/>
    <cellStyle name="Normal 3 2 2 2 3 4 4 3" xfId="16143"/>
    <cellStyle name="Normal 3 2 2 2 3 4 4 4" xfId="21250"/>
    <cellStyle name="Normal 3 2 2 2 3 4 4 5" xfId="31807"/>
    <cellStyle name="Normal 3 2 2 2 3 4 4 6" xfId="42362"/>
    <cellStyle name="Normal 3 2 2 2 3 4 4 7" xfId="52926"/>
    <cellStyle name="Normal 3 2 2 2 3 4 5" xfId="8383"/>
    <cellStyle name="Normal 3 2 2 2 3 4 5 2" xfId="23890"/>
    <cellStyle name="Normal 3 2 2 2 3 4 5 3" xfId="34447"/>
    <cellStyle name="Normal 3 2 2 2 3 4 5 4" xfId="45002"/>
    <cellStyle name="Normal 3 2 2 2 3 4 5 5" xfId="55566"/>
    <cellStyle name="Normal 3 2 2 2 3 4 6" xfId="3103"/>
    <cellStyle name="Normal 3 2 2 2 3 4 7" xfId="13679"/>
    <cellStyle name="Normal 3 2 2 2 3 4 8" xfId="18610"/>
    <cellStyle name="Normal 3 2 2 2 3 4 9" xfId="29169"/>
    <cellStyle name="Normal 3 2 2 2 3 5" xfId="809"/>
    <cellStyle name="Normal 3 2 2 2 3 5 10" xfId="50638"/>
    <cellStyle name="Normal 3 2 2 2 3 5 2" xfId="2041"/>
    <cellStyle name="Normal 3 2 2 2 3 5 2 2" xfId="7327"/>
    <cellStyle name="Normal 3 2 2 2 3 5 2 2 2" xfId="12608"/>
    <cellStyle name="Normal 3 2 2 2 3 5 2 2 2 2" xfId="28114"/>
    <cellStyle name="Normal 3 2 2 2 3 5 2 2 2 3" xfId="38671"/>
    <cellStyle name="Normal 3 2 2 2 3 5 2 2 2 4" xfId="49226"/>
    <cellStyle name="Normal 3 2 2 2 3 5 2 2 2 5" xfId="59790"/>
    <cellStyle name="Normal 3 2 2 2 3 5 2 2 3" xfId="17727"/>
    <cellStyle name="Normal 3 2 2 2 3 5 2 2 4" xfId="22834"/>
    <cellStyle name="Normal 3 2 2 2 3 5 2 2 5" xfId="33391"/>
    <cellStyle name="Normal 3 2 2 2 3 5 2 2 6" xfId="43946"/>
    <cellStyle name="Normal 3 2 2 2 3 5 2 2 7" xfId="54510"/>
    <cellStyle name="Normal 3 2 2 2 3 5 2 3" xfId="9967"/>
    <cellStyle name="Normal 3 2 2 2 3 5 2 3 2" xfId="25474"/>
    <cellStyle name="Normal 3 2 2 2 3 5 2 3 3" xfId="36031"/>
    <cellStyle name="Normal 3 2 2 2 3 5 2 3 4" xfId="46586"/>
    <cellStyle name="Normal 3 2 2 2 3 5 2 3 5" xfId="57150"/>
    <cellStyle name="Normal 3 2 2 2 3 5 2 4" xfId="4685"/>
    <cellStyle name="Normal 3 2 2 2 3 5 2 5" xfId="15263"/>
    <cellStyle name="Normal 3 2 2 2 3 5 2 6" xfId="20194"/>
    <cellStyle name="Normal 3 2 2 2 3 5 2 7" xfId="30751"/>
    <cellStyle name="Normal 3 2 2 2 3 5 2 8" xfId="41306"/>
    <cellStyle name="Normal 3 2 2 2 3 5 2 9" xfId="51870"/>
    <cellStyle name="Normal 3 2 2 2 3 5 3" xfId="6095"/>
    <cellStyle name="Normal 3 2 2 2 3 5 3 2" xfId="11376"/>
    <cellStyle name="Normal 3 2 2 2 3 5 3 2 2" xfId="26882"/>
    <cellStyle name="Normal 3 2 2 2 3 5 3 2 3" xfId="37439"/>
    <cellStyle name="Normal 3 2 2 2 3 5 3 2 4" xfId="47994"/>
    <cellStyle name="Normal 3 2 2 2 3 5 3 2 5" xfId="58558"/>
    <cellStyle name="Normal 3 2 2 2 3 5 3 3" xfId="16495"/>
    <cellStyle name="Normal 3 2 2 2 3 5 3 4" xfId="21602"/>
    <cellStyle name="Normal 3 2 2 2 3 5 3 5" xfId="32159"/>
    <cellStyle name="Normal 3 2 2 2 3 5 3 6" xfId="42714"/>
    <cellStyle name="Normal 3 2 2 2 3 5 3 7" xfId="53278"/>
    <cellStyle name="Normal 3 2 2 2 3 5 4" xfId="8735"/>
    <cellStyle name="Normal 3 2 2 2 3 5 4 2" xfId="24242"/>
    <cellStyle name="Normal 3 2 2 2 3 5 4 3" xfId="34799"/>
    <cellStyle name="Normal 3 2 2 2 3 5 4 4" xfId="45354"/>
    <cellStyle name="Normal 3 2 2 2 3 5 4 5" xfId="55918"/>
    <cellStyle name="Normal 3 2 2 2 3 5 5" xfId="3453"/>
    <cellStyle name="Normal 3 2 2 2 3 5 6" xfId="14031"/>
    <cellStyle name="Normal 3 2 2 2 3 5 7" xfId="18962"/>
    <cellStyle name="Normal 3 2 2 2 3 5 8" xfId="29519"/>
    <cellStyle name="Normal 3 2 2 2 3 5 9" xfId="40074"/>
    <cellStyle name="Normal 3 2 2 2 3 6" xfId="1337"/>
    <cellStyle name="Normal 3 2 2 2 3 6 2" xfId="6623"/>
    <cellStyle name="Normal 3 2 2 2 3 6 2 2" xfId="11904"/>
    <cellStyle name="Normal 3 2 2 2 3 6 2 2 2" xfId="27410"/>
    <cellStyle name="Normal 3 2 2 2 3 6 2 2 3" xfId="37967"/>
    <cellStyle name="Normal 3 2 2 2 3 6 2 2 4" xfId="48522"/>
    <cellStyle name="Normal 3 2 2 2 3 6 2 2 5" xfId="59086"/>
    <cellStyle name="Normal 3 2 2 2 3 6 2 3" xfId="17023"/>
    <cellStyle name="Normal 3 2 2 2 3 6 2 4" xfId="22130"/>
    <cellStyle name="Normal 3 2 2 2 3 6 2 5" xfId="32687"/>
    <cellStyle name="Normal 3 2 2 2 3 6 2 6" xfId="43242"/>
    <cellStyle name="Normal 3 2 2 2 3 6 2 7" xfId="53806"/>
    <cellStyle name="Normal 3 2 2 2 3 6 3" xfId="9263"/>
    <cellStyle name="Normal 3 2 2 2 3 6 3 2" xfId="24770"/>
    <cellStyle name="Normal 3 2 2 2 3 6 3 3" xfId="35327"/>
    <cellStyle name="Normal 3 2 2 2 3 6 3 4" xfId="45882"/>
    <cellStyle name="Normal 3 2 2 2 3 6 3 5" xfId="56446"/>
    <cellStyle name="Normal 3 2 2 2 3 6 4" xfId="3981"/>
    <cellStyle name="Normal 3 2 2 2 3 6 5" xfId="14559"/>
    <cellStyle name="Normal 3 2 2 2 3 6 6" xfId="19490"/>
    <cellStyle name="Normal 3 2 2 2 3 6 7" xfId="30047"/>
    <cellStyle name="Normal 3 2 2 2 3 6 8" xfId="40602"/>
    <cellStyle name="Normal 3 2 2 2 3 6 9" xfId="51166"/>
    <cellStyle name="Normal 3 2 2 2 3 7" xfId="2569"/>
    <cellStyle name="Normal 3 2 2 2 3 7 2" xfId="7855"/>
    <cellStyle name="Normal 3 2 2 2 3 7 2 2" xfId="13136"/>
    <cellStyle name="Normal 3 2 2 2 3 7 2 2 2" xfId="28642"/>
    <cellStyle name="Normal 3 2 2 2 3 7 2 2 3" xfId="39199"/>
    <cellStyle name="Normal 3 2 2 2 3 7 2 2 4" xfId="49754"/>
    <cellStyle name="Normal 3 2 2 2 3 7 2 2 5" xfId="60318"/>
    <cellStyle name="Normal 3 2 2 2 3 7 2 3" xfId="23362"/>
    <cellStyle name="Normal 3 2 2 2 3 7 2 4" xfId="33919"/>
    <cellStyle name="Normal 3 2 2 2 3 7 2 5" xfId="44474"/>
    <cellStyle name="Normal 3 2 2 2 3 7 2 6" xfId="55038"/>
    <cellStyle name="Normal 3 2 2 2 3 7 3" xfId="10495"/>
    <cellStyle name="Normal 3 2 2 2 3 7 3 2" xfId="26002"/>
    <cellStyle name="Normal 3 2 2 2 3 7 3 3" xfId="36559"/>
    <cellStyle name="Normal 3 2 2 2 3 7 3 4" xfId="47114"/>
    <cellStyle name="Normal 3 2 2 2 3 7 3 5" xfId="57678"/>
    <cellStyle name="Normal 3 2 2 2 3 7 4" xfId="5213"/>
    <cellStyle name="Normal 3 2 2 2 3 7 5" xfId="15791"/>
    <cellStyle name="Normal 3 2 2 2 3 7 6" xfId="20722"/>
    <cellStyle name="Normal 3 2 2 2 3 7 7" xfId="31279"/>
    <cellStyle name="Normal 3 2 2 2 3 7 8" xfId="41834"/>
    <cellStyle name="Normal 3 2 2 2 3 7 9" xfId="52398"/>
    <cellStyle name="Normal 3 2 2 2 3 8" xfId="5390"/>
    <cellStyle name="Normal 3 2 2 2 3 8 2" xfId="10672"/>
    <cellStyle name="Normal 3 2 2 2 3 8 2 2" xfId="26178"/>
    <cellStyle name="Normal 3 2 2 2 3 8 2 3" xfId="36735"/>
    <cellStyle name="Normal 3 2 2 2 3 8 2 4" xfId="47290"/>
    <cellStyle name="Normal 3 2 2 2 3 8 2 5" xfId="57854"/>
    <cellStyle name="Normal 3 2 2 2 3 8 3" xfId="20898"/>
    <cellStyle name="Normal 3 2 2 2 3 8 4" xfId="31455"/>
    <cellStyle name="Normal 3 2 2 2 3 8 5" xfId="42010"/>
    <cellStyle name="Normal 3 2 2 2 3 8 6" xfId="52574"/>
    <cellStyle name="Normal 3 2 2 2 3 9" xfId="8031"/>
    <cellStyle name="Normal 3 2 2 2 3 9 2" xfId="23538"/>
    <cellStyle name="Normal 3 2 2 2 3 9 3" xfId="34095"/>
    <cellStyle name="Normal 3 2 2 2 3 9 4" xfId="44650"/>
    <cellStyle name="Normal 3 2 2 2 3 9 5" xfId="55214"/>
    <cellStyle name="Normal 3 2 2 2 4" xfId="154"/>
    <cellStyle name="Normal 3 2 2 2 4 10" xfId="13384"/>
    <cellStyle name="Normal 3 2 2 2 4 11" xfId="18314"/>
    <cellStyle name="Normal 3 2 2 2 4 12" xfId="28876"/>
    <cellStyle name="Normal 3 2 2 2 4 13" xfId="39431"/>
    <cellStyle name="Normal 3 2 2 2 4 14" xfId="49991"/>
    <cellStyle name="Normal 3 2 2 2 4 2" xfId="337"/>
    <cellStyle name="Normal 3 2 2 2 4 2 10" xfId="29052"/>
    <cellStyle name="Normal 3 2 2 2 4 2 11" xfId="39607"/>
    <cellStyle name="Normal 3 2 2 2 4 2 12" xfId="50167"/>
    <cellStyle name="Normal 3 2 2 2 4 2 2" xfId="690"/>
    <cellStyle name="Normal 3 2 2 2 4 2 2 10" xfId="50519"/>
    <cellStyle name="Normal 3 2 2 2 4 2 2 2" xfId="1922"/>
    <cellStyle name="Normal 3 2 2 2 4 2 2 2 2" xfId="7208"/>
    <cellStyle name="Normal 3 2 2 2 4 2 2 2 2 2" xfId="12489"/>
    <cellStyle name="Normal 3 2 2 2 4 2 2 2 2 2 2" xfId="27995"/>
    <cellStyle name="Normal 3 2 2 2 4 2 2 2 2 2 3" xfId="38552"/>
    <cellStyle name="Normal 3 2 2 2 4 2 2 2 2 2 4" xfId="49107"/>
    <cellStyle name="Normal 3 2 2 2 4 2 2 2 2 2 5" xfId="59671"/>
    <cellStyle name="Normal 3 2 2 2 4 2 2 2 2 3" xfId="17608"/>
    <cellStyle name="Normal 3 2 2 2 4 2 2 2 2 4" xfId="22715"/>
    <cellStyle name="Normal 3 2 2 2 4 2 2 2 2 5" xfId="33272"/>
    <cellStyle name="Normal 3 2 2 2 4 2 2 2 2 6" xfId="43827"/>
    <cellStyle name="Normal 3 2 2 2 4 2 2 2 2 7" xfId="54391"/>
    <cellStyle name="Normal 3 2 2 2 4 2 2 2 3" xfId="9848"/>
    <cellStyle name="Normal 3 2 2 2 4 2 2 2 3 2" xfId="25355"/>
    <cellStyle name="Normal 3 2 2 2 4 2 2 2 3 3" xfId="35912"/>
    <cellStyle name="Normal 3 2 2 2 4 2 2 2 3 4" xfId="46467"/>
    <cellStyle name="Normal 3 2 2 2 4 2 2 2 3 5" xfId="57031"/>
    <cellStyle name="Normal 3 2 2 2 4 2 2 2 4" xfId="4566"/>
    <cellStyle name="Normal 3 2 2 2 4 2 2 2 5" xfId="15144"/>
    <cellStyle name="Normal 3 2 2 2 4 2 2 2 6" xfId="20075"/>
    <cellStyle name="Normal 3 2 2 2 4 2 2 2 7" xfId="30632"/>
    <cellStyle name="Normal 3 2 2 2 4 2 2 2 8" xfId="41187"/>
    <cellStyle name="Normal 3 2 2 2 4 2 2 2 9" xfId="51751"/>
    <cellStyle name="Normal 3 2 2 2 4 2 2 3" xfId="5976"/>
    <cellStyle name="Normal 3 2 2 2 4 2 2 3 2" xfId="11257"/>
    <cellStyle name="Normal 3 2 2 2 4 2 2 3 2 2" xfId="26763"/>
    <cellStyle name="Normal 3 2 2 2 4 2 2 3 2 3" xfId="37320"/>
    <cellStyle name="Normal 3 2 2 2 4 2 2 3 2 4" xfId="47875"/>
    <cellStyle name="Normal 3 2 2 2 4 2 2 3 2 5" xfId="58439"/>
    <cellStyle name="Normal 3 2 2 2 4 2 2 3 3" xfId="16376"/>
    <cellStyle name="Normal 3 2 2 2 4 2 2 3 4" xfId="21483"/>
    <cellStyle name="Normal 3 2 2 2 4 2 2 3 5" xfId="32040"/>
    <cellStyle name="Normal 3 2 2 2 4 2 2 3 6" xfId="42595"/>
    <cellStyle name="Normal 3 2 2 2 4 2 2 3 7" xfId="53159"/>
    <cellStyle name="Normal 3 2 2 2 4 2 2 4" xfId="8616"/>
    <cellStyle name="Normal 3 2 2 2 4 2 2 4 2" xfId="24123"/>
    <cellStyle name="Normal 3 2 2 2 4 2 2 4 3" xfId="34680"/>
    <cellStyle name="Normal 3 2 2 2 4 2 2 4 4" xfId="45235"/>
    <cellStyle name="Normal 3 2 2 2 4 2 2 4 5" xfId="55799"/>
    <cellStyle name="Normal 3 2 2 2 4 2 2 5" xfId="3334"/>
    <cellStyle name="Normal 3 2 2 2 4 2 2 6" xfId="13912"/>
    <cellStyle name="Normal 3 2 2 2 4 2 2 7" xfId="18843"/>
    <cellStyle name="Normal 3 2 2 2 4 2 2 8" xfId="29400"/>
    <cellStyle name="Normal 3 2 2 2 4 2 2 9" xfId="39955"/>
    <cellStyle name="Normal 3 2 2 2 4 2 3" xfId="1042"/>
    <cellStyle name="Normal 3 2 2 2 4 2 3 10" xfId="50871"/>
    <cellStyle name="Normal 3 2 2 2 4 2 3 2" xfId="2274"/>
    <cellStyle name="Normal 3 2 2 2 4 2 3 2 2" xfId="7560"/>
    <cellStyle name="Normal 3 2 2 2 4 2 3 2 2 2" xfId="12841"/>
    <cellStyle name="Normal 3 2 2 2 4 2 3 2 2 2 2" xfId="28347"/>
    <cellStyle name="Normal 3 2 2 2 4 2 3 2 2 2 3" xfId="38904"/>
    <cellStyle name="Normal 3 2 2 2 4 2 3 2 2 2 4" xfId="49459"/>
    <cellStyle name="Normal 3 2 2 2 4 2 3 2 2 2 5" xfId="60023"/>
    <cellStyle name="Normal 3 2 2 2 4 2 3 2 2 3" xfId="17960"/>
    <cellStyle name="Normal 3 2 2 2 4 2 3 2 2 4" xfId="23067"/>
    <cellStyle name="Normal 3 2 2 2 4 2 3 2 2 5" xfId="33624"/>
    <cellStyle name="Normal 3 2 2 2 4 2 3 2 2 6" xfId="44179"/>
    <cellStyle name="Normal 3 2 2 2 4 2 3 2 2 7" xfId="54743"/>
    <cellStyle name="Normal 3 2 2 2 4 2 3 2 3" xfId="10200"/>
    <cellStyle name="Normal 3 2 2 2 4 2 3 2 3 2" xfId="25707"/>
    <cellStyle name="Normal 3 2 2 2 4 2 3 2 3 3" xfId="36264"/>
    <cellStyle name="Normal 3 2 2 2 4 2 3 2 3 4" xfId="46819"/>
    <cellStyle name="Normal 3 2 2 2 4 2 3 2 3 5" xfId="57383"/>
    <cellStyle name="Normal 3 2 2 2 4 2 3 2 4" xfId="4918"/>
    <cellStyle name="Normal 3 2 2 2 4 2 3 2 5" xfId="15496"/>
    <cellStyle name="Normal 3 2 2 2 4 2 3 2 6" xfId="20427"/>
    <cellStyle name="Normal 3 2 2 2 4 2 3 2 7" xfId="30984"/>
    <cellStyle name="Normal 3 2 2 2 4 2 3 2 8" xfId="41539"/>
    <cellStyle name="Normal 3 2 2 2 4 2 3 2 9" xfId="52103"/>
    <cellStyle name="Normal 3 2 2 2 4 2 3 3" xfId="6328"/>
    <cellStyle name="Normal 3 2 2 2 4 2 3 3 2" xfId="11609"/>
    <cellStyle name="Normal 3 2 2 2 4 2 3 3 2 2" xfId="27115"/>
    <cellStyle name="Normal 3 2 2 2 4 2 3 3 2 3" xfId="37672"/>
    <cellStyle name="Normal 3 2 2 2 4 2 3 3 2 4" xfId="48227"/>
    <cellStyle name="Normal 3 2 2 2 4 2 3 3 2 5" xfId="58791"/>
    <cellStyle name="Normal 3 2 2 2 4 2 3 3 3" xfId="16728"/>
    <cellStyle name="Normal 3 2 2 2 4 2 3 3 4" xfId="21835"/>
    <cellStyle name="Normal 3 2 2 2 4 2 3 3 5" xfId="32392"/>
    <cellStyle name="Normal 3 2 2 2 4 2 3 3 6" xfId="42947"/>
    <cellStyle name="Normal 3 2 2 2 4 2 3 3 7" xfId="53511"/>
    <cellStyle name="Normal 3 2 2 2 4 2 3 4" xfId="8968"/>
    <cellStyle name="Normal 3 2 2 2 4 2 3 4 2" xfId="24475"/>
    <cellStyle name="Normal 3 2 2 2 4 2 3 4 3" xfId="35032"/>
    <cellStyle name="Normal 3 2 2 2 4 2 3 4 4" xfId="45587"/>
    <cellStyle name="Normal 3 2 2 2 4 2 3 4 5" xfId="56151"/>
    <cellStyle name="Normal 3 2 2 2 4 2 3 5" xfId="3686"/>
    <cellStyle name="Normal 3 2 2 2 4 2 3 6" xfId="14264"/>
    <cellStyle name="Normal 3 2 2 2 4 2 3 7" xfId="19195"/>
    <cellStyle name="Normal 3 2 2 2 4 2 3 8" xfId="29752"/>
    <cellStyle name="Normal 3 2 2 2 4 2 3 9" xfId="40307"/>
    <cellStyle name="Normal 3 2 2 2 4 2 4" xfId="1570"/>
    <cellStyle name="Normal 3 2 2 2 4 2 4 2" xfId="6856"/>
    <cellStyle name="Normal 3 2 2 2 4 2 4 2 2" xfId="12137"/>
    <cellStyle name="Normal 3 2 2 2 4 2 4 2 2 2" xfId="27643"/>
    <cellStyle name="Normal 3 2 2 2 4 2 4 2 2 3" xfId="38200"/>
    <cellStyle name="Normal 3 2 2 2 4 2 4 2 2 4" xfId="48755"/>
    <cellStyle name="Normal 3 2 2 2 4 2 4 2 2 5" xfId="59319"/>
    <cellStyle name="Normal 3 2 2 2 4 2 4 2 3" xfId="17256"/>
    <cellStyle name="Normal 3 2 2 2 4 2 4 2 4" xfId="22363"/>
    <cellStyle name="Normal 3 2 2 2 4 2 4 2 5" xfId="32920"/>
    <cellStyle name="Normal 3 2 2 2 4 2 4 2 6" xfId="43475"/>
    <cellStyle name="Normal 3 2 2 2 4 2 4 2 7" xfId="54039"/>
    <cellStyle name="Normal 3 2 2 2 4 2 4 3" xfId="9496"/>
    <cellStyle name="Normal 3 2 2 2 4 2 4 3 2" xfId="25003"/>
    <cellStyle name="Normal 3 2 2 2 4 2 4 3 3" xfId="35560"/>
    <cellStyle name="Normal 3 2 2 2 4 2 4 3 4" xfId="46115"/>
    <cellStyle name="Normal 3 2 2 2 4 2 4 3 5" xfId="56679"/>
    <cellStyle name="Normal 3 2 2 2 4 2 4 4" xfId="4214"/>
    <cellStyle name="Normal 3 2 2 2 4 2 4 5" xfId="14792"/>
    <cellStyle name="Normal 3 2 2 2 4 2 4 6" xfId="19723"/>
    <cellStyle name="Normal 3 2 2 2 4 2 4 7" xfId="30280"/>
    <cellStyle name="Normal 3 2 2 2 4 2 4 8" xfId="40835"/>
    <cellStyle name="Normal 3 2 2 2 4 2 4 9" xfId="51399"/>
    <cellStyle name="Normal 3 2 2 2 4 2 5" xfId="5623"/>
    <cellStyle name="Normal 3 2 2 2 4 2 5 2" xfId="10905"/>
    <cellStyle name="Normal 3 2 2 2 4 2 5 2 2" xfId="26411"/>
    <cellStyle name="Normal 3 2 2 2 4 2 5 2 3" xfId="36968"/>
    <cellStyle name="Normal 3 2 2 2 4 2 5 2 4" xfId="47523"/>
    <cellStyle name="Normal 3 2 2 2 4 2 5 2 5" xfId="58087"/>
    <cellStyle name="Normal 3 2 2 2 4 2 5 3" xfId="16024"/>
    <cellStyle name="Normal 3 2 2 2 4 2 5 4" xfId="21131"/>
    <cellStyle name="Normal 3 2 2 2 4 2 5 5" xfId="31688"/>
    <cellStyle name="Normal 3 2 2 2 4 2 5 6" xfId="42243"/>
    <cellStyle name="Normal 3 2 2 2 4 2 5 7" xfId="52807"/>
    <cellStyle name="Normal 3 2 2 2 4 2 6" xfId="8264"/>
    <cellStyle name="Normal 3 2 2 2 4 2 6 2" xfId="23771"/>
    <cellStyle name="Normal 3 2 2 2 4 2 6 3" xfId="34328"/>
    <cellStyle name="Normal 3 2 2 2 4 2 6 4" xfId="44883"/>
    <cellStyle name="Normal 3 2 2 2 4 2 6 5" xfId="55447"/>
    <cellStyle name="Normal 3 2 2 2 4 2 7" xfId="2986"/>
    <cellStyle name="Normal 3 2 2 2 4 2 8" xfId="13560"/>
    <cellStyle name="Normal 3 2 2 2 4 2 9" xfId="18491"/>
    <cellStyle name="Normal 3 2 2 2 4 3" xfId="513"/>
    <cellStyle name="Normal 3 2 2 2 4 3 10" xfId="39780"/>
    <cellStyle name="Normal 3 2 2 2 4 3 11" xfId="50343"/>
    <cellStyle name="Normal 3 2 2 2 4 3 2" xfId="1218"/>
    <cellStyle name="Normal 3 2 2 2 4 3 2 10" xfId="51047"/>
    <cellStyle name="Normal 3 2 2 2 4 3 2 2" xfId="2450"/>
    <cellStyle name="Normal 3 2 2 2 4 3 2 2 2" xfId="7736"/>
    <cellStyle name="Normal 3 2 2 2 4 3 2 2 2 2" xfId="13017"/>
    <cellStyle name="Normal 3 2 2 2 4 3 2 2 2 2 2" xfId="28523"/>
    <cellStyle name="Normal 3 2 2 2 4 3 2 2 2 2 3" xfId="39080"/>
    <cellStyle name="Normal 3 2 2 2 4 3 2 2 2 2 4" xfId="49635"/>
    <cellStyle name="Normal 3 2 2 2 4 3 2 2 2 2 5" xfId="60199"/>
    <cellStyle name="Normal 3 2 2 2 4 3 2 2 2 3" xfId="18136"/>
    <cellStyle name="Normal 3 2 2 2 4 3 2 2 2 4" xfId="23243"/>
    <cellStyle name="Normal 3 2 2 2 4 3 2 2 2 5" xfId="33800"/>
    <cellStyle name="Normal 3 2 2 2 4 3 2 2 2 6" xfId="44355"/>
    <cellStyle name="Normal 3 2 2 2 4 3 2 2 2 7" xfId="54919"/>
    <cellStyle name="Normal 3 2 2 2 4 3 2 2 3" xfId="10376"/>
    <cellStyle name="Normal 3 2 2 2 4 3 2 2 3 2" xfId="25883"/>
    <cellStyle name="Normal 3 2 2 2 4 3 2 2 3 3" xfId="36440"/>
    <cellStyle name="Normal 3 2 2 2 4 3 2 2 3 4" xfId="46995"/>
    <cellStyle name="Normal 3 2 2 2 4 3 2 2 3 5" xfId="57559"/>
    <cellStyle name="Normal 3 2 2 2 4 3 2 2 4" xfId="5094"/>
    <cellStyle name="Normal 3 2 2 2 4 3 2 2 5" xfId="15672"/>
    <cellStyle name="Normal 3 2 2 2 4 3 2 2 6" xfId="20603"/>
    <cellStyle name="Normal 3 2 2 2 4 3 2 2 7" xfId="31160"/>
    <cellStyle name="Normal 3 2 2 2 4 3 2 2 8" xfId="41715"/>
    <cellStyle name="Normal 3 2 2 2 4 3 2 2 9" xfId="52279"/>
    <cellStyle name="Normal 3 2 2 2 4 3 2 3" xfId="6504"/>
    <cellStyle name="Normal 3 2 2 2 4 3 2 3 2" xfId="11785"/>
    <cellStyle name="Normal 3 2 2 2 4 3 2 3 2 2" xfId="27291"/>
    <cellStyle name="Normal 3 2 2 2 4 3 2 3 2 3" xfId="37848"/>
    <cellStyle name="Normal 3 2 2 2 4 3 2 3 2 4" xfId="48403"/>
    <cellStyle name="Normal 3 2 2 2 4 3 2 3 2 5" xfId="58967"/>
    <cellStyle name="Normal 3 2 2 2 4 3 2 3 3" xfId="16904"/>
    <cellStyle name="Normal 3 2 2 2 4 3 2 3 4" xfId="22011"/>
    <cellStyle name="Normal 3 2 2 2 4 3 2 3 5" xfId="32568"/>
    <cellStyle name="Normal 3 2 2 2 4 3 2 3 6" xfId="43123"/>
    <cellStyle name="Normal 3 2 2 2 4 3 2 3 7" xfId="53687"/>
    <cellStyle name="Normal 3 2 2 2 4 3 2 4" xfId="9144"/>
    <cellStyle name="Normal 3 2 2 2 4 3 2 4 2" xfId="24651"/>
    <cellStyle name="Normal 3 2 2 2 4 3 2 4 3" xfId="35208"/>
    <cellStyle name="Normal 3 2 2 2 4 3 2 4 4" xfId="45763"/>
    <cellStyle name="Normal 3 2 2 2 4 3 2 4 5" xfId="56327"/>
    <cellStyle name="Normal 3 2 2 2 4 3 2 5" xfId="3862"/>
    <cellStyle name="Normal 3 2 2 2 4 3 2 6" xfId="14440"/>
    <cellStyle name="Normal 3 2 2 2 4 3 2 7" xfId="19371"/>
    <cellStyle name="Normal 3 2 2 2 4 3 2 8" xfId="29928"/>
    <cellStyle name="Normal 3 2 2 2 4 3 2 9" xfId="40483"/>
    <cellStyle name="Normal 3 2 2 2 4 3 3" xfId="1746"/>
    <cellStyle name="Normal 3 2 2 2 4 3 3 2" xfId="7032"/>
    <cellStyle name="Normal 3 2 2 2 4 3 3 2 2" xfId="12313"/>
    <cellStyle name="Normal 3 2 2 2 4 3 3 2 2 2" xfId="27819"/>
    <cellStyle name="Normal 3 2 2 2 4 3 3 2 2 3" xfId="38376"/>
    <cellStyle name="Normal 3 2 2 2 4 3 3 2 2 4" xfId="48931"/>
    <cellStyle name="Normal 3 2 2 2 4 3 3 2 2 5" xfId="59495"/>
    <cellStyle name="Normal 3 2 2 2 4 3 3 2 3" xfId="17432"/>
    <cellStyle name="Normal 3 2 2 2 4 3 3 2 4" xfId="22539"/>
    <cellStyle name="Normal 3 2 2 2 4 3 3 2 5" xfId="33096"/>
    <cellStyle name="Normal 3 2 2 2 4 3 3 2 6" xfId="43651"/>
    <cellStyle name="Normal 3 2 2 2 4 3 3 2 7" xfId="54215"/>
    <cellStyle name="Normal 3 2 2 2 4 3 3 3" xfId="9672"/>
    <cellStyle name="Normal 3 2 2 2 4 3 3 3 2" xfId="25179"/>
    <cellStyle name="Normal 3 2 2 2 4 3 3 3 3" xfId="35736"/>
    <cellStyle name="Normal 3 2 2 2 4 3 3 3 4" xfId="46291"/>
    <cellStyle name="Normal 3 2 2 2 4 3 3 3 5" xfId="56855"/>
    <cellStyle name="Normal 3 2 2 2 4 3 3 4" xfId="4390"/>
    <cellStyle name="Normal 3 2 2 2 4 3 3 5" xfId="14968"/>
    <cellStyle name="Normal 3 2 2 2 4 3 3 6" xfId="19899"/>
    <cellStyle name="Normal 3 2 2 2 4 3 3 7" xfId="30456"/>
    <cellStyle name="Normal 3 2 2 2 4 3 3 8" xfId="41011"/>
    <cellStyle name="Normal 3 2 2 2 4 3 3 9" xfId="51575"/>
    <cellStyle name="Normal 3 2 2 2 4 3 4" xfId="5799"/>
    <cellStyle name="Normal 3 2 2 2 4 3 4 2" xfId="11081"/>
    <cellStyle name="Normal 3 2 2 2 4 3 4 2 2" xfId="26587"/>
    <cellStyle name="Normal 3 2 2 2 4 3 4 2 3" xfId="37144"/>
    <cellStyle name="Normal 3 2 2 2 4 3 4 2 4" xfId="47699"/>
    <cellStyle name="Normal 3 2 2 2 4 3 4 2 5" xfId="58263"/>
    <cellStyle name="Normal 3 2 2 2 4 3 4 3" xfId="16200"/>
    <cellStyle name="Normal 3 2 2 2 4 3 4 4" xfId="21307"/>
    <cellStyle name="Normal 3 2 2 2 4 3 4 5" xfId="31864"/>
    <cellStyle name="Normal 3 2 2 2 4 3 4 6" xfId="42419"/>
    <cellStyle name="Normal 3 2 2 2 4 3 4 7" xfId="52983"/>
    <cellStyle name="Normal 3 2 2 2 4 3 5" xfId="8440"/>
    <cellStyle name="Normal 3 2 2 2 4 3 5 2" xfId="23947"/>
    <cellStyle name="Normal 3 2 2 2 4 3 5 3" xfId="34504"/>
    <cellStyle name="Normal 3 2 2 2 4 3 5 4" xfId="45059"/>
    <cellStyle name="Normal 3 2 2 2 4 3 5 5" xfId="55623"/>
    <cellStyle name="Normal 3 2 2 2 4 3 6" xfId="3159"/>
    <cellStyle name="Normal 3 2 2 2 4 3 7" xfId="13736"/>
    <cellStyle name="Normal 3 2 2 2 4 3 8" xfId="18667"/>
    <cellStyle name="Normal 3 2 2 2 4 3 9" xfId="29225"/>
    <cellStyle name="Normal 3 2 2 2 4 4" xfId="866"/>
    <cellStyle name="Normal 3 2 2 2 4 4 10" xfId="50695"/>
    <cellStyle name="Normal 3 2 2 2 4 4 2" xfId="2098"/>
    <cellStyle name="Normal 3 2 2 2 4 4 2 2" xfId="7384"/>
    <cellStyle name="Normal 3 2 2 2 4 4 2 2 2" xfId="12665"/>
    <cellStyle name="Normal 3 2 2 2 4 4 2 2 2 2" xfId="28171"/>
    <cellStyle name="Normal 3 2 2 2 4 4 2 2 2 3" xfId="38728"/>
    <cellStyle name="Normal 3 2 2 2 4 4 2 2 2 4" xfId="49283"/>
    <cellStyle name="Normal 3 2 2 2 4 4 2 2 2 5" xfId="59847"/>
    <cellStyle name="Normal 3 2 2 2 4 4 2 2 3" xfId="17784"/>
    <cellStyle name="Normal 3 2 2 2 4 4 2 2 4" xfId="22891"/>
    <cellStyle name="Normal 3 2 2 2 4 4 2 2 5" xfId="33448"/>
    <cellStyle name="Normal 3 2 2 2 4 4 2 2 6" xfId="44003"/>
    <cellStyle name="Normal 3 2 2 2 4 4 2 2 7" xfId="54567"/>
    <cellStyle name="Normal 3 2 2 2 4 4 2 3" xfId="10024"/>
    <cellStyle name="Normal 3 2 2 2 4 4 2 3 2" xfId="25531"/>
    <cellStyle name="Normal 3 2 2 2 4 4 2 3 3" xfId="36088"/>
    <cellStyle name="Normal 3 2 2 2 4 4 2 3 4" xfId="46643"/>
    <cellStyle name="Normal 3 2 2 2 4 4 2 3 5" xfId="57207"/>
    <cellStyle name="Normal 3 2 2 2 4 4 2 4" xfId="4742"/>
    <cellStyle name="Normal 3 2 2 2 4 4 2 5" xfId="15320"/>
    <cellStyle name="Normal 3 2 2 2 4 4 2 6" xfId="20251"/>
    <cellStyle name="Normal 3 2 2 2 4 4 2 7" xfId="30808"/>
    <cellStyle name="Normal 3 2 2 2 4 4 2 8" xfId="41363"/>
    <cellStyle name="Normal 3 2 2 2 4 4 2 9" xfId="51927"/>
    <cellStyle name="Normal 3 2 2 2 4 4 3" xfId="6152"/>
    <cellStyle name="Normal 3 2 2 2 4 4 3 2" xfId="11433"/>
    <cellStyle name="Normal 3 2 2 2 4 4 3 2 2" xfId="26939"/>
    <cellStyle name="Normal 3 2 2 2 4 4 3 2 3" xfId="37496"/>
    <cellStyle name="Normal 3 2 2 2 4 4 3 2 4" xfId="48051"/>
    <cellStyle name="Normal 3 2 2 2 4 4 3 2 5" xfId="58615"/>
    <cellStyle name="Normal 3 2 2 2 4 4 3 3" xfId="16552"/>
    <cellStyle name="Normal 3 2 2 2 4 4 3 4" xfId="21659"/>
    <cellStyle name="Normal 3 2 2 2 4 4 3 5" xfId="32216"/>
    <cellStyle name="Normal 3 2 2 2 4 4 3 6" xfId="42771"/>
    <cellStyle name="Normal 3 2 2 2 4 4 3 7" xfId="53335"/>
    <cellStyle name="Normal 3 2 2 2 4 4 4" xfId="8792"/>
    <cellStyle name="Normal 3 2 2 2 4 4 4 2" xfId="24299"/>
    <cellStyle name="Normal 3 2 2 2 4 4 4 3" xfId="34856"/>
    <cellStyle name="Normal 3 2 2 2 4 4 4 4" xfId="45411"/>
    <cellStyle name="Normal 3 2 2 2 4 4 4 5" xfId="55975"/>
    <cellStyle name="Normal 3 2 2 2 4 4 5" xfId="3510"/>
    <cellStyle name="Normal 3 2 2 2 4 4 6" xfId="14088"/>
    <cellStyle name="Normal 3 2 2 2 4 4 7" xfId="19019"/>
    <cellStyle name="Normal 3 2 2 2 4 4 8" xfId="29576"/>
    <cellStyle name="Normal 3 2 2 2 4 4 9" xfId="40131"/>
    <cellStyle name="Normal 3 2 2 2 4 5" xfId="1394"/>
    <cellStyle name="Normal 3 2 2 2 4 5 2" xfId="6680"/>
    <cellStyle name="Normal 3 2 2 2 4 5 2 2" xfId="11961"/>
    <cellStyle name="Normal 3 2 2 2 4 5 2 2 2" xfId="27467"/>
    <cellStyle name="Normal 3 2 2 2 4 5 2 2 3" xfId="38024"/>
    <cellStyle name="Normal 3 2 2 2 4 5 2 2 4" xfId="48579"/>
    <cellStyle name="Normal 3 2 2 2 4 5 2 2 5" xfId="59143"/>
    <cellStyle name="Normal 3 2 2 2 4 5 2 3" xfId="17080"/>
    <cellStyle name="Normal 3 2 2 2 4 5 2 4" xfId="22187"/>
    <cellStyle name="Normal 3 2 2 2 4 5 2 5" xfId="32744"/>
    <cellStyle name="Normal 3 2 2 2 4 5 2 6" xfId="43299"/>
    <cellStyle name="Normal 3 2 2 2 4 5 2 7" xfId="53863"/>
    <cellStyle name="Normal 3 2 2 2 4 5 3" xfId="9320"/>
    <cellStyle name="Normal 3 2 2 2 4 5 3 2" xfId="24827"/>
    <cellStyle name="Normal 3 2 2 2 4 5 3 3" xfId="35384"/>
    <cellStyle name="Normal 3 2 2 2 4 5 3 4" xfId="45939"/>
    <cellStyle name="Normal 3 2 2 2 4 5 3 5" xfId="56503"/>
    <cellStyle name="Normal 3 2 2 2 4 5 4" xfId="4038"/>
    <cellStyle name="Normal 3 2 2 2 4 5 5" xfId="14616"/>
    <cellStyle name="Normal 3 2 2 2 4 5 6" xfId="19547"/>
    <cellStyle name="Normal 3 2 2 2 4 5 7" xfId="30104"/>
    <cellStyle name="Normal 3 2 2 2 4 5 8" xfId="40659"/>
    <cellStyle name="Normal 3 2 2 2 4 5 9" xfId="51223"/>
    <cellStyle name="Normal 3 2 2 2 4 6" xfId="2626"/>
    <cellStyle name="Normal 3 2 2 2 4 6 2" xfId="7912"/>
    <cellStyle name="Normal 3 2 2 2 4 6 2 2" xfId="13193"/>
    <cellStyle name="Normal 3 2 2 2 4 6 2 2 2" xfId="28699"/>
    <cellStyle name="Normal 3 2 2 2 4 6 2 2 3" xfId="39256"/>
    <cellStyle name="Normal 3 2 2 2 4 6 2 2 4" xfId="49811"/>
    <cellStyle name="Normal 3 2 2 2 4 6 2 2 5" xfId="60375"/>
    <cellStyle name="Normal 3 2 2 2 4 6 2 3" xfId="23419"/>
    <cellStyle name="Normal 3 2 2 2 4 6 2 4" xfId="33976"/>
    <cellStyle name="Normal 3 2 2 2 4 6 2 5" xfId="44531"/>
    <cellStyle name="Normal 3 2 2 2 4 6 2 6" xfId="55095"/>
    <cellStyle name="Normal 3 2 2 2 4 6 3" xfId="10552"/>
    <cellStyle name="Normal 3 2 2 2 4 6 3 2" xfId="26059"/>
    <cellStyle name="Normal 3 2 2 2 4 6 3 3" xfId="36616"/>
    <cellStyle name="Normal 3 2 2 2 4 6 3 4" xfId="47171"/>
    <cellStyle name="Normal 3 2 2 2 4 6 3 5" xfId="57735"/>
    <cellStyle name="Normal 3 2 2 2 4 6 4" xfId="5270"/>
    <cellStyle name="Normal 3 2 2 2 4 6 5" xfId="15848"/>
    <cellStyle name="Normal 3 2 2 2 4 6 6" xfId="20779"/>
    <cellStyle name="Normal 3 2 2 2 4 6 7" xfId="31336"/>
    <cellStyle name="Normal 3 2 2 2 4 6 8" xfId="41891"/>
    <cellStyle name="Normal 3 2 2 2 4 6 9" xfId="52455"/>
    <cellStyle name="Normal 3 2 2 2 4 7" xfId="5447"/>
    <cellStyle name="Normal 3 2 2 2 4 7 2" xfId="10729"/>
    <cellStyle name="Normal 3 2 2 2 4 7 2 2" xfId="26235"/>
    <cellStyle name="Normal 3 2 2 2 4 7 2 3" xfId="36792"/>
    <cellStyle name="Normal 3 2 2 2 4 7 2 4" xfId="47347"/>
    <cellStyle name="Normal 3 2 2 2 4 7 2 5" xfId="57911"/>
    <cellStyle name="Normal 3 2 2 2 4 7 3" xfId="20955"/>
    <cellStyle name="Normal 3 2 2 2 4 7 4" xfId="31512"/>
    <cellStyle name="Normal 3 2 2 2 4 7 5" xfId="42067"/>
    <cellStyle name="Normal 3 2 2 2 4 7 6" xfId="52631"/>
    <cellStyle name="Normal 3 2 2 2 4 8" xfId="8088"/>
    <cellStyle name="Normal 3 2 2 2 4 8 2" xfId="23595"/>
    <cellStyle name="Normal 3 2 2 2 4 8 3" xfId="34152"/>
    <cellStyle name="Normal 3 2 2 2 4 8 4" xfId="44707"/>
    <cellStyle name="Normal 3 2 2 2 4 8 5" xfId="55271"/>
    <cellStyle name="Normal 3 2 2 2 4 9" xfId="2803"/>
    <cellStyle name="Normal 3 2 2 2 5" xfId="248"/>
    <cellStyle name="Normal 3 2 2 2 5 10" xfId="28964"/>
    <cellStyle name="Normal 3 2 2 2 5 11" xfId="39519"/>
    <cellStyle name="Normal 3 2 2 2 5 12" xfId="50079"/>
    <cellStyle name="Normal 3 2 2 2 5 2" xfId="601"/>
    <cellStyle name="Normal 3 2 2 2 5 2 10" xfId="50430"/>
    <cellStyle name="Normal 3 2 2 2 5 2 2" xfId="1833"/>
    <cellStyle name="Normal 3 2 2 2 5 2 2 2" xfId="7119"/>
    <cellStyle name="Normal 3 2 2 2 5 2 2 2 2" xfId="12400"/>
    <cellStyle name="Normal 3 2 2 2 5 2 2 2 2 2" xfId="27906"/>
    <cellStyle name="Normal 3 2 2 2 5 2 2 2 2 3" xfId="38463"/>
    <cellStyle name="Normal 3 2 2 2 5 2 2 2 2 4" xfId="49018"/>
    <cellStyle name="Normal 3 2 2 2 5 2 2 2 2 5" xfId="59582"/>
    <cellStyle name="Normal 3 2 2 2 5 2 2 2 3" xfId="17519"/>
    <cellStyle name="Normal 3 2 2 2 5 2 2 2 4" xfId="22626"/>
    <cellStyle name="Normal 3 2 2 2 5 2 2 2 5" xfId="33183"/>
    <cellStyle name="Normal 3 2 2 2 5 2 2 2 6" xfId="43738"/>
    <cellStyle name="Normal 3 2 2 2 5 2 2 2 7" xfId="54302"/>
    <cellStyle name="Normal 3 2 2 2 5 2 2 3" xfId="9759"/>
    <cellStyle name="Normal 3 2 2 2 5 2 2 3 2" xfId="25266"/>
    <cellStyle name="Normal 3 2 2 2 5 2 2 3 3" xfId="35823"/>
    <cellStyle name="Normal 3 2 2 2 5 2 2 3 4" xfId="46378"/>
    <cellStyle name="Normal 3 2 2 2 5 2 2 3 5" xfId="56942"/>
    <cellStyle name="Normal 3 2 2 2 5 2 2 4" xfId="4477"/>
    <cellStyle name="Normal 3 2 2 2 5 2 2 5" xfId="15055"/>
    <cellStyle name="Normal 3 2 2 2 5 2 2 6" xfId="19986"/>
    <cellStyle name="Normal 3 2 2 2 5 2 2 7" xfId="30543"/>
    <cellStyle name="Normal 3 2 2 2 5 2 2 8" xfId="41098"/>
    <cellStyle name="Normal 3 2 2 2 5 2 2 9" xfId="51662"/>
    <cellStyle name="Normal 3 2 2 2 5 2 3" xfId="5887"/>
    <cellStyle name="Normal 3 2 2 2 5 2 3 2" xfId="11168"/>
    <cellStyle name="Normal 3 2 2 2 5 2 3 2 2" xfId="26674"/>
    <cellStyle name="Normal 3 2 2 2 5 2 3 2 3" xfId="37231"/>
    <cellStyle name="Normal 3 2 2 2 5 2 3 2 4" xfId="47786"/>
    <cellStyle name="Normal 3 2 2 2 5 2 3 2 5" xfId="58350"/>
    <cellStyle name="Normal 3 2 2 2 5 2 3 3" xfId="16287"/>
    <cellStyle name="Normal 3 2 2 2 5 2 3 4" xfId="21394"/>
    <cellStyle name="Normal 3 2 2 2 5 2 3 5" xfId="31951"/>
    <cellStyle name="Normal 3 2 2 2 5 2 3 6" xfId="42506"/>
    <cellStyle name="Normal 3 2 2 2 5 2 3 7" xfId="53070"/>
    <cellStyle name="Normal 3 2 2 2 5 2 4" xfId="8527"/>
    <cellStyle name="Normal 3 2 2 2 5 2 4 2" xfId="24034"/>
    <cellStyle name="Normal 3 2 2 2 5 2 4 3" xfId="34591"/>
    <cellStyle name="Normal 3 2 2 2 5 2 4 4" xfId="45146"/>
    <cellStyle name="Normal 3 2 2 2 5 2 4 5" xfId="55710"/>
    <cellStyle name="Normal 3 2 2 2 5 2 5" xfId="3245"/>
    <cellStyle name="Normal 3 2 2 2 5 2 6" xfId="13823"/>
    <cellStyle name="Normal 3 2 2 2 5 2 7" xfId="18754"/>
    <cellStyle name="Normal 3 2 2 2 5 2 8" xfId="29311"/>
    <cellStyle name="Normal 3 2 2 2 5 2 9" xfId="39866"/>
    <cellStyle name="Normal 3 2 2 2 5 3" xfId="953"/>
    <cellStyle name="Normal 3 2 2 2 5 3 10" xfId="50782"/>
    <cellStyle name="Normal 3 2 2 2 5 3 2" xfId="2185"/>
    <cellStyle name="Normal 3 2 2 2 5 3 2 2" xfId="7471"/>
    <cellStyle name="Normal 3 2 2 2 5 3 2 2 2" xfId="12752"/>
    <cellStyle name="Normal 3 2 2 2 5 3 2 2 2 2" xfId="28258"/>
    <cellStyle name="Normal 3 2 2 2 5 3 2 2 2 3" xfId="38815"/>
    <cellStyle name="Normal 3 2 2 2 5 3 2 2 2 4" xfId="49370"/>
    <cellStyle name="Normal 3 2 2 2 5 3 2 2 2 5" xfId="59934"/>
    <cellStyle name="Normal 3 2 2 2 5 3 2 2 3" xfId="17871"/>
    <cellStyle name="Normal 3 2 2 2 5 3 2 2 4" xfId="22978"/>
    <cellStyle name="Normal 3 2 2 2 5 3 2 2 5" xfId="33535"/>
    <cellStyle name="Normal 3 2 2 2 5 3 2 2 6" xfId="44090"/>
    <cellStyle name="Normal 3 2 2 2 5 3 2 2 7" xfId="54654"/>
    <cellStyle name="Normal 3 2 2 2 5 3 2 3" xfId="10111"/>
    <cellStyle name="Normal 3 2 2 2 5 3 2 3 2" xfId="25618"/>
    <cellStyle name="Normal 3 2 2 2 5 3 2 3 3" xfId="36175"/>
    <cellStyle name="Normal 3 2 2 2 5 3 2 3 4" xfId="46730"/>
    <cellStyle name="Normal 3 2 2 2 5 3 2 3 5" xfId="57294"/>
    <cellStyle name="Normal 3 2 2 2 5 3 2 4" xfId="4829"/>
    <cellStyle name="Normal 3 2 2 2 5 3 2 5" xfId="15407"/>
    <cellStyle name="Normal 3 2 2 2 5 3 2 6" xfId="20338"/>
    <cellStyle name="Normal 3 2 2 2 5 3 2 7" xfId="30895"/>
    <cellStyle name="Normal 3 2 2 2 5 3 2 8" xfId="41450"/>
    <cellStyle name="Normal 3 2 2 2 5 3 2 9" xfId="52014"/>
    <cellStyle name="Normal 3 2 2 2 5 3 3" xfId="6239"/>
    <cellStyle name="Normal 3 2 2 2 5 3 3 2" xfId="11520"/>
    <cellStyle name="Normal 3 2 2 2 5 3 3 2 2" xfId="27026"/>
    <cellStyle name="Normal 3 2 2 2 5 3 3 2 3" xfId="37583"/>
    <cellStyle name="Normal 3 2 2 2 5 3 3 2 4" xfId="48138"/>
    <cellStyle name="Normal 3 2 2 2 5 3 3 2 5" xfId="58702"/>
    <cellStyle name="Normal 3 2 2 2 5 3 3 3" xfId="16639"/>
    <cellStyle name="Normal 3 2 2 2 5 3 3 4" xfId="21746"/>
    <cellStyle name="Normal 3 2 2 2 5 3 3 5" xfId="32303"/>
    <cellStyle name="Normal 3 2 2 2 5 3 3 6" xfId="42858"/>
    <cellStyle name="Normal 3 2 2 2 5 3 3 7" xfId="53422"/>
    <cellStyle name="Normal 3 2 2 2 5 3 4" xfId="8879"/>
    <cellStyle name="Normal 3 2 2 2 5 3 4 2" xfId="24386"/>
    <cellStyle name="Normal 3 2 2 2 5 3 4 3" xfId="34943"/>
    <cellStyle name="Normal 3 2 2 2 5 3 4 4" xfId="45498"/>
    <cellStyle name="Normal 3 2 2 2 5 3 4 5" xfId="56062"/>
    <cellStyle name="Normal 3 2 2 2 5 3 5" xfId="3597"/>
    <cellStyle name="Normal 3 2 2 2 5 3 6" xfId="14175"/>
    <cellStyle name="Normal 3 2 2 2 5 3 7" xfId="19106"/>
    <cellStyle name="Normal 3 2 2 2 5 3 8" xfId="29663"/>
    <cellStyle name="Normal 3 2 2 2 5 3 9" xfId="40218"/>
    <cellStyle name="Normal 3 2 2 2 5 4" xfId="1481"/>
    <cellStyle name="Normal 3 2 2 2 5 4 2" xfId="6767"/>
    <cellStyle name="Normal 3 2 2 2 5 4 2 2" xfId="12048"/>
    <cellStyle name="Normal 3 2 2 2 5 4 2 2 2" xfId="27554"/>
    <cellStyle name="Normal 3 2 2 2 5 4 2 2 3" xfId="38111"/>
    <cellStyle name="Normal 3 2 2 2 5 4 2 2 4" xfId="48666"/>
    <cellStyle name="Normal 3 2 2 2 5 4 2 2 5" xfId="59230"/>
    <cellStyle name="Normal 3 2 2 2 5 4 2 3" xfId="17167"/>
    <cellStyle name="Normal 3 2 2 2 5 4 2 4" xfId="22274"/>
    <cellStyle name="Normal 3 2 2 2 5 4 2 5" xfId="32831"/>
    <cellStyle name="Normal 3 2 2 2 5 4 2 6" xfId="43386"/>
    <cellStyle name="Normal 3 2 2 2 5 4 2 7" xfId="53950"/>
    <cellStyle name="Normal 3 2 2 2 5 4 3" xfId="9407"/>
    <cellStyle name="Normal 3 2 2 2 5 4 3 2" xfId="24914"/>
    <cellStyle name="Normal 3 2 2 2 5 4 3 3" xfId="35471"/>
    <cellStyle name="Normal 3 2 2 2 5 4 3 4" xfId="46026"/>
    <cellStyle name="Normal 3 2 2 2 5 4 3 5" xfId="56590"/>
    <cellStyle name="Normal 3 2 2 2 5 4 4" xfId="4125"/>
    <cellStyle name="Normal 3 2 2 2 5 4 5" xfId="14703"/>
    <cellStyle name="Normal 3 2 2 2 5 4 6" xfId="19634"/>
    <cellStyle name="Normal 3 2 2 2 5 4 7" xfId="30191"/>
    <cellStyle name="Normal 3 2 2 2 5 4 8" xfId="40746"/>
    <cellStyle name="Normal 3 2 2 2 5 4 9" xfId="51310"/>
    <cellStyle name="Normal 3 2 2 2 5 5" xfId="5534"/>
    <cellStyle name="Normal 3 2 2 2 5 5 2" xfId="10816"/>
    <cellStyle name="Normal 3 2 2 2 5 5 2 2" xfId="26322"/>
    <cellStyle name="Normal 3 2 2 2 5 5 2 3" xfId="36879"/>
    <cellStyle name="Normal 3 2 2 2 5 5 2 4" xfId="47434"/>
    <cellStyle name="Normal 3 2 2 2 5 5 2 5" xfId="57998"/>
    <cellStyle name="Normal 3 2 2 2 5 5 3" xfId="15935"/>
    <cellStyle name="Normal 3 2 2 2 5 5 4" xfId="21042"/>
    <cellStyle name="Normal 3 2 2 2 5 5 5" xfId="31599"/>
    <cellStyle name="Normal 3 2 2 2 5 5 6" xfId="42154"/>
    <cellStyle name="Normal 3 2 2 2 5 5 7" xfId="52718"/>
    <cellStyle name="Normal 3 2 2 2 5 6" xfId="8175"/>
    <cellStyle name="Normal 3 2 2 2 5 6 2" xfId="23682"/>
    <cellStyle name="Normal 3 2 2 2 5 6 3" xfId="34239"/>
    <cellStyle name="Normal 3 2 2 2 5 6 4" xfId="44794"/>
    <cellStyle name="Normal 3 2 2 2 5 6 5" xfId="55358"/>
    <cellStyle name="Normal 3 2 2 2 5 7" xfId="2898"/>
    <cellStyle name="Normal 3 2 2 2 5 8" xfId="13471"/>
    <cellStyle name="Normal 3 2 2 2 5 9" xfId="18403"/>
    <cellStyle name="Normal 3 2 2 2 6" xfId="424"/>
    <cellStyle name="Normal 3 2 2 2 6 10" xfId="39694"/>
    <cellStyle name="Normal 3 2 2 2 6 11" xfId="50254"/>
    <cellStyle name="Normal 3 2 2 2 6 2" xfId="1129"/>
    <cellStyle name="Normal 3 2 2 2 6 2 10" xfId="50958"/>
    <cellStyle name="Normal 3 2 2 2 6 2 2" xfId="2361"/>
    <cellStyle name="Normal 3 2 2 2 6 2 2 2" xfId="7647"/>
    <cellStyle name="Normal 3 2 2 2 6 2 2 2 2" xfId="12928"/>
    <cellStyle name="Normal 3 2 2 2 6 2 2 2 2 2" xfId="28434"/>
    <cellStyle name="Normal 3 2 2 2 6 2 2 2 2 3" xfId="38991"/>
    <cellStyle name="Normal 3 2 2 2 6 2 2 2 2 4" xfId="49546"/>
    <cellStyle name="Normal 3 2 2 2 6 2 2 2 2 5" xfId="60110"/>
    <cellStyle name="Normal 3 2 2 2 6 2 2 2 3" xfId="18047"/>
    <cellStyle name="Normal 3 2 2 2 6 2 2 2 4" xfId="23154"/>
    <cellStyle name="Normal 3 2 2 2 6 2 2 2 5" xfId="33711"/>
    <cellStyle name="Normal 3 2 2 2 6 2 2 2 6" xfId="44266"/>
    <cellStyle name="Normal 3 2 2 2 6 2 2 2 7" xfId="54830"/>
    <cellStyle name="Normal 3 2 2 2 6 2 2 3" xfId="10287"/>
    <cellStyle name="Normal 3 2 2 2 6 2 2 3 2" xfId="25794"/>
    <cellStyle name="Normal 3 2 2 2 6 2 2 3 3" xfId="36351"/>
    <cellStyle name="Normal 3 2 2 2 6 2 2 3 4" xfId="46906"/>
    <cellStyle name="Normal 3 2 2 2 6 2 2 3 5" xfId="57470"/>
    <cellStyle name="Normal 3 2 2 2 6 2 2 4" xfId="5005"/>
    <cellStyle name="Normal 3 2 2 2 6 2 2 5" xfId="15583"/>
    <cellStyle name="Normal 3 2 2 2 6 2 2 6" xfId="20514"/>
    <cellStyle name="Normal 3 2 2 2 6 2 2 7" xfId="31071"/>
    <cellStyle name="Normal 3 2 2 2 6 2 2 8" xfId="41626"/>
    <cellStyle name="Normal 3 2 2 2 6 2 2 9" xfId="52190"/>
    <cellStyle name="Normal 3 2 2 2 6 2 3" xfId="6415"/>
    <cellStyle name="Normal 3 2 2 2 6 2 3 2" xfId="11696"/>
    <cellStyle name="Normal 3 2 2 2 6 2 3 2 2" xfId="27202"/>
    <cellStyle name="Normal 3 2 2 2 6 2 3 2 3" xfId="37759"/>
    <cellStyle name="Normal 3 2 2 2 6 2 3 2 4" xfId="48314"/>
    <cellStyle name="Normal 3 2 2 2 6 2 3 2 5" xfId="58878"/>
    <cellStyle name="Normal 3 2 2 2 6 2 3 3" xfId="16815"/>
    <cellStyle name="Normal 3 2 2 2 6 2 3 4" xfId="21922"/>
    <cellStyle name="Normal 3 2 2 2 6 2 3 5" xfId="32479"/>
    <cellStyle name="Normal 3 2 2 2 6 2 3 6" xfId="43034"/>
    <cellStyle name="Normal 3 2 2 2 6 2 3 7" xfId="53598"/>
    <cellStyle name="Normal 3 2 2 2 6 2 4" xfId="9055"/>
    <cellStyle name="Normal 3 2 2 2 6 2 4 2" xfId="24562"/>
    <cellStyle name="Normal 3 2 2 2 6 2 4 3" xfId="35119"/>
    <cellStyle name="Normal 3 2 2 2 6 2 4 4" xfId="45674"/>
    <cellStyle name="Normal 3 2 2 2 6 2 4 5" xfId="56238"/>
    <cellStyle name="Normal 3 2 2 2 6 2 5" xfId="3773"/>
    <cellStyle name="Normal 3 2 2 2 6 2 6" xfId="14351"/>
    <cellStyle name="Normal 3 2 2 2 6 2 7" xfId="19282"/>
    <cellStyle name="Normal 3 2 2 2 6 2 8" xfId="29839"/>
    <cellStyle name="Normal 3 2 2 2 6 2 9" xfId="40394"/>
    <cellStyle name="Normal 3 2 2 2 6 3" xfId="1657"/>
    <cellStyle name="Normal 3 2 2 2 6 3 2" xfId="6943"/>
    <cellStyle name="Normal 3 2 2 2 6 3 2 2" xfId="12224"/>
    <cellStyle name="Normal 3 2 2 2 6 3 2 2 2" xfId="27730"/>
    <cellStyle name="Normal 3 2 2 2 6 3 2 2 3" xfId="38287"/>
    <cellStyle name="Normal 3 2 2 2 6 3 2 2 4" xfId="48842"/>
    <cellStyle name="Normal 3 2 2 2 6 3 2 2 5" xfId="59406"/>
    <cellStyle name="Normal 3 2 2 2 6 3 2 3" xfId="17343"/>
    <cellStyle name="Normal 3 2 2 2 6 3 2 4" xfId="22450"/>
    <cellStyle name="Normal 3 2 2 2 6 3 2 5" xfId="33007"/>
    <cellStyle name="Normal 3 2 2 2 6 3 2 6" xfId="43562"/>
    <cellStyle name="Normal 3 2 2 2 6 3 2 7" xfId="54126"/>
    <cellStyle name="Normal 3 2 2 2 6 3 3" xfId="9583"/>
    <cellStyle name="Normal 3 2 2 2 6 3 3 2" xfId="25090"/>
    <cellStyle name="Normal 3 2 2 2 6 3 3 3" xfId="35647"/>
    <cellStyle name="Normal 3 2 2 2 6 3 3 4" xfId="46202"/>
    <cellStyle name="Normal 3 2 2 2 6 3 3 5" xfId="56766"/>
    <cellStyle name="Normal 3 2 2 2 6 3 4" xfId="4301"/>
    <cellStyle name="Normal 3 2 2 2 6 3 5" xfId="14879"/>
    <cellStyle name="Normal 3 2 2 2 6 3 6" xfId="19810"/>
    <cellStyle name="Normal 3 2 2 2 6 3 7" xfId="30367"/>
    <cellStyle name="Normal 3 2 2 2 6 3 8" xfId="40922"/>
    <cellStyle name="Normal 3 2 2 2 6 3 9" xfId="51486"/>
    <cellStyle name="Normal 3 2 2 2 6 4" xfId="5710"/>
    <cellStyle name="Normal 3 2 2 2 6 4 2" xfId="10992"/>
    <cellStyle name="Normal 3 2 2 2 6 4 2 2" xfId="26498"/>
    <cellStyle name="Normal 3 2 2 2 6 4 2 3" xfId="37055"/>
    <cellStyle name="Normal 3 2 2 2 6 4 2 4" xfId="47610"/>
    <cellStyle name="Normal 3 2 2 2 6 4 2 5" xfId="58174"/>
    <cellStyle name="Normal 3 2 2 2 6 4 3" xfId="16111"/>
    <cellStyle name="Normal 3 2 2 2 6 4 4" xfId="21218"/>
    <cellStyle name="Normal 3 2 2 2 6 4 5" xfId="31775"/>
    <cellStyle name="Normal 3 2 2 2 6 4 6" xfId="42330"/>
    <cellStyle name="Normal 3 2 2 2 6 4 7" xfId="52894"/>
    <cellStyle name="Normal 3 2 2 2 6 5" xfId="8351"/>
    <cellStyle name="Normal 3 2 2 2 6 5 2" xfId="23858"/>
    <cellStyle name="Normal 3 2 2 2 6 5 3" xfId="34415"/>
    <cellStyle name="Normal 3 2 2 2 6 5 4" xfId="44970"/>
    <cellStyle name="Normal 3 2 2 2 6 5 5" xfId="55534"/>
    <cellStyle name="Normal 3 2 2 2 6 6" xfId="3073"/>
    <cellStyle name="Normal 3 2 2 2 6 7" xfId="13647"/>
    <cellStyle name="Normal 3 2 2 2 6 8" xfId="18578"/>
    <cellStyle name="Normal 3 2 2 2 6 9" xfId="29139"/>
    <cellStyle name="Normal 3 2 2 2 7" xfId="777"/>
    <cellStyle name="Normal 3 2 2 2 7 10" xfId="50606"/>
    <cellStyle name="Normal 3 2 2 2 7 2" xfId="2009"/>
    <cellStyle name="Normal 3 2 2 2 7 2 2" xfId="7295"/>
    <cellStyle name="Normal 3 2 2 2 7 2 2 2" xfId="12576"/>
    <cellStyle name="Normal 3 2 2 2 7 2 2 2 2" xfId="28082"/>
    <cellStyle name="Normal 3 2 2 2 7 2 2 2 3" xfId="38639"/>
    <cellStyle name="Normal 3 2 2 2 7 2 2 2 4" xfId="49194"/>
    <cellStyle name="Normal 3 2 2 2 7 2 2 2 5" xfId="59758"/>
    <cellStyle name="Normal 3 2 2 2 7 2 2 3" xfId="17695"/>
    <cellStyle name="Normal 3 2 2 2 7 2 2 4" xfId="22802"/>
    <cellStyle name="Normal 3 2 2 2 7 2 2 5" xfId="33359"/>
    <cellStyle name="Normal 3 2 2 2 7 2 2 6" xfId="43914"/>
    <cellStyle name="Normal 3 2 2 2 7 2 2 7" xfId="54478"/>
    <cellStyle name="Normal 3 2 2 2 7 2 3" xfId="9935"/>
    <cellStyle name="Normal 3 2 2 2 7 2 3 2" xfId="25442"/>
    <cellStyle name="Normal 3 2 2 2 7 2 3 3" xfId="35999"/>
    <cellStyle name="Normal 3 2 2 2 7 2 3 4" xfId="46554"/>
    <cellStyle name="Normal 3 2 2 2 7 2 3 5" xfId="57118"/>
    <cellStyle name="Normal 3 2 2 2 7 2 4" xfId="4653"/>
    <cellStyle name="Normal 3 2 2 2 7 2 5" xfId="15231"/>
    <cellStyle name="Normal 3 2 2 2 7 2 6" xfId="20162"/>
    <cellStyle name="Normal 3 2 2 2 7 2 7" xfId="30719"/>
    <cellStyle name="Normal 3 2 2 2 7 2 8" xfId="41274"/>
    <cellStyle name="Normal 3 2 2 2 7 2 9" xfId="51838"/>
    <cellStyle name="Normal 3 2 2 2 7 3" xfId="6063"/>
    <cellStyle name="Normal 3 2 2 2 7 3 2" xfId="11344"/>
    <cellStyle name="Normal 3 2 2 2 7 3 2 2" xfId="26850"/>
    <cellStyle name="Normal 3 2 2 2 7 3 2 3" xfId="37407"/>
    <cellStyle name="Normal 3 2 2 2 7 3 2 4" xfId="47962"/>
    <cellStyle name="Normal 3 2 2 2 7 3 2 5" xfId="58526"/>
    <cellStyle name="Normal 3 2 2 2 7 3 3" xfId="16463"/>
    <cellStyle name="Normal 3 2 2 2 7 3 4" xfId="21570"/>
    <cellStyle name="Normal 3 2 2 2 7 3 5" xfId="32127"/>
    <cellStyle name="Normal 3 2 2 2 7 3 6" xfId="42682"/>
    <cellStyle name="Normal 3 2 2 2 7 3 7" xfId="53246"/>
    <cellStyle name="Normal 3 2 2 2 7 4" xfId="8703"/>
    <cellStyle name="Normal 3 2 2 2 7 4 2" xfId="24210"/>
    <cellStyle name="Normal 3 2 2 2 7 4 3" xfId="34767"/>
    <cellStyle name="Normal 3 2 2 2 7 4 4" xfId="45322"/>
    <cellStyle name="Normal 3 2 2 2 7 4 5" xfId="55886"/>
    <cellStyle name="Normal 3 2 2 2 7 5" xfId="3421"/>
    <cellStyle name="Normal 3 2 2 2 7 6" xfId="13999"/>
    <cellStyle name="Normal 3 2 2 2 7 7" xfId="18930"/>
    <cellStyle name="Normal 3 2 2 2 7 8" xfId="29487"/>
    <cellStyle name="Normal 3 2 2 2 7 9" xfId="40042"/>
    <cellStyle name="Normal 3 2 2 2 8" xfId="1305"/>
    <cellStyle name="Normal 3 2 2 2 8 2" xfId="6591"/>
    <cellStyle name="Normal 3 2 2 2 8 2 2" xfId="11872"/>
    <cellStyle name="Normal 3 2 2 2 8 2 2 2" xfId="27378"/>
    <cellStyle name="Normal 3 2 2 2 8 2 2 3" xfId="37935"/>
    <cellStyle name="Normal 3 2 2 2 8 2 2 4" xfId="48490"/>
    <cellStyle name="Normal 3 2 2 2 8 2 2 5" xfId="59054"/>
    <cellStyle name="Normal 3 2 2 2 8 2 3" xfId="16991"/>
    <cellStyle name="Normal 3 2 2 2 8 2 4" xfId="22098"/>
    <cellStyle name="Normal 3 2 2 2 8 2 5" xfId="32655"/>
    <cellStyle name="Normal 3 2 2 2 8 2 6" xfId="43210"/>
    <cellStyle name="Normal 3 2 2 2 8 2 7" xfId="53774"/>
    <cellStyle name="Normal 3 2 2 2 8 3" xfId="9231"/>
    <cellStyle name="Normal 3 2 2 2 8 3 2" xfId="24738"/>
    <cellStyle name="Normal 3 2 2 2 8 3 3" xfId="35295"/>
    <cellStyle name="Normal 3 2 2 2 8 3 4" xfId="45850"/>
    <cellStyle name="Normal 3 2 2 2 8 3 5" xfId="56414"/>
    <cellStyle name="Normal 3 2 2 2 8 4" xfId="3949"/>
    <cellStyle name="Normal 3 2 2 2 8 5" xfId="14527"/>
    <cellStyle name="Normal 3 2 2 2 8 6" xfId="19458"/>
    <cellStyle name="Normal 3 2 2 2 8 7" xfId="30015"/>
    <cellStyle name="Normal 3 2 2 2 8 8" xfId="40570"/>
    <cellStyle name="Normal 3 2 2 2 8 9" xfId="51134"/>
    <cellStyle name="Normal 3 2 2 2 9" xfId="2537"/>
    <cellStyle name="Normal 3 2 2 2 9 2" xfId="7823"/>
    <cellStyle name="Normal 3 2 2 2 9 2 2" xfId="13104"/>
    <cellStyle name="Normal 3 2 2 2 9 2 2 2" xfId="28610"/>
    <cellStyle name="Normal 3 2 2 2 9 2 2 3" xfId="39167"/>
    <cellStyle name="Normal 3 2 2 2 9 2 2 4" xfId="49722"/>
    <cellStyle name="Normal 3 2 2 2 9 2 2 5" xfId="60286"/>
    <cellStyle name="Normal 3 2 2 2 9 2 3" xfId="23330"/>
    <cellStyle name="Normal 3 2 2 2 9 2 4" xfId="33887"/>
    <cellStyle name="Normal 3 2 2 2 9 2 5" xfId="44442"/>
    <cellStyle name="Normal 3 2 2 2 9 2 6" xfId="55006"/>
    <cellStyle name="Normal 3 2 2 2 9 3" xfId="10463"/>
    <cellStyle name="Normal 3 2 2 2 9 3 2" xfId="25970"/>
    <cellStyle name="Normal 3 2 2 2 9 3 3" xfId="36527"/>
    <cellStyle name="Normal 3 2 2 2 9 3 4" xfId="47082"/>
    <cellStyle name="Normal 3 2 2 2 9 3 5" xfId="57646"/>
    <cellStyle name="Normal 3 2 2 2 9 4" xfId="5181"/>
    <cellStyle name="Normal 3 2 2 2 9 5" xfId="15759"/>
    <cellStyle name="Normal 3 2 2 2 9 6" xfId="20690"/>
    <cellStyle name="Normal 3 2 2 2 9 7" xfId="31247"/>
    <cellStyle name="Normal 3 2 2 2 9 8" xfId="41802"/>
    <cellStyle name="Normal 3 2 2 2 9 9" xfId="52366"/>
    <cellStyle name="Normal 3 2 2 3" xfId="83"/>
    <cellStyle name="Normal 3 2 2 3 10" xfId="2739"/>
    <cellStyle name="Normal 3 2 2 3 11" xfId="13303"/>
    <cellStyle name="Normal 3 2 2 3 12" xfId="18232"/>
    <cellStyle name="Normal 3 2 2 3 13" xfId="28813"/>
    <cellStyle name="Normal 3 2 2 3 14" xfId="39368"/>
    <cellStyle name="Normal 3 2 2 3 15" xfId="49909"/>
    <cellStyle name="Normal 3 2 2 3 2" xfId="163"/>
    <cellStyle name="Normal 3 2 2 3 2 10" xfId="13392"/>
    <cellStyle name="Normal 3 2 2 3 2 11" xfId="18322"/>
    <cellStyle name="Normal 3 2 2 3 2 12" xfId="28884"/>
    <cellStyle name="Normal 3 2 2 3 2 13" xfId="39439"/>
    <cellStyle name="Normal 3 2 2 3 2 14" xfId="49999"/>
    <cellStyle name="Normal 3 2 2 3 2 2" xfId="345"/>
    <cellStyle name="Normal 3 2 2 3 2 2 10" xfId="29060"/>
    <cellStyle name="Normal 3 2 2 3 2 2 11" xfId="39615"/>
    <cellStyle name="Normal 3 2 2 3 2 2 12" xfId="50175"/>
    <cellStyle name="Normal 3 2 2 3 2 2 2" xfId="698"/>
    <cellStyle name="Normal 3 2 2 3 2 2 2 10" xfId="50527"/>
    <cellStyle name="Normal 3 2 2 3 2 2 2 2" xfId="1930"/>
    <cellStyle name="Normal 3 2 2 3 2 2 2 2 2" xfId="7216"/>
    <cellStyle name="Normal 3 2 2 3 2 2 2 2 2 2" xfId="12497"/>
    <cellStyle name="Normal 3 2 2 3 2 2 2 2 2 2 2" xfId="28003"/>
    <cellStyle name="Normal 3 2 2 3 2 2 2 2 2 2 3" xfId="38560"/>
    <cellStyle name="Normal 3 2 2 3 2 2 2 2 2 2 4" xfId="49115"/>
    <cellStyle name="Normal 3 2 2 3 2 2 2 2 2 2 5" xfId="59679"/>
    <cellStyle name="Normal 3 2 2 3 2 2 2 2 2 3" xfId="17616"/>
    <cellStyle name="Normal 3 2 2 3 2 2 2 2 2 4" xfId="22723"/>
    <cellStyle name="Normal 3 2 2 3 2 2 2 2 2 5" xfId="33280"/>
    <cellStyle name="Normal 3 2 2 3 2 2 2 2 2 6" xfId="43835"/>
    <cellStyle name="Normal 3 2 2 3 2 2 2 2 2 7" xfId="54399"/>
    <cellStyle name="Normal 3 2 2 3 2 2 2 2 3" xfId="9856"/>
    <cellStyle name="Normal 3 2 2 3 2 2 2 2 3 2" xfId="25363"/>
    <cellStyle name="Normal 3 2 2 3 2 2 2 2 3 3" xfId="35920"/>
    <cellStyle name="Normal 3 2 2 3 2 2 2 2 3 4" xfId="46475"/>
    <cellStyle name="Normal 3 2 2 3 2 2 2 2 3 5" xfId="57039"/>
    <cellStyle name="Normal 3 2 2 3 2 2 2 2 4" xfId="4574"/>
    <cellStyle name="Normal 3 2 2 3 2 2 2 2 5" xfId="15152"/>
    <cellStyle name="Normal 3 2 2 3 2 2 2 2 6" xfId="20083"/>
    <cellStyle name="Normal 3 2 2 3 2 2 2 2 7" xfId="30640"/>
    <cellStyle name="Normal 3 2 2 3 2 2 2 2 8" xfId="41195"/>
    <cellStyle name="Normal 3 2 2 3 2 2 2 2 9" xfId="51759"/>
    <cellStyle name="Normal 3 2 2 3 2 2 2 3" xfId="5984"/>
    <cellStyle name="Normal 3 2 2 3 2 2 2 3 2" xfId="11265"/>
    <cellStyle name="Normal 3 2 2 3 2 2 2 3 2 2" xfId="26771"/>
    <cellStyle name="Normal 3 2 2 3 2 2 2 3 2 3" xfId="37328"/>
    <cellStyle name="Normal 3 2 2 3 2 2 2 3 2 4" xfId="47883"/>
    <cellStyle name="Normal 3 2 2 3 2 2 2 3 2 5" xfId="58447"/>
    <cellStyle name="Normal 3 2 2 3 2 2 2 3 3" xfId="16384"/>
    <cellStyle name="Normal 3 2 2 3 2 2 2 3 4" xfId="21491"/>
    <cellStyle name="Normal 3 2 2 3 2 2 2 3 5" xfId="32048"/>
    <cellStyle name="Normal 3 2 2 3 2 2 2 3 6" xfId="42603"/>
    <cellStyle name="Normal 3 2 2 3 2 2 2 3 7" xfId="53167"/>
    <cellStyle name="Normal 3 2 2 3 2 2 2 4" xfId="8624"/>
    <cellStyle name="Normal 3 2 2 3 2 2 2 4 2" xfId="24131"/>
    <cellStyle name="Normal 3 2 2 3 2 2 2 4 3" xfId="34688"/>
    <cellStyle name="Normal 3 2 2 3 2 2 2 4 4" xfId="45243"/>
    <cellStyle name="Normal 3 2 2 3 2 2 2 4 5" xfId="55807"/>
    <cellStyle name="Normal 3 2 2 3 2 2 2 5" xfId="3342"/>
    <cellStyle name="Normal 3 2 2 3 2 2 2 6" xfId="13920"/>
    <cellStyle name="Normal 3 2 2 3 2 2 2 7" xfId="18851"/>
    <cellStyle name="Normal 3 2 2 3 2 2 2 8" xfId="29408"/>
    <cellStyle name="Normal 3 2 2 3 2 2 2 9" xfId="39963"/>
    <cellStyle name="Normal 3 2 2 3 2 2 3" xfId="1050"/>
    <cellStyle name="Normal 3 2 2 3 2 2 3 10" xfId="50879"/>
    <cellStyle name="Normal 3 2 2 3 2 2 3 2" xfId="2282"/>
    <cellStyle name="Normal 3 2 2 3 2 2 3 2 2" xfId="7568"/>
    <cellStyle name="Normal 3 2 2 3 2 2 3 2 2 2" xfId="12849"/>
    <cellStyle name="Normal 3 2 2 3 2 2 3 2 2 2 2" xfId="28355"/>
    <cellStyle name="Normal 3 2 2 3 2 2 3 2 2 2 3" xfId="38912"/>
    <cellStyle name="Normal 3 2 2 3 2 2 3 2 2 2 4" xfId="49467"/>
    <cellStyle name="Normal 3 2 2 3 2 2 3 2 2 2 5" xfId="60031"/>
    <cellStyle name="Normal 3 2 2 3 2 2 3 2 2 3" xfId="17968"/>
    <cellStyle name="Normal 3 2 2 3 2 2 3 2 2 4" xfId="23075"/>
    <cellStyle name="Normal 3 2 2 3 2 2 3 2 2 5" xfId="33632"/>
    <cellStyle name="Normal 3 2 2 3 2 2 3 2 2 6" xfId="44187"/>
    <cellStyle name="Normal 3 2 2 3 2 2 3 2 2 7" xfId="54751"/>
    <cellStyle name="Normal 3 2 2 3 2 2 3 2 3" xfId="10208"/>
    <cellStyle name="Normal 3 2 2 3 2 2 3 2 3 2" xfId="25715"/>
    <cellStyle name="Normal 3 2 2 3 2 2 3 2 3 3" xfId="36272"/>
    <cellStyle name="Normal 3 2 2 3 2 2 3 2 3 4" xfId="46827"/>
    <cellStyle name="Normal 3 2 2 3 2 2 3 2 3 5" xfId="57391"/>
    <cellStyle name="Normal 3 2 2 3 2 2 3 2 4" xfId="4926"/>
    <cellStyle name="Normal 3 2 2 3 2 2 3 2 5" xfId="15504"/>
    <cellStyle name="Normal 3 2 2 3 2 2 3 2 6" xfId="20435"/>
    <cellStyle name="Normal 3 2 2 3 2 2 3 2 7" xfId="30992"/>
    <cellStyle name="Normal 3 2 2 3 2 2 3 2 8" xfId="41547"/>
    <cellStyle name="Normal 3 2 2 3 2 2 3 2 9" xfId="52111"/>
    <cellStyle name="Normal 3 2 2 3 2 2 3 3" xfId="6336"/>
    <cellStyle name="Normal 3 2 2 3 2 2 3 3 2" xfId="11617"/>
    <cellStyle name="Normal 3 2 2 3 2 2 3 3 2 2" xfId="27123"/>
    <cellStyle name="Normal 3 2 2 3 2 2 3 3 2 3" xfId="37680"/>
    <cellStyle name="Normal 3 2 2 3 2 2 3 3 2 4" xfId="48235"/>
    <cellStyle name="Normal 3 2 2 3 2 2 3 3 2 5" xfId="58799"/>
    <cellStyle name="Normal 3 2 2 3 2 2 3 3 3" xfId="16736"/>
    <cellStyle name="Normal 3 2 2 3 2 2 3 3 4" xfId="21843"/>
    <cellStyle name="Normal 3 2 2 3 2 2 3 3 5" xfId="32400"/>
    <cellStyle name="Normal 3 2 2 3 2 2 3 3 6" xfId="42955"/>
    <cellStyle name="Normal 3 2 2 3 2 2 3 3 7" xfId="53519"/>
    <cellStyle name="Normal 3 2 2 3 2 2 3 4" xfId="8976"/>
    <cellStyle name="Normal 3 2 2 3 2 2 3 4 2" xfId="24483"/>
    <cellStyle name="Normal 3 2 2 3 2 2 3 4 3" xfId="35040"/>
    <cellStyle name="Normal 3 2 2 3 2 2 3 4 4" xfId="45595"/>
    <cellStyle name="Normal 3 2 2 3 2 2 3 4 5" xfId="56159"/>
    <cellStyle name="Normal 3 2 2 3 2 2 3 5" xfId="3694"/>
    <cellStyle name="Normal 3 2 2 3 2 2 3 6" xfId="14272"/>
    <cellStyle name="Normal 3 2 2 3 2 2 3 7" xfId="19203"/>
    <cellStyle name="Normal 3 2 2 3 2 2 3 8" xfId="29760"/>
    <cellStyle name="Normal 3 2 2 3 2 2 3 9" xfId="40315"/>
    <cellStyle name="Normal 3 2 2 3 2 2 4" xfId="1578"/>
    <cellStyle name="Normal 3 2 2 3 2 2 4 2" xfId="6864"/>
    <cellStyle name="Normal 3 2 2 3 2 2 4 2 2" xfId="12145"/>
    <cellStyle name="Normal 3 2 2 3 2 2 4 2 2 2" xfId="27651"/>
    <cellStyle name="Normal 3 2 2 3 2 2 4 2 2 3" xfId="38208"/>
    <cellStyle name="Normal 3 2 2 3 2 2 4 2 2 4" xfId="48763"/>
    <cellStyle name="Normal 3 2 2 3 2 2 4 2 2 5" xfId="59327"/>
    <cellStyle name="Normal 3 2 2 3 2 2 4 2 3" xfId="17264"/>
    <cellStyle name="Normal 3 2 2 3 2 2 4 2 4" xfId="22371"/>
    <cellStyle name="Normal 3 2 2 3 2 2 4 2 5" xfId="32928"/>
    <cellStyle name="Normal 3 2 2 3 2 2 4 2 6" xfId="43483"/>
    <cellStyle name="Normal 3 2 2 3 2 2 4 2 7" xfId="54047"/>
    <cellStyle name="Normal 3 2 2 3 2 2 4 3" xfId="9504"/>
    <cellStyle name="Normal 3 2 2 3 2 2 4 3 2" xfId="25011"/>
    <cellStyle name="Normal 3 2 2 3 2 2 4 3 3" xfId="35568"/>
    <cellStyle name="Normal 3 2 2 3 2 2 4 3 4" xfId="46123"/>
    <cellStyle name="Normal 3 2 2 3 2 2 4 3 5" xfId="56687"/>
    <cellStyle name="Normal 3 2 2 3 2 2 4 4" xfId="4222"/>
    <cellStyle name="Normal 3 2 2 3 2 2 4 5" xfId="14800"/>
    <cellStyle name="Normal 3 2 2 3 2 2 4 6" xfId="19731"/>
    <cellStyle name="Normal 3 2 2 3 2 2 4 7" xfId="30288"/>
    <cellStyle name="Normal 3 2 2 3 2 2 4 8" xfId="40843"/>
    <cellStyle name="Normal 3 2 2 3 2 2 4 9" xfId="51407"/>
    <cellStyle name="Normal 3 2 2 3 2 2 5" xfId="5631"/>
    <cellStyle name="Normal 3 2 2 3 2 2 5 2" xfId="10913"/>
    <cellStyle name="Normal 3 2 2 3 2 2 5 2 2" xfId="26419"/>
    <cellStyle name="Normal 3 2 2 3 2 2 5 2 3" xfId="36976"/>
    <cellStyle name="Normal 3 2 2 3 2 2 5 2 4" xfId="47531"/>
    <cellStyle name="Normal 3 2 2 3 2 2 5 2 5" xfId="58095"/>
    <cellStyle name="Normal 3 2 2 3 2 2 5 3" xfId="16032"/>
    <cellStyle name="Normal 3 2 2 3 2 2 5 4" xfId="21139"/>
    <cellStyle name="Normal 3 2 2 3 2 2 5 5" xfId="31696"/>
    <cellStyle name="Normal 3 2 2 3 2 2 5 6" xfId="42251"/>
    <cellStyle name="Normal 3 2 2 3 2 2 5 7" xfId="52815"/>
    <cellStyle name="Normal 3 2 2 3 2 2 6" xfId="8272"/>
    <cellStyle name="Normal 3 2 2 3 2 2 6 2" xfId="23779"/>
    <cellStyle name="Normal 3 2 2 3 2 2 6 3" xfId="34336"/>
    <cellStyle name="Normal 3 2 2 3 2 2 6 4" xfId="44891"/>
    <cellStyle name="Normal 3 2 2 3 2 2 6 5" xfId="55455"/>
    <cellStyle name="Normal 3 2 2 3 2 2 7" xfId="2994"/>
    <cellStyle name="Normal 3 2 2 3 2 2 8" xfId="13568"/>
    <cellStyle name="Normal 3 2 2 3 2 2 9" xfId="18499"/>
    <cellStyle name="Normal 3 2 2 3 2 3" xfId="521"/>
    <cellStyle name="Normal 3 2 2 3 2 3 10" xfId="39787"/>
    <cellStyle name="Normal 3 2 2 3 2 3 11" xfId="50351"/>
    <cellStyle name="Normal 3 2 2 3 2 3 2" xfId="1226"/>
    <cellStyle name="Normal 3 2 2 3 2 3 2 10" xfId="51055"/>
    <cellStyle name="Normal 3 2 2 3 2 3 2 2" xfId="2458"/>
    <cellStyle name="Normal 3 2 2 3 2 3 2 2 2" xfId="7744"/>
    <cellStyle name="Normal 3 2 2 3 2 3 2 2 2 2" xfId="13025"/>
    <cellStyle name="Normal 3 2 2 3 2 3 2 2 2 2 2" xfId="28531"/>
    <cellStyle name="Normal 3 2 2 3 2 3 2 2 2 2 3" xfId="39088"/>
    <cellStyle name="Normal 3 2 2 3 2 3 2 2 2 2 4" xfId="49643"/>
    <cellStyle name="Normal 3 2 2 3 2 3 2 2 2 2 5" xfId="60207"/>
    <cellStyle name="Normal 3 2 2 3 2 3 2 2 2 3" xfId="18144"/>
    <cellStyle name="Normal 3 2 2 3 2 3 2 2 2 4" xfId="23251"/>
    <cellStyle name="Normal 3 2 2 3 2 3 2 2 2 5" xfId="33808"/>
    <cellStyle name="Normal 3 2 2 3 2 3 2 2 2 6" xfId="44363"/>
    <cellStyle name="Normal 3 2 2 3 2 3 2 2 2 7" xfId="54927"/>
    <cellStyle name="Normal 3 2 2 3 2 3 2 2 3" xfId="10384"/>
    <cellStyle name="Normal 3 2 2 3 2 3 2 2 3 2" xfId="25891"/>
    <cellStyle name="Normal 3 2 2 3 2 3 2 2 3 3" xfId="36448"/>
    <cellStyle name="Normal 3 2 2 3 2 3 2 2 3 4" xfId="47003"/>
    <cellStyle name="Normal 3 2 2 3 2 3 2 2 3 5" xfId="57567"/>
    <cellStyle name="Normal 3 2 2 3 2 3 2 2 4" xfId="5102"/>
    <cellStyle name="Normal 3 2 2 3 2 3 2 2 5" xfId="15680"/>
    <cellStyle name="Normal 3 2 2 3 2 3 2 2 6" xfId="20611"/>
    <cellStyle name="Normal 3 2 2 3 2 3 2 2 7" xfId="31168"/>
    <cellStyle name="Normal 3 2 2 3 2 3 2 2 8" xfId="41723"/>
    <cellStyle name="Normal 3 2 2 3 2 3 2 2 9" xfId="52287"/>
    <cellStyle name="Normal 3 2 2 3 2 3 2 3" xfId="6512"/>
    <cellStyle name="Normal 3 2 2 3 2 3 2 3 2" xfId="11793"/>
    <cellStyle name="Normal 3 2 2 3 2 3 2 3 2 2" xfId="27299"/>
    <cellStyle name="Normal 3 2 2 3 2 3 2 3 2 3" xfId="37856"/>
    <cellStyle name="Normal 3 2 2 3 2 3 2 3 2 4" xfId="48411"/>
    <cellStyle name="Normal 3 2 2 3 2 3 2 3 2 5" xfId="58975"/>
    <cellStyle name="Normal 3 2 2 3 2 3 2 3 3" xfId="16912"/>
    <cellStyle name="Normal 3 2 2 3 2 3 2 3 4" xfId="22019"/>
    <cellStyle name="Normal 3 2 2 3 2 3 2 3 5" xfId="32576"/>
    <cellStyle name="Normal 3 2 2 3 2 3 2 3 6" xfId="43131"/>
    <cellStyle name="Normal 3 2 2 3 2 3 2 3 7" xfId="53695"/>
    <cellStyle name="Normal 3 2 2 3 2 3 2 4" xfId="9152"/>
    <cellStyle name="Normal 3 2 2 3 2 3 2 4 2" xfId="24659"/>
    <cellStyle name="Normal 3 2 2 3 2 3 2 4 3" xfId="35216"/>
    <cellStyle name="Normal 3 2 2 3 2 3 2 4 4" xfId="45771"/>
    <cellStyle name="Normal 3 2 2 3 2 3 2 4 5" xfId="56335"/>
    <cellStyle name="Normal 3 2 2 3 2 3 2 5" xfId="3870"/>
    <cellStyle name="Normal 3 2 2 3 2 3 2 6" xfId="14448"/>
    <cellStyle name="Normal 3 2 2 3 2 3 2 7" xfId="19379"/>
    <cellStyle name="Normal 3 2 2 3 2 3 2 8" xfId="29936"/>
    <cellStyle name="Normal 3 2 2 3 2 3 2 9" xfId="40491"/>
    <cellStyle name="Normal 3 2 2 3 2 3 3" xfId="1754"/>
    <cellStyle name="Normal 3 2 2 3 2 3 3 2" xfId="7040"/>
    <cellStyle name="Normal 3 2 2 3 2 3 3 2 2" xfId="12321"/>
    <cellStyle name="Normal 3 2 2 3 2 3 3 2 2 2" xfId="27827"/>
    <cellStyle name="Normal 3 2 2 3 2 3 3 2 2 3" xfId="38384"/>
    <cellStyle name="Normal 3 2 2 3 2 3 3 2 2 4" xfId="48939"/>
    <cellStyle name="Normal 3 2 2 3 2 3 3 2 2 5" xfId="59503"/>
    <cellStyle name="Normal 3 2 2 3 2 3 3 2 3" xfId="17440"/>
    <cellStyle name="Normal 3 2 2 3 2 3 3 2 4" xfId="22547"/>
    <cellStyle name="Normal 3 2 2 3 2 3 3 2 5" xfId="33104"/>
    <cellStyle name="Normal 3 2 2 3 2 3 3 2 6" xfId="43659"/>
    <cellStyle name="Normal 3 2 2 3 2 3 3 2 7" xfId="54223"/>
    <cellStyle name="Normal 3 2 2 3 2 3 3 3" xfId="9680"/>
    <cellStyle name="Normal 3 2 2 3 2 3 3 3 2" xfId="25187"/>
    <cellStyle name="Normal 3 2 2 3 2 3 3 3 3" xfId="35744"/>
    <cellStyle name="Normal 3 2 2 3 2 3 3 3 4" xfId="46299"/>
    <cellStyle name="Normal 3 2 2 3 2 3 3 3 5" xfId="56863"/>
    <cellStyle name="Normal 3 2 2 3 2 3 3 4" xfId="4398"/>
    <cellStyle name="Normal 3 2 2 3 2 3 3 5" xfId="14976"/>
    <cellStyle name="Normal 3 2 2 3 2 3 3 6" xfId="19907"/>
    <cellStyle name="Normal 3 2 2 3 2 3 3 7" xfId="30464"/>
    <cellStyle name="Normal 3 2 2 3 2 3 3 8" xfId="41019"/>
    <cellStyle name="Normal 3 2 2 3 2 3 3 9" xfId="51583"/>
    <cellStyle name="Normal 3 2 2 3 2 3 4" xfId="5807"/>
    <cellStyle name="Normal 3 2 2 3 2 3 4 2" xfId="11089"/>
    <cellStyle name="Normal 3 2 2 3 2 3 4 2 2" xfId="26595"/>
    <cellStyle name="Normal 3 2 2 3 2 3 4 2 3" xfId="37152"/>
    <cellStyle name="Normal 3 2 2 3 2 3 4 2 4" xfId="47707"/>
    <cellStyle name="Normal 3 2 2 3 2 3 4 2 5" xfId="58271"/>
    <cellStyle name="Normal 3 2 2 3 2 3 4 3" xfId="16208"/>
    <cellStyle name="Normal 3 2 2 3 2 3 4 4" xfId="21315"/>
    <cellStyle name="Normal 3 2 2 3 2 3 4 5" xfId="31872"/>
    <cellStyle name="Normal 3 2 2 3 2 3 4 6" xfId="42427"/>
    <cellStyle name="Normal 3 2 2 3 2 3 4 7" xfId="52991"/>
    <cellStyle name="Normal 3 2 2 3 2 3 5" xfId="8448"/>
    <cellStyle name="Normal 3 2 2 3 2 3 5 2" xfId="23955"/>
    <cellStyle name="Normal 3 2 2 3 2 3 5 3" xfId="34512"/>
    <cellStyle name="Normal 3 2 2 3 2 3 5 4" xfId="45067"/>
    <cellStyle name="Normal 3 2 2 3 2 3 5 5" xfId="55631"/>
    <cellStyle name="Normal 3 2 2 3 2 3 6" xfId="3166"/>
    <cellStyle name="Normal 3 2 2 3 2 3 7" xfId="13744"/>
    <cellStyle name="Normal 3 2 2 3 2 3 8" xfId="18675"/>
    <cellStyle name="Normal 3 2 2 3 2 3 9" xfId="29232"/>
    <cellStyle name="Normal 3 2 2 3 2 4" xfId="874"/>
    <cellStyle name="Normal 3 2 2 3 2 4 10" xfId="50703"/>
    <cellStyle name="Normal 3 2 2 3 2 4 2" xfId="2106"/>
    <cellStyle name="Normal 3 2 2 3 2 4 2 2" xfId="7392"/>
    <cellStyle name="Normal 3 2 2 3 2 4 2 2 2" xfId="12673"/>
    <cellStyle name="Normal 3 2 2 3 2 4 2 2 2 2" xfId="28179"/>
    <cellStyle name="Normal 3 2 2 3 2 4 2 2 2 3" xfId="38736"/>
    <cellStyle name="Normal 3 2 2 3 2 4 2 2 2 4" xfId="49291"/>
    <cellStyle name="Normal 3 2 2 3 2 4 2 2 2 5" xfId="59855"/>
    <cellStyle name="Normal 3 2 2 3 2 4 2 2 3" xfId="17792"/>
    <cellStyle name="Normal 3 2 2 3 2 4 2 2 4" xfId="22899"/>
    <cellStyle name="Normal 3 2 2 3 2 4 2 2 5" xfId="33456"/>
    <cellStyle name="Normal 3 2 2 3 2 4 2 2 6" xfId="44011"/>
    <cellStyle name="Normal 3 2 2 3 2 4 2 2 7" xfId="54575"/>
    <cellStyle name="Normal 3 2 2 3 2 4 2 3" xfId="10032"/>
    <cellStyle name="Normal 3 2 2 3 2 4 2 3 2" xfId="25539"/>
    <cellStyle name="Normal 3 2 2 3 2 4 2 3 3" xfId="36096"/>
    <cellStyle name="Normal 3 2 2 3 2 4 2 3 4" xfId="46651"/>
    <cellStyle name="Normal 3 2 2 3 2 4 2 3 5" xfId="57215"/>
    <cellStyle name="Normal 3 2 2 3 2 4 2 4" xfId="4750"/>
    <cellStyle name="Normal 3 2 2 3 2 4 2 5" xfId="15328"/>
    <cellStyle name="Normal 3 2 2 3 2 4 2 6" xfId="20259"/>
    <cellStyle name="Normal 3 2 2 3 2 4 2 7" xfId="30816"/>
    <cellStyle name="Normal 3 2 2 3 2 4 2 8" xfId="41371"/>
    <cellStyle name="Normal 3 2 2 3 2 4 2 9" xfId="51935"/>
    <cellStyle name="Normal 3 2 2 3 2 4 3" xfId="6160"/>
    <cellStyle name="Normal 3 2 2 3 2 4 3 2" xfId="11441"/>
    <cellStyle name="Normal 3 2 2 3 2 4 3 2 2" xfId="26947"/>
    <cellStyle name="Normal 3 2 2 3 2 4 3 2 3" xfId="37504"/>
    <cellStyle name="Normal 3 2 2 3 2 4 3 2 4" xfId="48059"/>
    <cellStyle name="Normal 3 2 2 3 2 4 3 2 5" xfId="58623"/>
    <cellStyle name="Normal 3 2 2 3 2 4 3 3" xfId="16560"/>
    <cellStyle name="Normal 3 2 2 3 2 4 3 4" xfId="21667"/>
    <cellStyle name="Normal 3 2 2 3 2 4 3 5" xfId="32224"/>
    <cellStyle name="Normal 3 2 2 3 2 4 3 6" xfId="42779"/>
    <cellStyle name="Normal 3 2 2 3 2 4 3 7" xfId="53343"/>
    <cellStyle name="Normal 3 2 2 3 2 4 4" xfId="8800"/>
    <cellStyle name="Normal 3 2 2 3 2 4 4 2" xfId="24307"/>
    <cellStyle name="Normal 3 2 2 3 2 4 4 3" xfId="34864"/>
    <cellStyle name="Normal 3 2 2 3 2 4 4 4" xfId="45419"/>
    <cellStyle name="Normal 3 2 2 3 2 4 4 5" xfId="55983"/>
    <cellStyle name="Normal 3 2 2 3 2 4 5" xfId="3518"/>
    <cellStyle name="Normal 3 2 2 3 2 4 6" xfId="14096"/>
    <cellStyle name="Normal 3 2 2 3 2 4 7" xfId="19027"/>
    <cellStyle name="Normal 3 2 2 3 2 4 8" xfId="29584"/>
    <cellStyle name="Normal 3 2 2 3 2 4 9" xfId="40139"/>
    <cellStyle name="Normal 3 2 2 3 2 5" xfId="1402"/>
    <cellStyle name="Normal 3 2 2 3 2 5 2" xfId="6688"/>
    <cellStyle name="Normal 3 2 2 3 2 5 2 2" xfId="11969"/>
    <cellStyle name="Normal 3 2 2 3 2 5 2 2 2" xfId="27475"/>
    <cellStyle name="Normal 3 2 2 3 2 5 2 2 3" xfId="38032"/>
    <cellStyle name="Normal 3 2 2 3 2 5 2 2 4" xfId="48587"/>
    <cellStyle name="Normal 3 2 2 3 2 5 2 2 5" xfId="59151"/>
    <cellStyle name="Normal 3 2 2 3 2 5 2 3" xfId="17088"/>
    <cellStyle name="Normal 3 2 2 3 2 5 2 4" xfId="22195"/>
    <cellStyle name="Normal 3 2 2 3 2 5 2 5" xfId="32752"/>
    <cellStyle name="Normal 3 2 2 3 2 5 2 6" xfId="43307"/>
    <cellStyle name="Normal 3 2 2 3 2 5 2 7" xfId="53871"/>
    <cellStyle name="Normal 3 2 2 3 2 5 3" xfId="9328"/>
    <cellStyle name="Normal 3 2 2 3 2 5 3 2" xfId="24835"/>
    <cellStyle name="Normal 3 2 2 3 2 5 3 3" xfId="35392"/>
    <cellStyle name="Normal 3 2 2 3 2 5 3 4" xfId="45947"/>
    <cellStyle name="Normal 3 2 2 3 2 5 3 5" xfId="56511"/>
    <cellStyle name="Normal 3 2 2 3 2 5 4" xfId="4046"/>
    <cellStyle name="Normal 3 2 2 3 2 5 5" xfId="14624"/>
    <cellStyle name="Normal 3 2 2 3 2 5 6" xfId="19555"/>
    <cellStyle name="Normal 3 2 2 3 2 5 7" xfId="30112"/>
    <cellStyle name="Normal 3 2 2 3 2 5 8" xfId="40667"/>
    <cellStyle name="Normal 3 2 2 3 2 5 9" xfId="51231"/>
    <cellStyle name="Normal 3 2 2 3 2 6" xfId="2634"/>
    <cellStyle name="Normal 3 2 2 3 2 6 2" xfId="7920"/>
    <cellStyle name="Normal 3 2 2 3 2 6 2 2" xfId="13201"/>
    <cellStyle name="Normal 3 2 2 3 2 6 2 2 2" xfId="28707"/>
    <cellStyle name="Normal 3 2 2 3 2 6 2 2 3" xfId="39264"/>
    <cellStyle name="Normal 3 2 2 3 2 6 2 2 4" xfId="49819"/>
    <cellStyle name="Normal 3 2 2 3 2 6 2 2 5" xfId="60383"/>
    <cellStyle name="Normal 3 2 2 3 2 6 2 3" xfId="23427"/>
    <cellStyle name="Normal 3 2 2 3 2 6 2 4" xfId="33984"/>
    <cellStyle name="Normal 3 2 2 3 2 6 2 5" xfId="44539"/>
    <cellStyle name="Normal 3 2 2 3 2 6 2 6" xfId="55103"/>
    <cellStyle name="Normal 3 2 2 3 2 6 3" xfId="10560"/>
    <cellStyle name="Normal 3 2 2 3 2 6 3 2" xfId="26067"/>
    <cellStyle name="Normal 3 2 2 3 2 6 3 3" xfId="36624"/>
    <cellStyle name="Normal 3 2 2 3 2 6 3 4" xfId="47179"/>
    <cellStyle name="Normal 3 2 2 3 2 6 3 5" xfId="57743"/>
    <cellStyle name="Normal 3 2 2 3 2 6 4" xfId="5278"/>
    <cellStyle name="Normal 3 2 2 3 2 6 5" xfId="15856"/>
    <cellStyle name="Normal 3 2 2 3 2 6 6" xfId="20787"/>
    <cellStyle name="Normal 3 2 2 3 2 6 7" xfId="31344"/>
    <cellStyle name="Normal 3 2 2 3 2 6 8" xfId="41899"/>
    <cellStyle name="Normal 3 2 2 3 2 6 9" xfId="52463"/>
    <cellStyle name="Normal 3 2 2 3 2 7" xfId="5455"/>
    <cellStyle name="Normal 3 2 2 3 2 7 2" xfId="10737"/>
    <cellStyle name="Normal 3 2 2 3 2 7 2 2" xfId="26243"/>
    <cellStyle name="Normal 3 2 2 3 2 7 2 3" xfId="36800"/>
    <cellStyle name="Normal 3 2 2 3 2 7 2 4" xfId="47355"/>
    <cellStyle name="Normal 3 2 2 3 2 7 2 5" xfId="57919"/>
    <cellStyle name="Normal 3 2 2 3 2 7 3" xfId="20963"/>
    <cellStyle name="Normal 3 2 2 3 2 7 4" xfId="31520"/>
    <cellStyle name="Normal 3 2 2 3 2 7 5" xfId="42075"/>
    <cellStyle name="Normal 3 2 2 3 2 7 6" xfId="52639"/>
    <cellStyle name="Normal 3 2 2 3 2 8" xfId="8096"/>
    <cellStyle name="Normal 3 2 2 3 2 8 2" xfId="23603"/>
    <cellStyle name="Normal 3 2 2 3 2 8 3" xfId="34160"/>
    <cellStyle name="Normal 3 2 2 3 2 8 4" xfId="44715"/>
    <cellStyle name="Normal 3 2 2 3 2 8 5" xfId="55279"/>
    <cellStyle name="Normal 3 2 2 3 2 9" xfId="2811"/>
    <cellStyle name="Normal 3 2 2 3 3" xfId="256"/>
    <cellStyle name="Normal 3 2 2 3 3 10" xfId="28971"/>
    <cellStyle name="Normal 3 2 2 3 3 11" xfId="39526"/>
    <cellStyle name="Normal 3 2 2 3 3 12" xfId="50086"/>
    <cellStyle name="Normal 3 2 2 3 3 2" xfId="609"/>
    <cellStyle name="Normal 3 2 2 3 3 2 10" xfId="50438"/>
    <cellStyle name="Normal 3 2 2 3 3 2 2" xfId="1841"/>
    <cellStyle name="Normal 3 2 2 3 3 2 2 2" xfId="7127"/>
    <cellStyle name="Normal 3 2 2 3 3 2 2 2 2" xfId="12408"/>
    <cellStyle name="Normal 3 2 2 3 3 2 2 2 2 2" xfId="27914"/>
    <cellStyle name="Normal 3 2 2 3 3 2 2 2 2 3" xfId="38471"/>
    <cellStyle name="Normal 3 2 2 3 3 2 2 2 2 4" xfId="49026"/>
    <cellStyle name="Normal 3 2 2 3 3 2 2 2 2 5" xfId="59590"/>
    <cellStyle name="Normal 3 2 2 3 3 2 2 2 3" xfId="17527"/>
    <cellStyle name="Normal 3 2 2 3 3 2 2 2 4" xfId="22634"/>
    <cellStyle name="Normal 3 2 2 3 3 2 2 2 5" xfId="33191"/>
    <cellStyle name="Normal 3 2 2 3 3 2 2 2 6" xfId="43746"/>
    <cellStyle name="Normal 3 2 2 3 3 2 2 2 7" xfId="54310"/>
    <cellStyle name="Normal 3 2 2 3 3 2 2 3" xfId="9767"/>
    <cellStyle name="Normal 3 2 2 3 3 2 2 3 2" xfId="25274"/>
    <cellStyle name="Normal 3 2 2 3 3 2 2 3 3" xfId="35831"/>
    <cellStyle name="Normal 3 2 2 3 3 2 2 3 4" xfId="46386"/>
    <cellStyle name="Normal 3 2 2 3 3 2 2 3 5" xfId="56950"/>
    <cellStyle name="Normal 3 2 2 3 3 2 2 4" xfId="4485"/>
    <cellStyle name="Normal 3 2 2 3 3 2 2 5" xfId="15063"/>
    <cellStyle name="Normal 3 2 2 3 3 2 2 6" xfId="19994"/>
    <cellStyle name="Normal 3 2 2 3 3 2 2 7" xfId="30551"/>
    <cellStyle name="Normal 3 2 2 3 3 2 2 8" xfId="41106"/>
    <cellStyle name="Normal 3 2 2 3 3 2 2 9" xfId="51670"/>
    <cellStyle name="Normal 3 2 2 3 3 2 3" xfId="5895"/>
    <cellStyle name="Normal 3 2 2 3 3 2 3 2" xfId="11176"/>
    <cellStyle name="Normal 3 2 2 3 3 2 3 2 2" xfId="26682"/>
    <cellStyle name="Normal 3 2 2 3 3 2 3 2 3" xfId="37239"/>
    <cellStyle name="Normal 3 2 2 3 3 2 3 2 4" xfId="47794"/>
    <cellStyle name="Normal 3 2 2 3 3 2 3 2 5" xfId="58358"/>
    <cellStyle name="Normal 3 2 2 3 3 2 3 3" xfId="16295"/>
    <cellStyle name="Normal 3 2 2 3 3 2 3 4" xfId="21402"/>
    <cellStyle name="Normal 3 2 2 3 3 2 3 5" xfId="31959"/>
    <cellStyle name="Normal 3 2 2 3 3 2 3 6" xfId="42514"/>
    <cellStyle name="Normal 3 2 2 3 3 2 3 7" xfId="53078"/>
    <cellStyle name="Normal 3 2 2 3 3 2 4" xfId="8535"/>
    <cellStyle name="Normal 3 2 2 3 3 2 4 2" xfId="24042"/>
    <cellStyle name="Normal 3 2 2 3 3 2 4 3" xfId="34599"/>
    <cellStyle name="Normal 3 2 2 3 3 2 4 4" xfId="45154"/>
    <cellStyle name="Normal 3 2 2 3 3 2 4 5" xfId="55718"/>
    <cellStyle name="Normal 3 2 2 3 3 2 5" xfId="3253"/>
    <cellStyle name="Normal 3 2 2 3 3 2 6" xfId="13831"/>
    <cellStyle name="Normal 3 2 2 3 3 2 7" xfId="18762"/>
    <cellStyle name="Normal 3 2 2 3 3 2 8" xfId="29319"/>
    <cellStyle name="Normal 3 2 2 3 3 2 9" xfId="39874"/>
    <cellStyle name="Normal 3 2 2 3 3 3" xfId="961"/>
    <cellStyle name="Normal 3 2 2 3 3 3 10" xfId="50790"/>
    <cellStyle name="Normal 3 2 2 3 3 3 2" xfId="2193"/>
    <cellStyle name="Normal 3 2 2 3 3 3 2 2" xfId="7479"/>
    <cellStyle name="Normal 3 2 2 3 3 3 2 2 2" xfId="12760"/>
    <cellStyle name="Normal 3 2 2 3 3 3 2 2 2 2" xfId="28266"/>
    <cellStyle name="Normal 3 2 2 3 3 3 2 2 2 3" xfId="38823"/>
    <cellStyle name="Normal 3 2 2 3 3 3 2 2 2 4" xfId="49378"/>
    <cellStyle name="Normal 3 2 2 3 3 3 2 2 2 5" xfId="59942"/>
    <cellStyle name="Normal 3 2 2 3 3 3 2 2 3" xfId="17879"/>
    <cellStyle name="Normal 3 2 2 3 3 3 2 2 4" xfId="22986"/>
    <cellStyle name="Normal 3 2 2 3 3 3 2 2 5" xfId="33543"/>
    <cellStyle name="Normal 3 2 2 3 3 3 2 2 6" xfId="44098"/>
    <cellStyle name="Normal 3 2 2 3 3 3 2 2 7" xfId="54662"/>
    <cellStyle name="Normal 3 2 2 3 3 3 2 3" xfId="10119"/>
    <cellStyle name="Normal 3 2 2 3 3 3 2 3 2" xfId="25626"/>
    <cellStyle name="Normal 3 2 2 3 3 3 2 3 3" xfId="36183"/>
    <cellStyle name="Normal 3 2 2 3 3 3 2 3 4" xfId="46738"/>
    <cellStyle name="Normal 3 2 2 3 3 3 2 3 5" xfId="57302"/>
    <cellStyle name="Normal 3 2 2 3 3 3 2 4" xfId="4837"/>
    <cellStyle name="Normal 3 2 2 3 3 3 2 5" xfId="15415"/>
    <cellStyle name="Normal 3 2 2 3 3 3 2 6" xfId="20346"/>
    <cellStyle name="Normal 3 2 2 3 3 3 2 7" xfId="30903"/>
    <cellStyle name="Normal 3 2 2 3 3 3 2 8" xfId="41458"/>
    <cellStyle name="Normal 3 2 2 3 3 3 2 9" xfId="52022"/>
    <cellStyle name="Normal 3 2 2 3 3 3 3" xfId="6247"/>
    <cellStyle name="Normal 3 2 2 3 3 3 3 2" xfId="11528"/>
    <cellStyle name="Normal 3 2 2 3 3 3 3 2 2" xfId="27034"/>
    <cellStyle name="Normal 3 2 2 3 3 3 3 2 3" xfId="37591"/>
    <cellStyle name="Normal 3 2 2 3 3 3 3 2 4" xfId="48146"/>
    <cellStyle name="Normal 3 2 2 3 3 3 3 2 5" xfId="58710"/>
    <cellStyle name="Normal 3 2 2 3 3 3 3 3" xfId="16647"/>
    <cellStyle name="Normal 3 2 2 3 3 3 3 4" xfId="21754"/>
    <cellStyle name="Normal 3 2 2 3 3 3 3 5" xfId="32311"/>
    <cellStyle name="Normal 3 2 2 3 3 3 3 6" xfId="42866"/>
    <cellStyle name="Normal 3 2 2 3 3 3 3 7" xfId="53430"/>
    <cellStyle name="Normal 3 2 2 3 3 3 4" xfId="8887"/>
    <cellStyle name="Normal 3 2 2 3 3 3 4 2" xfId="24394"/>
    <cellStyle name="Normal 3 2 2 3 3 3 4 3" xfId="34951"/>
    <cellStyle name="Normal 3 2 2 3 3 3 4 4" xfId="45506"/>
    <cellStyle name="Normal 3 2 2 3 3 3 4 5" xfId="56070"/>
    <cellStyle name="Normal 3 2 2 3 3 3 5" xfId="3605"/>
    <cellStyle name="Normal 3 2 2 3 3 3 6" xfId="14183"/>
    <cellStyle name="Normal 3 2 2 3 3 3 7" xfId="19114"/>
    <cellStyle name="Normal 3 2 2 3 3 3 8" xfId="29671"/>
    <cellStyle name="Normal 3 2 2 3 3 3 9" xfId="40226"/>
    <cellStyle name="Normal 3 2 2 3 3 4" xfId="1489"/>
    <cellStyle name="Normal 3 2 2 3 3 4 2" xfId="6775"/>
    <cellStyle name="Normal 3 2 2 3 3 4 2 2" xfId="12056"/>
    <cellStyle name="Normal 3 2 2 3 3 4 2 2 2" xfId="27562"/>
    <cellStyle name="Normal 3 2 2 3 3 4 2 2 3" xfId="38119"/>
    <cellStyle name="Normal 3 2 2 3 3 4 2 2 4" xfId="48674"/>
    <cellStyle name="Normal 3 2 2 3 3 4 2 2 5" xfId="59238"/>
    <cellStyle name="Normal 3 2 2 3 3 4 2 3" xfId="17175"/>
    <cellStyle name="Normal 3 2 2 3 3 4 2 4" xfId="22282"/>
    <cellStyle name="Normal 3 2 2 3 3 4 2 5" xfId="32839"/>
    <cellStyle name="Normal 3 2 2 3 3 4 2 6" xfId="43394"/>
    <cellStyle name="Normal 3 2 2 3 3 4 2 7" xfId="53958"/>
    <cellStyle name="Normal 3 2 2 3 3 4 3" xfId="9415"/>
    <cellStyle name="Normal 3 2 2 3 3 4 3 2" xfId="24922"/>
    <cellStyle name="Normal 3 2 2 3 3 4 3 3" xfId="35479"/>
    <cellStyle name="Normal 3 2 2 3 3 4 3 4" xfId="46034"/>
    <cellStyle name="Normal 3 2 2 3 3 4 3 5" xfId="56598"/>
    <cellStyle name="Normal 3 2 2 3 3 4 4" xfId="4133"/>
    <cellStyle name="Normal 3 2 2 3 3 4 5" xfId="14711"/>
    <cellStyle name="Normal 3 2 2 3 3 4 6" xfId="19642"/>
    <cellStyle name="Normal 3 2 2 3 3 4 7" xfId="30199"/>
    <cellStyle name="Normal 3 2 2 3 3 4 8" xfId="40754"/>
    <cellStyle name="Normal 3 2 2 3 3 4 9" xfId="51318"/>
    <cellStyle name="Normal 3 2 2 3 3 5" xfId="5542"/>
    <cellStyle name="Normal 3 2 2 3 3 5 2" xfId="10824"/>
    <cellStyle name="Normal 3 2 2 3 3 5 2 2" xfId="26330"/>
    <cellStyle name="Normal 3 2 2 3 3 5 2 3" xfId="36887"/>
    <cellStyle name="Normal 3 2 2 3 3 5 2 4" xfId="47442"/>
    <cellStyle name="Normal 3 2 2 3 3 5 2 5" xfId="58006"/>
    <cellStyle name="Normal 3 2 2 3 3 5 3" xfId="15943"/>
    <cellStyle name="Normal 3 2 2 3 3 5 4" xfId="21050"/>
    <cellStyle name="Normal 3 2 2 3 3 5 5" xfId="31607"/>
    <cellStyle name="Normal 3 2 2 3 3 5 6" xfId="42162"/>
    <cellStyle name="Normal 3 2 2 3 3 5 7" xfId="52726"/>
    <cellStyle name="Normal 3 2 2 3 3 6" xfId="8183"/>
    <cellStyle name="Normal 3 2 2 3 3 6 2" xfId="23690"/>
    <cellStyle name="Normal 3 2 2 3 3 6 3" xfId="34247"/>
    <cellStyle name="Normal 3 2 2 3 3 6 4" xfId="44802"/>
    <cellStyle name="Normal 3 2 2 3 3 6 5" xfId="55366"/>
    <cellStyle name="Normal 3 2 2 3 3 7" xfId="2905"/>
    <cellStyle name="Normal 3 2 2 3 3 8" xfId="13479"/>
    <cellStyle name="Normal 3 2 2 3 3 9" xfId="18410"/>
    <cellStyle name="Normal 3 2 2 3 4" xfId="434"/>
    <cellStyle name="Normal 3 2 2 3 4 10" xfId="39704"/>
    <cellStyle name="Normal 3 2 2 3 4 11" xfId="50264"/>
    <cellStyle name="Normal 3 2 2 3 4 2" xfId="1139"/>
    <cellStyle name="Normal 3 2 2 3 4 2 10" xfId="50968"/>
    <cellStyle name="Normal 3 2 2 3 4 2 2" xfId="2371"/>
    <cellStyle name="Normal 3 2 2 3 4 2 2 2" xfId="7657"/>
    <cellStyle name="Normal 3 2 2 3 4 2 2 2 2" xfId="12938"/>
    <cellStyle name="Normal 3 2 2 3 4 2 2 2 2 2" xfId="28444"/>
    <cellStyle name="Normal 3 2 2 3 4 2 2 2 2 3" xfId="39001"/>
    <cellStyle name="Normal 3 2 2 3 4 2 2 2 2 4" xfId="49556"/>
    <cellStyle name="Normal 3 2 2 3 4 2 2 2 2 5" xfId="60120"/>
    <cellStyle name="Normal 3 2 2 3 4 2 2 2 3" xfId="18057"/>
    <cellStyle name="Normal 3 2 2 3 4 2 2 2 4" xfId="23164"/>
    <cellStyle name="Normal 3 2 2 3 4 2 2 2 5" xfId="33721"/>
    <cellStyle name="Normal 3 2 2 3 4 2 2 2 6" xfId="44276"/>
    <cellStyle name="Normal 3 2 2 3 4 2 2 2 7" xfId="54840"/>
    <cellStyle name="Normal 3 2 2 3 4 2 2 3" xfId="10297"/>
    <cellStyle name="Normal 3 2 2 3 4 2 2 3 2" xfId="25804"/>
    <cellStyle name="Normal 3 2 2 3 4 2 2 3 3" xfId="36361"/>
    <cellStyle name="Normal 3 2 2 3 4 2 2 3 4" xfId="46916"/>
    <cellStyle name="Normal 3 2 2 3 4 2 2 3 5" xfId="57480"/>
    <cellStyle name="Normal 3 2 2 3 4 2 2 4" xfId="5015"/>
    <cellStyle name="Normal 3 2 2 3 4 2 2 5" xfId="15593"/>
    <cellStyle name="Normal 3 2 2 3 4 2 2 6" xfId="20524"/>
    <cellStyle name="Normal 3 2 2 3 4 2 2 7" xfId="31081"/>
    <cellStyle name="Normal 3 2 2 3 4 2 2 8" xfId="41636"/>
    <cellStyle name="Normal 3 2 2 3 4 2 2 9" xfId="52200"/>
    <cellStyle name="Normal 3 2 2 3 4 2 3" xfId="6425"/>
    <cellStyle name="Normal 3 2 2 3 4 2 3 2" xfId="11706"/>
    <cellStyle name="Normal 3 2 2 3 4 2 3 2 2" xfId="27212"/>
    <cellStyle name="Normal 3 2 2 3 4 2 3 2 3" xfId="37769"/>
    <cellStyle name="Normal 3 2 2 3 4 2 3 2 4" xfId="48324"/>
    <cellStyle name="Normal 3 2 2 3 4 2 3 2 5" xfId="58888"/>
    <cellStyle name="Normal 3 2 2 3 4 2 3 3" xfId="16825"/>
    <cellStyle name="Normal 3 2 2 3 4 2 3 4" xfId="21932"/>
    <cellStyle name="Normal 3 2 2 3 4 2 3 5" xfId="32489"/>
    <cellStyle name="Normal 3 2 2 3 4 2 3 6" xfId="43044"/>
    <cellStyle name="Normal 3 2 2 3 4 2 3 7" xfId="53608"/>
    <cellStyle name="Normal 3 2 2 3 4 2 4" xfId="9065"/>
    <cellStyle name="Normal 3 2 2 3 4 2 4 2" xfId="24572"/>
    <cellStyle name="Normal 3 2 2 3 4 2 4 3" xfId="35129"/>
    <cellStyle name="Normal 3 2 2 3 4 2 4 4" xfId="45684"/>
    <cellStyle name="Normal 3 2 2 3 4 2 4 5" xfId="56248"/>
    <cellStyle name="Normal 3 2 2 3 4 2 5" xfId="3783"/>
    <cellStyle name="Normal 3 2 2 3 4 2 6" xfId="14361"/>
    <cellStyle name="Normal 3 2 2 3 4 2 7" xfId="19292"/>
    <cellStyle name="Normal 3 2 2 3 4 2 8" xfId="29849"/>
    <cellStyle name="Normal 3 2 2 3 4 2 9" xfId="40404"/>
    <cellStyle name="Normal 3 2 2 3 4 3" xfId="1667"/>
    <cellStyle name="Normal 3 2 2 3 4 3 2" xfId="6953"/>
    <cellStyle name="Normal 3 2 2 3 4 3 2 2" xfId="12234"/>
    <cellStyle name="Normal 3 2 2 3 4 3 2 2 2" xfId="27740"/>
    <cellStyle name="Normal 3 2 2 3 4 3 2 2 3" xfId="38297"/>
    <cellStyle name="Normal 3 2 2 3 4 3 2 2 4" xfId="48852"/>
    <cellStyle name="Normal 3 2 2 3 4 3 2 2 5" xfId="59416"/>
    <cellStyle name="Normal 3 2 2 3 4 3 2 3" xfId="17353"/>
    <cellStyle name="Normal 3 2 2 3 4 3 2 4" xfId="22460"/>
    <cellStyle name="Normal 3 2 2 3 4 3 2 5" xfId="33017"/>
    <cellStyle name="Normal 3 2 2 3 4 3 2 6" xfId="43572"/>
    <cellStyle name="Normal 3 2 2 3 4 3 2 7" xfId="54136"/>
    <cellStyle name="Normal 3 2 2 3 4 3 3" xfId="9593"/>
    <cellStyle name="Normal 3 2 2 3 4 3 3 2" xfId="25100"/>
    <cellStyle name="Normal 3 2 2 3 4 3 3 3" xfId="35657"/>
    <cellStyle name="Normal 3 2 2 3 4 3 3 4" xfId="46212"/>
    <cellStyle name="Normal 3 2 2 3 4 3 3 5" xfId="56776"/>
    <cellStyle name="Normal 3 2 2 3 4 3 4" xfId="4311"/>
    <cellStyle name="Normal 3 2 2 3 4 3 5" xfId="14889"/>
    <cellStyle name="Normal 3 2 2 3 4 3 6" xfId="19820"/>
    <cellStyle name="Normal 3 2 2 3 4 3 7" xfId="30377"/>
    <cellStyle name="Normal 3 2 2 3 4 3 8" xfId="40932"/>
    <cellStyle name="Normal 3 2 2 3 4 3 9" xfId="51496"/>
    <cellStyle name="Normal 3 2 2 3 4 4" xfId="5720"/>
    <cellStyle name="Normal 3 2 2 3 4 4 2" xfId="11002"/>
    <cellStyle name="Normal 3 2 2 3 4 4 2 2" xfId="26508"/>
    <cellStyle name="Normal 3 2 2 3 4 4 2 3" xfId="37065"/>
    <cellStyle name="Normal 3 2 2 3 4 4 2 4" xfId="47620"/>
    <cellStyle name="Normal 3 2 2 3 4 4 2 5" xfId="58184"/>
    <cellStyle name="Normal 3 2 2 3 4 4 3" xfId="16121"/>
    <cellStyle name="Normal 3 2 2 3 4 4 4" xfId="21228"/>
    <cellStyle name="Normal 3 2 2 3 4 4 5" xfId="31785"/>
    <cellStyle name="Normal 3 2 2 3 4 4 6" xfId="42340"/>
    <cellStyle name="Normal 3 2 2 3 4 4 7" xfId="52904"/>
    <cellStyle name="Normal 3 2 2 3 4 5" xfId="8361"/>
    <cellStyle name="Normal 3 2 2 3 4 5 2" xfId="23868"/>
    <cellStyle name="Normal 3 2 2 3 4 5 3" xfId="34425"/>
    <cellStyle name="Normal 3 2 2 3 4 5 4" xfId="44980"/>
    <cellStyle name="Normal 3 2 2 3 4 5 5" xfId="55544"/>
    <cellStyle name="Normal 3 2 2 3 4 6" xfId="3083"/>
    <cellStyle name="Normal 3 2 2 3 4 7" xfId="13657"/>
    <cellStyle name="Normal 3 2 2 3 4 8" xfId="18588"/>
    <cellStyle name="Normal 3 2 2 3 4 9" xfId="29149"/>
    <cellStyle name="Normal 3 2 2 3 5" xfId="787"/>
    <cellStyle name="Normal 3 2 2 3 5 10" xfId="50616"/>
    <cellStyle name="Normal 3 2 2 3 5 2" xfId="2019"/>
    <cellStyle name="Normal 3 2 2 3 5 2 2" xfId="7305"/>
    <cellStyle name="Normal 3 2 2 3 5 2 2 2" xfId="12586"/>
    <cellStyle name="Normal 3 2 2 3 5 2 2 2 2" xfId="28092"/>
    <cellStyle name="Normal 3 2 2 3 5 2 2 2 3" xfId="38649"/>
    <cellStyle name="Normal 3 2 2 3 5 2 2 2 4" xfId="49204"/>
    <cellStyle name="Normal 3 2 2 3 5 2 2 2 5" xfId="59768"/>
    <cellStyle name="Normal 3 2 2 3 5 2 2 3" xfId="17705"/>
    <cellStyle name="Normal 3 2 2 3 5 2 2 4" xfId="22812"/>
    <cellStyle name="Normal 3 2 2 3 5 2 2 5" xfId="33369"/>
    <cellStyle name="Normal 3 2 2 3 5 2 2 6" xfId="43924"/>
    <cellStyle name="Normal 3 2 2 3 5 2 2 7" xfId="54488"/>
    <cellStyle name="Normal 3 2 2 3 5 2 3" xfId="9945"/>
    <cellStyle name="Normal 3 2 2 3 5 2 3 2" xfId="25452"/>
    <cellStyle name="Normal 3 2 2 3 5 2 3 3" xfId="36009"/>
    <cellStyle name="Normal 3 2 2 3 5 2 3 4" xfId="46564"/>
    <cellStyle name="Normal 3 2 2 3 5 2 3 5" xfId="57128"/>
    <cellStyle name="Normal 3 2 2 3 5 2 4" xfId="4663"/>
    <cellStyle name="Normal 3 2 2 3 5 2 5" xfId="15241"/>
    <cellStyle name="Normal 3 2 2 3 5 2 6" xfId="20172"/>
    <cellStyle name="Normal 3 2 2 3 5 2 7" xfId="30729"/>
    <cellStyle name="Normal 3 2 2 3 5 2 8" xfId="41284"/>
    <cellStyle name="Normal 3 2 2 3 5 2 9" xfId="51848"/>
    <cellStyle name="Normal 3 2 2 3 5 3" xfId="6073"/>
    <cellStyle name="Normal 3 2 2 3 5 3 2" xfId="11354"/>
    <cellStyle name="Normal 3 2 2 3 5 3 2 2" xfId="26860"/>
    <cellStyle name="Normal 3 2 2 3 5 3 2 3" xfId="37417"/>
    <cellStyle name="Normal 3 2 2 3 5 3 2 4" xfId="47972"/>
    <cellStyle name="Normal 3 2 2 3 5 3 2 5" xfId="58536"/>
    <cellStyle name="Normal 3 2 2 3 5 3 3" xfId="16473"/>
    <cellStyle name="Normal 3 2 2 3 5 3 4" xfId="21580"/>
    <cellStyle name="Normal 3 2 2 3 5 3 5" xfId="32137"/>
    <cellStyle name="Normal 3 2 2 3 5 3 6" xfId="42692"/>
    <cellStyle name="Normal 3 2 2 3 5 3 7" xfId="53256"/>
    <cellStyle name="Normal 3 2 2 3 5 4" xfId="8713"/>
    <cellStyle name="Normal 3 2 2 3 5 4 2" xfId="24220"/>
    <cellStyle name="Normal 3 2 2 3 5 4 3" xfId="34777"/>
    <cellStyle name="Normal 3 2 2 3 5 4 4" xfId="45332"/>
    <cellStyle name="Normal 3 2 2 3 5 4 5" xfId="55896"/>
    <cellStyle name="Normal 3 2 2 3 5 5" xfId="3431"/>
    <cellStyle name="Normal 3 2 2 3 5 6" xfId="14009"/>
    <cellStyle name="Normal 3 2 2 3 5 7" xfId="18940"/>
    <cellStyle name="Normal 3 2 2 3 5 8" xfId="29497"/>
    <cellStyle name="Normal 3 2 2 3 5 9" xfId="40052"/>
    <cellStyle name="Normal 3 2 2 3 6" xfId="1313"/>
    <cellStyle name="Normal 3 2 2 3 6 2" xfId="6599"/>
    <cellStyle name="Normal 3 2 2 3 6 2 2" xfId="11880"/>
    <cellStyle name="Normal 3 2 2 3 6 2 2 2" xfId="27386"/>
    <cellStyle name="Normal 3 2 2 3 6 2 2 3" xfId="37943"/>
    <cellStyle name="Normal 3 2 2 3 6 2 2 4" xfId="48498"/>
    <cellStyle name="Normal 3 2 2 3 6 2 2 5" xfId="59062"/>
    <cellStyle name="Normal 3 2 2 3 6 2 3" xfId="16999"/>
    <cellStyle name="Normal 3 2 2 3 6 2 4" xfId="22106"/>
    <cellStyle name="Normal 3 2 2 3 6 2 5" xfId="32663"/>
    <cellStyle name="Normal 3 2 2 3 6 2 6" xfId="43218"/>
    <cellStyle name="Normal 3 2 2 3 6 2 7" xfId="53782"/>
    <cellStyle name="Normal 3 2 2 3 6 3" xfId="9239"/>
    <cellStyle name="Normal 3 2 2 3 6 3 2" xfId="24746"/>
    <cellStyle name="Normal 3 2 2 3 6 3 3" xfId="35303"/>
    <cellStyle name="Normal 3 2 2 3 6 3 4" xfId="45858"/>
    <cellStyle name="Normal 3 2 2 3 6 3 5" xfId="56422"/>
    <cellStyle name="Normal 3 2 2 3 6 4" xfId="3957"/>
    <cellStyle name="Normal 3 2 2 3 6 5" xfId="14535"/>
    <cellStyle name="Normal 3 2 2 3 6 6" xfId="19466"/>
    <cellStyle name="Normal 3 2 2 3 6 7" xfId="30023"/>
    <cellStyle name="Normal 3 2 2 3 6 8" xfId="40578"/>
    <cellStyle name="Normal 3 2 2 3 6 9" xfId="51142"/>
    <cellStyle name="Normal 3 2 2 3 7" xfId="2545"/>
    <cellStyle name="Normal 3 2 2 3 7 2" xfId="7831"/>
    <cellStyle name="Normal 3 2 2 3 7 2 2" xfId="13112"/>
    <cellStyle name="Normal 3 2 2 3 7 2 2 2" xfId="28618"/>
    <cellStyle name="Normal 3 2 2 3 7 2 2 3" xfId="39175"/>
    <cellStyle name="Normal 3 2 2 3 7 2 2 4" xfId="49730"/>
    <cellStyle name="Normal 3 2 2 3 7 2 2 5" xfId="60294"/>
    <cellStyle name="Normal 3 2 2 3 7 2 3" xfId="23338"/>
    <cellStyle name="Normal 3 2 2 3 7 2 4" xfId="33895"/>
    <cellStyle name="Normal 3 2 2 3 7 2 5" xfId="44450"/>
    <cellStyle name="Normal 3 2 2 3 7 2 6" xfId="55014"/>
    <cellStyle name="Normal 3 2 2 3 7 3" xfId="10471"/>
    <cellStyle name="Normal 3 2 2 3 7 3 2" xfId="25978"/>
    <cellStyle name="Normal 3 2 2 3 7 3 3" xfId="36535"/>
    <cellStyle name="Normal 3 2 2 3 7 3 4" xfId="47090"/>
    <cellStyle name="Normal 3 2 2 3 7 3 5" xfId="57654"/>
    <cellStyle name="Normal 3 2 2 3 7 4" xfId="5189"/>
    <cellStyle name="Normal 3 2 2 3 7 5" xfId="15767"/>
    <cellStyle name="Normal 3 2 2 3 7 6" xfId="20698"/>
    <cellStyle name="Normal 3 2 2 3 7 7" xfId="31255"/>
    <cellStyle name="Normal 3 2 2 3 7 8" xfId="41810"/>
    <cellStyle name="Normal 3 2 2 3 7 9" xfId="52374"/>
    <cellStyle name="Normal 3 2 2 3 8" xfId="5368"/>
    <cellStyle name="Normal 3 2 2 3 8 2" xfId="10650"/>
    <cellStyle name="Normal 3 2 2 3 8 2 2" xfId="26156"/>
    <cellStyle name="Normal 3 2 2 3 8 2 3" xfId="36713"/>
    <cellStyle name="Normal 3 2 2 3 8 2 4" xfId="47268"/>
    <cellStyle name="Normal 3 2 2 3 8 2 5" xfId="57832"/>
    <cellStyle name="Normal 3 2 2 3 8 3" xfId="20876"/>
    <cellStyle name="Normal 3 2 2 3 8 4" xfId="31433"/>
    <cellStyle name="Normal 3 2 2 3 8 5" xfId="41988"/>
    <cellStyle name="Normal 3 2 2 3 8 6" xfId="52552"/>
    <cellStyle name="Normal 3 2 2 3 9" xfId="8009"/>
    <cellStyle name="Normal 3 2 2 3 9 2" xfId="23516"/>
    <cellStyle name="Normal 3 2 2 3 9 3" xfId="34073"/>
    <cellStyle name="Normal 3 2 2 3 9 4" xfId="44628"/>
    <cellStyle name="Normal 3 2 2 3 9 5" xfId="55192"/>
    <cellStyle name="Normal 3 2 2 4" xfId="99"/>
    <cellStyle name="Normal 3 2 2 4 10" xfId="2755"/>
    <cellStyle name="Normal 3 2 2 4 11" xfId="13319"/>
    <cellStyle name="Normal 3 2 2 4 12" xfId="18248"/>
    <cellStyle name="Normal 3 2 2 4 13" xfId="28829"/>
    <cellStyle name="Normal 3 2 2 4 14" xfId="39384"/>
    <cellStyle name="Normal 3 2 2 4 15" xfId="49925"/>
    <cellStyle name="Normal 3 2 2 4 2" xfId="179"/>
    <cellStyle name="Normal 3 2 2 4 2 10" xfId="13406"/>
    <cellStyle name="Normal 3 2 2 4 2 11" xfId="18336"/>
    <cellStyle name="Normal 3 2 2 4 2 12" xfId="28898"/>
    <cellStyle name="Normal 3 2 2 4 2 13" xfId="39453"/>
    <cellStyle name="Normal 3 2 2 4 2 14" xfId="50013"/>
    <cellStyle name="Normal 3 2 2 4 2 2" xfId="359"/>
    <cellStyle name="Normal 3 2 2 4 2 2 10" xfId="29074"/>
    <cellStyle name="Normal 3 2 2 4 2 2 11" xfId="39629"/>
    <cellStyle name="Normal 3 2 2 4 2 2 12" xfId="50189"/>
    <cellStyle name="Normal 3 2 2 4 2 2 2" xfId="712"/>
    <cellStyle name="Normal 3 2 2 4 2 2 2 10" xfId="50541"/>
    <cellStyle name="Normal 3 2 2 4 2 2 2 2" xfId="1944"/>
    <cellStyle name="Normal 3 2 2 4 2 2 2 2 2" xfId="7230"/>
    <cellStyle name="Normal 3 2 2 4 2 2 2 2 2 2" xfId="12511"/>
    <cellStyle name="Normal 3 2 2 4 2 2 2 2 2 2 2" xfId="28017"/>
    <cellStyle name="Normal 3 2 2 4 2 2 2 2 2 2 3" xfId="38574"/>
    <cellStyle name="Normal 3 2 2 4 2 2 2 2 2 2 4" xfId="49129"/>
    <cellStyle name="Normal 3 2 2 4 2 2 2 2 2 2 5" xfId="59693"/>
    <cellStyle name="Normal 3 2 2 4 2 2 2 2 2 3" xfId="17630"/>
    <cellStyle name="Normal 3 2 2 4 2 2 2 2 2 4" xfId="22737"/>
    <cellStyle name="Normal 3 2 2 4 2 2 2 2 2 5" xfId="33294"/>
    <cellStyle name="Normal 3 2 2 4 2 2 2 2 2 6" xfId="43849"/>
    <cellStyle name="Normal 3 2 2 4 2 2 2 2 2 7" xfId="54413"/>
    <cellStyle name="Normal 3 2 2 4 2 2 2 2 3" xfId="9870"/>
    <cellStyle name="Normal 3 2 2 4 2 2 2 2 3 2" xfId="25377"/>
    <cellStyle name="Normal 3 2 2 4 2 2 2 2 3 3" xfId="35934"/>
    <cellStyle name="Normal 3 2 2 4 2 2 2 2 3 4" xfId="46489"/>
    <cellStyle name="Normal 3 2 2 4 2 2 2 2 3 5" xfId="57053"/>
    <cellStyle name="Normal 3 2 2 4 2 2 2 2 4" xfId="4588"/>
    <cellStyle name="Normal 3 2 2 4 2 2 2 2 5" xfId="15166"/>
    <cellStyle name="Normal 3 2 2 4 2 2 2 2 6" xfId="20097"/>
    <cellStyle name="Normal 3 2 2 4 2 2 2 2 7" xfId="30654"/>
    <cellStyle name="Normal 3 2 2 4 2 2 2 2 8" xfId="41209"/>
    <cellStyle name="Normal 3 2 2 4 2 2 2 2 9" xfId="51773"/>
    <cellStyle name="Normal 3 2 2 4 2 2 2 3" xfId="5998"/>
    <cellStyle name="Normal 3 2 2 4 2 2 2 3 2" xfId="11279"/>
    <cellStyle name="Normal 3 2 2 4 2 2 2 3 2 2" xfId="26785"/>
    <cellStyle name="Normal 3 2 2 4 2 2 2 3 2 3" xfId="37342"/>
    <cellStyle name="Normal 3 2 2 4 2 2 2 3 2 4" xfId="47897"/>
    <cellStyle name="Normal 3 2 2 4 2 2 2 3 2 5" xfId="58461"/>
    <cellStyle name="Normal 3 2 2 4 2 2 2 3 3" xfId="16398"/>
    <cellStyle name="Normal 3 2 2 4 2 2 2 3 4" xfId="21505"/>
    <cellStyle name="Normal 3 2 2 4 2 2 2 3 5" xfId="32062"/>
    <cellStyle name="Normal 3 2 2 4 2 2 2 3 6" xfId="42617"/>
    <cellStyle name="Normal 3 2 2 4 2 2 2 3 7" xfId="53181"/>
    <cellStyle name="Normal 3 2 2 4 2 2 2 4" xfId="8638"/>
    <cellStyle name="Normal 3 2 2 4 2 2 2 4 2" xfId="24145"/>
    <cellStyle name="Normal 3 2 2 4 2 2 2 4 3" xfId="34702"/>
    <cellStyle name="Normal 3 2 2 4 2 2 2 4 4" xfId="45257"/>
    <cellStyle name="Normal 3 2 2 4 2 2 2 4 5" xfId="55821"/>
    <cellStyle name="Normal 3 2 2 4 2 2 2 5" xfId="3356"/>
    <cellStyle name="Normal 3 2 2 4 2 2 2 6" xfId="13934"/>
    <cellStyle name="Normal 3 2 2 4 2 2 2 7" xfId="18865"/>
    <cellStyle name="Normal 3 2 2 4 2 2 2 8" xfId="29422"/>
    <cellStyle name="Normal 3 2 2 4 2 2 2 9" xfId="39977"/>
    <cellStyle name="Normal 3 2 2 4 2 2 3" xfId="1064"/>
    <cellStyle name="Normal 3 2 2 4 2 2 3 10" xfId="50893"/>
    <cellStyle name="Normal 3 2 2 4 2 2 3 2" xfId="2296"/>
    <cellStyle name="Normal 3 2 2 4 2 2 3 2 2" xfId="7582"/>
    <cellStyle name="Normal 3 2 2 4 2 2 3 2 2 2" xfId="12863"/>
    <cellStyle name="Normal 3 2 2 4 2 2 3 2 2 2 2" xfId="28369"/>
    <cellStyle name="Normal 3 2 2 4 2 2 3 2 2 2 3" xfId="38926"/>
    <cellStyle name="Normal 3 2 2 4 2 2 3 2 2 2 4" xfId="49481"/>
    <cellStyle name="Normal 3 2 2 4 2 2 3 2 2 2 5" xfId="60045"/>
    <cellStyle name="Normal 3 2 2 4 2 2 3 2 2 3" xfId="17982"/>
    <cellStyle name="Normal 3 2 2 4 2 2 3 2 2 4" xfId="23089"/>
    <cellStyle name="Normal 3 2 2 4 2 2 3 2 2 5" xfId="33646"/>
    <cellStyle name="Normal 3 2 2 4 2 2 3 2 2 6" xfId="44201"/>
    <cellStyle name="Normal 3 2 2 4 2 2 3 2 2 7" xfId="54765"/>
    <cellStyle name="Normal 3 2 2 4 2 2 3 2 3" xfId="10222"/>
    <cellStyle name="Normal 3 2 2 4 2 2 3 2 3 2" xfId="25729"/>
    <cellStyle name="Normal 3 2 2 4 2 2 3 2 3 3" xfId="36286"/>
    <cellStyle name="Normal 3 2 2 4 2 2 3 2 3 4" xfId="46841"/>
    <cellStyle name="Normal 3 2 2 4 2 2 3 2 3 5" xfId="57405"/>
    <cellStyle name="Normal 3 2 2 4 2 2 3 2 4" xfId="4940"/>
    <cellStyle name="Normal 3 2 2 4 2 2 3 2 5" xfId="15518"/>
    <cellStyle name="Normal 3 2 2 4 2 2 3 2 6" xfId="20449"/>
    <cellStyle name="Normal 3 2 2 4 2 2 3 2 7" xfId="31006"/>
    <cellStyle name="Normal 3 2 2 4 2 2 3 2 8" xfId="41561"/>
    <cellStyle name="Normal 3 2 2 4 2 2 3 2 9" xfId="52125"/>
    <cellStyle name="Normal 3 2 2 4 2 2 3 3" xfId="6350"/>
    <cellStyle name="Normal 3 2 2 4 2 2 3 3 2" xfId="11631"/>
    <cellStyle name="Normal 3 2 2 4 2 2 3 3 2 2" xfId="27137"/>
    <cellStyle name="Normal 3 2 2 4 2 2 3 3 2 3" xfId="37694"/>
    <cellStyle name="Normal 3 2 2 4 2 2 3 3 2 4" xfId="48249"/>
    <cellStyle name="Normal 3 2 2 4 2 2 3 3 2 5" xfId="58813"/>
    <cellStyle name="Normal 3 2 2 4 2 2 3 3 3" xfId="16750"/>
    <cellStyle name="Normal 3 2 2 4 2 2 3 3 4" xfId="21857"/>
    <cellStyle name="Normal 3 2 2 4 2 2 3 3 5" xfId="32414"/>
    <cellStyle name="Normal 3 2 2 4 2 2 3 3 6" xfId="42969"/>
    <cellStyle name="Normal 3 2 2 4 2 2 3 3 7" xfId="53533"/>
    <cellStyle name="Normal 3 2 2 4 2 2 3 4" xfId="8990"/>
    <cellStyle name="Normal 3 2 2 4 2 2 3 4 2" xfId="24497"/>
    <cellStyle name="Normal 3 2 2 4 2 2 3 4 3" xfId="35054"/>
    <cellStyle name="Normal 3 2 2 4 2 2 3 4 4" xfId="45609"/>
    <cellStyle name="Normal 3 2 2 4 2 2 3 4 5" xfId="56173"/>
    <cellStyle name="Normal 3 2 2 4 2 2 3 5" xfId="3708"/>
    <cellStyle name="Normal 3 2 2 4 2 2 3 6" xfId="14286"/>
    <cellStyle name="Normal 3 2 2 4 2 2 3 7" xfId="19217"/>
    <cellStyle name="Normal 3 2 2 4 2 2 3 8" xfId="29774"/>
    <cellStyle name="Normal 3 2 2 4 2 2 3 9" xfId="40329"/>
    <cellStyle name="Normal 3 2 2 4 2 2 4" xfId="1592"/>
    <cellStyle name="Normal 3 2 2 4 2 2 4 2" xfId="6878"/>
    <cellStyle name="Normal 3 2 2 4 2 2 4 2 2" xfId="12159"/>
    <cellStyle name="Normal 3 2 2 4 2 2 4 2 2 2" xfId="27665"/>
    <cellStyle name="Normal 3 2 2 4 2 2 4 2 2 3" xfId="38222"/>
    <cellStyle name="Normal 3 2 2 4 2 2 4 2 2 4" xfId="48777"/>
    <cellStyle name="Normal 3 2 2 4 2 2 4 2 2 5" xfId="59341"/>
    <cellStyle name="Normal 3 2 2 4 2 2 4 2 3" xfId="17278"/>
    <cellStyle name="Normal 3 2 2 4 2 2 4 2 4" xfId="22385"/>
    <cellStyle name="Normal 3 2 2 4 2 2 4 2 5" xfId="32942"/>
    <cellStyle name="Normal 3 2 2 4 2 2 4 2 6" xfId="43497"/>
    <cellStyle name="Normal 3 2 2 4 2 2 4 2 7" xfId="54061"/>
    <cellStyle name="Normal 3 2 2 4 2 2 4 3" xfId="9518"/>
    <cellStyle name="Normal 3 2 2 4 2 2 4 3 2" xfId="25025"/>
    <cellStyle name="Normal 3 2 2 4 2 2 4 3 3" xfId="35582"/>
    <cellStyle name="Normal 3 2 2 4 2 2 4 3 4" xfId="46137"/>
    <cellStyle name="Normal 3 2 2 4 2 2 4 3 5" xfId="56701"/>
    <cellStyle name="Normal 3 2 2 4 2 2 4 4" xfId="4236"/>
    <cellStyle name="Normal 3 2 2 4 2 2 4 5" xfId="14814"/>
    <cellStyle name="Normal 3 2 2 4 2 2 4 6" xfId="19745"/>
    <cellStyle name="Normal 3 2 2 4 2 2 4 7" xfId="30302"/>
    <cellStyle name="Normal 3 2 2 4 2 2 4 8" xfId="40857"/>
    <cellStyle name="Normal 3 2 2 4 2 2 4 9" xfId="51421"/>
    <cellStyle name="Normal 3 2 2 4 2 2 5" xfId="5645"/>
    <cellStyle name="Normal 3 2 2 4 2 2 5 2" xfId="10927"/>
    <cellStyle name="Normal 3 2 2 4 2 2 5 2 2" xfId="26433"/>
    <cellStyle name="Normal 3 2 2 4 2 2 5 2 3" xfId="36990"/>
    <cellStyle name="Normal 3 2 2 4 2 2 5 2 4" xfId="47545"/>
    <cellStyle name="Normal 3 2 2 4 2 2 5 2 5" xfId="58109"/>
    <cellStyle name="Normal 3 2 2 4 2 2 5 3" xfId="16046"/>
    <cellStyle name="Normal 3 2 2 4 2 2 5 4" xfId="21153"/>
    <cellStyle name="Normal 3 2 2 4 2 2 5 5" xfId="31710"/>
    <cellStyle name="Normal 3 2 2 4 2 2 5 6" xfId="42265"/>
    <cellStyle name="Normal 3 2 2 4 2 2 5 7" xfId="52829"/>
    <cellStyle name="Normal 3 2 2 4 2 2 6" xfId="8286"/>
    <cellStyle name="Normal 3 2 2 4 2 2 6 2" xfId="23793"/>
    <cellStyle name="Normal 3 2 2 4 2 2 6 3" xfId="34350"/>
    <cellStyle name="Normal 3 2 2 4 2 2 6 4" xfId="44905"/>
    <cellStyle name="Normal 3 2 2 4 2 2 6 5" xfId="55469"/>
    <cellStyle name="Normal 3 2 2 4 2 2 7" xfId="3008"/>
    <cellStyle name="Normal 3 2 2 4 2 2 8" xfId="13582"/>
    <cellStyle name="Normal 3 2 2 4 2 2 9" xfId="18513"/>
    <cellStyle name="Normal 3 2 2 4 2 3" xfId="535"/>
    <cellStyle name="Normal 3 2 2 4 2 3 10" xfId="39801"/>
    <cellStyle name="Normal 3 2 2 4 2 3 11" xfId="50365"/>
    <cellStyle name="Normal 3 2 2 4 2 3 2" xfId="1240"/>
    <cellStyle name="Normal 3 2 2 4 2 3 2 10" xfId="51069"/>
    <cellStyle name="Normal 3 2 2 4 2 3 2 2" xfId="2472"/>
    <cellStyle name="Normal 3 2 2 4 2 3 2 2 2" xfId="7758"/>
    <cellStyle name="Normal 3 2 2 4 2 3 2 2 2 2" xfId="13039"/>
    <cellStyle name="Normal 3 2 2 4 2 3 2 2 2 2 2" xfId="28545"/>
    <cellStyle name="Normal 3 2 2 4 2 3 2 2 2 2 3" xfId="39102"/>
    <cellStyle name="Normal 3 2 2 4 2 3 2 2 2 2 4" xfId="49657"/>
    <cellStyle name="Normal 3 2 2 4 2 3 2 2 2 2 5" xfId="60221"/>
    <cellStyle name="Normal 3 2 2 4 2 3 2 2 2 3" xfId="18158"/>
    <cellStyle name="Normal 3 2 2 4 2 3 2 2 2 4" xfId="23265"/>
    <cellStyle name="Normal 3 2 2 4 2 3 2 2 2 5" xfId="33822"/>
    <cellStyle name="Normal 3 2 2 4 2 3 2 2 2 6" xfId="44377"/>
    <cellStyle name="Normal 3 2 2 4 2 3 2 2 2 7" xfId="54941"/>
    <cellStyle name="Normal 3 2 2 4 2 3 2 2 3" xfId="10398"/>
    <cellStyle name="Normal 3 2 2 4 2 3 2 2 3 2" xfId="25905"/>
    <cellStyle name="Normal 3 2 2 4 2 3 2 2 3 3" xfId="36462"/>
    <cellStyle name="Normal 3 2 2 4 2 3 2 2 3 4" xfId="47017"/>
    <cellStyle name="Normal 3 2 2 4 2 3 2 2 3 5" xfId="57581"/>
    <cellStyle name="Normal 3 2 2 4 2 3 2 2 4" xfId="5116"/>
    <cellStyle name="Normal 3 2 2 4 2 3 2 2 5" xfId="15694"/>
    <cellStyle name="Normal 3 2 2 4 2 3 2 2 6" xfId="20625"/>
    <cellStyle name="Normal 3 2 2 4 2 3 2 2 7" xfId="31182"/>
    <cellStyle name="Normal 3 2 2 4 2 3 2 2 8" xfId="41737"/>
    <cellStyle name="Normal 3 2 2 4 2 3 2 2 9" xfId="52301"/>
    <cellStyle name="Normal 3 2 2 4 2 3 2 3" xfId="6526"/>
    <cellStyle name="Normal 3 2 2 4 2 3 2 3 2" xfId="11807"/>
    <cellStyle name="Normal 3 2 2 4 2 3 2 3 2 2" xfId="27313"/>
    <cellStyle name="Normal 3 2 2 4 2 3 2 3 2 3" xfId="37870"/>
    <cellStyle name="Normal 3 2 2 4 2 3 2 3 2 4" xfId="48425"/>
    <cellStyle name="Normal 3 2 2 4 2 3 2 3 2 5" xfId="58989"/>
    <cellStyle name="Normal 3 2 2 4 2 3 2 3 3" xfId="16926"/>
    <cellStyle name="Normal 3 2 2 4 2 3 2 3 4" xfId="22033"/>
    <cellStyle name="Normal 3 2 2 4 2 3 2 3 5" xfId="32590"/>
    <cellStyle name="Normal 3 2 2 4 2 3 2 3 6" xfId="43145"/>
    <cellStyle name="Normal 3 2 2 4 2 3 2 3 7" xfId="53709"/>
    <cellStyle name="Normal 3 2 2 4 2 3 2 4" xfId="9166"/>
    <cellStyle name="Normal 3 2 2 4 2 3 2 4 2" xfId="24673"/>
    <cellStyle name="Normal 3 2 2 4 2 3 2 4 3" xfId="35230"/>
    <cellStyle name="Normal 3 2 2 4 2 3 2 4 4" xfId="45785"/>
    <cellStyle name="Normal 3 2 2 4 2 3 2 4 5" xfId="56349"/>
    <cellStyle name="Normal 3 2 2 4 2 3 2 5" xfId="3884"/>
    <cellStyle name="Normal 3 2 2 4 2 3 2 6" xfId="14462"/>
    <cellStyle name="Normal 3 2 2 4 2 3 2 7" xfId="19393"/>
    <cellStyle name="Normal 3 2 2 4 2 3 2 8" xfId="29950"/>
    <cellStyle name="Normal 3 2 2 4 2 3 2 9" xfId="40505"/>
    <cellStyle name="Normal 3 2 2 4 2 3 3" xfId="1768"/>
    <cellStyle name="Normal 3 2 2 4 2 3 3 2" xfId="7054"/>
    <cellStyle name="Normal 3 2 2 4 2 3 3 2 2" xfId="12335"/>
    <cellStyle name="Normal 3 2 2 4 2 3 3 2 2 2" xfId="27841"/>
    <cellStyle name="Normal 3 2 2 4 2 3 3 2 2 3" xfId="38398"/>
    <cellStyle name="Normal 3 2 2 4 2 3 3 2 2 4" xfId="48953"/>
    <cellStyle name="Normal 3 2 2 4 2 3 3 2 2 5" xfId="59517"/>
    <cellStyle name="Normal 3 2 2 4 2 3 3 2 3" xfId="17454"/>
    <cellStyle name="Normal 3 2 2 4 2 3 3 2 4" xfId="22561"/>
    <cellStyle name="Normal 3 2 2 4 2 3 3 2 5" xfId="33118"/>
    <cellStyle name="Normal 3 2 2 4 2 3 3 2 6" xfId="43673"/>
    <cellStyle name="Normal 3 2 2 4 2 3 3 2 7" xfId="54237"/>
    <cellStyle name="Normal 3 2 2 4 2 3 3 3" xfId="9694"/>
    <cellStyle name="Normal 3 2 2 4 2 3 3 3 2" xfId="25201"/>
    <cellStyle name="Normal 3 2 2 4 2 3 3 3 3" xfId="35758"/>
    <cellStyle name="Normal 3 2 2 4 2 3 3 3 4" xfId="46313"/>
    <cellStyle name="Normal 3 2 2 4 2 3 3 3 5" xfId="56877"/>
    <cellStyle name="Normal 3 2 2 4 2 3 3 4" xfId="4412"/>
    <cellStyle name="Normal 3 2 2 4 2 3 3 5" xfId="14990"/>
    <cellStyle name="Normal 3 2 2 4 2 3 3 6" xfId="19921"/>
    <cellStyle name="Normal 3 2 2 4 2 3 3 7" xfId="30478"/>
    <cellStyle name="Normal 3 2 2 4 2 3 3 8" xfId="41033"/>
    <cellStyle name="Normal 3 2 2 4 2 3 3 9" xfId="51597"/>
    <cellStyle name="Normal 3 2 2 4 2 3 4" xfId="5821"/>
    <cellStyle name="Normal 3 2 2 4 2 3 4 2" xfId="11103"/>
    <cellStyle name="Normal 3 2 2 4 2 3 4 2 2" xfId="26609"/>
    <cellStyle name="Normal 3 2 2 4 2 3 4 2 3" xfId="37166"/>
    <cellStyle name="Normal 3 2 2 4 2 3 4 2 4" xfId="47721"/>
    <cellStyle name="Normal 3 2 2 4 2 3 4 2 5" xfId="58285"/>
    <cellStyle name="Normal 3 2 2 4 2 3 4 3" xfId="16222"/>
    <cellStyle name="Normal 3 2 2 4 2 3 4 4" xfId="21329"/>
    <cellStyle name="Normal 3 2 2 4 2 3 4 5" xfId="31886"/>
    <cellStyle name="Normal 3 2 2 4 2 3 4 6" xfId="42441"/>
    <cellStyle name="Normal 3 2 2 4 2 3 4 7" xfId="53005"/>
    <cellStyle name="Normal 3 2 2 4 2 3 5" xfId="8462"/>
    <cellStyle name="Normal 3 2 2 4 2 3 5 2" xfId="23969"/>
    <cellStyle name="Normal 3 2 2 4 2 3 5 3" xfId="34526"/>
    <cellStyle name="Normal 3 2 2 4 2 3 5 4" xfId="45081"/>
    <cellStyle name="Normal 3 2 2 4 2 3 5 5" xfId="55645"/>
    <cellStyle name="Normal 3 2 2 4 2 3 6" xfId="3180"/>
    <cellStyle name="Normal 3 2 2 4 2 3 7" xfId="13758"/>
    <cellStyle name="Normal 3 2 2 4 2 3 8" xfId="18689"/>
    <cellStyle name="Normal 3 2 2 4 2 3 9" xfId="29246"/>
    <cellStyle name="Normal 3 2 2 4 2 4" xfId="888"/>
    <cellStyle name="Normal 3 2 2 4 2 4 10" xfId="50717"/>
    <cellStyle name="Normal 3 2 2 4 2 4 2" xfId="2120"/>
    <cellStyle name="Normal 3 2 2 4 2 4 2 2" xfId="7406"/>
    <cellStyle name="Normal 3 2 2 4 2 4 2 2 2" xfId="12687"/>
    <cellStyle name="Normal 3 2 2 4 2 4 2 2 2 2" xfId="28193"/>
    <cellStyle name="Normal 3 2 2 4 2 4 2 2 2 3" xfId="38750"/>
    <cellStyle name="Normal 3 2 2 4 2 4 2 2 2 4" xfId="49305"/>
    <cellStyle name="Normal 3 2 2 4 2 4 2 2 2 5" xfId="59869"/>
    <cellStyle name="Normal 3 2 2 4 2 4 2 2 3" xfId="17806"/>
    <cellStyle name="Normal 3 2 2 4 2 4 2 2 4" xfId="22913"/>
    <cellStyle name="Normal 3 2 2 4 2 4 2 2 5" xfId="33470"/>
    <cellStyle name="Normal 3 2 2 4 2 4 2 2 6" xfId="44025"/>
    <cellStyle name="Normal 3 2 2 4 2 4 2 2 7" xfId="54589"/>
    <cellStyle name="Normal 3 2 2 4 2 4 2 3" xfId="10046"/>
    <cellStyle name="Normal 3 2 2 4 2 4 2 3 2" xfId="25553"/>
    <cellStyle name="Normal 3 2 2 4 2 4 2 3 3" xfId="36110"/>
    <cellStyle name="Normal 3 2 2 4 2 4 2 3 4" xfId="46665"/>
    <cellStyle name="Normal 3 2 2 4 2 4 2 3 5" xfId="57229"/>
    <cellStyle name="Normal 3 2 2 4 2 4 2 4" xfId="4764"/>
    <cellStyle name="Normal 3 2 2 4 2 4 2 5" xfId="15342"/>
    <cellStyle name="Normal 3 2 2 4 2 4 2 6" xfId="20273"/>
    <cellStyle name="Normal 3 2 2 4 2 4 2 7" xfId="30830"/>
    <cellStyle name="Normal 3 2 2 4 2 4 2 8" xfId="41385"/>
    <cellStyle name="Normal 3 2 2 4 2 4 2 9" xfId="51949"/>
    <cellStyle name="Normal 3 2 2 4 2 4 3" xfId="6174"/>
    <cellStyle name="Normal 3 2 2 4 2 4 3 2" xfId="11455"/>
    <cellStyle name="Normal 3 2 2 4 2 4 3 2 2" xfId="26961"/>
    <cellStyle name="Normal 3 2 2 4 2 4 3 2 3" xfId="37518"/>
    <cellStyle name="Normal 3 2 2 4 2 4 3 2 4" xfId="48073"/>
    <cellStyle name="Normal 3 2 2 4 2 4 3 2 5" xfId="58637"/>
    <cellStyle name="Normal 3 2 2 4 2 4 3 3" xfId="16574"/>
    <cellStyle name="Normal 3 2 2 4 2 4 3 4" xfId="21681"/>
    <cellStyle name="Normal 3 2 2 4 2 4 3 5" xfId="32238"/>
    <cellStyle name="Normal 3 2 2 4 2 4 3 6" xfId="42793"/>
    <cellStyle name="Normal 3 2 2 4 2 4 3 7" xfId="53357"/>
    <cellStyle name="Normal 3 2 2 4 2 4 4" xfId="8814"/>
    <cellStyle name="Normal 3 2 2 4 2 4 4 2" xfId="24321"/>
    <cellStyle name="Normal 3 2 2 4 2 4 4 3" xfId="34878"/>
    <cellStyle name="Normal 3 2 2 4 2 4 4 4" xfId="45433"/>
    <cellStyle name="Normal 3 2 2 4 2 4 4 5" xfId="55997"/>
    <cellStyle name="Normal 3 2 2 4 2 4 5" xfId="3532"/>
    <cellStyle name="Normal 3 2 2 4 2 4 6" xfId="14110"/>
    <cellStyle name="Normal 3 2 2 4 2 4 7" xfId="19041"/>
    <cellStyle name="Normal 3 2 2 4 2 4 8" xfId="29598"/>
    <cellStyle name="Normal 3 2 2 4 2 4 9" xfId="40153"/>
    <cellStyle name="Normal 3 2 2 4 2 5" xfId="1416"/>
    <cellStyle name="Normal 3 2 2 4 2 5 2" xfId="6702"/>
    <cellStyle name="Normal 3 2 2 4 2 5 2 2" xfId="11983"/>
    <cellStyle name="Normal 3 2 2 4 2 5 2 2 2" xfId="27489"/>
    <cellStyle name="Normal 3 2 2 4 2 5 2 2 3" xfId="38046"/>
    <cellStyle name="Normal 3 2 2 4 2 5 2 2 4" xfId="48601"/>
    <cellStyle name="Normal 3 2 2 4 2 5 2 2 5" xfId="59165"/>
    <cellStyle name="Normal 3 2 2 4 2 5 2 3" xfId="17102"/>
    <cellStyle name="Normal 3 2 2 4 2 5 2 4" xfId="22209"/>
    <cellStyle name="Normal 3 2 2 4 2 5 2 5" xfId="32766"/>
    <cellStyle name="Normal 3 2 2 4 2 5 2 6" xfId="43321"/>
    <cellStyle name="Normal 3 2 2 4 2 5 2 7" xfId="53885"/>
    <cellStyle name="Normal 3 2 2 4 2 5 3" xfId="9342"/>
    <cellStyle name="Normal 3 2 2 4 2 5 3 2" xfId="24849"/>
    <cellStyle name="Normal 3 2 2 4 2 5 3 3" xfId="35406"/>
    <cellStyle name="Normal 3 2 2 4 2 5 3 4" xfId="45961"/>
    <cellStyle name="Normal 3 2 2 4 2 5 3 5" xfId="56525"/>
    <cellStyle name="Normal 3 2 2 4 2 5 4" xfId="4060"/>
    <cellStyle name="Normal 3 2 2 4 2 5 5" xfId="14638"/>
    <cellStyle name="Normal 3 2 2 4 2 5 6" xfId="19569"/>
    <cellStyle name="Normal 3 2 2 4 2 5 7" xfId="30126"/>
    <cellStyle name="Normal 3 2 2 4 2 5 8" xfId="40681"/>
    <cellStyle name="Normal 3 2 2 4 2 5 9" xfId="51245"/>
    <cellStyle name="Normal 3 2 2 4 2 6" xfId="2648"/>
    <cellStyle name="Normal 3 2 2 4 2 6 2" xfId="7934"/>
    <cellStyle name="Normal 3 2 2 4 2 6 2 2" xfId="13215"/>
    <cellStyle name="Normal 3 2 2 4 2 6 2 2 2" xfId="28721"/>
    <cellStyle name="Normal 3 2 2 4 2 6 2 2 3" xfId="39278"/>
    <cellStyle name="Normal 3 2 2 4 2 6 2 2 4" xfId="49833"/>
    <cellStyle name="Normal 3 2 2 4 2 6 2 2 5" xfId="60397"/>
    <cellStyle name="Normal 3 2 2 4 2 6 2 3" xfId="23441"/>
    <cellStyle name="Normal 3 2 2 4 2 6 2 4" xfId="33998"/>
    <cellStyle name="Normal 3 2 2 4 2 6 2 5" xfId="44553"/>
    <cellStyle name="Normal 3 2 2 4 2 6 2 6" xfId="55117"/>
    <cellStyle name="Normal 3 2 2 4 2 6 3" xfId="10574"/>
    <cellStyle name="Normal 3 2 2 4 2 6 3 2" xfId="26081"/>
    <cellStyle name="Normal 3 2 2 4 2 6 3 3" xfId="36638"/>
    <cellStyle name="Normal 3 2 2 4 2 6 3 4" xfId="47193"/>
    <cellStyle name="Normal 3 2 2 4 2 6 3 5" xfId="57757"/>
    <cellStyle name="Normal 3 2 2 4 2 6 4" xfId="5292"/>
    <cellStyle name="Normal 3 2 2 4 2 6 5" xfId="15870"/>
    <cellStyle name="Normal 3 2 2 4 2 6 6" xfId="20801"/>
    <cellStyle name="Normal 3 2 2 4 2 6 7" xfId="31358"/>
    <cellStyle name="Normal 3 2 2 4 2 6 8" xfId="41913"/>
    <cellStyle name="Normal 3 2 2 4 2 6 9" xfId="52477"/>
    <cellStyle name="Normal 3 2 2 4 2 7" xfId="5469"/>
    <cellStyle name="Normal 3 2 2 4 2 7 2" xfId="10751"/>
    <cellStyle name="Normal 3 2 2 4 2 7 2 2" xfId="26257"/>
    <cellStyle name="Normal 3 2 2 4 2 7 2 3" xfId="36814"/>
    <cellStyle name="Normal 3 2 2 4 2 7 2 4" xfId="47369"/>
    <cellStyle name="Normal 3 2 2 4 2 7 2 5" xfId="57933"/>
    <cellStyle name="Normal 3 2 2 4 2 7 3" xfId="20977"/>
    <cellStyle name="Normal 3 2 2 4 2 7 4" xfId="31534"/>
    <cellStyle name="Normal 3 2 2 4 2 7 5" xfId="42089"/>
    <cellStyle name="Normal 3 2 2 4 2 7 6" xfId="52653"/>
    <cellStyle name="Normal 3 2 2 4 2 8" xfId="8110"/>
    <cellStyle name="Normal 3 2 2 4 2 8 2" xfId="23617"/>
    <cellStyle name="Normal 3 2 2 4 2 8 3" xfId="34174"/>
    <cellStyle name="Normal 3 2 2 4 2 8 4" xfId="44729"/>
    <cellStyle name="Normal 3 2 2 4 2 8 5" xfId="55293"/>
    <cellStyle name="Normal 3 2 2 4 2 9" xfId="2825"/>
    <cellStyle name="Normal 3 2 2 4 3" xfId="272"/>
    <cellStyle name="Normal 3 2 2 4 3 10" xfId="28987"/>
    <cellStyle name="Normal 3 2 2 4 3 11" xfId="39542"/>
    <cellStyle name="Normal 3 2 2 4 3 12" xfId="50102"/>
    <cellStyle name="Normal 3 2 2 4 3 2" xfId="625"/>
    <cellStyle name="Normal 3 2 2 4 3 2 10" xfId="50454"/>
    <cellStyle name="Normal 3 2 2 4 3 2 2" xfId="1857"/>
    <cellStyle name="Normal 3 2 2 4 3 2 2 2" xfId="7143"/>
    <cellStyle name="Normal 3 2 2 4 3 2 2 2 2" xfId="12424"/>
    <cellStyle name="Normal 3 2 2 4 3 2 2 2 2 2" xfId="27930"/>
    <cellStyle name="Normal 3 2 2 4 3 2 2 2 2 3" xfId="38487"/>
    <cellStyle name="Normal 3 2 2 4 3 2 2 2 2 4" xfId="49042"/>
    <cellStyle name="Normal 3 2 2 4 3 2 2 2 2 5" xfId="59606"/>
    <cellStyle name="Normal 3 2 2 4 3 2 2 2 3" xfId="17543"/>
    <cellStyle name="Normal 3 2 2 4 3 2 2 2 4" xfId="22650"/>
    <cellStyle name="Normal 3 2 2 4 3 2 2 2 5" xfId="33207"/>
    <cellStyle name="Normal 3 2 2 4 3 2 2 2 6" xfId="43762"/>
    <cellStyle name="Normal 3 2 2 4 3 2 2 2 7" xfId="54326"/>
    <cellStyle name="Normal 3 2 2 4 3 2 2 3" xfId="9783"/>
    <cellStyle name="Normal 3 2 2 4 3 2 2 3 2" xfId="25290"/>
    <cellStyle name="Normal 3 2 2 4 3 2 2 3 3" xfId="35847"/>
    <cellStyle name="Normal 3 2 2 4 3 2 2 3 4" xfId="46402"/>
    <cellStyle name="Normal 3 2 2 4 3 2 2 3 5" xfId="56966"/>
    <cellStyle name="Normal 3 2 2 4 3 2 2 4" xfId="4501"/>
    <cellStyle name="Normal 3 2 2 4 3 2 2 5" xfId="15079"/>
    <cellStyle name="Normal 3 2 2 4 3 2 2 6" xfId="20010"/>
    <cellStyle name="Normal 3 2 2 4 3 2 2 7" xfId="30567"/>
    <cellStyle name="Normal 3 2 2 4 3 2 2 8" xfId="41122"/>
    <cellStyle name="Normal 3 2 2 4 3 2 2 9" xfId="51686"/>
    <cellStyle name="Normal 3 2 2 4 3 2 3" xfId="5911"/>
    <cellStyle name="Normal 3 2 2 4 3 2 3 2" xfId="11192"/>
    <cellStyle name="Normal 3 2 2 4 3 2 3 2 2" xfId="26698"/>
    <cellStyle name="Normal 3 2 2 4 3 2 3 2 3" xfId="37255"/>
    <cellStyle name="Normal 3 2 2 4 3 2 3 2 4" xfId="47810"/>
    <cellStyle name="Normal 3 2 2 4 3 2 3 2 5" xfId="58374"/>
    <cellStyle name="Normal 3 2 2 4 3 2 3 3" xfId="16311"/>
    <cellStyle name="Normal 3 2 2 4 3 2 3 4" xfId="21418"/>
    <cellStyle name="Normal 3 2 2 4 3 2 3 5" xfId="31975"/>
    <cellStyle name="Normal 3 2 2 4 3 2 3 6" xfId="42530"/>
    <cellStyle name="Normal 3 2 2 4 3 2 3 7" xfId="53094"/>
    <cellStyle name="Normal 3 2 2 4 3 2 4" xfId="8551"/>
    <cellStyle name="Normal 3 2 2 4 3 2 4 2" xfId="24058"/>
    <cellStyle name="Normal 3 2 2 4 3 2 4 3" xfId="34615"/>
    <cellStyle name="Normal 3 2 2 4 3 2 4 4" xfId="45170"/>
    <cellStyle name="Normal 3 2 2 4 3 2 4 5" xfId="55734"/>
    <cellStyle name="Normal 3 2 2 4 3 2 5" xfId="3269"/>
    <cellStyle name="Normal 3 2 2 4 3 2 6" xfId="13847"/>
    <cellStyle name="Normal 3 2 2 4 3 2 7" xfId="18778"/>
    <cellStyle name="Normal 3 2 2 4 3 2 8" xfId="29335"/>
    <cellStyle name="Normal 3 2 2 4 3 2 9" xfId="39890"/>
    <cellStyle name="Normal 3 2 2 4 3 3" xfId="977"/>
    <cellStyle name="Normal 3 2 2 4 3 3 10" xfId="50806"/>
    <cellStyle name="Normal 3 2 2 4 3 3 2" xfId="2209"/>
    <cellStyle name="Normal 3 2 2 4 3 3 2 2" xfId="7495"/>
    <cellStyle name="Normal 3 2 2 4 3 3 2 2 2" xfId="12776"/>
    <cellStyle name="Normal 3 2 2 4 3 3 2 2 2 2" xfId="28282"/>
    <cellStyle name="Normal 3 2 2 4 3 3 2 2 2 3" xfId="38839"/>
    <cellStyle name="Normal 3 2 2 4 3 3 2 2 2 4" xfId="49394"/>
    <cellStyle name="Normal 3 2 2 4 3 3 2 2 2 5" xfId="59958"/>
    <cellStyle name="Normal 3 2 2 4 3 3 2 2 3" xfId="17895"/>
    <cellStyle name="Normal 3 2 2 4 3 3 2 2 4" xfId="23002"/>
    <cellStyle name="Normal 3 2 2 4 3 3 2 2 5" xfId="33559"/>
    <cellStyle name="Normal 3 2 2 4 3 3 2 2 6" xfId="44114"/>
    <cellStyle name="Normal 3 2 2 4 3 3 2 2 7" xfId="54678"/>
    <cellStyle name="Normal 3 2 2 4 3 3 2 3" xfId="10135"/>
    <cellStyle name="Normal 3 2 2 4 3 3 2 3 2" xfId="25642"/>
    <cellStyle name="Normal 3 2 2 4 3 3 2 3 3" xfId="36199"/>
    <cellStyle name="Normal 3 2 2 4 3 3 2 3 4" xfId="46754"/>
    <cellStyle name="Normal 3 2 2 4 3 3 2 3 5" xfId="57318"/>
    <cellStyle name="Normal 3 2 2 4 3 3 2 4" xfId="4853"/>
    <cellStyle name="Normal 3 2 2 4 3 3 2 5" xfId="15431"/>
    <cellStyle name="Normal 3 2 2 4 3 3 2 6" xfId="20362"/>
    <cellStyle name="Normal 3 2 2 4 3 3 2 7" xfId="30919"/>
    <cellStyle name="Normal 3 2 2 4 3 3 2 8" xfId="41474"/>
    <cellStyle name="Normal 3 2 2 4 3 3 2 9" xfId="52038"/>
    <cellStyle name="Normal 3 2 2 4 3 3 3" xfId="6263"/>
    <cellStyle name="Normal 3 2 2 4 3 3 3 2" xfId="11544"/>
    <cellStyle name="Normal 3 2 2 4 3 3 3 2 2" xfId="27050"/>
    <cellStyle name="Normal 3 2 2 4 3 3 3 2 3" xfId="37607"/>
    <cellStyle name="Normal 3 2 2 4 3 3 3 2 4" xfId="48162"/>
    <cellStyle name="Normal 3 2 2 4 3 3 3 2 5" xfId="58726"/>
    <cellStyle name="Normal 3 2 2 4 3 3 3 3" xfId="16663"/>
    <cellStyle name="Normal 3 2 2 4 3 3 3 4" xfId="21770"/>
    <cellStyle name="Normal 3 2 2 4 3 3 3 5" xfId="32327"/>
    <cellStyle name="Normal 3 2 2 4 3 3 3 6" xfId="42882"/>
    <cellStyle name="Normal 3 2 2 4 3 3 3 7" xfId="53446"/>
    <cellStyle name="Normal 3 2 2 4 3 3 4" xfId="8903"/>
    <cellStyle name="Normal 3 2 2 4 3 3 4 2" xfId="24410"/>
    <cellStyle name="Normal 3 2 2 4 3 3 4 3" xfId="34967"/>
    <cellStyle name="Normal 3 2 2 4 3 3 4 4" xfId="45522"/>
    <cellStyle name="Normal 3 2 2 4 3 3 4 5" xfId="56086"/>
    <cellStyle name="Normal 3 2 2 4 3 3 5" xfId="3621"/>
    <cellStyle name="Normal 3 2 2 4 3 3 6" xfId="14199"/>
    <cellStyle name="Normal 3 2 2 4 3 3 7" xfId="19130"/>
    <cellStyle name="Normal 3 2 2 4 3 3 8" xfId="29687"/>
    <cellStyle name="Normal 3 2 2 4 3 3 9" xfId="40242"/>
    <cellStyle name="Normal 3 2 2 4 3 4" xfId="1505"/>
    <cellStyle name="Normal 3 2 2 4 3 4 2" xfId="6791"/>
    <cellStyle name="Normal 3 2 2 4 3 4 2 2" xfId="12072"/>
    <cellStyle name="Normal 3 2 2 4 3 4 2 2 2" xfId="27578"/>
    <cellStyle name="Normal 3 2 2 4 3 4 2 2 3" xfId="38135"/>
    <cellStyle name="Normal 3 2 2 4 3 4 2 2 4" xfId="48690"/>
    <cellStyle name="Normal 3 2 2 4 3 4 2 2 5" xfId="59254"/>
    <cellStyle name="Normal 3 2 2 4 3 4 2 3" xfId="17191"/>
    <cellStyle name="Normal 3 2 2 4 3 4 2 4" xfId="22298"/>
    <cellStyle name="Normal 3 2 2 4 3 4 2 5" xfId="32855"/>
    <cellStyle name="Normal 3 2 2 4 3 4 2 6" xfId="43410"/>
    <cellStyle name="Normal 3 2 2 4 3 4 2 7" xfId="53974"/>
    <cellStyle name="Normal 3 2 2 4 3 4 3" xfId="9431"/>
    <cellStyle name="Normal 3 2 2 4 3 4 3 2" xfId="24938"/>
    <cellStyle name="Normal 3 2 2 4 3 4 3 3" xfId="35495"/>
    <cellStyle name="Normal 3 2 2 4 3 4 3 4" xfId="46050"/>
    <cellStyle name="Normal 3 2 2 4 3 4 3 5" xfId="56614"/>
    <cellStyle name="Normal 3 2 2 4 3 4 4" xfId="4149"/>
    <cellStyle name="Normal 3 2 2 4 3 4 5" xfId="14727"/>
    <cellStyle name="Normal 3 2 2 4 3 4 6" xfId="19658"/>
    <cellStyle name="Normal 3 2 2 4 3 4 7" xfId="30215"/>
    <cellStyle name="Normal 3 2 2 4 3 4 8" xfId="40770"/>
    <cellStyle name="Normal 3 2 2 4 3 4 9" xfId="51334"/>
    <cellStyle name="Normal 3 2 2 4 3 5" xfId="5558"/>
    <cellStyle name="Normal 3 2 2 4 3 5 2" xfId="10840"/>
    <cellStyle name="Normal 3 2 2 4 3 5 2 2" xfId="26346"/>
    <cellStyle name="Normal 3 2 2 4 3 5 2 3" xfId="36903"/>
    <cellStyle name="Normal 3 2 2 4 3 5 2 4" xfId="47458"/>
    <cellStyle name="Normal 3 2 2 4 3 5 2 5" xfId="58022"/>
    <cellStyle name="Normal 3 2 2 4 3 5 3" xfId="15959"/>
    <cellStyle name="Normal 3 2 2 4 3 5 4" xfId="21066"/>
    <cellStyle name="Normal 3 2 2 4 3 5 5" xfId="31623"/>
    <cellStyle name="Normal 3 2 2 4 3 5 6" xfId="42178"/>
    <cellStyle name="Normal 3 2 2 4 3 5 7" xfId="52742"/>
    <cellStyle name="Normal 3 2 2 4 3 6" xfId="8199"/>
    <cellStyle name="Normal 3 2 2 4 3 6 2" xfId="23706"/>
    <cellStyle name="Normal 3 2 2 4 3 6 3" xfId="34263"/>
    <cellStyle name="Normal 3 2 2 4 3 6 4" xfId="44818"/>
    <cellStyle name="Normal 3 2 2 4 3 6 5" xfId="55382"/>
    <cellStyle name="Normal 3 2 2 4 3 7" xfId="2921"/>
    <cellStyle name="Normal 3 2 2 4 3 8" xfId="13495"/>
    <cellStyle name="Normal 3 2 2 4 3 9" xfId="18426"/>
    <cellStyle name="Normal 3 2 2 4 4" xfId="450"/>
    <cellStyle name="Normal 3 2 2 4 4 10" xfId="39718"/>
    <cellStyle name="Normal 3 2 2 4 4 11" xfId="50280"/>
    <cellStyle name="Normal 3 2 2 4 4 2" xfId="1155"/>
    <cellStyle name="Normal 3 2 2 4 4 2 10" xfId="50984"/>
    <cellStyle name="Normal 3 2 2 4 4 2 2" xfId="2387"/>
    <cellStyle name="Normal 3 2 2 4 4 2 2 2" xfId="7673"/>
    <cellStyle name="Normal 3 2 2 4 4 2 2 2 2" xfId="12954"/>
    <cellStyle name="Normal 3 2 2 4 4 2 2 2 2 2" xfId="28460"/>
    <cellStyle name="Normal 3 2 2 4 4 2 2 2 2 3" xfId="39017"/>
    <cellStyle name="Normal 3 2 2 4 4 2 2 2 2 4" xfId="49572"/>
    <cellStyle name="Normal 3 2 2 4 4 2 2 2 2 5" xfId="60136"/>
    <cellStyle name="Normal 3 2 2 4 4 2 2 2 3" xfId="18073"/>
    <cellStyle name="Normal 3 2 2 4 4 2 2 2 4" xfId="23180"/>
    <cellStyle name="Normal 3 2 2 4 4 2 2 2 5" xfId="33737"/>
    <cellStyle name="Normal 3 2 2 4 4 2 2 2 6" xfId="44292"/>
    <cellStyle name="Normal 3 2 2 4 4 2 2 2 7" xfId="54856"/>
    <cellStyle name="Normal 3 2 2 4 4 2 2 3" xfId="10313"/>
    <cellStyle name="Normal 3 2 2 4 4 2 2 3 2" xfId="25820"/>
    <cellStyle name="Normal 3 2 2 4 4 2 2 3 3" xfId="36377"/>
    <cellStyle name="Normal 3 2 2 4 4 2 2 3 4" xfId="46932"/>
    <cellStyle name="Normal 3 2 2 4 4 2 2 3 5" xfId="57496"/>
    <cellStyle name="Normal 3 2 2 4 4 2 2 4" xfId="5031"/>
    <cellStyle name="Normal 3 2 2 4 4 2 2 5" xfId="15609"/>
    <cellStyle name="Normal 3 2 2 4 4 2 2 6" xfId="20540"/>
    <cellStyle name="Normal 3 2 2 4 4 2 2 7" xfId="31097"/>
    <cellStyle name="Normal 3 2 2 4 4 2 2 8" xfId="41652"/>
    <cellStyle name="Normal 3 2 2 4 4 2 2 9" xfId="52216"/>
    <cellStyle name="Normal 3 2 2 4 4 2 3" xfId="6441"/>
    <cellStyle name="Normal 3 2 2 4 4 2 3 2" xfId="11722"/>
    <cellStyle name="Normal 3 2 2 4 4 2 3 2 2" xfId="27228"/>
    <cellStyle name="Normal 3 2 2 4 4 2 3 2 3" xfId="37785"/>
    <cellStyle name="Normal 3 2 2 4 4 2 3 2 4" xfId="48340"/>
    <cellStyle name="Normal 3 2 2 4 4 2 3 2 5" xfId="58904"/>
    <cellStyle name="Normal 3 2 2 4 4 2 3 3" xfId="16841"/>
    <cellStyle name="Normal 3 2 2 4 4 2 3 4" xfId="21948"/>
    <cellStyle name="Normal 3 2 2 4 4 2 3 5" xfId="32505"/>
    <cellStyle name="Normal 3 2 2 4 4 2 3 6" xfId="43060"/>
    <cellStyle name="Normal 3 2 2 4 4 2 3 7" xfId="53624"/>
    <cellStyle name="Normal 3 2 2 4 4 2 4" xfId="9081"/>
    <cellStyle name="Normal 3 2 2 4 4 2 4 2" xfId="24588"/>
    <cellStyle name="Normal 3 2 2 4 4 2 4 3" xfId="35145"/>
    <cellStyle name="Normal 3 2 2 4 4 2 4 4" xfId="45700"/>
    <cellStyle name="Normal 3 2 2 4 4 2 4 5" xfId="56264"/>
    <cellStyle name="Normal 3 2 2 4 4 2 5" xfId="3799"/>
    <cellStyle name="Normal 3 2 2 4 4 2 6" xfId="14377"/>
    <cellStyle name="Normal 3 2 2 4 4 2 7" xfId="19308"/>
    <cellStyle name="Normal 3 2 2 4 4 2 8" xfId="29865"/>
    <cellStyle name="Normal 3 2 2 4 4 2 9" xfId="40420"/>
    <cellStyle name="Normal 3 2 2 4 4 3" xfId="1683"/>
    <cellStyle name="Normal 3 2 2 4 4 3 2" xfId="6969"/>
    <cellStyle name="Normal 3 2 2 4 4 3 2 2" xfId="12250"/>
    <cellStyle name="Normal 3 2 2 4 4 3 2 2 2" xfId="27756"/>
    <cellStyle name="Normal 3 2 2 4 4 3 2 2 3" xfId="38313"/>
    <cellStyle name="Normal 3 2 2 4 4 3 2 2 4" xfId="48868"/>
    <cellStyle name="Normal 3 2 2 4 4 3 2 2 5" xfId="59432"/>
    <cellStyle name="Normal 3 2 2 4 4 3 2 3" xfId="17369"/>
    <cellStyle name="Normal 3 2 2 4 4 3 2 4" xfId="22476"/>
    <cellStyle name="Normal 3 2 2 4 4 3 2 5" xfId="33033"/>
    <cellStyle name="Normal 3 2 2 4 4 3 2 6" xfId="43588"/>
    <cellStyle name="Normal 3 2 2 4 4 3 2 7" xfId="54152"/>
    <cellStyle name="Normal 3 2 2 4 4 3 3" xfId="9609"/>
    <cellStyle name="Normal 3 2 2 4 4 3 3 2" xfId="25116"/>
    <cellStyle name="Normal 3 2 2 4 4 3 3 3" xfId="35673"/>
    <cellStyle name="Normal 3 2 2 4 4 3 3 4" xfId="46228"/>
    <cellStyle name="Normal 3 2 2 4 4 3 3 5" xfId="56792"/>
    <cellStyle name="Normal 3 2 2 4 4 3 4" xfId="4327"/>
    <cellStyle name="Normal 3 2 2 4 4 3 5" xfId="14905"/>
    <cellStyle name="Normal 3 2 2 4 4 3 6" xfId="19836"/>
    <cellStyle name="Normal 3 2 2 4 4 3 7" xfId="30393"/>
    <cellStyle name="Normal 3 2 2 4 4 3 8" xfId="40948"/>
    <cellStyle name="Normal 3 2 2 4 4 3 9" xfId="51512"/>
    <cellStyle name="Normal 3 2 2 4 4 4" xfId="5736"/>
    <cellStyle name="Normal 3 2 2 4 4 4 2" xfId="11018"/>
    <cellStyle name="Normal 3 2 2 4 4 4 2 2" xfId="26524"/>
    <cellStyle name="Normal 3 2 2 4 4 4 2 3" xfId="37081"/>
    <cellStyle name="Normal 3 2 2 4 4 4 2 4" xfId="47636"/>
    <cellStyle name="Normal 3 2 2 4 4 4 2 5" xfId="58200"/>
    <cellStyle name="Normal 3 2 2 4 4 4 3" xfId="16137"/>
    <cellStyle name="Normal 3 2 2 4 4 4 4" xfId="21244"/>
    <cellStyle name="Normal 3 2 2 4 4 4 5" xfId="31801"/>
    <cellStyle name="Normal 3 2 2 4 4 4 6" xfId="42356"/>
    <cellStyle name="Normal 3 2 2 4 4 4 7" xfId="52920"/>
    <cellStyle name="Normal 3 2 2 4 4 5" xfId="8377"/>
    <cellStyle name="Normal 3 2 2 4 4 5 2" xfId="23884"/>
    <cellStyle name="Normal 3 2 2 4 4 5 3" xfId="34441"/>
    <cellStyle name="Normal 3 2 2 4 4 5 4" xfId="44996"/>
    <cellStyle name="Normal 3 2 2 4 4 5 5" xfId="55560"/>
    <cellStyle name="Normal 3 2 2 4 4 6" xfId="3097"/>
    <cellStyle name="Normal 3 2 2 4 4 7" xfId="13673"/>
    <cellStyle name="Normal 3 2 2 4 4 8" xfId="18604"/>
    <cellStyle name="Normal 3 2 2 4 4 9" xfId="29163"/>
    <cellStyle name="Normal 3 2 2 4 5" xfId="803"/>
    <cellStyle name="Normal 3 2 2 4 5 10" xfId="50632"/>
    <cellStyle name="Normal 3 2 2 4 5 2" xfId="2035"/>
    <cellStyle name="Normal 3 2 2 4 5 2 2" xfId="7321"/>
    <cellStyle name="Normal 3 2 2 4 5 2 2 2" xfId="12602"/>
    <cellStyle name="Normal 3 2 2 4 5 2 2 2 2" xfId="28108"/>
    <cellStyle name="Normal 3 2 2 4 5 2 2 2 3" xfId="38665"/>
    <cellStyle name="Normal 3 2 2 4 5 2 2 2 4" xfId="49220"/>
    <cellStyle name="Normal 3 2 2 4 5 2 2 2 5" xfId="59784"/>
    <cellStyle name="Normal 3 2 2 4 5 2 2 3" xfId="17721"/>
    <cellStyle name="Normal 3 2 2 4 5 2 2 4" xfId="22828"/>
    <cellStyle name="Normal 3 2 2 4 5 2 2 5" xfId="33385"/>
    <cellStyle name="Normal 3 2 2 4 5 2 2 6" xfId="43940"/>
    <cellStyle name="Normal 3 2 2 4 5 2 2 7" xfId="54504"/>
    <cellStyle name="Normal 3 2 2 4 5 2 3" xfId="9961"/>
    <cellStyle name="Normal 3 2 2 4 5 2 3 2" xfId="25468"/>
    <cellStyle name="Normal 3 2 2 4 5 2 3 3" xfId="36025"/>
    <cellStyle name="Normal 3 2 2 4 5 2 3 4" xfId="46580"/>
    <cellStyle name="Normal 3 2 2 4 5 2 3 5" xfId="57144"/>
    <cellStyle name="Normal 3 2 2 4 5 2 4" xfId="4679"/>
    <cellStyle name="Normal 3 2 2 4 5 2 5" xfId="15257"/>
    <cellStyle name="Normal 3 2 2 4 5 2 6" xfId="20188"/>
    <cellStyle name="Normal 3 2 2 4 5 2 7" xfId="30745"/>
    <cellStyle name="Normal 3 2 2 4 5 2 8" xfId="41300"/>
    <cellStyle name="Normal 3 2 2 4 5 2 9" xfId="51864"/>
    <cellStyle name="Normal 3 2 2 4 5 3" xfId="6089"/>
    <cellStyle name="Normal 3 2 2 4 5 3 2" xfId="11370"/>
    <cellStyle name="Normal 3 2 2 4 5 3 2 2" xfId="26876"/>
    <cellStyle name="Normal 3 2 2 4 5 3 2 3" xfId="37433"/>
    <cellStyle name="Normal 3 2 2 4 5 3 2 4" xfId="47988"/>
    <cellStyle name="Normal 3 2 2 4 5 3 2 5" xfId="58552"/>
    <cellStyle name="Normal 3 2 2 4 5 3 3" xfId="16489"/>
    <cellStyle name="Normal 3 2 2 4 5 3 4" xfId="21596"/>
    <cellStyle name="Normal 3 2 2 4 5 3 5" xfId="32153"/>
    <cellStyle name="Normal 3 2 2 4 5 3 6" xfId="42708"/>
    <cellStyle name="Normal 3 2 2 4 5 3 7" xfId="53272"/>
    <cellStyle name="Normal 3 2 2 4 5 4" xfId="8729"/>
    <cellStyle name="Normal 3 2 2 4 5 4 2" xfId="24236"/>
    <cellStyle name="Normal 3 2 2 4 5 4 3" xfId="34793"/>
    <cellStyle name="Normal 3 2 2 4 5 4 4" xfId="45348"/>
    <cellStyle name="Normal 3 2 2 4 5 4 5" xfId="55912"/>
    <cellStyle name="Normal 3 2 2 4 5 5" xfId="3447"/>
    <cellStyle name="Normal 3 2 2 4 5 6" xfId="14025"/>
    <cellStyle name="Normal 3 2 2 4 5 7" xfId="18956"/>
    <cellStyle name="Normal 3 2 2 4 5 8" xfId="29513"/>
    <cellStyle name="Normal 3 2 2 4 5 9" xfId="40068"/>
    <cellStyle name="Normal 3 2 2 4 6" xfId="1329"/>
    <cellStyle name="Normal 3 2 2 4 6 2" xfId="6615"/>
    <cellStyle name="Normal 3 2 2 4 6 2 2" xfId="11896"/>
    <cellStyle name="Normal 3 2 2 4 6 2 2 2" xfId="27402"/>
    <cellStyle name="Normal 3 2 2 4 6 2 2 3" xfId="37959"/>
    <cellStyle name="Normal 3 2 2 4 6 2 2 4" xfId="48514"/>
    <cellStyle name="Normal 3 2 2 4 6 2 2 5" xfId="59078"/>
    <cellStyle name="Normal 3 2 2 4 6 2 3" xfId="17015"/>
    <cellStyle name="Normal 3 2 2 4 6 2 4" xfId="22122"/>
    <cellStyle name="Normal 3 2 2 4 6 2 5" xfId="32679"/>
    <cellStyle name="Normal 3 2 2 4 6 2 6" xfId="43234"/>
    <cellStyle name="Normal 3 2 2 4 6 2 7" xfId="53798"/>
    <cellStyle name="Normal 3 2 2 4 6 3" xfId="9255"/>
    <cellStyle name="Normal 3 2 2 4 6 3 2" xfId="24762"/>
    <cellStyle name="Normal 3 2 2 4 6 3 3" xfId="35319"/>
    <cellStyle name="Normal 3 2 2 4 6 3 4" xfId="45874"/>
    <cellStyle name="Normal 3 2 2 4 6 3 5" xfId="56438"/>
    <cellStyle name="Normal 3 2 2 4 6 4" xfId="3973"/>
    <cellStyle name="Normal 3 2 2 4 6 5" xfId="14551"/>
    <cellStyle name="Normal 3 2 2 4 6 6" xfId="19482"/>
    <cellStyle name="Normal 3 2 2 4 6 7" xfId="30039"/>
    <cellStyle name="Normal 3 2 2 4 6 8" xfId="40594"/>
    <cellStyle name="Normal 3 2 2 4 6 9" xfId="51158"/>
    <cellStyle name="Normal 3 2 2 4 7" xfId="2561"/>
    <cellStyle name="Normal 3 2 2 4 7 2" xfId="7847"/>
    <cellStyle name="Normal 3 2 2 4 7 2 2" xfId="13128"/>
    <cellStyle name="Normal 3 2 2 4 7 2 2 2" xfId="28634"/>
    <cellStyle name="Normal 3 2 2 4 7 2 2 3" xfId="39191"/>
    <cellStyle name="Normal 3 2 2 4 7 2 2 4" xfId="49746"/>
    <cellStyle name="Normal 3 2 2 4 7 2 2 5" xfId="60310"/>
    <cellStyle name="Normal 3 2 2 4 7 2 3" xfId="23354"/>
    <cellStyle name="Normal 3 2 2 4 7 2 4" xfId="33911"/>
    <cellStyle name="Normal 3 2 2 4 7 2 5" xfId="44466"/>
    <cellStyle name="Normal 3 2 2 4 7 2 6" xfId="55030"/>
    <cellStyle name="Normal 3 2 2 4 7 3" xfId="10487"/>
    <cellStyle name="Normal 3 2 2 4 7 3 2" xfId="25994"/>
    <cellStyle name="Normal 3 2 2 4 7 3 3" xfId="36551"/>
    <cellStyle name="Normal 3 2 2 4 7 3 4" xfId="47106"/>
    <cellStyle name="Normal 3 2 2 4 7 3 5" xfId="57670"/>
    <cellStyle name="Normal 3 2 2 4 7 4" xfId="5205"/>
    <cellStyle name="Normal 3 2 2 4 7 5" xfId="15783"/>
    <cellStyle name="Normal 3 2 2 4 7 6" xfId="20714"/>
    <cellStyle name="Normal 3 2 2 4 7 7" xfId="31271"/>
    <cellStyle name="Normal 3 2 2 4 7 8" xfId="41826"/>
    <cellStyle name="Normal 3 2 2 4 7 9" xfId="52390"/>
    <cellStyle name="Normal 3 2 2 4 8" xfId="5384"/>
    <cellStyle name="Normal 3 2 2 4 8 2" xfId="10666"/>
    <cellStyle name="Normal 3 2 2 4 8 2 2" xfId="26172"/>
    <cellStyle name="Normal 3 2 2 4 8 2 3" xfId="36729"/>
    <cellStyle name="Normal 3 2 2 4 8 2 4" xfId="47284"/>
    <cellStyle name="Normal 3 2 2 4 8 2 5" xfId="57848"/>
    <cellStyle name="Normal 3 2 2 4 8 3" xfId="20892"/>
    <cellStyle name="Normal 3 2 2 4 8 4" xfId="31449"/>
    <cellStyle name="Normal 3 2 2 4 8 5" xfId="42004"/>
    <cellStyle name="Normal 3 2 2 4 8 6" xfId="52568"/>
    <cellStyle name="Normal 3 2 2 4 9" xfId="8025"/>
    <cellStyle name="Normal 3 2 2 4 9 2" xfId="23532"/>
    <cellStyle name="Normal 3 2 2 4 9 3" xfId="34089"/>
    <cellStyle name="Normal 3 2 2 4 9 4" xfId="44644"/>
    <cellStyle name="Normal 3 2 2 4 9 5" xfId="55208"/>
    <cellStyle name="Normal 3 2 2 5" xfId="117"/>
    <cellStyle name="Normal 3 2 2 5 10" xfId="2772"/>
    <cellStyle name="Normal 3 2 2 5 11" xfId="13337"/>
    <cellStyle name="Normal 3 2 2 5 12" xfId="18266"/>
    <cellStyle name="Normal 3 2 2 5 13" xfId="28846"/>
    <cellStyle name="Normal 3 2 2 5 14" xfId="39401"/>
    <cellStyle name="Normal 3 2 2 5 15" xfId="49943"/>
    <cellStyle name="Normal 3 2 2 5 2" xfId="197"/>
    <cellStyle name="Normal 3 2 2 5 2 10" xfId="13424"/>
    <cellStyle name="Normal 3 2 2 5 2 11" xfId="18354"/>
    <cellStyle name="Normal 3 2 2 5 2 12" xfId="28916"/>
    <cellStyle name="Normal 3 2 2 5 2 13" xfId="39471"/>
    <cellStyle name="Normal 3 2 2 5 2 14" xfId="50031"/>
    <cellStyle name="Normal 3 2 2 5 2 2" xfId="377"/>
    <cellStyle name="Normal 3 2 2 5 2 2 10" xfId="29092"/>
    <cellStyle name="Normal 3 2 2 5 2 2 11" xfId="39647"/>
    <cellStyle name="Normal 3 2 2 5 2 2 12" xfId="50207"/>
    <cellStyle name="Normal 3 2 2 5 2 2 2" xfId="730"/>
    <cellStyle name="Normal 3 2 2 5 2 2 2 10" xfId="50559"/>
    <cellStyle name="Normal 3 2 2 5 2 2 2 2" xfId="1962"/>
    <cellStyle name="Normal 3 2 2 5 2 2 2 2 2" xfId="7248"/>
    <cellStyle name="Normal 3 2 2 5 2 2 2 2 2 2" xfId="12529"/>
    <cellStyle name="Normal 3 2 2 5 2 2 2 2 2 2 2" xfId="28035"/>
    <cellStyle name="Normal 3 2 2 5 2 2 2 2 2 2 3" xfId="38592"/>
    <cellStyle name="Normal 3 2 2 5 2 2 2 2 2 2 4" xfId="49147"/>
    <cellStyle name="Normal 3 2 2 5 2 2 2 2 2 2 5" xfId="59711"/>
    <cellStyle name="Normal 3 2 2 5 2 2 2 2 2 3" xfId="17648"/>
    <cellStyle name="Normal 3 2 2 5 2 2 2 2 2 4" xfId="22755"/>
    <cellStyle name="Normal 3 2 2 5 2 2 2 2 2 5" xfId="33312"/>
    <cellStyle name="Normal 3 2 2 5 2 2 2 2 2 6" xfId="43867"/>
    <cellStyle name="Normal 3 2 2 5 2 2 2 2 2 7" xfId="54431"/>
    <cellStyle name="Normal 3 2 2 5 2 2 2 2 3" xfId="9888"/>
    <cellStyle name="Normal 3 2 2 5 2 2 2 2 3 2" xfId="25395"/>
    <cellStyle name="Normal 3 2 2 5 2 2 2 2 3 3" xfId="35952"/>
    <cellStyle name="Normal 3 2 2 5 2 2 2 2 3 4" xfId="46507"/>
    <cellStyle name="Normal 3 2 2 5 2 2 2 2 3 5" xfId="57071"/>
    <cellStyle name="Normal 3 2 2 5 2 2 2 2 4" xfId="4606"/>
    <cellStyle name="Normal 3 2 2 5 2 2 2 2 5" xfId="15184"/>
    <cellStyle name="Normal 3 2 2 5 2 2 2 2 6" xfId="20115"/>
    <cellStyle name="Normal 3 2 2 5 2 2 2 2 7" xfId="30672"/>
    <cellStyle name="Normal 3 2 2 5 2 2 2 2 8" xfId="41227"/>
    <cellStyle name="Normal 3 2 2 5 2 2 2 2 9" xfId="51791"/>
    <cellStyle name="Normal 3 2 2 5 2 2 2 3" xfId="6016"/>
    <cellStyle name="Normal 3 2 2 5 2 2 2 3 2" xfId="11297"/>
    <cellStyle name="Normal 3 2 2 5 2 2 2 3 2 2" xfId="26803"/>
    <cellStyle name="Normal 3 2 2 5 2 2 2 3 2 3" xfId="37360"/>
    <cellStyle name="Normal 3 2 2 5 2 2 2 3 2 4" xfId="47915"/>
    <cellStyle name="Normal 3 2 2 5 2 2 2 3 2 5" xfId="58479"/>
    <cellStyle name="Normal 3 2 2 5 2 2 2 3 3" xfId="16416"/>
    <cellStyle name="Normal 3 2 2 5 2 2 2 3 4" xfId="21523"/>
    <cellStyle name="Normal 3 2 2 5 2 2 2 3 5" xfId="32080"/>
    <cellStyle name="Normal 3 2 2 5 2 2 2 3 6" xfId="42635"/>
    <cellStyle name="Normal 3 2 2 5 2 2 2 3 7" xfId="53199"/>
    <cellStyle name="Normal 3 2 2 5 2 2 2 4" xfId="8656"/>
    <cellStyle name="Normal 3 2 2 5 2 2 2 4 2" xfId="24163"/>
    <cellStyle name="Normal 3 2 2 5 2 2 2 4 3" xfId="34720"/>
    <cellStyle name="Normal 3 2 2 5 2 2 2 4 4" xfId="45275"/>
    <cellStyle name="Normal 3 2 2 5 2 2 2 4 5" xfId="55839"/>
    <cellStyle name="Normal 3 2 2 5 2 2 2 5" xfId="3374"/>
    <cellStyle name="Normal 3 2 2 5 2 2 2 6" xfId="13952"/>
    <cellStyle name="Normal 3 2 2 5 2 2 2 7" xfId="18883"/>
    <cellStyle name="Normal 3 2 2 5 2 2 2 8" xfId="29440"/>
    <cellStyle name="Normal 3 2 2 5 2 2 2 9" xfId="39995"/>
    <cellStyle name="Normal 3 2 2 5 2 2 3" xfId="1082"/>
    <cellStyle name="Normal 3 2 2 5 2 2 3 10" xfId="50911"/>
    <cellStyle name="Normal 3 2 2 5 2 2 3 2" xfId="2314"/>
    <cellStyle name="Normal 3 2 2 5 2 2 3 2 2" xfId="7600"/>
    <cellStyle name="Normal 3 2 2 5 2 2 3 2 2 2" xfId="12881"/>
    <cellStyle name="Normal 3 2 2 5 2 2 3 2 2 2 2" xfId="28387"/>
    <cellStyle name="Normal 3 2 2 5 2 2 3 2 2 2 3" xfId="38944"/>
    <cellStyle name="Normal 3 2 2 5 2 2 3 2 2 2 4" xfId="49499"/>
    <cellStyle name="Normal 3 2 2 5 2 2 3 2 2 2 5" xfId="60063"/>
    <cellStyle name="Normal 3 2 2 5 2 2 3 2 2 3" xfId="18000"/>
    <cellStyle name="Normal 3 2 2 5 2 2 3 2 2 4" xfId="23107"/>
    <cellStyle name="Normal 3 2 2 5 2 2 3 2 2 5" xfId="33664"/>
    <cellStyle name="Normal 3 2 2 5 2 2 3 2 2 6" xfId="44219"/>
    <cellStyle name="Normal 3 2 2 5 2 2 3 2 2 7" xfId="54783"/>
    <cellStyle name="Normal 3 2 2 5 2 2 3 2 3" xfId="10240"/>
    <cellStyle name="Normal 3 2 2 5 2 2 3 2 3 2" xfId="25747"/>
    <cellStyle name="Normal 3 2 2 5 2 2 3 2 3 3" xfId="36304"/>
    <cellStyle name="Normal 3 2 2 5 2 2 3 2 3 4" xfId="46859"/>
    <cellStyle name="Normal 3 2 2 5 2 2 3 2 3 5" xfId="57423"/>
    <cellStyle name="Normal 3 2 2 5 2 2 3 2 4" xfId="4958"/>
    <cellStyle name="Normal 3 2 2 5 2 2 3 2 5" xfId="15536"/>
    <cellStyle name="Normal 3 2 2 5 2 2 3 2 6" xfId="20467"/>
    <cellStyle name="Normal 3 2 2 5 2 2 3 2 7" xfId="31024"/>
    <cellStyle name="Normal 3 2 2 5 2 2 3 2 8" xfId="41579"/>
    <cellStyle name="Normal 3 2 2 5 2 2 3 2 9" xfId="52143"/>
    <cellStyle name="Normal 3 2 2 5 2 2 3 3" xfId="6368"/>
    <cellStyle name="Normal 3 2 2 5 2 2 3 3 2" xfId="11649"/>
    <cellStyle name="Normal 3 2 2 5 2 2 3 3 2 2" xfId="27155"/>
    <cellStyle name="Normal 3 2 2 5 2 2 3 3 2 3" xfId="37712"/>
    <cellStyle name="Normal 3 2 2 5 2 2 3 3 2 4" xfId="48267"/>
    <cellStyle name="Normal 3 2 2 5 2 2 3 3 2 5" xfId="58831"/>
    <cellStyle name="Normal 3 2 2 5 2 2 3 3 3" xfId="16768"/>
    <cellStyle name="Normal 3 2 2 5 2 2 3 3 4" xfId="21875"/>
    <cellStyle name="Normal 3 2 2 5 2 2 3 3 5" xfId="32432"/>
    <cellStyle name="Normal 3 2 2 5 2 2 3 3 6" xfId="42987"/>
    <cellStyle name="Normal 3 2 2 5 2 2 3 3 7" xfId="53551"/>
    <cellStyle name="Normal 3 2 2 5 2 2 3 4" xfId="9008"/>
    <cellStyle name="Normal 3 2 2 5 2 2 3 4 2" xfId="24515"/>
    <cellStyle name="Normal 3 2 2 5 2 2 3 4 3" xfId="35072"/>
    <cellStyle name="Normal 3 2 2 5 2 2 3 4 4" xfId="45627"/>
    <cellStyle name="Normal 3 2 2 5 2 2 3 4 5" xfId="56191"/>
    <cellStyle name="Normal 3 2 2 5 2 2 3 5" xfId="3726"/>
    <cellStyle name="Normal 3 2 2 5 2 2 3 6" xfId="14304"/>
    <cellStyle name="Normal 3 2 2 5 2 2 3 7" xfId="19235"/>
    <cellStyle name="Normal 3 2 2 5 2 2 3 8" xfId="29792"/>
    <cellStyle name="Normal 3 2 2 5 2 2 3 9" xfId="40347"/>
    <cellStyle name="Normal 3 2 2 5 2 2 4" xfId="1610"/>
    <cellStyle name="Normal 3 2 2 5 2 2 4 2" xfId="6896"/>
    <cellStyle name="Normal 3 2 2 5 2 2 4 2 2" xfId="12177"/>
    <cellStyle name="Normal 3 2 2 5 2 2 4 2 2 2" xfId="27683"/>
    <cellStyle name="Normal 3 2 2 5 2 2 4 2 2 3" xfId="38240"/>
    <cellStyle name="Normal 3 2 2 5 2 2 4 2 2 4" xfId="48795"/>
    <cellStyle name="Normal 3 2 2 5 2 2 4 2 2 5" xfId="59359"/>
    <cellStyle name="Normal 3 2 2 5 2 2 4 2 3" xfId="17296"/>
    <cellStyle name="Normal 3 2 2 5 2 2 4 2 4" xfId="22403"/>
    <cellStyle name="Normal 3 2 2 5 2 2 4 2 5" xfId="32960"/>
    <cellStyle name="Normal 3 2 2 5 2 2 4 2 6" xfId="43515"/>
    <cellStyle name="Normal 3 2 2 5 2 2 4 2 7" xfId="54079"/>
    <cellStyle name="Normal 3 2 2 5 2 2 4 3" xfId="9536"/>
    <cellStyle name="Normal 3 2 2 5 2 2 4 3 2" xfId="25043"/>
    <cellStyle name="Normal 3 2 2 5 2 2 4 3 3" xfId="35600"/>
    <cellStyle name="Normal 3 2 2 5 2 2 4 3 4" xfId="46155"/>
    <cellStyle name="Normal 3 2 2 5 2 2 4 3 5" xfId="56719"/>
    <cellStyle name="Normal 3 2 2 5 2 2 4 4" xfId="4254"/>
    <cellStyle name="Normal 3 2 2 5 2 2 4 5" xfId="14832"/>
    <cellStyle name="Normal 3 2 2 5 2 2 4 6" xfId="19763"/>
    <cellStyle name="Normal 3 2 2 5 2 2 4 7" xfId="30320"/>
    <cellStyle name="Normal 3 2 2 5 2 2 4 8" xfId="40875"/>
    <cellStyle name="Normal 3 2 2 5 2 2 4 9" xfId="51439"/>
    <cellStyle name="Normal 3 2 2 5 2 2 5" xfId="5663"/>
    <cellStyle name="Normal 3 2 2 5 2 2 5 2" xfId="10945"/>
    <cellStyle name="Normal 3 2 2 5 2 2 5 2 2" xfId="26451"/>
    <cellStyle name="Normal 3 2 2 5 2 2 5 2 3" xfId="37008"/>
    <cellStyle name="Normal 3 2 2 5 2 2 5 2 4" xfId="47563"/>
    <cellStyle name="Normal 3 2 2 5 2 2 5 2 5" xfId="58127"/>
    <cellStyle name="Normal 3 2 2 5 2 2 5 3" xfId="16064"/>
    <cellStyle name="Normal 3 2 2 5 2 2 5 4" xfId="21171"/>
    <cellStyle name="Normal 3 2 2 5 2 2 5 5" xfId="31728"/>
    <cellStyle name="Normal 3 2 2 5 2 2 5 6" xfId="42283"/>
    <cellStyle name="Normal 3 2 2 5 2 2 5 7" xfId="52847"/>
    <cellStyle name="Normal 3 2 2 5 2 2 6" xfId="8304"/>
    <cellStyle name="Normal 3 2 2 5 2 2 6 2" xfId="23811"/>
    <cellStyle name="Normal 3 2 2 5 2 2 6 3" xfId="34368"/>
    <cellStyle name="Normal 3 2 2 5 2 2 6 4" xfId="44923"/>
    <cellStyle name="Normal 3 2 2 5 2 2 6 5" xfId="55487"/>
    <cellStyle name="Normal 3 2 2 5 2 2 7" xfId="3026"/>
    <cellStyle name="Normal 3 2 2 5 2 2 8" xfId="13600"/>
    <cellStyle name="Normal 3 2 2 5 2 2 9" xfId="18531"/>
    <cellStyle name="Normal 3 2 2 5 2 3" xfId="553"/>
    <cellStyle name="Normal 3 2 2 5 2 3 10" xfId="39819"/>
    <cellStyle name="Normal 3 2 2 5 2 3 11" xfId="50383"/>
    <cellStyle name="Normal 3 2 2 5 2 3 2" xfId="1258"/>
    <cellStyle name="Normal 3 2 2 5 2 3 2 10" xfId="51087"/>
    <cellStyle name="Normal 3 2 2 5 2 3 2 2" xfId="2490"/>
    <cellStyle name="Normal 3 2 2 5 2 3 2 2 2" xfId="7776"/>
    <cellStyle name="Normal 3 2 2 5 2 3 2 2 2 2" xfId="13057"/>
    <cellStyle name="Normal 3 2 2 5 2 3 2 2 2 2 2" xfId="28563"/>
    <cellStyle name="Normal 3 2 2 5 2 3 2 2 2 2 3" xfId="39120"/>
    <cellStyle name="Normal 3 2 2 5 2 3 2 2 2 2 4" xfId="49675"/>
    <cellStyle name="Normal 3 2 2 5 2 3 2 2 2 2 5" xfId="60239"/>
    <cellStyle name="Normal 3 2 2 5 2 3 2 2 2 3" xfId="18176"/>
    <cellStyle name="Normal 3 2 2 5 2 3 2 2 2 4" xfId="23283"/>
    <cellStyle name="Normal 3 2 2 5 2 3 2 2 2 5" xfId="33840"/>
    <cellStyle name="Normal 3 2 2 5 2 3 2 2 2 6" xfId="44395"/>
    <cellStyle name="Normal 3 2 2 5 2 3 2 2 2 7" xfId="54959"/>
    <cellStyle name="Normal 3 2 2 5 2 3 2 2 3" xfId="10416"/>
    <cellStyle name="Normal 3 2 2 5 2 3 2 2 3 2" xfId="25923"/>
    <cellStyle name="Normal 3 2 2 5 2 3 2 2 3 3" xfId="36480"/>
    <cellStyle name="Normal 3 2 2 5 2 3 2 2 3 4" xfId="47035"/>
    <cellStyle name="Normal 3 2 2 5 2 3 2 2 3 5" xfId="57599"/>
    <cellStyle name="Normal 3 2 2 5 2 3 2 2 4" xfId="5134"/>
    <cellStyle name="Normal 3 2 2 5 2 3 2 2 5" xfId="15712"/>
    <cellStyle name="Normal 3 2 2 5 2 3 2 2 6" xfId="20643"/>
    <cellStyle name="Normal 3 2 2 5 2 3 2 2 7" xfId="31200"/>
    <cellStyle name="Normal 3 2 2 5 2 3 2 2 8" xfId="41755"/>
    <cellStyle name="Normal 3 2 2 5 2 3 2 2 9" xfId="52319"/>
    <cellStyle name="Normal 3 2 2 5 2 3 2 3" xfId="6544"/>
    <cellStyle name="Normal 3 2 2 5 2 3 2 3 2" xfId="11825"/>
    <cellStyle name="Normal 3 2 2 5 2 3 2 3 2 2" xfId="27331"/>
    <cellStyle name="Normal 3 2 2 5 2 3 2 3 2 3" xfId="37888"/>
    <cellStyle name="Normal 3 2 2 5 2 3 2 3 2 4" xfId="48443"/>
    <cellStyle name="Normal 3 2 2 5 2 3 2 3 2 5" xfId="59007"/>
    <cellStyle name="Normal 3 2 2 5 2 3 2 3 3" xfId="16944"/>
    <cellStyle name="Normal 3 2 2 5 2 3 2 3 4" xfId="22051"/>
    <cellStyle name="Normal 3 2 2 5 2 3 2 3 5" xfId="32608"/>
    <cellStyle name="Normal 3 2 2 5 2 3 2 3 6" xfId="43163"/>
    <cellStyle name="Normal 3 2 2 5 2 3 2 3 7" xfId="53727"/>
    <cellStyle name="Normal 3 2 2 5 2 3 2 4" xfId="9184"/>
    <cellStyle name="Normal 3 2 2 5 2 3 2 4 2" xfId="24691"/>
    <cellStyle name="Normal 3 2 2 5 2 3 2 4 3" xfId="35248"/>
    <cellStyle name="Normal 3 2 2 5 2 3 2 4 4" xfId="45803"/>
    <cellStyle name="Normal 3 2 2 5 2 3 2 4 5" xfId="56367"/>
    <cellStyle name="Normal 3 2 2 5 2 3 2 5" xfId="3902"/>
    <cellStyle name="Normal 3 2 2 5 2 3 2 6" xfId="14480"/>
    <cellStyle name="Normal 3 2 2 5 2 3 2 7" xfId="19411"/>
    <cellStyle name="Normal 3 2 2 5 2 3 2 8" xfId="29968"/>
    <cellStyle name="Normal 3 2 2 5 2 3 2 9" xfId="40523"/>
    <cellStyle name="Normal 3 2 2 5 2 3 3" xfId="1786"/>
    <cellStyle name="Normal 3 2 2 5 2 3 3 2" xfId="7072"/>
    <cellStyle name="Normal 3 2 2 5 2 3 3 2 2" xfId="12353"/>
    <cellStyle name="Normal 3 2 2 5 2 3 3 2 2 2" xfId="27859"/>
    <cellStyle name="Normal 3 2 2 5 2 3 3 2 2 3" xfId="38416"/>
    <cellStyle name="Normal 3 2 2 5 2 3 3 2 2 4" xfId="48971"/>
    <cellStyle name="Normal 3 2 2 5 2 3 3 2 2 5" xfId="59535"/>
    <cellStyle name="Normal 3 2 2 5 2 3 3 2 3" xfId="17472"/>
    <cellStyle name="Normal 3 2 2 5 2 3 3 2 4" xfId="22579"/>
    <cellStyle name="Normal 3 2 2 5 2 3 3 2 5" xfId="33136"/>
    <cellStyle name="Normal 3 2 2 5 2 3 3 2 6" xfId="43691"/>
    <cellStyle name="Normal 3 2 2 5 2 3 3 2 7" xfId="54255"/>
    <cellStyle name="Normal 3 2 2 5 2 3 3 3" xfId="9712"/>
    <cellStyle name="Normal 3 2 2 5 2 3 3 3 2" xfId="25219"/>
    <cellStyle name="Normal 3 2 2 5 2 3 3 3 3" xfId="35776"/>
    <cellStyle name="Normal 3 2 2 5 2 3 3 3 4" xfId="46331"/>
    <cellStyle name="Normal 3 2 2 5 2 3 3 3 5" xfId="56895"/>
    <cellStyle name="Normal 3 2 2 5 2 3 3 4" xfId="4430"/>
    <cellStyle name="Normal 3 2 2 5 2 3 3 5" xfId="15008"/>
    <cellStyle name="Normal 3 2 2 5 2 3 3 6" xfId="19939"/>
    <cellStyle name="Normal 3 2 2 5 2 3 3 7" xfId="30496"/>
    <cellStyle name="Normal 3 2 2 5 2 3 3 8" xfId="41051"/>
    <cellStyle name="Normal 3 2 2 5 2 3 3 9" xfId="51615"/>
    <cellStyle name="Normal 3 2 2 5 2 3 4" xfId="5839"/>
    <cellStyle name="Normal 3 2 2 5 2 3 4 2" xfId="11121"/>
    <cellStyle name="Normal 3 2 2 5 2 3 4 2 2" xfId="26627"/>
    <cellStyle name="Normal 3 2 2 5 2 3 4 2 3" xfId="37184"/>
    <cellStyle name="Normal 3 2 2 5 2 3 4 2 4" xfId="47739"/>
    <cellStyle name="Normal 3 2 2 5 2 3 4 2 5" xfId="58303"/>
    <cellStyle name="Normal 3 2 2 5 2 3 4 3" xfId="16240"/>
    <cellStyle name="Normal 3 2 2 5 2 3 4 4" xfId="21347"/>
    <cellStyle name="Normal 3 2 2 5 2 3 4 5" xfId="31904"/>
    <cellStyle name="Normal 3 2 2 5 2 3 4 6" xfId="42459"/>
    <cellStyle name="Normal 3 2 2 5 2 3 4 7" xfId="53023"/>
    <cellStyle name="Normal 3 2 2 5 2 3 5" xfId="8480"/>
    <cellStyle name="Normal 3 2 2 5 2 3 5 2" xfId="23987"/>
    <cellStyle name="Normal 3 2 2 5 2 3 5 3" xfId="34544"/>
    <cellStyle name="Normal 3 2 2 5 2 3 5 4" xfId="45099"/>
    <cellStyle name="Normal 3 2 2 5 2 3 5 5" xfId="55663"/>
    <cellStyle name="Normal 3 2 2 5 2 3 6" xfId="3198"/>
    <cellStyle name="Normal 3 2 2 5 2 3 7" xfId="13776"/>
    <cellStyle name="Normal 3 2 2 5 2 3 8" xfId="18707"/>
    <cellStyle name="Normal 3 2 2 5 2 3 9" xfId="29264"/>
    <cellStyle name="Normal 3 2 2 5 2 4" xfId="906"/>
    <cellStyle name="Normal 3 2 2 5 2 4 10" xfId="50735"/>
    <cellStyle name="Normal 3 2 2 5 2 4 2" xfId="2138"/>
    <cellStyle name="Normal 3 2 2 5 2 4 2 2" xfId="7424"/>
    <cellStyle name="Normal 3 2 2 5 2 4 2 2 2" xfId="12705"/>
    <cellStyle name="Normal 3 2 2 5 2 4 2 2 2 2" xfId="28211"/>
    <cellStyle name="Normal 3 2 2 5 2 4 2 2 2 3" xfId="38768"/>
    <cellStyle name="Normal 3 2 2 5 2 4 2 2 2 4" xfId="49323"/>
    <cellStyle name="Normal 3 2 2 5 2 4 2 2 2 5" xfId="59887"/>
    <cellStyle name="Normal 3 2 2 5 2 4 2 2 3" xfId="17824"/>
    <cellStyle name="Normal 3 2 2 5 2 4 2 2 4" xfId="22931"/>
    <cellStyle name="Normal 3 2 2 5 2 4 2 2 5" xfId="33488"/>
    <cellStyle name="Normal 3 2 2 5 2 4 2 2 6" xfId="44043"/>
    <cellStyle name="Normal 3 2 2 5 2 4 2 2 7" xfId="54607"/>
    <cellStyle name="Normal 3 2 2 5 2 4 2 3" xfId="10064"/>
    <cellStyle name="Normal 3 2 2 5 2 4 2 3 2" xfId="25571"/>
    <cellStyle name="Normal 3 2 2 5 2 4 2 3 3" xfId="36128"/>
    <cellStyle name="Normal 3 2 2 5 2 4 2 3 4" xfId="46683"/>
    <cellStyle name="Normal 3 2 2 5 2 4 2 3 5" xfId="57247"/>
    <cellStyle name="Normal 3 2 2 5 2 4 2 4" xfId="4782"/>
    <cellStyle name="Normal 3 2 2 5 2 4 2 5" xfId="15360"/>
    <cellStyle name="Normal 3 2 2 5 2 4 2 6" xfId="20291"/>
    <cellStyle name="Normal 3 2 2 5 2 4 2 7" xfId="30848"/>
    <cellStyle name="Normal 3 2 2 5 2 4 2 8" xfId="41403"/>
    <cellStyle name="Normal 3 2 2 5 2 4 2 9" xfId="51967"/>
    <cellStyle name="Normal 3 2 2 5 2 4 3" xfId="6192"/>
    <cellStyle name="Normal 3 2 2 5 2 4 3 2" xfId="11473"/>
    <cellStyle name="Normal 3 2 2 5 2 4 3 2 2" xfId="26979"/>
    <cellStyle name="Normal 3 2 2 5 2 4 3 2 3" xfId="37536"/>
    <cellStyle name="Normal 3 2 2 5 2 4 3 2 4" xfId="48091"/>
    <cellStyle name="Normal 3 2 2 5 2 4 3 2 5" xfId="58655"/>
    <cellStyle name="Normal 3 2 2 5 2 4 3 3" xfId="16592"/>
    <cellStyle name="Normal 3 2 2 5 2 4 3 4" xfId="21699"/>
    <cellStyle name="Normal 3 2 2 5 2 4 3 5" xfId="32256"/>
    <cellStyle name="Normal 3 2 2 5 2 4 3 6" xfId="42811"/>
    <cellStyle name="Normal 3 2 2 5 2 4 3 7" xfId="53375"/>
    <cellStyle name="Normal 3 2 2 5 2 4 4" xfId="8832"/>
    <cellStyle name="Normal 3 2 2 5 2 4 4 2" xfId="24339"/>
    <cellStyle name="Normal 3 2 2 5 2 4 4 3" xfId="34896"/>
    <cellStyle name="Normal 3 2 2 5 2 4 4 4" xfId="45451"/>
    <cellStyle name="Normal 3 2 2 5 2 4 4 5" xfId="56015"/>
    <cellStyle name="Normal 3 2 2 5 2 4 5" xfId="3550"/>
    <cellStyle name="Normal 3 2 2 5 2 4 6" xfId="14128"/>
    <cellStyle name="Normal 3 2 2 5 2 4 7" xfId="19059"/>
    <cellStyle name="Normal 3 2 2 5 2 4 8" xfId="29616"/>
    <cellStyle name="Normal 3 2 2 5 2 4 9" xfId="40171"/>
    <cellStyle name="Normal 3 2 2 5 2 5" xfId="1434"/>
    <cellStyle name="Normal 3 2 2 5 2 5 2" xfId="6720"/>
    <cellStyle name="Normal 3 2 2 5 2 5 2 2" xfId="12001"/>
    <cellStyle name="Normal 3 2 2 5 2 5 2 2 2" xfId="27507"/>
    <cellStyle name="Normal 3 2 2 5 2 5 2 2 3" xfId="38064"/>
    <cellStyle name="Normal 3 2 2 5 2 5 2 2 4" xfId="48619"/>
    <cellStyle name="Normal 3 2 2 5 2 5 2 2 5" xfId="59183"/>
    <cellStyle name="Normal 3 2 2 5 2 5 2 3" xfId="17120"/>
    <cellStyle name="Normal 3 2 2 5 2 5 2 4" xfId="22227"/>
    <cellStyle name="Normal 3 2 2 5 2 5 2 5" xfId="32784"/>
    <cellStyle name="Normal 3 2 2 5 2 5 2 6" xfId="43339"/>
    <cellStyle name="Normal 3 2 2 5 2 5 2 7" xfId="53903"/>
    <cellStyle name="Normal 3 2 2 5 2 5 3" xfId="9360"/>
    <cellStyle name="Normal 3 2 2 5 2 5 3 2" xfId="24867"/>
    <cellStyle name="Normal 3 2 2 5 2 5 3 3" xfId="35424"/>
    <cellStyle name="Normal 3 2 2 5 2 5 3 4" xfId="45979"/>
    <cellStyle name="Normal 3 2 2 5 2 5 3 5" xfId="56543"/>
    <cellStyle name="Normal 3 2 2 5 2 5 4" xfId="4078"/>
    <cellStyle name="Normal 3 2 2 5 2 5 5" xfId="14656"/>
    <cellStyle name="Normal 3 2 2 5 2 5 6" xfId="19587"/>
    <cellStyle name="Normal 3 2 2 5 2 5 7" xfId="30144"/>
    <cellStyle name="Normal 3 2 2 5 2 5 8" xfId="40699"/>
    <cellStyle name="Normal 3 2 2 5 2 5 9" xfId="51263"/>
    <cellStyle name="Normal 3 2 2 5 2 6" xfId="2666"/>
    <cellStyle name="Normal 3 2 2 5 2 6 2" xfId="7952"/>
    <cellStyle name="Normal 3 2 2 5 2 6 2 2" xfId="13233"/>
    <cellStyle name="Normal 3 2 2 5 2 6 2 2 2" xfId="28739"/>
    <cellStyle name="Normal 3 2 2 5 2 6 2 2 3" xfId="39296"/>
    <cellStyle name="Normal 3 2 2 5 2 6 2 2 4" xfId="49851"/>
    <cellStyle name="Normal 3 2 2 5 2 6 2 2 5" xfId="60415"/>
    <cellStyle name="Normal 3 2 2 5 2 6 2 3" xfId="23459"/>
    <cellStyle name="Normal 3 2 2 5 2 6 2 4" xfId="34016"/>
    <cellStyle name="Normal 3 2 2 5 2 6 2 5" xfId="44571"/>
    <cellStyle name="Normal 3 2 2 5 2 6 2 6" xfId="55135"/>
    <cellStyle name="Normal 3 2 2 5 2 6 3" xfId="10592"/>
    <cellStyle name="Normal 3 2 2 5 2 6 3 2" xfId="26099"/>
    <cellStyle name="Normal 3 2 2 5 2 6 3 3" xfId="36656"/>
    <cellStyle name="Normal 3 2 2 5 2 6 3 4" xfId="47211"/>
    <cellStyle name="Normal 3 2 2 5 2 6 3 5" xfId="57775"/>
    <cellStyle name="Normal 3 2 2 5 2 6 4" xfId="5310"/>
    <cellStyle name="Normal 3 2 2 5 2 6 5" xfId="15888"/>
    <cellStyle name="Normal 3 2 2 5 2 6 6" xfId="20819"/>
    <cellStyle name="Normal 3 2 2 5 2 6 7" xfId="31376"/>
    <cellStyle name="Normal 3 2 2 5 2 6 8" xfId="41931"/>
    <cellStyle name="Normal 3 2 2 5 2 6 9" xfId="52495"/>
    <cellStyle name="Normal 3 2 2 5 2 7" xfId="5487"/>
    <cellStyle name="Normal 3 2 2 5 2 7 2" xfId="10769"/>
    <cellStyle name="Normal 3 2 2 5 2 7 2 2" xfId="26275"/>
    <cellStyle name="Normal 3 2 2 5 2 7 2 3" xfId="36832"/>
    <cellStyle name="Normal 3 2 2 5 2 7 2 4" xfId="47387"/>
    <cellStyle name="Normal 3 2 2 5 2 7 2 5" xfId="57951"/>
    <cellStyle name="Normal 3 2 2 5 2 7 3" xfId="20995"/>
    <cellStyle name="Normal 3 2 2 5 2 7 4" xfId="31552"/>
    <cellStyle name="Normal 3 2 2 5 2 7 5" xfId="42107"/>
    <cellStyle name="Normal 3 2 2 5 2 7 6" xfId="52671"/>
    <cellStyle name="Normal 3 2 2 5 2 8" xfId="8128"/>
    <cellStyle name="Normal 3 2 2 5 2 8 2" xfId="23635"/>
    <cellStyle name="Normal 3 2 2 5 2 8 3" xfId="34192"/>
    <cellStyle name="Normal 3 2 2 5 2 8 4" xfId="44747"/>
    <cellStyle name="Normal 3 2 2 5 2 8 5" xfId="55311"/>
    <cellStyle name="Normal 3 2 2 5 2 9" xfId="2843"/>
    <cellStyle name="Normal 3 2 2 5 3" xfId="290"/>
    <cellStyle name="Normal 3 2 2 5 3 10" xfId="29005"/>
    <cellStyle name="Normal 3 2 2 5 3 11" xfId="39560"/>
    <cellStyle name="Normal 3 2 2 5 3 12" xfId="50120"/>
    <cellStyle name="Normal 3 2 2 5 3 2" xfId="643"/>
    <cellStyle name="Normal 3 2 2 5 3 2 10" xfId="50472"/>
    <cellStyle name="Normal 3 2 2 5 3 2 2" xfId="1875"/>
    <cellStyle name="Normal 3 2 2 5 3 2 2 2" xfId="7161"/>
    <cellStyle name="Normal 3 2 2 5 3 2 2 2 2" xfId="12442"/>
    <cellStyle name="Normal 3 2 2 5 3 2 2 2 2 2" xfId="27948"/>
    <cellStyle name="Normal 3 2 2 5 3 2 2 2 2 3" xfId="38505"/>
    <cellStyle name="Normal 3 2 2 5 3 2 2 2 2 4" xfId="49060"/>
    <cellStyle name="Normal 3 2 2 5 3 2 2 2 2 5" xfId="59624"/>
    <cellStyle name="Normal 3 2 2 5 3 2 2 2 3" xfId="17561"/>
    <cellStyle name="Normal 3 2 2 5 3 2 2 2 4" xfId="22668"/>
    <cellStyle name="Normal 3 2 2 5 3 2 2 2 5" xfId="33225"/>
    <cellStyle name="Normal 3 2 2 5 3 2 2 2 6" xfId="43780"/>
    <cellStyle name="Normal 3 2 2 5 3 2 2 2 7" xfId="54344"/>
    <cellStyle name="Normal 3 2 2 5 3 2 2 3" xfId="9801"/>
    <cellStyle name="Normal 3 2 2 5 3 2 2 3 2" xfId="25308"/>
    <cellStyle name="Normal 3 2 2 5 3 2 2 3 3" xfId="35865"/>
    <cellStyle name="Normal 3 2 2 5 3 2 2 3 4" xfId="46420"/>
    <cellStyle name="Normal 3 2 2 5 3 2 2 3 5" xfId="56984"/>
    <cellStyle name="Normal 3 2 2 5 3 2 2 4" xfId="4519"/>
    <cellStyle name="Normal 3 2 2 5 3 2 2 5" xfId="15097"/>
    <cellStyle name="Normal 3 2 2 5 3 2 2 6" xfId="20028"/>
    <cellStyle name="Normal 3 2 2 5 3 2 2 7" xfId="30585"/>
    <cellStyle name="Normal 3 2 2 5 3 2 2 8" xfId="41140"/>
    <cellStyle name="Normal 3 2 2 5 3 2 2 9" xfId="51704"/>
    <cellStyle name="Normal 3 2 2 5 3 2 3" xfId="5929"/>
    <cellStyle name="Normal 3 2 2 5 3 2 3 2" xfId="11210"/>
    <cellStyle name="Normal 3 2 2 5 3 2 3 2 2" xfId="26716"/>
    <cellStyle name="Normal 3 2 2 5 3 2 3 2 3" xfId="37273"/>
    <cellStyle name="Normal 3 2 2 5 3 2 3 2 4" xfId="47828"/>
    <cellStyle name="Normal 3 2 2 5 3 2 3 2 5" xfId="58392"/>
    <cellStyle name="Normal 3 2 2 5 3 2 3 3" xfId="16329"/>
    <cellStyle name="Normal 3 2 2 5 3 2 3 4" xfId="21436"/>
    <cellStyle name="Normal 3 2 2 5 3 2 3 5" xfId="31993"/>
    <cellStyle name="Normal 3 2 2 5 3 2 3 6" xfId="42548"/>
    <cellStyle name="Normal 3 2 2 5 3 2 3 7" xfId="53112"/>
    <cellStyle name="Normal 3 2 2 5 3 2 4" xfId="8569"/>
    <cellStyle name="Normal 3 2 2 5 3 2 4 2" xfId="24076"/>
    <cellStyle name="Normal 3 2 2 5 3 2 4 3" xfId="34633"/>
    <cellStyle name="Normal 3 2 2 5 3 2 4 4" xfId="45188"/>
    <cellStyle name="Normal 3 2 2 5 3 2 4 5" xfId="55752"/>
    <cellStyle name="Normal 3 2 2 5 3 2 5" xfId="3287"/>
    <cellStyle name="Normal 3 2 2 5 3 2 6" xfId="13865"/>
    <cellStyle name="Normal 3 2 2 5 3 2 7" xfId="18796"/>
    <cellStyle name="Normal 3 2 2 5 3 2 8" xfId="29353"/>
    <cellStyle name="Normal 3 2 2 5 3 2 9" xfId="39908"/>
    <cellStyle name="Normal 3 2 2 5 3 3" xfId="995"/>
    <cellStyle name="Normal 3 2 2 5 3 3 10" xfId="50824"/>
    <cellStyle name="Normal 3 2 2 5 3 3 2" xfId="2227"/>
    <cellStyle name="Normal 3 2 2 5 3 3 2 2" xfId="7513"/>
    <cellStyle name="Normal 3 2 2 5 3 3 2 2 2" xfId="12794"/>
    <cellStyle name="Normal 3 2 2 5 3 3 2 2 2 2" xfId="28300"/>
    <cellStyle name="Normal 3 2 2 5 3 3 2 2 2 3" xfId="38857"/>
    <cellStyle name="Normal 3 2 2 5 3 3 2 2 2 4" xfId="49412"/>
    <cellStyle name="Normal 3 2 2 5 3 3 2 2 2 5" xfId="59976"/>
    <cellStyle name="Normal 3 2 2 5 3 3 2 2 3" xfId="17913"/>
    <cellStyle name="Normal 3 2 2 5 3 3 2 2 4" xfId="23020"/>
    <cellStyle name="Normal 3 2 2 5 3 3 2 2 5" xfId="33577"/>
    <cellStyle name="Normal 3 2 2 5 3 3 2 2 6" xfId="44132"/>
    <cellStyle name="Normal 3 2 2 5 3 3 2 2 7" xfId="54696"/>
    <cellStyle name="Normal 3 2 2 5 3 3 2 3" xfId="10153"/>
    <cellStyle name="Normal 3 2 2 5 3 3 2 3 2" xfId="25660"/>
    <cellStyle name="Normal 3 2 2 5 3 3 2 3 3" xfId="36217"/>
    <cellStyle name="Normal 3 2 2 5 3 3 2 3 4" xfId="46772"/>
    <cellStyle name="Normal 3 2 2 5 3 3 2 3 5" xfId="57336"/>
    <cellStyle name="Normal 3 2 2 5 3 3 2 4" xfId="4871"/>
    <cellStyle name="Normal 3 2 2 5 3 3 2 5" xfId="15449"/>
    <cellStyle name="Normal 3 2 2 5 3 3 2 6" xfId="20380"/>
    <cellStyle name="Normal 3 2 2 5 3 3 2 7" xfId="30937"/>
    <cellStyle name="Normal 3 2 2 5 3 3 2 8" xfId="41492"/>
    <cellStyle name="Normal 3 2 2 5 3 3 2 9" xfId="52056"/>
    <cellStyle name="Normal 3 2 2 5 3 3 3" xfId="6281"/>
    <cellStyle name="Normal 3 2 2 5 3 3 3 2" xfId="11562"/>
    <cellStyle name="Normal 3 2 2 5 3 3 3 2 2" xfId="27068"/>
    <cellStyle name="Normal 3 2 2 5 3 3 3 2 3" xfId="37625"/>
    <cellStyle name="Normal 3 2 2 5 3 3 3 2 4" xfId="48180"/>
    <cellStyle name="Normal 3 2 2 5 3 3 3 2 5" xfId="58744"/>
    <cellStyle name="Normal 3 2 2 5 3 3 3 3" xfId="16681"/>
    <cellStyle name="Normal 3 2 2 5 3 3 3 4" xfId="21788"/>
    <cellStyle name="Normal 3 2 2 5 3 3 3 5" xfId="32345"/>
    <cellStyle name="Normal 3 2 2 5 3 3 3 6" xfId="42900"/>
    <cellStyle name="Normal 3 2 2 5 3 3 3 7" xfId="53464"/>
    <cellStyle name="Normal 3 2 2 5 3 3 4" xfId="8921"/>
    <cellStyle name="Normal 3 2 2 5 3 3 4 2" xfId="24428"/>
    <cellStyle name="Normal 3 2 2 5 3 3 4 3" xfId="34985"/>
    <cellStyle name="Normal 3 2 2 5 3 3 4 4" xfId="45540"/>
    <cellStyle name="Normal 3 2 2 5 3 3 4 5" xfId="56104"/>
    <cellStyle name="Normal 3 2 2 5 3 3 5" xfId="3639"/>
    <cellStyle name="Normal 3 2 2 5 3 3 6" xfId="14217"/>
    <cellStyle name="Normal 3 2 2 5 3 3 7" xfId="19148"/>
    <cellStyle name="Normal 3 2 2 5 3 3 8" xfId="29705"/>
    <cellStyle name="Normal 3 2 2 5 3 3 9" xfId="40260"/>
    <cellStyle name="Normal 3 2 2 5 3 4" xfId="1523"/>
    <cellStyle name="Normal 3 2 2 5 3 4 2" xfId="6809"/>
    <cellStyle name="Normal 3 2 2 5 3 4 2 2" xfId="12090"/>
    <cellStyle name="Normal 3 2 2 5 3 4 2 2 2" xfId="27596"/>
    <cellStyle name="Normal 3 2 2 5 3 4 2 2 3" xfId="38153"/>
    <cellStyle name="Normal 3 2 2 5 3 4 2 2 4" xfId="48708"/>
    <cellStyle name="Normal 3 2 2 5 3 4 2 2 5" xfId="59272"/>
    <cellStyle name="Normal 3 2 2 5 3 4 2 3" xfId="17209"/>
    <cellStyle name="Normal 3 2 2 5 3 4 2 4" xfId="22316"/>
    <cellStyle name="Normal 3 2 2 5 3 4 2 5" xfId="32873"/>
    <cellStyle name="Normal 3 2 2 5 3 4 2 6" xfId="43428"/>
    <cellStyle name="Normal 3 2 2 5 3 4 2 7" xfId="53992"/>
    <cellStyle name="Normal 3 2 2 5 3 4 3" xfId="9449"/>
    <cellStyle name="Normal 3 2 2 5 3 4 3 2" xfId="24956"/>
    <cellStyle name="Normal 3 2 2 5 3 4 3 3" xfId="35513"/>
    <cellStyle name="Normal 3 2 2 5 3 4 3 4" xfId="46068"/>
    <cellStyle name="Normal 3 2 2 5 3 4 3 5" xfId="56632"/>
    <cellStyle name="Normal 3 2 2 5 3 4 4" xfId="4167"/>
    <cellStyle name="Normal 3 2 2 5 3 4 5" xfId="14745"/>
    <cellStyle name="Normal 3 2 2 5 3 4 6" xfId="19676"/>
    <cellStyle name="Normal 3 2 2 5 3 4 7" xfId="30233"/>
    <cellStyle name="Normal 3 2 2 5 3 4 8" xfId="40788"/>
    <cellStyle name="Normal 3 2 2 5 3 4 9" xfId="51352"/>
    <cellStyle name="Normal 3 2 2 5 3 5" xfId="5576"/>
    <cellStyle name="Normal 3 2 2 5 3 5 2" xfId="10858"/>
    <cellStyle name="Normal 3 2 2 5 3 5 2 2" xfId="26364"/>
    <cellStyle name="Normal 3 2 2 5 3 5 2 3" xfId="36921"/>
    <cellStyle name="Normal 3 2 2 5 3 5 2 4" xfId="47476"/>
    <cellStyle name="Normal 3 2 2 5 3 5 2 5" xfId="58040"/>
    <cellStyle name="Normal 3 2 2 5 3 5 3" xfId="15977"/>
    <cellStyle name="Normal 3 2 2 5 3 5 4" xfId="21084"/>
    <cellStyle name="Normal 3 2 2 5 3 5 5" xfId="31641"/>
    <cellStyle name="Normal 3 2 2 5 3 5 6" xfId="42196"/>
    <cellStyle name="Normal 3 2 2 5 3 5 7" xfId="52760"/>
    <cellStyle name="Normal 3 2 2 5 3 6" xfId="8217"/>
    <cellStyle name="Normal 3 2 2 5 3 6 2" xfId="23724"/>
    <cellStyle name="Normal 3 2 2 5 3 6 3" xfId="34281"/>
    <cellStyle name="Normal 3 2 2 5 3 6 4" xfId="44836"/>
    <cellStyle name="Normal 3 2 2 5 3 6 5" xfId="55400"/>
    <cellStyle name="Normal 3 2 2 5 3 7" xfId="2939"/>
    <cellStyle name="Normal 3 2 2 5 3 8" xfId="13513"/>
    <cellStyle name="Normal 3 2 2 5 3 9" xfId="18444"/>
    <cellStyle name="Normal 3 2 2 5 4" xfId="466"/>
    <cellStyle name="Normal 3 2 2 5 4 10" xfId="39734"/>
    <cellStyle name="Normal 3 2 2 5 4 11" xfId="50296"/>
    <cellStyle name="Normal 3 2 2 5 4 2" xfId="1171"/>
    <cellStyle name="Normal 3 2 2 5 4 2 10" xfId="51000"/>
    <cellStyle name="Normal 3 2 2 5 4 2 2" xfId="2403"/>
    <cellStyle name="Normal 3 2 2 5 4 2 2 2" xfId="7689"/>
    <cellStyle name="Normal 3 2 2 5 4 2 2 2 2" xfId="12970"/>
    <cellStyle name="Normal 3 2 2 5 4 2 2 2 2 2" xfId="28476"/>
    <cellStyle name="Normal 3 2 2 5 4 2 2 2 2 3" xfId="39033"/>
    <cellStyle name="Normal 3 2 2 5 4 2 2 2 2 4" xfId="49588"/>
    <cellStyle name="Normal 3 2 2 5 4 2 2 2 2 5" xfId="60152"/>
    <cellStyle name="Normal 3 2 2 5 4 2 2 2 3" xfId="18089"/>
    <cellStyle name="Normal 3 2 2 5 4 2 2 2 4" xfId="23196"/>
    <cellStyle name="Normal 3 2 2 5 4 2 2 2 5" xfId="33753"/>
    <cellStyle name="Normal 3 2 2 5 4 2 2 2 6" xfId="44308"/>
    <cellStyle name="Normal 3 2 2 5 4 2 2 2 7" xfId="54872"/>
    <cellStyle name="Normal 3 2 2 5 4 2 2 3" xfId="10329"/>
    <cellStyle name="Normal 3 2 2 5 4 2 2 3 2" xfId="25836"/>
    <cellStyle name="Normal 3 2 2 5 4 2 2 3 3" xfId="36393"/>
    <cellStyle name="Normal 3 2 2 5 4 2 2 3 4" xfId="46948"/>
    <cellStyle name="Normal 3 2 2 5 4 2 2 3 5" xfId="57512"/>
    <cellStyle name="Normal 3 2 2 5 4 2 2 4" xfId="5047"/>
    <cellStyle name="Normal 3 2 2 5 4 2 2 5" xfId="15625"/>
    <cellStyle name="Normal 3 2 2 5 4 2 2 6" xfId="20556"/>
    <cellStyle name="Normal 3 2 2 5 4 2 2 7" xfId="31113"/>
    <cellStyle name="Normal 3 2 2 5 4 2 2 8" xfId="41668"/>
    <cellStyle name="Normal 3 2 2 5 4 2 2 9" xfId="52232"/>
    <cellStyle name="Normal 3 2 2 5 4 2 3" xfId="6457"/>
    <cellStyle name="Normal 3 2 2 5 4 2 3 2" xfId="11738"/>
    <cellStyle name="Normal 3 2 2 5 4 2 3 2 2" xfId="27244"/>
    <cellStyle name="Normal 3 2 2 5 4 2 3 2 3" xfId="37801"/>
    <cellStyle name="Normal 3 2 2 5 4 2 3 2 4" xfId="48356"/>
    <cellStyle name="Normal 3 2 2 5 4 2 3 2 5" xfId="58920"/>
    <cellStyle name="Normal 3 2 2 5 4 2 3 3" xfId="16857"/>
    <cellStyle name="Normal 3 2 2 5 4 2 3 4" xfId="21964"/>
    <cellStyle name="Normal 3 2 2 5 4 2 3 5" xfId="32521"/>
    <cellStyle name="Normal 3 2 2 5 4 2 3 6" xfId="43076"/>
    <cellStyle name="Normal 3 2 2 5 4 2 3 7" xfId="53640"/>
    <cellStyle name="Normal 3 2 2 5 4 2 4" xfId="9097"/>
    <cellStyle name="Normal 3 2 2 5 4 2 4 2" xfId="24604"/>
    <cellStyle name="Normal 3 2 2 5 4 2 4 3" xfId="35161"/>
    <cellStyle name="Normal 3 2 2 5 4 2 4 4" xfId="45716"/>
    <cellStyle name="Normal 3 2 2 5 4 2 4 5" xfId="56280"/>
    <cellStyle name="Normal 3 2 2 5 4 2 5" xfId="3815"/>
    <cellStyle name="Normal 3 2 2 5 4 2 6" xfId="14393"/>
    <cellStyle name="Normal 3 2 2 5 4 2 7" xfId="19324"/>
    <cellStyle name="Normal 3 2 2 5 4 2 8" xfId="29881"/>
    <cellStyle name="Normal 3 2 2 5 4 2 9" xfId="40436"/>
    <cellStyle name="Normal 3 2 2 5 4 3" xfId="1699"/>
    <cellStyle name="Normal 3 2 2 5 4 3 2" xfId="6985"/>
    <cellStyle name="Normal 3 2 2 5 4 3 2 2" xfId="12266"/>
    <cellStyle name="Normal 3 2 2 5 4 3 2 2 2" xfId="27772"/>
    <cellStyle name="Normal 3 2 2 5 4 3 2 2 3" xfId="38329"/>
    <cellStyle name="Normal 3 2 2 5 4 3 2 2 4" xfId="48884"/>
    <cellStyle name="Normal 3 2 2 5 4 3 2 2 5" xfId="59448"/>
    <cellStyle name="Normal 3 2 2 5 4 3 2 3" xfId="17385"/>
    <cellStyle name="Normal 3 2 2 5 4 3 2 4" xfId="22492"/>
    <cellStyle name="Normal 3 2 2 5 4 3 2 5" xfId="33049"/>
    <cellStyle name="Normal 3 2 2 5 4 3 2 6" xfId="43604"/>
    <cellStyle name="Normal 3 2 2 5 4 3 2 7" xfId="54168"/>
    <cellStyle name="Normal 3 2 2 5 4 3 3" xfId="9625"/>
    <cellStyle name="Normal 3 2 2 5 4 3 3 2" xfId="25132"/>
    <cellStyle name="Normal 3 2 2 5 4 3 3 3" xfId="35689"/>
    <cellStyle name="Normal 3 2 2 5 4 3 3 4" xfId="46244"/>
    <cellStyle name="Normal 3 2 2 5 4 3 3 5" xfId="56808"/>
    <cellStyle name="Normal 3 2 2 5 4 3 4" xfId="4343"/>
    <cellStyle name="Normal 3 2 2 5 4 3 5" xfId="14921"/>
    <cellStyle name="Normal 3 2 2 5 4 3 6" xfId="19852"/>
    <cellStyle name="Normal 3 2 2 5 4 3 7" xfId="30409"/>
    <cellStyle name="Normal 3 2 2 5 4 3 8" xfId="40964"/>
    <cellStyle name="Normal 3 2 2 5 4 3 9" xfId="51528"/>
    <cellStyle name="Normal 3 2 2 5 4 4" xfId="5752"/>
    <cellStyle name="Normal 3 2 2 5 4 4 2" xfId="11034"/>
    <cellStyle name="Normal 3 2 2 5 4 4 2 2" xfId="26540"/>
    <cellStyle name="Normal 3 2 2 5 4 4 2 3" xfId="37097"/>
    <cellStyle name="Normal 3 2 2 5 4 4 2 4" xfId="47652"/>
    <cellStyle name="Normal 3 2 2 5 4 4 2 5" xfId="58216"/>
    <cellStyle name="Normal 3 2 2 5 4 4 3" xfId="16153"/>
    <cellStyle name="Normal 3 2 2 5 4 4 4" xfId="21260"/>
    <cellStyle name="Normal 3 2 2 5 4 4 5" xfId="31817"/>
    <cellStyle name="Normal 3 2 2 5 4 4 6" xfId="42372"/>
    <cellStyle name="Normal 3 2 2 5 4 4 7" xfId="52936"/>
    <cellStyle name="Normal 3 2 2 5 4 5" xfId="8393"/>
    <cellStyle name="Normal 3 2 2 5 4 5 2" xfId="23900"/>
    <cellStyle name="Normal 3 2 2 5 4 5 3" xfId="34457"/>
    <cellStyle name="Normal 3 2 2 5 4 5 4" xfId="45012"/>
    <cellStyle name="Normal 3 2 2 5 4 5 5" xfId="55576"/>
    <cellStyle name="Normal 3 2 2 5 4 6" xfId="3113"/>
    <cellStyle name="Normal 3 2 2 5 4 7" xfId="13689"/>
    <cellStyle name="Normal 3 2 2 5 4 8" xfId="18620"/>
    <cellStyle name="Normal 3 2 2 5 4 9" xfId="29179"/>
    <cellStyle name="Normal 3 2 2 5 5" xfId="819"/>
    <cellStyle name="Normal 3 2 2 5 5 10" xfId="50648"/>
    <cellStyle name="Normal 3 2 2 5 5 2" xfId="2051"/>
    <cellStyle name="Normal 3 2 2 5 5 2 2" xfId="7337"/>
    <cellStyle name="Normal 3 2 2 5 5 2 2 2" xfId="12618"/>
    <cellStyle name="Normal 3 2 2 5 5 2 2 2 2" xfId="28124"/>
    <cellStyle name="Normal 3 2 2 5 5 2 2 2 3" xfId="38681"/>
    <cellStyle name="Normal 3 2 2 5 5 2 2 2 4" xfId="49236"/>
    <cellStyle name="Normal 3 2 2 5 5 2 2 2 5" xfId="59800"/>
    <cellStyle name="Normal 3 2 2 5 5 2 2 3" xfId="17737"/>
    <cellStyle name="Normal 3 2 2 5 5 2 2 4" xfId="22844"/>
    <cellStyle name="Normal 3 2 2 5 5 2 2 5" xfId="33401"/>
    <cellStyle name="Normal 3 2 2 5 5 2 2 6" xfId="43956"/>
    <cellStyle name="Normal 3 2 2 5 5 2 2 7" xfId="54520"/>
    <cellStyle name="Normal 3 2 2 5 5 2 3" xfId="9977"/>
    <cellStyle name="Normal 3 2 2 5 5 2 3 2" xfId="25484"/>
    <cellStyle name="Normal 3 2 2 5 5 2 3 3" xfId="36041"/>
    <cellStyle name="Normal 3 2 2 5 5 2 3 4" xfId="46596"/>
    <cellStyle name="Normal 3 2 2 5 5 2 3 5" xfId="57160"/>
    <cellStyle name="Normal 3 2 2 5 5 2 4" xfId="4695"/>
    <cellStyle name="Normal 3 2 2 5 5 2 5" xfId="15273"/>
    <cellStyle name="Normal 3 2 2 5 5 2 6" xfId="20204"/>
    <cellStyle name="Normal 3 2 2 5 5 2 7" xfId="30761"/>
    <cellStyle name="Normal 3 2 2 5 5 2 8" xfId="41316"/>
    <cellStyle name="Normal 3 2 2 5 5 2 9" xfId="51880"/>
    <cellStyle name="Normal 3 2 2 5 5 3" xfId="6105"/>
    <cellStyle name="Normal 3 2 2 5 5 3 2" xfId="11386"/>
    <cellStyle name="Normal 3 2 2 5 5 3 2 2" xfId="26892"/>
    <cellStyle name="Normal 3 2 2 5 5 3 2 3" xfId="37449"/>
    <cellStyle name="Normal 3 2 2 5 5 3 2 4" xfId="48004"/>
    <cellStyle name="Normal 3 2 2 5 5 3 2 5" xfId="58568"/>
    <cellStyle name="Normal 3 2 2 5 5 3 3" xfId="16505"/>
    <cellStyle name="Normal 3 2 2 5 5 3 4" xfId="21612"/>
    <cellStyle name="Normal 3 2 2 5 5 3 5" xfId="32169"/>
    <cellStyle name="Normal 3 2 2 5 5 3 6" xfId="42724"/>
    <cellStyle name="Normal 3 2 2 5 5 3 7" xfId="53288"/>
    <cellStyle name="Normal 3 2 2 5 5 4" xfId="8745"/>
    <cellStyle name="Normal 3 2 2 5 5 4 2" xfId="24252"/>
    <cellStyle name="Normal 3 2 2 5 5 4 3" xfId="34809"/>
    <cellStyle name="Normal 3 2 2 5 5 4 4" xfId="45364"/>
    <cellStyle name="Normal 3 2 2 5 5 4 5" xfId="55928"/>
    <cellStyle name="Normal 3 2 2 5 5 5" xfId="3463"/>
    <cellStyle name="Normal 3 2 2 5 5 6" xfId="14041"/>
    <cellStyle name="Normal 3 2 2 5 5 7" xfId="18972"/>
    <cellStyle name="Normal 3 2 2 5 5 8" xfId="29529"/>
    <cellStyle name="Normal 3 2 2 5 5 9" xfId="40084"/>
    <cellStyle name="Normal 3 2 2 5 6" xfId="1347"/>
    <cellStyle name="Normal 3 2 2 5 6 2" xfId="6633"/>
    <cellStyle name="Normal 3 2 2 5 6 2 2" xfId="11914"/>
    <cellStyle name="Normal 3 2 2 5 6 2 2 2" xfId="27420"/>
    <cellStyle name="Normal 3 2 2 5 6 2 2 3" xfId="37977"/>
    <cellStyle name="Normal 3 2 2 5 6 2 2 4" xfId="48532"/>
    <cellStyle name="Normal 3 2 2 5 6 2 2 5" xfId="59096"/>
    <cellStyle name="Normal 3 2 2 5 6 2 3" xfId="17033"/>
    <cellStyle name="Normal 3 2 2 5 6 2 4" xfId="22140"/>
    <cellStyle name="Normal 3 2 2 5 6 2 5" xfId="32697"/>
    <cellStyle name="Normal 3 2 2 5 6 2 6" xfId="43252"/>
    <cellStyle name="Normal 3 2 2 5 6 2 7" xfId="53816"/>
    <cellStyle name="Normal 3 2 2 5 6 3" xfId="9273"/>
    <cellStyle name="Normal 3 2 2 5 6 3 2" xfId="24780"/>
    <cellStyle name="Normal 3 2 2 5 6 3 3" xfId="35337"/>
    <cellStyle name="Normal 3 2 2 5 6 3 4" xfId="45892"/>
    <cellStyle name="Normal 3 2 2 5 6 3 5" xfId="56456"/>
    <cellStyle name="Normal 3 2 2 5 6 4" xfId="3991"/>
    <cellStyle name="Normal 3 2 2 5 6 5" xfId="14569"/>
    <cellStyle name="Normal 3 2 2 5 6 6" xfId="19500"/>
    <cellStyle name="Normal 3 2 2 5 6 7" xfId="30057"/>
    <cellStyle name="Normal 3 2 2 5 6 8" xfId="40612"/>
    <cellStyle name="Normal 3 2 2 5 6 9" xfId="51176"/>
    <cellStyle name="Normal 3 2 2 5 7" xfId="2579"/>
    <cellStyle name="Normal 3 2 2 5 7 2" xfId="7865"/>
    <cellStyle name="Normal 3 2 2 5 7 2 2" xfId="13146"/>
    <cellStyle name="Normal 3 2 2 5 7 2 2 2" xfId="28652"/>
    <cellStyle name="Normal 3 2 2 5 7 2 2 3" xfId="39209"/>
    <cellStyle name="Normal 3 2 2 5 7 2 2 4" xfId="49764"/>
    <cellStyle name="Normal 3 2 2 5 7 2 2 5" xfId="60328"/>
    <cellStyle name="Normal 3 2 2 5 7 2 3" xfId="23372"/>
    <cellStyle name="Normal 3 2 2 5 7 2 4" xfId="33929"/>
    <cellStyle name="Normal 3 2 2 5 7 2 5" xfId="44484"/>
    <cellStyle name="Normal 3 2 2 5 7 2 6" xfId="55048"/>
    <cellStyle name="Normal 3 2 2 5 7 3" xfId="10505"/>
    <cellStyle name="Normal 3 2 2 5 7 3 2" xfId="26012"/>
    <cellStyle name="Normal 3 2 2 5 7 3 3" xfId="36569"/>
    <cellStyle name="Normal 3 2 2 5 7 3 4" xfId="47124"/>
    <cellStyle name="Normal 3 2 2 5 7 3 5" xfId="57688"/>
    <cellStyle name="Normal 3 2 2 5 7 4" xfId="5223"/>
    <cellStyle name="Normal 3 2 2 5 7 5" xfId="15801"/>
    <cellStyle name="Normal 3 2 2 5 7 6" xfId="20732"/>
    <cellStyle name="Normal 3 2 2 5 7 7" xfId="31289"/>
    <cellStyle name="Normal 3 2 2 5 7 8" xfId="41844"/>
    <cellStyle name="Normal 3 2 2 5 7 9" xfId="52408"/>
    <cellStyle name="Normal 3 2 2 5 8" xfId="5400"/>
    <cellStyle name="Normal 3 2 2 5 8 2" xfId="10682"/>
    <cellStyle name="Normal 3 2 2 5 8 2 2" xfId="26188"/>
    <cellStyle name="Normal 3 2 2 5 8 2 3" xfId="36745"/>
    <cellStyle name="Normal 3 2 2 5 8 2 4" xfId="47300"/>
    <cellStyle name="Normal 3 2 2 5 8 2 5" xfId="57864"/>
    <cellStyle name="Normal 3 2 2 5 8 3" xfId="20908"/>
    <cellStyle name="Normal 3 2 2 5 8 4" xfId="31465"/>
    <cellStyle name="Normal 3 2 2 5 8 5" xfId="42020"/>
    <cellStyle name="Normal 3 2 2 5 8 6" xfId="52584"/>
    <cellStyle name="Normal 3 2 2 5 9" xfId="8041"/>
    <cellStyle name="Normal 3 2 2 5 9 2" xfId="23548"/>
    <cellStyle name="Normal 3 2 2 5 9 3" xfId="34105"/>
    <cellStyle name="Normal 3 2 2 5 9 4" xfId="44660"/>
    <cellStyle name="Normal 3 2 2 5 9 5" xfId="55224"/>
    <cellStyle name="Normal 3 2 2 6" xfId="146"/>
    <cellStyle name="Normal 3 2 2 6 10" xfId="13376"/>
    <cellStyle name="Normal 3 2 2 6 11" xfId="18306"/>
    <cellStyle name="Normal 3 2 2 6 12" xfId="28868"/>
    <cellStyle name="Normal 3 2 2 6 13" xfId="39423"/>
    <cellStyle name="Normal 3 2 2 6 14" xfId="49983"/>
    <cellStyle name="Normal 3 2 2 6 2" xfId="329"/>
    <cellStyle name="Normal 3 2 2 6 2 10" xfId="29044"/>
    <cellStyle name="Normal 3 2 2 6 2 11" xfId="39599"/>
    <cellStyle name="Normal 3 2 2 6 2 12" xfId="50159"/>
    <cellStyle name="Normal 3 2 2 6 2 2" xfId="682"/>
    <cellStyle name="Normal 3 2 2 6 2 2 10" xfId="50511"/>
    <cellStyle name="Normal 3 2 2 6 2 2 2" xfId="1914"/>
    <cellStyle name="Normal 3 2 2 6 2 2 2 2" xfId="7200"/>
    <cellStyle name="Normal 3 2 2 6 2 2 2 2 2" xfId="12481"/>
    <cellStyle name="Normal 3 2 2 6 2 2 2 2 2 2" xfId="27987"/>
    <cellStyle name="Normal 3 2 2 6 2 2 2 2 2 3" xfId="38544"/>
    <cellStyle name="Normal 3 2 2 6 2 2 2 2 2 4" xfId="49099"/>
    <cellStyle name="Normal 3 2 2 6 2 2 2 2 2 5" xfId="59663"/>
    <cellStyle name="Normal 3 2 2 6 2 2 2 2 3" xfId="17600"/>
    <cellStyle name="Normal 3 2 2 6 2 2 2 2 4" xfId="22707"/>
    <cellStyle name="Normal 3 2 2 6 2 2 2 2 5" xfId="33264"/>
    <cellStyle name="Normal 3 2 2 6 2 2 2 2 6" xfId="43819"/>
    <cellStyle name="Normal 3 2 2 6 2 2 2 2 7" xfId="54383"/>
    <cellStyle name="Normal 3 2 2 6 2 2 2 3" xfId="9840"/>
    <cellStyle name="Normal 3 2 2 6 2 2 2 3 2" xfId="25347"/>
    <cellStyle name="Normal 3 2 2 6 2 2 2 3 3" xfId="35904"/>
    <cellStyle name="Normal 3 2 2 6 2 2 2 3 4" xfId="46459"/>
    <cellStyle name="Normal 3 2 2 6 2 2 2 3 5" xfId="57023"/>
    <cellStyle name="Normal 3 2 2 6 2 2 2 4" xfId="4558"/>
    <cellStyle name="Normal 3 2 2 6 2 2 2 5" xfId="15136"/>
    <cellStyle name="Normal 3 2 2 6 2 2 2 6" xfId="20067"/>
    <cellStyle name="Normal 3 2 2 6 2 2 2 7" xfId="30624"/>
    <cellStyle name="Normal 3 2 2 6 2 2 2 8" xfId="41179"/>
    <cellStyle name="Normal 3 2 2 6 2 2 2 9" xfId="51743"/>
    <cellStyle name="Normal 3 2 2 6 2 2 3" xfId="5968"/>
    <cellStyle name="Normal 3 2 2 6 2 2 3 2" xfId="11249"/>
    <cellStyle name="Normal 3 2 2 6 2 2 3 2 2" xfId="26755"/>
    <cellStyle name="Normal 3 2 2 6 2 2 3 2 3" xfId="37312"/>
    <cellStyle name="Normal 3 2 2 6 2 2 3 2 4" xfId="47867"/>
    <cellStyle name="Normal 3 2 2 6 2 2 3 2 5" xfId="58431"/>
    <cellStyle name="Normal 3 2 2 6 2 2 3 3" xfId="16368"/>
    <cellStyle name="Normal 3 2 2 6 2 2 3 4" xfId="21475"/>
    <cellStyle name="Normal 3 2 2 6 2 2 3 5" xfId="32032"/>
    <cellStyle name="Normal 3 2 2 6 2 2 3 6" xfId="42587"/>
    <cellStyle name="Normal 3 2 2 6 2 2 3 7" xfId="53151"/>
    <cellStyle name="Normal 3 2 2 6 2 2 4" xfId="8608"/>
    <cellStyle name="Normal 3 2 2 6 2 2 4 2" xfId="24115"/>
    <cellStyle name="Normal 3 2 2 6 2 2 4 3" xfId="34672"/>
    <cellStyle name="Normal 3 2 2 6 2 2 4 4" xfId="45227"/>
    <cellStyle name="Normal 3 2 2 6 2 2 4 5" xfId="55791"/>
    <cellStyle name="Normal 3 2 2 6 2 2 5" xfId="3326"/>
    <cellStyle name="Normal 3 2 2 6 2 2 6" xfId="13904"/>
    <cellStyle name="Normal 3 2 2 6 2 2 7" xfId="18835"/>
    <cellStyle name="Normal 3 2 2 6 2 2 8" xfId="29392"/>
    <cellStyle name="Normal 3 2 2 6 2 2 9" xfId="39947"/>
    <cellStyle name="Normal 3 2 2 6 2 3" xfId="1034"/>
    <cellStyle name="Normal 3 2 2 6 2 3 10" xfId="50863"/>
    <cellStyle name="Normal 3 2 2 6 2 3 2" xfId="2266"/>
    <cellStyle name="Normal 3 2 2 6 2 3 2 2" xfId="7552"/>
    <cellStyle name="Normal 3 2 2 6 2 3 2 2 2" xfId="12833"/>
    <cellStyle name="Normal 3 2 2 6 2 3 2 2 2 2" xfId="28339"/>
    <cellStyle name="Normal 3 2 2 6 2 3 2 2 2 3" xfId="38896"/>
    <cellStyle name="Normal 3 2 2 6 2 3 2 2 2 4" xfId="49451"/>
    <cellStyle name="Normal 3 2 2 6 2 3 2 2 2 5" xfId="60015"/>
    <cellStyle name="Normal 3 2 2 6 2 3 2 2 3" xfId="17952"/>
    <cellStyle name="Normal 3 2 2 6 2 3 2 2 4" xfId="23059"/>
    <cellStyle name="Normal 3 2 2 6 2 3 2 2 5" xfId="33616"/>
    <cellStyle name="Normal 3 2 2 6 2 3 2 2 6" xfId="44171"/>
    <cellStyle name="Normal 3 2 2 6 2 3 2 2 7" xfId="54735"/>
    <cellStyle name="Normal 3 2 2 6 2 3 2 3" xfId="10192"/>
    <cellStyle name="Normal 3 2 2 6 2 3 2 3 2" xfId="25699"/>
    <cellStyle name="Normal 3 2 2 6 2 3 2 3 3" xfId="36256"/>
    <cellStyle name="Normal 3 2 2 6 2 3 2 3 4" xfId="46811"/>
    <cellStyle name="Normal 3 2 2 6 2 3 2 3 5" xfId="57375"/>
    <cellStyle name="Normal 3 2 2 6 2 3 2 4" xfId="4910"/>
    <cellStyle name="Normal 3 2 2 6 2 3 2 5" xfId="15488"/>
    <cellStyle name="Normal 3 2 2 6 2 3 2 6" xfId="20419"/>
    <cellStyle name="Normal 3 2 2 6 2 3 2 7" xfId="30976"/>
    <cellStyle name="Normal 3 2 2 6 2 3 2 8" xfId="41531"/>
    <cellStyle name="Normal 3 2 2 6 2 3 2 9" xfId="52095"/>
    <cellStyle name="Normal 3 2 2 6 2 3 3" xfId="6320"/>
    <cellStyle name="Normal 3 2 2 6 2 3 3 2" xfId="11601"/>
    <cellStyle name="Normal 3 2 2 6 2 3 3 2 2" xfId="27107"/>
    <cellStyle name="Normal 3 2 2 6 2 3 3 2 3" xfId="37664"/>
    <cellStyle name="Normal 3 2 2 6 2 3 3 2 4" xfId="48219"/>
    <cellStyle name="Normal 3 2 2 6 2 3 3 2 5" xfId="58783"/>
    <cellStyle name="Normal 3 2 2 6 2 3 3 3" xfId="16720"/>
    <cellStyle name="Normal 3 2 2 6 2 3 3 4" xfId="21827"/>
    <cellStyle name="Normal 3 2 2 6 2 3 3 5" xfId="32384"/>
    <cellStyle name="Normal 3 2 2 6 2 3 3 6" xfId="42939"/>
    <cellStyle name="Normal 3 2 2 6 2 3 3 7" xfId="53503"/>
    <cellStyle name="Normal 3 2 2 6 2 3 4" xfId="8960"/>
    <cellStyle name="Normal 3 2 2 6 2 3 4 2" xfId="24467"/>
    <cellStyle name="Normal 3 2 2 6 2 3 4 3" xfId="35024"/>
    <cellStyle name="Normal 3 2 2 6 2 3 4 4" xfId="45579"/>
    <cellStyle name="Normal 3 2 2 6 2 3 4 5" xfId="56143"/>
    <cellStyle name="Normal 3 2 2 6 2 3 5" xfId="3678"/>
    <cellStyle name="Normal 3 2 2 6 2 3 6" xfId="14256"/>
    <cellStyle name="Normal 3 2 2 6 2 3 7" xfId="19187"/>
    <cellStyle name="Normal 3 2 2 6 2 3 8" xfId="29744"/>
    <cellStyle name="Normal 3 2 2 6 2 3 9" xfId="40299"/>
    <cellStyle name="Normal 3 2 2 6 2 4" xfId="1562"/>
    <cellStyle name="Normal 3 2 2 6 2 4 2" xfId="6848"/>
    <cellStyle name="Normal 3 2 2 6 2 4 2 2" xfId="12129"/>
    <cellStyle name="Normal 3 2 2 6 2 4 2 2 2" xfId="27635"/>
    <cellStyle name="Normal 3 2 2 6 2 4 2 2 3" xfId="38192"/>
    <cellStyle name="Normal 3 2 2 6 2 4 2 2 4" xfId="48747"/>
    <cellStyle name="Normal 3 2 2 6 2 4 2 2 5" xfId="59311"/>
    <cellStyle name="Normal 3 2 2 6 2 4 2 3" xfId="17248"/>
    <cellStyle name="Normal 3 2 2 6 2 4 2 4" xfId="22355"/>
    <cellStyle name="Normal 3 2 2 6 2 4 2 5" xfId="32912"/>
    <cellStyle name="Normal 3 2 2 6 2 4 2 6" xfId="43467"/>
    <cellStyle name="Normal 3 2 2 6 2 4 2 7" xfId="54031"/>
    <cellStyle name="Normal 3 2 2 6 2 4 3" xfId="9488"/>
    <cellStyle name="Normal 3 2 2 6 2 4 3 2" xfId="24995"/>
    <cellStyle name="Normal 3 2 2 6 2 4 3 3" xfId="35552"/>
    <cellStyle name="Normal 3 2 2 6 2 4 3 4" xfId="46107"/>
    <cellStyle name="Normal 3 2 2 6 2 4 3 5" xfId="56671"/>
    <cellStyle name="Normal 3 2 2 6 2 4 4" xfId="4206"/>
    <cellStyle name="Normal 3 2 2 6 2 4 5" xfId="14784"/>
    <cellStyle name="Normal 3 2 2 6 2 4 6" xfId="19715"/>
    <cellStyle name="Normal 3 2 2 6 2 4 7" xfId="30272"/>
    <cellStyle name="Normal 3 2 2 6 2 4 8" xfId="40827"/>
    <cellStyle name="Normal 3 2 2 6 2 4 9" xfId="51391"/>
    <cellStyle name="Normal 3 2 2 6 2 5" xfId="5615"/>
    <cellStyle name="Normal 3 2 2 6 2 5 2" xfId="10897"/>
    <cellStyle name="Normal 3 2 2 6 2 5 2 2" xfId="26403"/>
    <cellStyle name="Normal 3 2 2 6 2 5 2 3" xfId="36960"/>
    <cellStyle name="Normal 3 2 2 6 2 5 2 4" xfId="47515"/>
    <cellStyle name="Normal 3 2 2 6 2 5 2 5" xfId="58079"/>
    <cellStyle name="Normal 3 2 2 6 2 5 3" xfId="16016"/>
    <cellStyle name="Normal 3 2 2 6 2 5 4" xfId="21123"/>
    <cellStyle name="Normal 3 2 2 6 2 5 5" xfId="31680"/>
    <cellStyle name="Normal 3 2 2 6 2 5 6" xfId="42235"/>
    <cellStyle name="Normal 3 2 2 6 2 5 7" xfId="52799"/>
    <cellStyle name="Normal 3 2 2 6 2 6" xfId="8256"/>
    <cellStyle name="Normal 3 2 2 6 2 6 2" xfId="23763"/>
    <cellStyle name="Normal 3 2 2 6 2 6 3" xfId="34320"/>
    <cellStyle name="Normal 3 2 2 6 2 6 4" xfId="44875"/>
    <cellStyle name="Normal 3 2 2 6 2 6 5" xfId="55439"/>
    <cellStyle name="Normal 3 2 2 6 2 7" xfId="2978"/>
    <cellStyle name="Normal 3 2 2 6 2 8" xfId="13552"/>
    <cellStyle name="Normal 3 2 2 6 2 9" xfId="18483"/>
    <cellStyle name="Normal 3 2 2 6 3" xfId="505"/>
    <cellStyle name="Normal 3 2 2 6 3 10" xfId="39773"/>
    <cellStyle name="Normal 3 2 2 6 3 11" xfId="50335"/>
    <cellStyle name="Normal 3 2 2 6 3 2" xfId="1210"/>
    <cellStyle name="Normal 3 2 2 6 3 2 10" xfId="51039"/>
    <cellStyle name="Normal 3 2 2 6 3 2 2" xfId="2442"/>
    <cellStyle name="Normal 3 2 2 6 3 2 2 2" xfId="7728"/>
    <cellStyle name="Normal 3 2 2 6 3 2 2 2 2" xfId="13009"/>
    <cellStyle name="Normal 3 2 2 6 3 2 2 2 2 2" xfId="28515"/>
    <cellStyle name="Normal 3 2 2 6 3 2 2 2 2 3" xfId="39072"/>
    <cellStyle name="Normal 3 2 2 6 3 2 2 2 2 4" xfId="49627"/>
    <cellStyle name="Normal 3 2 2 6 3 2 2 2 2 5" xfId="60191"/>
    <cellStyle name="Normal 3 2 2 6 3 2 2 2 3" xfId="18128"/>
    <cellStyle name="Normal 3 2 2 6 3 2 2 2 4" xfId="23235"/>
    <cellStyle name="Normal 3 2 2 6 3 2 2 2 5" xfId="33792"/>
    <cellStyle name="Normal 3 2 2 6 3 2 2 2 6" xfId="44347"/>
    <cellStyle name="Normal 3 2 2 6 3 2 2 2 7" xfId="54911"/>
    <cellStyle name="Normal 3 2 2 6 3 2 2 3" xfId="10368"/>
    <cellStyle name="Normal 3 2 2 6 3 2 2 3 2" xfId="25875"/>
    <cellStyle name="Normal 3 2 2 6 3 2 2 3 3" xfId="36432"/>
    <cellStyle name="Normal 3 2 2 6 3 2 2 3 4" xfId="46987"/>
    <cellStyle name="Normal 3 2 2 6 3 2 2 3 5" xfId="57551"/>
    <cellStyle name="Normal 3 2 2 6 3 2 2 4" xfId="5086"/>
    <cellStyle name="Normal 3 2 2 6 3 2 2 5" xfId="15664"/>
    <cellStyle name="Normal 3 2 2 6 3 2 2 6" xfId="20595"/>
    <cellStyle name="Normal 3 2 2 6 3 2 2 7" xfId="31152"/>
    <cellStyle name="Normal 3 2 2 6 3 2 2 8" xfId="41707"/>
    <cellStyle name="Normal 3 2 2 6 3 2 2 9" xfId="52271"/>
    <cellStyle name="Normal 3 2 2 6 3 2 3" xfId="6496"/>
    <cellStyle name="Normal 3 2 2 6 3 2 3 2" xfId="11777"/>
    <cellStyle name="Normal 3 2 2 6 3 2 3 2 2" xfId="27283"/>
    <cellStyle name="Normal 3 2 2 6 3 2 3 2 3" xfId="37840"/>
    <cellStyle name="Normal 3 2 2 6 3 2 3 2 4" xfId="48395"/>
    <cellStyle name="Normal 3 2 2 6 3 2 3 2 5" xfId="58959"/>
    <cellStyle name="Normal 3 2 2 6 3 2 3 3" xfId="16896"/>
    <cellStyle name="Normal 3 2 2 6 3 2 3 4" xfId="22003"/>
    <cellStyle name="Normal 3 2 2 6 3 2 3 5" xfId="32560"/>
    <cellStyle name="Normal 3 2 2 6 3 2 3 6" xfId="43115"/>
    <cellStyle name="Normal 3 2 2 6 3 2 3 7" xfId="53679"/>
    <cellStyle name="Normal 3 2 2 6 3 2 4" xfId="9136"/>
    <cellStyle name="Normal 3 2 2 6 3 2 4 2" xfId="24643"/>
    <cellStyle name="Normal 3 2 2 6 3 2 4 3" xfId="35200"/>
    <cellStyle name="Normal 3 2 2 6 3 2 4 4" xfId="45755"/>
    <cellStyle name="Normal 3 2 2 6 3 2 4 5" xfId="56319"/>
    <cellStyle name="Normal 3 2 2 6 3 2 5" xfId="3854"/>
    <cellStyle name="Normal 3 2 2 6 3 2 6" xfId="14432"/>
    <cellStyle name="Normal 3 2 2 6 3 2 7" xfId="19363"/>
    <cellStyle name="Normal 3 2 2 6 3 2 8" xfId="29920"/>
    <cellStyle name="Normal 3 2 2 6 3 2 9" xfId="40475"/>
    <cellStyle name="Normal 3 2 2 6 3 3" xfId="1738"/>
    <cellStyle name="Normal 3 2 2 6 3 3 2" xfId="7024"/>
    <cellStyle name="Normal 3 2 2 6 3 3 2 2" xfId="12305"/>
    <cellStyle name="Normal 3 2 2 6 3 3 2 2 2" xfId="27811"/>
    <cellStyle name="Normal 3 2 2 6 3 3 2 2 3" xfId="38368"/>
    <cellStyle name="Normal 3 2 2 6 3 3 2 2 4" xfId="48923"/>
    <cellStyle name="Normal 3 2 2 6 3 3 2 2 5" xfId="59487"/>
    <cellStyle name="Normal 3 2 2 6 3 3 2 3" xfId="17424"/>
    <cellStyle name="Normal 3 2 2 6 3 3 2 4" xfId="22531"/>
    <cellStyle name="Normal 3 2 2 6 3 3 2 5" xfId="33088"/>
    <cellStyle name="Normal 3 2 2 6 3 3 2 6" xfId="43643"/>
    <cellStyle name="Normal 3 2 2 6 3 3 2 7" xfId="54207"/>
    <cellStyle name="Normal 3 2 2 6 3 3 3" xfId="9664"/>
    <cellStyle name="Normal 3 2 2 6 3 3 3 2" xfId="25171"/>
    <cellStyle name="Normal 3 2 2 6 3 3 3 3" xfId="35728"/>
    <cellStyle name="Normal 3 2 2 6 3 3 3 4" xfId="46283"/>
    <cellStyle name="Normal 3 2 2 6 3 3 3 5" xfId="56847"/>
    <cellStyle name="Normal 3 2 2 6 3 3 4" xfId="4382"/>
    <cellStyle name="Normal 3 2 2 6 3 3 5" xfId="14960"/>
    <cellStyle name="Normal 3 2 2 6 3 3 6" xfId="19891"/>
    <cellStyle name="Normal 3 2 2 6 3 3 7" xfId="30448"/>
    <cellStyle name="Normal 3 2 2 6 3 3 8" xfId="41003"/>
    <cellStyle name="Normal 3 2 2 6 3 3 9" xfId="51567"/>
    <cellStyle name="Normal 3 2 2 6 3 4" xfId="5791"/>
    <cellStyle name="Normal 3 2 2 6 3 4 2" xfId="11073"/>
    <cellStyle name="Normal 3 2 2 6 3 4 2 2" xfId="26579"/>
    <cellStyle name="Normal 3 2 2 6 3 4 2 3" xfId="37136"/>
    <cellStyle name="Normal 3 2 2 6 3 4 2 4" xfId="47691"/>
    <cellStyle name="Normal 3 2 2 6 3 4 2 5" xfId="58255"/>
    <cellStyle name="Normal 3 2 2 6 3 4 3" xfId="16192"/>
    <cellStyle name="Normal 3 2 2 6 3 4 4" xfId="21299"/>
    <cellStyle name="Normal 3 2 2 6 3 4 5" xfId="31856"/>
    <cellStyle name="Normal 3 2 2 6 3 4 6" xfId="42411"/>
    <cellStyle name="Normal 3 2 2 6 3 4 7" xfId="52975"/>
    <cellStyle name="Normal 3 2 2 6 3 5" xfId="8432"/>
    <cellStyle name="Normal 3 2 2 6 3 5 2" xfId="23939"/>
    <cellStyle name="Normal 3 2 2 6 3 5 3" xfId="34496"/>
    <cellStyle name="Normal 3 2 2 6 3 5 4" xfId="45051"/>
    <cellStyle name="Normal 3 2 2 6 3 5 5" xfId="55615"/>
    <cellStyle name="Normal 3 2 2 6 3 6" xfId="3152"/>
    <cellStyle name="Normal 3 2 2 6 3 7" xfId="13728"/>
    <cellStyle name="Normal 3 2 2 6 3 8" xfId="18659"/>
    <cellStyle name="Normal 3 2 2 6 3 9" xfId="29218"/>
    <cellStyle name="Normal 3 2 2 6 4" xfId="858"/>
    <cellStyle name="Normal 3 2 2 6 4 10" xfId="50687"/>
    <cellStyle name="Normal 3 2 2 6 4 2" xfId="2090"/>
    <cellStyle name="Normal 3 2 2 6 4 2 2" xfId="7376"/>
    <cellStyle name="Normal 3 2 2 6 4 2 2 2" xfId="12657"/>
    <cellStyle name="Normal 3 2 2 6 4 2 2 2 2" xfId="28163"/>
    <cellStyle name="Normal 3 2 2 6 4 2 2 2 3" xfId="38720"/>
    <cellStyle name="Normal 3 2 2 6 4 2 2 2 4" xfId="49275"/>
    <cellStyle name="Normal 3 2 2 6 4 2 2 2 5" xfId="59839"/>
    <cellStyle name="Normal 3 2 2 6 4 2 2 3" xfId="17776"/>
    <cellStyle name="Normal 3 2 2 6 4 2 2 4" xfId="22883"/>
    <cellStyle name="Normal 3 2 2 6 4 2 2 5" xfId="33440"/>
    <cellStyle name="Normal 3 2 2 6 4 2 2 6" xfId="43995"/>
    <cellStyle name="Normal 3 2 2 6 4 2 2 7" xfId="54559"/>
    <cellStyle name="Normal 3 2 2 6 4 2 3" xfId="10016"/>
    <cellStyle name="Normal 3 2 2 6 4 2 3 2" xfId="25523"/>
    <cellStyle name="Normal 3 2 2 6 4 2 3 3" xfId="36080"/>
    <cellStyle name="Normal 3 2 2 6 4 2 3 4" xfId="46635"/>
    <cellStyle name="Normal 3 2 2 6 4 2 3 5" xfId="57199"/>
    <cellStyle name="Normal 3 2 2 6 4 2 4" xfId="4734"/>
    <cellStyle name="Normal 3 2 2 6 4 2 5" xfId="15312"/>
    <cellStyle name="Normal 3 2 2 6 4 2 6" xfId="20243"/>
    <cellStyle name="Normal 3 2 2 6 4 2 7" xfId="30800"/>
    <cellStyle name="Normal 3 2 2 6 4 2 8" xfId="41355"/>
    <cellStyle name="Normal 3 2 2 6 4 2 9" xfId="51919"/>
    <cellStyle name="Normal 3 2 2 6 4 3" xfId="6144"/>
    <cellStyle name="Normal 3 2 2 6 4 3 2" xfId="11425"/>
    <cellStyle name="Normal 3 2 2 6 4 3 2 2" xfId="26931"/>
    <cellStyle name="Normal 3 2 2 6 4 3 2 3" xfId="37488"/>
    <cellStyle name="Normal 3 2 2 6 4 3 2 4" xfId="48043"/>
    <cellStyle name="Normal 3 2 2 6 4 3 2 5" xfId="58607"/>
    <cellStyle name="Normal 3 2 2 6 4 3 3" xfId="16544"/>
    <cellStyle name="Normal 3 2 2 6 4 3 4" xfId="21651"/>
    <cellStyle name="Normal 3 2 2 6 4 3 5" xfId="32208"/>
    <cellStyle name="Normal 3 2 2 6 4 3 6" xfId="42763"/>
    <cellStyle name="Normal 3 2 2 6 4 3 7" xfId="53327"/>
    <cellStyle name="Normal 3 2 2 6 4 4" xfId="8784"/>
    <cellStyle name="Normal 3 2 2 6 4 4 2" xfId="24291"/>
    <cellStyle name="Normal 3 2 2 6 4 4 3" xfId="34848"/>
    <cellStyle name="Normal 3 2 2 6 4 4 4" xfId="45403"/>
    <cellStyle name="Normal 3 2 2 6 4 4 5" xfId="55967"/>
    <cellStyle name="Normal 3 2 2 6 4 5" xfId="3502"/>
    <cellStyle name="Normal 3 2 2 6 4 6" xfId="14080"/>
    <cellStyle name="Normal 3 2 2 6 4 7" xfId="19011"/>
    <cellStyle name="Normal 3 2 2 6 4 8" xfId="29568"/>
    <cellStyle name="Normal 3 2 2 6 4 9" xfId="40123"/>
    <cellStyle name="Normal 3 2 2 6 5" xfId="1386"/>
    <cellStyle name="Normal 3 2 2 6 5 2" xfId="6672"/>
    <cellStyle name="Normal 3 2 2 6 5 2 2" xfId="11953"/>
    <cellStyle name="Normal 3 2 2 6 5 2 2 2" xfId="27459"/>
    <cellStyle name="Normal 3 2 2 6 5 2 2 3" xfId="38016"/>
    <cellStyle name="Normal 3 2 2 6 5 2 2 4" xfId="48571"/>
    <cellStyle name="Normal 3 2 2 6 5 2 2 5" xfId="59135"/>
    <cellStyle name="Normal 3 2 2 6 5 2 3" xfId="17072"/>
    <cellStyle name="Normal 3 2 2 6 5 2 4" xfId="22179"/>
    <cellStyle name="Normal 3 2 2 6 5 2 5" xfId="32736"/>
    <cellStyle name="Normal 3 2 2 6 5 2 6" xfId="43291"/>
    <cellStyle name="Normal 3 2 2 6 5 2 7" xfId="53855"/>
    <cellStyle name="Normal 3 2 2 6 5 3" xfId="9312"/>
    <cellStyle name="Normal 3 2 2 6 5 3 2" xfId="24819"/>
    <cellStyle name="Normal 3 2 2 6 5 3 3" xfId="35376"/>
    <cellStyle name="Normal 3 2 2 6 5 3 4" xfId="45931"/>
    <cellStyle name="Normal 3 2 2 6 5 3 5" xfId="56495"/>
    <cellStyle name="Normal 3 2 2 6 5 4" xfId="4030"/>
    <cellStyle name="Normal 3 2 2 6 5 5" xfId="14608"/>
    <cellStyle name="Normal 3 2 2 6 5 6" xfId="19539"/>
    <cellStyle name="Normal 3 2 2 6 5 7" xfId="30096"/>
    <cellStyle name="Normal 3 2 2 6 5 8" xfId="40651"/>
    <cellStyle name="Normal 3 2 2 6 5 9" xfId="51215"/>
    <cellStyle name="Normal 3 2 2 6 6" xfId="2618"/>
    <cellStyle name="Normal 3 2 2 6 6 2" xfId="7904"/>
    <cellStyle name="Normal 3 2 2 6 6 2 2" xfId="13185"/>
    <cellStyle name="Normal 3 2 2 6 6 2 2 2" xfId="28691"/>
    <cellStyle name="Normal 3 2 2 6 6 2 2 3" xfId="39248"/>
    <cellStyle name="Normal 3 2 2 6 6 2 2 4" xfId="49803"/>
    <cellStyle name="Normal 3 2 2 6 6 2 2 5" xfId="60367"/>
    <cellStyle name="Normal 3 2 2 6 6 2 3" xfId="23411"/>
    <cellStyle name="Normal 3 2 2 6 6 2 4" xfId="33968"/>
    <cellStyle name="Normal 3 2 2 6 6 2 5" xfId="44523"/>
    <cellStyle name="Normal 3 2 2 6 6 2 6" xfId="55087"/>
    <cellStyle name="Normal 3 2 2 6 6 3" xfId="10544"/>
    <cellStyle name="Normal 3 2 2 6 6 3 2" xfId="26051"/>
    <cellStyle name="Normal 3 2 2 6 6 3 3" xfId="36608"/>
    <cellStyle name="Normal 3 2 2 6 6 3 4" xfId="47163"/>
    <cellStyle name="Normal 3 2 2 6 6 3 5" xfId="57727"/>
    <cellStyle name="Normal 3 2 2 6 6 4" xfId="5262"/>
    <cellStyle name="Normal 3 2 2 6 6 5" xfId="15840"/>
    <cellStyle name="Normal 3 2 2 6 6 6" xfId="20771"/>
    <cellStyle name="Normal 3 2 2 6 6 7" xfId="31328"/>
    <cellStyle name="Normal 3 2 2 6 6 8" xfId="41883"/>
    <cellStyle name="Normal 3 2 2 6 6 9" xfId="52447"/>
    <cellStyle name="Normal 3 2 2 6 7" xfId="5439"/>
    <cellStyle name="Normal 3 2 2 6 7 2" xfId="10721"/>
    <cellStyle name="Normal 3 2 2 6 7 2 2" xfId="26227"/>
    <cellStyle name="Normal 3 2 2 6 7 2 3" xfId="36784"/>
    <cellStyle name="Normal 3 2 2 6 7 2 4" xfId="47339"/>
    <cellStyle name="Normal 3 2 2 6 7 2 5" xfId="57903"/>
    <cellStyle name="Normal 3 2 2 6 7 3" xfId="20947"/>
    <cellStyle name="Normal 3 2 2 6 7 4" xfId="31504"/>
    <cellStyle name="Normal 3 2 2 6 7 5" xfId="42059"/>
    <cellStyle name="Normal 3 2 2 6 7 6" xfId="52623"/>
    <cellStyle name="Normal 3 2 2 6 8" xfId="8080"/>
    <cellStyle name="Normal 3 2 2 6 8 2" xfId="23587"/>
    <cellStyle name="Normal 3 2 2 6 8 3" xfId="34144"/>
    <cellStyle name="Normal 3 2 2 6 8 4" xfId="44699"/>
    <cellStyle name="Normal 3 2 2 6 8 5" xfId="55263"/>
    <cellStyle name="Normal 3 2 2 6 9" xfId="2795"/>
    <cellStyle name="Normal 3 2 2 7" xfId="240"/>
    <cellStyle name="Normal 3 2 2 7 10" xfId="28956"/>
    <cellStyle name="Normal 3 2 2 7 11" xfId="39511"/>
    <cellStyle name="Normal 3 2 2 7 12" xfId="50071"/>
    <cellStyle name="Normal 3 2 2 7 2" xfId="593"/>
    <cellStyle name="Normal 3 2 2 7 2 10" xfId="50422"/>
    <cellStyle name="Normal 3 2 2 7 2 2" xfId="1825"/>
    <cellStyle name="Normal 3 2 2 7 2 2 2" xfId="7111"/>
    <cellStyle name="Normal 3 2 2 7 2 2 2 2" xfId="12392"/>
    <cellStyle name="Normal 3 2 2 7 2 2 2 2 2" xfId="27898"/>
    <cellStyle name="Normal 3 2 2 7 2 2 2 2 3" xfId="38455"/>
    <cellStyle name="Normal 3 2 2 7 2 2 2 2 4" xfId="49010"/>
    <cellStyle name="Normal 3 2 2 7 2 2 2 2 5" xfId="59574"/>
    <cellStyle name="Normal 3 2 2 7 2 2 2 3" xfId="17511"/>
    <cellStyle name="Normal 3 2 2 7 2 2 2 4" xfId="22618"/>
    <cellStyle name="Normal 3 2 2 7 2 2 2 5" xfId="33175"/>
    <cellStyle name="Normal 3 2 2 7 2 2 2 6" xfId="43730"/>
    <cellStyle name="Normal 3 2 2 7 2 2 2 7" xfId="54294"/>
    <cellStyle name="Normal 3 2 2 7 2 2 3" xfId="9751"/>
    <cellStyle name="Normal 3 2 2 7 2 2 3 2" xfId="25258"/>
    <cellStyle name="Normal 3 2 2 7 2 2 3 3" xfId="35815"/>
    <cellStyle name="Normal 3 2 2 7 2 2 3 4" xfId="46370"/>
    <cellStyle name="Normal 3 2 2 7 2 2 3 5" xfId="56934"/>
    <cellStyle name="Normal 3 2 2 7 2 2 4" xfId="4469"/>
    <cellStyle name="Normal 3 2 2 7 2 2 5" xfId="15047"/>
    <cellStyle name="Normal 3 2 2 7 2 2 6" xfId="19978"/>
    <cellStyle name="Normal 3 2 2 7 2 2 7" xfId="30535"/>
    <cellStyle name="Normal 3 2 2 7 2 2 8" xfId="41090"/>
    <cellStyle name="Normal 3 2 2 7 2 2 9" xfId="51654"/>
    <cellStyle name="Normal 3 2 2 7 2 3" xfId="5879"/>
    <cellStyle name="Normal 3 2 2 7 2 3 2" xfId="11160"/>
    <cellStyle name="Normal 3 2 2 7 2 3 2 2" xfId="26666"/>
    <cellStyle name="Normal 3 2 2 7 2 3 2 3" xfId="37223"/>
    <cellStyle name="Normal 3 2 2 7 2 3 2 4" xfId="47778"/>
    <cellStyle name="Normal 3 2 2 7 2 3 2 5" xfId="58342"/>
    <cellStyle name="Normal 3 2 2 7 2 3 3" xfId="16279"/>
    <cellStyle name="Normal 3 2 2 7 2 3 4" xfId="21386"/>
    <cellStyle name="Normal 3 2 2 7 2 3 5" xfId="31943"/>
    <cellStyle name="Normal 3 2 2 7 2 3 6" xfId="42498"/>
    <cellStyle name="Normal 3 2 2 7 2 3 7" xfId="53062"/>
    <cellStyle name="Normal 3 2 2 7 2 4" xfId="8519"/>
    <cellStyle name="Normal 3 2 2 7 2 4 2" xfId="24026"/>
    <cellStyle name="Normal 3 2 2 7 2 4 3" xfId="34583"/>
    <cellStyle name="Normal 3 2 2 7 2 4 4" xfId="45138"/>
    <cellStyle name="Normal 3 2 2 7 2 4 5" xfId="55702"/>
    <cellStyle name="Normal 3 2 2 7 2 5" xfId="3237"/>
    <cellStyle name="Normal 3 2 2 7 2 6" xfId="13815"/>
    <cellStyle name="Normal 3 2 2 7 2 7" xfId="18746"/>
    <cellStyle name="Normal 3 2 2 7 2 8" xfId="29303"/>
    <cellStyle name="Normal 3 2 2 7 2 9" xfId="39858"/>
    <cellStyle name="Normal 3 2 2 7 3" xfId="945"/>
    <cellStyle name="Normal 3 2 2 7 3 10" xfId="50774"/>
    <cellStyle name="Normal 3 2 2 7 3 2" xfId="2177"/>
    <cellStyle name="Normal 3 2 2 7 3 2 2" xfId="7463"/>
    <cellStyle name="Normal 3 2 2 7 3 2 2 2" xfId="12744"/>
    <cellStyle name="Normal 3 2 2 7 3 2 2 2 2" xfId="28250"/>
    <cellStyle name="Normal 3 2 2 7 3 2 2 2 3" xfId="38807"/>
    <cellStyle name="Normal 3 2 2 7 3 2 2 2 4" xfId="49362"/>
    <cellStyle name="Normal 3 2 2 7 3 2 2 2 5" xfId="59926"/>
    <cellStyle name="Normal 3 2 2 7 3 2 2 3" xfId="17863"/>
    <cellStyle name="Normal 3 2 2 7 3 2 2 4" xfId="22970"/>
    <cellStyle name="Normal 3 2 2 7 3 2 2 5" xfId="33527"/>
    <cellStyle name="Normal 3 2 2 7 3 2 2 6" xfId="44082"/>
    <cellStyle name="Normal 3 2 2 7 3 2 2 7" xfId="54646"/>
    <cellStyle name="Normal 3 2 2 7 3 2 3" xfId="10103"/>
    <cellStyle name="Normal 3 2 2 7 3 2 3 2" xfId="25610"/>
    <cellStyle name="Normal 3 2 2 7 3 2 3 3" xfId="36167"/>
    <cellStyle name="Normal 3 2 2 7 3 2 3 4" xfId="46722"/>
    <cellStyle name="Normal 3 2 2 7 3 2 3 5" xfId="57286"/>
    <cellStyle name="Normal 3 2 2 7 3 2 4" xfId="4821"/>
    <cellStyle name="Normal 3 2 2 7 3 2 5" xfId="15399"/>
    <cellStyle name="Normal 3 2 2 7 3 2 6" xfId="20330"/>
    <cellStyle name="Normal 3 2 2 7 3 2 7" xfId="30887"/>
    <cellStyle name="Normal 3 2 2 7 3 2 8" xfId="41442"/>
    <cellStyle name="Normal 3 2 2 7 3 2 9" xfId="52006"/>
    <cellStyle name="Normal 3 2 2 7 3 3" xfId="6231"/>
    <cellStyle name="Normal 3 2 2 7 3 3 2" xfId="11512"/>
    <cellStyle name="Normal 3 2 2 7 3 3 2 2" xfId="27018"/>
    <cellStyle name="Normal 3 2 2 7 3 3 2 3" xfId="37575"/>
    <cellStyle name="Normal 3 2 2 7 3 3 2 4" xfId="48130"/>
    <cellStyle name="Normal 3 2 2 7 3 3 2 5" xfId="58694"/>
    <cellStyle name="Normal 3 2 2 7 3 3 3" xfId="16631"/>
    <cellStyle name="Normal 3 2 2 7 3 3 4" xfId="21738"/>
    <cellStyle name="Normal 3 2 2 7 3 3 5" xfId="32295"/>
    <cellStyle name="Normal 3 2 2 7 3 3 6" xfId="42850"/>
    <cellStyle name="Normal 3 2 2 7 3 3 7" xfId="53414"/>
    <cellStyle name="Normal 3 2 2 7 3 4" xfId="8871"/>
    <cellStyle name="Normal 3 2 2 7 3 4 2" xfId="24378"/>
    <cellStyle name="Normal 3 2 2 7 3 4 3" xfId="34935"/>
    <cellStyle name="Normal 3 2 2 7 3 4 4" xfId="45490"/>
    <cellStyle name="Normal 3 2 2 7 3 4 5" xfId="56054"/>
    <cellStyle name="Normal 3 2 2 7 3 5" xfId="3589"/>
    <cellStyle name="Normal 3 2 2 7 3 6" xfId="14167"/>
    <cellStyle name="Normal 3 2 2 7 3 7" xfId="19098"/>
    <cellStyle name="Normal 3 2 2 7 3 8" xfId="29655"/>
    <cellStyle name="Normal 3 2 2 7 3 9" xfId="40210"/>
    <cellStyle name="Normal 3 2 2 7 4" xfId="1473"/>
    <cellStyle name="Normal 3 2 2 7 4 2" xfId="6759"/>
    <cellStyle name="Normal 3 2 2 7 4 2 2" xfId="12040"/>
    <cellStyle name="Normal 3 2 2 7 4 2 2 2" xfId="27546"/>
    <cellStyle name="Normal 3 2 2 7 4 2 2 3" xfId="38103"/>
    <cellStyle name="Normal 3 2 2 7 4 2 2 4" xfId="48658"/>
    <cellStyle name="Normal 3 2 2 7 4 2 2 5" xfId="59222"/>
    <cellStyle name="Normal 3 2 2 7 4 2 3" xfId="17159"/>
    <cellStyle name="Normal 3 2 2 7 4 2 4" xfId="22266"/>
    <cellStyle name="Normal 3 2 2 7 4 2 5" xfId="32823"/>
    <cellStyle name="Normal 3 2 2 7 4 2 6" xfId="43378"/>
    <cellStyle name="Normal 3 2 2 7 4 2 7" xfId="53942"/>
    <cellStyle name="Normal 3 2 2 7 4 3" xfId="9399"/>
    <cellStyle name="Normal 3 2 2 7 4 3 2" xfId="24906"/>
    <cellStyle name="Normal 3 2 2 7 4 3 3" xfId="35463"/>
    <cellStyle name="Normal 3 2 2 7 4 3 4" xfId="46018"/>
    <cellStyle name="Normal 3 2 2 7 4 3 5" xfId="56582"/>
    <cellStyle name="Normal 3 2 2 7 4 4" xfId="4117"/>
    <cellStyle name="Normal 3 2 2 7 4 5" xfId="14695"/>
    <cellStyle name="Normal 3 2 2 7 4 6" xfId="19626"/>
    <cellStyle name="Normal 3 2 2 7 4 7" xfId="30183"/>
    <cellStyle name="Normal 3 2 2 7 4 8" xfId="40738"/>
    <cellStyle name="Normal 3 2 2 7 4 9" xfId="51302"/>
    <cellStyle name="Normal 3 2 2 7 5" xfId="5526"/>
    <cellStyle name="Normal 3 2 2 7 5 2" xfId="10808"/>
    <cellStyle name="Normal 3 2 2 7 5 2 2" xfId="26314"/>
    <cellStyle name="Normal 3 2 2 7 5 2 3" xfId="36871"/>
    <cellStyle name="Normal 3 2 2 7 5 2 4" xfId="47426"/>
    <cellStyle name="Normal 3 2 2 7 5 2 5" xfId="57990"/>
    <cellStyle name="Normal 3 2 2 7 5 3" xfId="15927"/>
    <cellStyle name="Normal 3 2 2 7 5 4" xfId="21034"/>
    <cellStyle name="Normal 3 2 2 7 5 5" xfId="31591"/>
    <cellStyle name="Normal 3 2 2 7 5 6" xfId="42146"/>
    <cellStyle name="Normal 3 2 2 7 5 7" xfId="52710"/>
    <cellStyle name="Normal 3 2 2 7 6" xfId="8167"/>
    <cellStyle name="Normal 3 2 2 7 6 2" xfId="23674"/>
    <cellStyle name="Normal 3 2 2 7 6 3" xfId="34231"/>
    <cellStyle name="Normal 3 2 2 7 6 4" xfId="44786"/>
    <cellStyle name="Normal 3 2 2 7 6 5" xfId="55350"/>
    <cellStyle name="Normal 3 2 2 7 7" xfId="2890"/>
    <cellStyle name="Normal 3 2 2 7 8" xfId="13463"/>
    <cellStyle name="Normal 3 2 2 7 9" xfId="18395"/>
    <cellStyle name="Normal 3 2 2 8" xfId="416"/>
    <cellStyle name="Normal 3 2 2 8 10" xfId="39686"/>
    <cellStyle name="Normal 3 2 2 8 11" xfId="50246"/>
    <cellStyle name="Normal 3 2 2 8 2" xfId="1121"/>
    <cellStyle name="Normal 3 2 2 8 2 10" xfId="50950"/>
    <cellStyle name="Normal 3 2 2 8 2 2" xfId="2353"/>
    <cellStyle name="Normal 3 2 2 8 2 2 2" xfId="7639"/>
    <cellStyle name="Normal 3 2 2 8 2 2 2 2" xfId="12920"/>
    <cellStyle name="Normal 3 2 2 8 2 2 2 2 2" xfId="28426"/>
    <cellStyle name="Normal 3 2 2 8 2 2 2 2 3" xfId="38983"/>
    <cellStyle name="Normal 3 2 2 8 2 2 2 2 4" xfId="49538"/>
    <cellStyle name="Normal 3 2 2 8 2 2 2 2 5" xfId="60102"/>
    <cellStyle name="Normal 3 2 2 8 2 2 2 3" xfId="18039"/>
    <cellStyle name="Normal 3 2 2 8 2 2 2 4" xfId="23146"/>
    <cellStyle name="Normal 3 2 2 8 2 2 2 5" xfId="33703"/>
    <cellStyle name="Normal 3 2 2 8 2 2 2 6" xfId="44258"/>
    <cellStyle name="Normal 3 2 2 8 2 2 2 7" xfId="54822"/>
    <cellStyle name="Normal 3 2 2 8 2 2 3" xfId="10279"/>
    <cellStyle name="Normal 3 2 2 8 2 2 3 2" xfId="25786"/>
    <cellStyle name="Normal 3 2 2 8 2 2 3 3" xfId="36343"/>
    <cellStyle name="Normal 3 2 2 8 2 2 3 4" xfId="46898"/>
    <cellStyle name="Normal 3 2 2 8 2 2 3 5" xfId="57462"/>
    <cellStyle name="Normal 3 2 2 8 2 2 4" xfId="4997"/>
    <cellStyle name="Normal 3 2 2 8 2 2 5" xfId="15575"/>
    <cellStyle name="Normal 3 2 2 8 2 2 6" xfId="20506"/>
    <cellStyle name="Normal 3 2 2 8 2 2 7" xfId="31063"/>
    <cellStyle name="Normal 3 2 2 8 2 2 8" xfId="41618"/>
    <cellStyle name="Normal 3 2 2 8 2 2 9" xfId="52182"/>
    <cellStyle name="Normal 3 2 2 8 2 3" xfId="6407"/>
    <cellStyle name="Normal 3 2 2 8 2 3 2" xfId="11688"/>
    <cellStyle name="Normal 3 2 2 8 2 3 2 2" xfId="27194"/>
    <cellStyle name="Normal 3 2 2 8 2 3 2 3" xfId="37751"/>
    <cellStyle name="Normal 3 2 2 8 2 3 2 4" xfId="48306"/>
    <cellStyle name="Normal 3 2 2 8 2 3 2 5" xfId="58870"/>
    <cellStyle name="Normal 3 2 2 8 2 3 3" xfId="16807"/>
    <cellStyle name="Normal 3 2 2 8 2 3 4" xfId="21914"/>
    <cellStyle name="Normal 3 2 2 8 2 3 5" xfId="32471"/>
    <cellStyle name="Normal 3 2 2 8 2 3 6" xfId="43026"/>
    <cellStyle name="Normal 3 2 2 8 2 3 7" xfId="53590"/>
    <cellStyle name="Normal 3 2 2 8 2 4" xfId="9047"/>
    <cellStyle name="Normal 3 2 2 8 2 4 2" xfId="24554"/>
    <cellStyle name="Normal 3 2 2 8 2 4 3" xfId="35111"/>
    <cellStyle name="Normal 3 2 2 8 2 4 4" xfId="45666"/>
    <cellStyle name="Normal 3 2 2 8 2 4 5" xfId="56230"/>
    <cellStyle name="Normal 3 2 2 8 2 5" xfId="3765"/>
    <cellStyle name="Normal 3 2 2 8 2 6" xfId="14343"/>
    <cellStyle name="Normal 3 2 2 8 2 7" xfId="19274"/>
    <cellStyle name="Normal 3 2 2 8 2 8" xfId="29831"/>
    <cellStyle name="Normal 3 2 2 8 2 9" xfId="40386"/>
    <cellStyle name="Normal 3 2 2 8 3" xfId="1649"/>
    <cellStyle name="Normal 3 2 2 8 3 2" xfId="6935"/>
    <cellStyle name="Normal 3 2 2 8 3 2 2" xfId="12216"/>
    <cellStyle name="Normal 3 2 2 8 3 2 2 2" xfId="27722"/>
    <cellStyle name="Normal 3 2 2 8 3 2 2 3" xfId="38279"/>
    <cellStyle name="Normal 3 2 2 8 3 2 2 4" xfId="48834"/>
    <cellStyle name="Normal 3 2 2 8 3 2 2 5" xfId="59398"/>
    <cellStyle name="Normal 3 2 2 8 3 2 3" xfId="17335"/>
    <cellStyle name="Normal 3 2 2 8 3 2 4" xfId="22442"/>
    <cellStyle name="Normal 3 2 2 8 3 2 5" xfId="32999"/>
    <cellStyle name="Normal 3 2 2 8 3 2 6" xfId="43554"/>
    <cellStyle name="Normal 3 2 2 8 3 2 7" xfId="54118"/>
    <cellStyle name="Normal 3 2 2 8 3 3" xfId="9575"/>
    <cellStyle name="Normal 3 2 2 8 3 3 2" xfId="25082"/>
    <cellStyle name="Normal 3 2 2 8 3 3 3" xfId="35639"/>
    <cellStyle name="Normal 3 2 2 8 3 3 4" xfId="46194"/>
    <cellStyle name="Normal 3 2 2 8 3 3 5" xfId="56758"/>
    <cellStyle name="Normal 3 2 2 8 3 4" xfId="4293"/>
    <cellStyle name="Normal 3 2 2 8 3 5" xfId="14871"/>
    <cellStyle name="Normal 3 2 2 8 3 6" xfId="19802"/>
    <cellStyle name="Normal 3 2 2 8 3 7" xfId="30359"/>
    <cellStyle name="Normal 3 2 2 8 3 8" xfId="40914"/>
    <cellStyle name="Normal 3 2 2 8 3 9" xfId="51478"/>
    <cellStyle name="Normal 3 2 2 8 4" xfId="5702"/>
    <cellStyle name="Normal 3 2 2 8 4 2" xfId="10984"/>
    <cellStyle name="Normal 3 2 2 8 4 2 2" xfId="26490"/>
    <cellStyle name="Normal 3 2 2 8 4 2 3" xfId="37047"/>
    <cellStyle name="Normal 3 2 2 8 4 2 4" xfId="47602"/>
    <cellStyle name="Normal 3 2 2 8 4 2 5" xfId="58166"/>
    <cellStyle name="Normal 3 2 2 8 4 3" xfId="16103"/>
    <cellStyle name="Normal 3 2 2 8 4 4" xfId="21210"/>
    <cellStyle name="Normal 3 2 2 8 4 5" xfId="31767"/>
    <cellStyle name="Normal 3 2 2 8 4 6" xfId="42322"/>
    <cellStyle name="Normal 3 2 2 8 4 7" xfId="52886"/>
    <cellStyle name="Normal 3 2 2 8 5" xfId="8343"/>
    <cellStyle name="Normal 3 2 2 8 5 2" xfId="23850"/>
    <cellStyle name="Normal 3 2 2 8 5 3" xfId="34407"/>
    <cellStyle name="Normal 3 2 2 8 5 4" xfId="44962"/>
    <cellStyle name="Normal 3 2 2 8 5 5" xfId="55526"/>
    <cellStyle name="Normal 3 2 2 8 6" xfId="3065"/>
    <cellStyle name="Normal 3 2 2 8 7" xfId="13639"/>
    <cellStyle name="Normal 3 2 2 8 8" xfId="18570"/>
    <cellStyle name="Normal 3 2 2 8 9" xfId="29131"/>
    <cellStyle name="Normal 3 2 2 9" xfId="769"/>
    <cellStyle name="Normal 3 2 2 9 10" xfId="50598"/>
    <cellStyle name="Normal 3 2 2 9 2" xfId="2001"/>
    <cellStyle name="Normal 3 2 2 9 2 2" xfId="7287"/>
    <cellStyle name="Normal 3 2 2 9 2 2 2" xfId="12568"/>
    <cellStyle name="Normal 3 2 2 9 2 2 2 2" xfId="28074"/>
    <cellStyle name="Normal 3 2 2 9 2 2 2 3" xfId="38631"/>
    <cellStyle name="Normal 3 2 2 9 2 2 2 4" xfId="49186"/>
    <cellStyle name="Normal 3 2 2 9 2 2 2 5" xfId="59750"/>
    <cellStyle name="Normal 3 2 2 9 2 2 3" xfId="17687"/>
    <cellStyle name="Normal 3 2 2 9 2 2 4" xfId="22794"/>
    <cellStyle name="Normal 3 2 2 9 2 2 5" xfId="33351"/>
    <cellStyle name="Normal 3 2 2 9 2 2 6" xfId="43906"/>
    <cellStyle name="Normal 3 2 2 9 2 2 7" xfId="54470"/>
    <cellStyle name="Normal 3 2 2 9 2 3" xfId="9927"/>
    <cellStyle name="Normal 3 2 2 9 2 3 2" xfId="25434"/>
    <cellStyle name="Normal 3 2 2 9 2 3 3" xfId="35991"/>
    <cellStyle name="Normal 3 2 2 9 2 3 4" xfId="46546"/>
    <cellStyle name="Normal 3 2 2 9 2 3 5" xfId="57110"/>
    <cellStyle name="Normal 3 2 2 9 2 4" xfId="4645"/>
    <cellStyle name="Normal 3 2 2 9 2 5" xfId="15223"/>
    <cellStyle name="Normal 3 2 2 9 2 6" xfId="20154"/>
    <cellStyle name="Normal 3 2 2 9 2 7" xfId="30711"/>
    <cellStyle name="Normal 3 2 2 9 2 8" xfId="41266"/>
    <cellStyle name="Normal 3 2 2 9 2 9" xfId="51830"/>
    <cellStyle name="Normal 3 2 2 9 3" xfId="6055"/>
    <cellStyle name="Normal 3 2 2 9 3 2" xfId="11336"/>
    <cellStyle name="Normal 3 2 2 9 3 2 2" xfId="26842"/>
    <cellStyle name="Normal 3 2 2 9 3 2 3" xfId="37399"/>
    <cellStyle name="Normal 3 2 2 9 3 2 4" xfId="47954"/>
    <cellStyle name="Normal 3 2 2 9 3 2 5" xfId="58518"/>
    <cellStyle name="Normal 3 2 2 9 3 3" xfId="16455"/>
    <cellStyle name="Normal 3 2 2 9 3 4" xfId="21562"/>
    <cellStyle name="Normal 3 2 2 9 3 5" xfId="32119"/>
    <cellStyle name="Normal 3 2 2 9 3 6" xfId="42674"/>
    <cellStyle name="Normal 3 2 2 9 3 7" xfId="53238"/>
    <cellStyle name="Normal 3 2 2 9 4" xfId="8695"/>
    <cellStyle name="Normal 3 2 2 9 4 2" xfId="24202"/>
    <cellStyle name="Normal 3 2 2 9 4 3" xfId="34759"/>
    <cellStyle name="Normal 3 2 2 9 4 4" xfId="45314"/>
    <cellStyle name="Normal 3 2 2 9 4 5" xfId="55878"/>
    <cellStyle name="Normal 3 2 2 9 5" xfId="3413"/>
    <cellStyle name="Normal 3 2 2 9 6" xfId="13991"/>
    <cellStyle name="Normal 3 2 2 9 7" xfId="18922"/>
    <cellStyle name="Normal 3 2 2 9 8" xfId="29479"/>
    <cellStyle name="Normal 3 2 2 9 9" xfId="40034"/>
    <cellStyle name="Normal 3 2 20" xfId="49889"/>
    <cellStyle name="Normal 3 2 3" xfId="64"/>
    <cellStyle name="Normal 3 2 3 10" xfId="1301"/>
    <cellStyle name="Normal 3 2 3 10 2" xfId="6587"/>
    <cellStyle name="Normal 3 2 3 10 2 2" xfId="11868"/>
    <cellStyle name="Normal 3 2 3 10 2 2 2" xfId="27374"/>
    <cellStyle name="Normal 3 2 3 10 2 2 3" xfId="37931"/>
    <cellStyle name="Normal 3 2 3 10 2 2 4" xfId="48486"/>
    <cellStyle name="Normal 3 2 3 10 2 2 5" xfId="59050"/>
    <cellStyle name="Normal 3 2 3 10 2 3" xfId="16987"/>
    <cellStyle name="Normal 3 2 3 10 2 4" xfId="22094"/>
    <cellStyle name="Normal 3 2 3 10 2 5" xfId="32651"/>
    <cellStyle name="Normal 3 2 3 10 2 6" xfId="43206"/>
    <cellStyle name="Normal 3 2 3 10 2 7" xfId="53770"/>
    <cellStyle name="Normal 3 2 3 10 3" xfId="9227"/>
    <cellStyle name="Normal 3 2 3 10 3 2" xfId="24734"/>
    <cellStyle name="Normal 3 2 3 10 3 3" xfId="35291"/>
    <cellStyle name="Normal 3 2 3 10 3 4" xfId="45846"/>
    <cellStyle name="Normal 3 2 3 10 3 5" xfId="56410"/>
    <cellStyle name="Normal 3 2 3 10 4" xfId="3945"/>
    <cellStyle name="Normal 3 2 3 10 5" xfId="14523"/>
    <cellStyle name="Normal 3 2 3 10 6" xfId="19454"/>
    <cellStyle name="Normal 3 2 3 10 7" xfId="30011"/>
    <cellStyle name="Normal 3 2 3 10 8" xfId="40566"/>
    <cellStyle name="Normal 3 2 3 10 9" xfId="51130"/>
    <cellStyle name="Normal 3 2 3 11" xfId="2533"/>
    <cellStyle name="Normal 3 2 3 11 2" xfId="7819"/>
    <cellStyle name="Normal 3 2 3 11 2 2" xfId="13100"/>
    <cellStyle name="Normal 3 2 3 11 2 2 2" xfId="28606"/>
    <cellStyle name="Normal 3 2 3 11 2 2 3" xfId="39163"/>
    <cellStyle name="Normal 3 2 3 11 2 2 4" xfId="49718"/>
    <cellStyle name="Normal 3 2 3 11 2 2 5" xfId="60282"/>
    <cellStyle name="Normal 3 2 3 11 2 3" xfId="23326"/>
    <cellStyle name="Normal 3 2 3 11 2 4" xfId="33883"/>
    <cellStyle name="Normal 3 2 3 11 2 5" xfId="44438"/>
    <cellStyle name="Normal 3 2 3 11 2 6" xfId="55002"/>
    <cellStyle name="Normal 3 2 3 11 3" xfId="10459"/>
    <cellStyle name="Normal 3 2 3 11 3 2" xfId="25966"/>
    <cellStyle name="Normal 3 2 3 11 3 3" xfId="36523"/>
    <cellStyle name="Normal 3 2 3 11 3 4" xfId="47078"/>
    <cellStyle name="Normal 3 2 3 11 3 5" xfId="57642"/>
    <cellStyle name="Normal 3 2 3 11 4" xfId="5177"/>
    <cellStyle name="Normal 3 2 3 11 5" xfId="15755"/>
    <cellStyle name="Normal 3 2 3 11 6" xfId="20686"/>
    <cellStyle name="Normal 3 2 3 11 7" xfId="31243"/>
    <cellStyle name="Normal 3 2 3 11 8" xfId="41798"/>
    <cellStyle name="Normal 3 2 3 11 9" xfId="52362"/>
    <cellStyle name="Normal 3 2 3 12" xfId="5353"/>
    <cellStyle name="Normal 3 2 3 12 2" xfId="10635"/>
    <cellStyle name="Normal 3 2 3 12 2 2" xfId="26142"/>
    <cellStyle name="Normal 3 2 3 12 2 3" xfId="36699"/>
    <cellStyle name="Normal 3 2 3 12 2 4" xfId="47254"/>
    <cellStyle name="Normal 3 2 3 12 2 5" xfId="57818"/>
    <cellStyle name="Normal 3 2 3 12 3" xfId="20862"/>
    <cellStyle name="Normal 3 2 3 12 4" xfId="31419"/>
    <cellStyle name="Normal 3 2 3 12 5" xfId="41974"/>
    <cellStyle name="Normal 3 2 3 12 6" xfId="52538"/>
    <cellStyle name="Normal 3 2 3 13" xfId="7995"/>
    <cellStyle name="Normal 3 2 3 13 2" xfId="23502"/>
    <cellStyle name="Normal 3 2 3 13 3" xfId="34059"/>
    <cellStyle name="Normal 3 2 3 13 4" xfId="44614"/>
    <cellStyle name="Normal 3 2 3 13 5" xfId="55178"/>
    <cellStyle name="Normal 3 2 3 14" xfId="13291"/>
    <cellStyle name="Normal 3 2 3 15" xfId="18220"/>
    <cellStyle name="Normal 3 2 3 16" xfId="49897"/>
    <cellStyle name="Normal 3 2 3 2" xfId="87"/>
    <cellStyle name="Normal 3 2 3 2 2" xfId="167"/>
    <cellStyle name="Normal 3 2 3 2 2 10" xfId="2773"/>
    <cellStyle name="Normal 3 2 3 2 2 11" xfId="13307"/>
    <cellStyle name="Normal 3 2 3 2 2 12" xfId="18236"/>
    <cellStyle name="Normal 3 2 3 2 2 13" xfId="49913"/>
    <cellStyle name="Normal 3 2 3 2 2 2" xfId="260"/>
    <cellStyle name="Normal 3 2 3 2 2 2 2" xfId="613"/>
    <cellStyle name="Normal 3 2 3 2 2 2 2 10" xfId="50442"/>
    <cellStyle name="Normal 3 2 3 2 2 2 2 2" xfId="1845"/>
    <cellStyle name="Normal 3 2 3 2 2 2 2 2 2" xfId="7131"/>
    <cellStyle name="Normal 3 2 3 2 2 2 2 2 2 2" xfId="12412"/>
    <cellStyle name="Normal 3 2 3 2 2 2 2 2 2 2 2" xfId="27918"/>
    <cellStyle name="Normal 3 2 3 2 2 2 2 2 2 2 3" xfId="38475"/>
    <cellStyle name="Normal 3 2 3 2 2 2 2 2 2 2 4" xfId="49030"/>
    <cellStyle name="Normal 3 2 3 2 2 2 2 2 2 2 5" xfId="59594"/>
    <cellStyle name="Normal 3 2 3 2 2 2 2 2 2 3" xfId="17531"/>
    <cellStyle name="Normal 3 2 3 2 2 2 2 2 2 4" xfId="22638"/>
    <cellStyle name="Normal 3 2 3 2 2 2 2 2 2 5" xfId="33195"/>
    <cellStyle name="Normal 3 2 3 2 2 2 2 2 2 6" xfId="43750"/>
    <cellStyle name="Normal 3 2 3 2 2 2 2 2 2 7" xfId="54314"/>
    <cellStyle name="Normal 3 2 3 2 2 2 2 2 3" xfId="9771"/>
    <cellStyle name="Normal 3 2 3 2 2 2 2 2 3 2" xfId="25278"/>
    <cellStyle name="Normal 3 2 3 2 2 2 2 2 3 3" xfId="35835"/>
    <cellStyle name="Normal 3 2 3 2 2 2 2 2 3 4" xfId="46390"/>
    <cellStyle name="Normal 3 2 3 2 2 2 2 2 3 5" xfId="56954"/>
    <cellStyle name="Normal 3 2 3 2 2 2 2 2 4" xfId="4489"/>
    <cellStyle name="Normal 3 2 3 2 2 2 2 2 5" xfId="15067"/>
    <cellStyle name="Normal 3 2 3 2 2 2 2 2 6" xfId="19998"/>
    <cellStyle name="Normal 3 2 3 2 2 2 2 2 7" xfId="30555"/>
    <cellStyle name="Normal 3 2 3 2 2 2 2 2 8" xfId="41110"/>
    <cellStyle name="Normal 3 2 3 2 2 2 2 2 9" xfId="51674"/>
    <cellStyle name="Normal 3 2 3 2 2 2 2 3" xfId="5899"/>
    <cellStyle name="Normal 3 2 3 2 2 2 2 3 2" xfId="11180"/>
    <cellStyle name="Normal 3 2 3 2 2 2 2 3 2 2" xfId="26686"/>
    <cellStyle name="Normal 3 2 3 2 2 2 2 3 2 3" xfId="37243"/>
    <cellStyle name="Normal 3 2 3 2 2 2 2 3 2 4" xfId="47798"/>
    <cellStyle name="Normal 3 2 3 2 2 2 2 3 2 5" xfId="58362"/>
    <cellStyle name="Normal 3 2 3 2 2 2 2 3 3" xfId="16299"/>
    <cellStyle name="Normal 3 2 3 2 2 2 2 3 4" xfId="21406"/>
    <cellStyle name="Normal 3 2 3 2 2 2 2 3 5" xfId="31963"/>
    <cellStyle name="Normal 3 2 3 2 2 2 2 3 6" xfId="42518"/>
    <cellStyle name="Normal 3 2 3 2 2 2 2 3 7" xfId="53082"/>
    <cellStyle name="Normal 3 2 3 2 2 2 2 4" xfId="8539"/>
    <cellStyle name="Normal 3 2 3 2 2 2 2 4 2" xfId="24046"/>
    <cellStyle name="Normal 3 2 3 2 2 2 2 4 3" xfId="34603"/>
    <cellStyle name="Normal 3 2 3 2 2 2 2 4 4" xfId="45158"/>
    <cellStyle name="Normal 3 2 3 2 2 2 2 4 5" xfId="55722"/>
    <cellStyle name="Normal 3 2 3 2 2 2 2 5" xfId="3257"/>
    <cellStyle name="Normal 3 2 3 2 2 2 2 6" xfId="13835"/>
    <cellStyle name="Normal 3 2 3 2 2 2 2 7" xfId="18766"/>
    <cellStyle name="Normal 3 2 3 2 2 2 2 8" xfId="29323"/>
    <cellStyle name="Normal 3 2 3 2 2 2 2 9" xfId="39878"/>
    <cellStyle name="Normal 3 2 3 2 2 2 3" xfId="965"/>
    <cellStyle name="Normal 3 2 3 2 2 2 3 10" xfId="50794"/>
    <cellStyle name="Normal 3 2 3 2 2 2 3 2" xfId="2197"/>
    <cellStyle name="Normal 3 2 3 2 2 2 3 2 2" xfId="7483"/>
    <cellStyle name="Normal 3 2 3 2 2 2 3 2 2 2" xfId="12764"/>
    <cellStyle name="Normal 3 2 3 2 2 2 3 2 2 2 2" xfId="28270"/>
    <cellStyle name="Normal 3 2 3 2 2 2 3 2 2 2 3" xfId="38827"/>
    <cellStyle name="Normal 3 2 3 2 2 2 3 2 2 2 4" xfId="49382"/>
    <cellStyle name="Normal 3 2 3 2 2 2 3 2 2 2 5" xfId="59946"/>
    <cellStyle name="Normal 3 2 3 2 2 2 3 2 2 3" xfId="17883"/>
    <cellStyle name="Normal 3 2 3 2 2 2 3 2 2 4" xfId="22990"/>
    <cellStyle name="Normal 3 2 3 2 2 2 3 2 2 5" xfId="33547"/>
    <cellStyle name="Normal 3 2 3 2 2 2 3 2 2 6" xfId="44102"/>
    <cellStyle name="Normal 3 2 3 2 2 2 3 2 2 7" xfId="54666"/>
    <cellStyle name="Normal 3 2 3 2 2 2 3 2 3" xfId="10123"/>
    <cellStyle name="Normal 3 2 3 2 2 2 3 2 3 2" xfId="25630"/>
    <cellStyle name="Normal 3 2 3 2 2 2 3 2 3 3" xfId="36187"/>
    <cellStyle name="Normal 3 2 3 2 2 2 3 2 3 4" xfId="46742"/>
    <cellStyle name="Normal 3 2 3 2 2 2 3 2 3 5" xfId="57306"/>
    <cellStyle name="Normal 3 2 3 2 2 2 3 2 4" xfId="4841"/>
    <cellStyle name="Normal 3 2 3 2 2 2 3 2 5" xfId="15419"/>
    <cellStyle name="Normal 3 2 3 2 2 2 3 2 6" xfId="20350"/>
    <cellStyle name="Normal 3 2 3 2 2 2 3 2 7" xfId="30907"/>
    <cellStyle name="Normal 3 2 3 2 2 2 3 2 8" xfId="41462"/>
    <cellStyle name="Normal 3 2 3 2 2 2 3 2 9" xfId="52026"/>
    <cellStyle name="Normal 3 2 3 2 2 2 3 3" xfId="6251"/>
    <cellStyle name="Normal 3 2 3 2 2 2 3 3 2" xfId="11532"/>
    <cellStyle name="Normal 3 2 3 2 2 2 3 3 2 2" xfId="27038"/>
    <cellStyle name="Normal 3 2 3 2 2 2 3 3 2 3" xfId="37595"/>
    <cellStyle name="Normal 3 2 3 2 2 2 3 3 2 4" xfId="48150"/>
    <cellStyle name="Normal 3 2 3 2 2 2 3 3 2 5" xfId="58714"/>
    <cellStyle name="Normal 3 2 3 2 2 2 3 3 3" xfId="16651"/>
    <cellStyle name="Normal 3 2 3 2 2 2 3 3 4" xfId="21758"/>
    <cellStyle name="Normal 3 2 3 2 2 2 3 3 5" xfId="32315"/>
    <cellStyle name="Normal 3 2 3 2 2 2 3 3 6" xfId="42870"/>
    <cellStyle name="Normal 3 2 3 2 2 2 3 3 7" xfId="53434"/>
    <cellStyle name="Normal 3 2 3 2 2 2 3 4" xfId="8891"/>
    <cellStyle name="Normal 3 2 3 2 2 2 3 4 2" xfId="24398"/>
    <cellStyle name="Normal 3 2 3 2 2 2 3 4 3" xfId="34955"/>
    <cellStyle name="Normal 3 2 3 2 2 2 3 4 4" xfId="45510"/>
    <cellStyle name="Normal 3 2 3 2 2 2 3 4 5" xfId="56074"/>
    <cellStyle name="Normal 3 2 3 2 2 2 3 5" xfId="3609"/>
    <cellStyle name="Normal 3 2 3 2 2 2 3 6" xfId="14187"/>
    <cellStyle name="Normal 3 2 3 2 2 2 3 7" xfId="19118"/>
    <cellStyle name="Normal 3 2 3 2 2 2 3 8" xfId="29675"/>
    <cellStyle name="Normal 3 2 3 2 2 2 3 9" xfId="40230"/>
    <cellStyle name="Normal 3 2 3 2 2 2 4" xfId="1493"/>
    <cellStyle name="Normal 3 2 3 2 2 2 4 2" xfId="6779"/>
    <cellStyle name="Normal 3 2 3 2 2 2 4 2 2" xfId="12060"/>
    <cellStyle name="Normal 3 2 3 2 2 2 4 2 2 2" xfId="27566"/>
    <cellStyle name="Normal 3 2 3 2 2 2 4 2 2 3" xfId="38123"/>
    <cellStyle name="Normal 3 2 3 2 2 2 4 2 2 4" xfId="48678"/>
    <cellStyle name="Normal 3 2 3 2 2 2 4 2 2 5" xfId="59242"/>
    <cellStyle name="Normal 3 2 3 2 2 2 4 2 3" xfId="17179"/>
    <cellStyle name="Normal 3 2 3 2 2 2 4 2 4" xfId="22286"/>
    <cellStyle name="Normal 3 2 3 2 2 2 4 2 5" xfId="32843"/>
    <cellStyle name="Normal 3 2 3 2 2 2 4 2 6" xfId="43398"/>
    <cellStyle name="Normal 3 2 3 2 2 2 4 2 7" xfId="53962"/>
    <cellStyle name="Normal 3 2 3 2 2 2 4 3" xfId="9419"/>
    <cellStyle name="Normal 3 2 3 2 2 2 4 3 2" xfId="24926"/>
    <cellStyle name="Normal 3 2 3 2 2 2 4 3 3" xfId="35483"/>
    <cellStyle name="Normal 3 2 3 2 2 2 4 3 4" xfId="46038"/>
    <cellStyle name="Normal 3 2 3 2 2 2 4 3 5" xfId="56602"/>
    <cellStyle name="Normal 3 2 3 2 2 2 4 4" xfId="4137"/>
    <cellStyle name="Normal 3 2 3 2 2 2 4 5" xfId="14715"/>
    <cellStyle name="Normal 3 2 3 2 2 2 4 6" xfId="19646"/>
    <cellStyle name="Normal 3 2 3 2 2 2 4 7" xfId="30203"/>
    <cellStyle name="Normal 3 2 3 2 2 2 4 8" xfId="40758"/>
    <cellStyle name="Normal 3 2 3 2 2 2 4 9" xfId="51322"/>
    <cellStyle name="Normal 3 2 3 2 2 2 5" xfId="5546"/>
    <cellStyle name="Normal 3 2 3 2 2 2 5 2" xfId="10828"/>
    <cellStyle name="Normal 3 2 3 2 2 2 5 2 2" xfId="26334"/>
    <cellStyle name="Normal 3 2 3 2 2 2 5 2 3" xfId="36891"/>
    <cellStyle name="Normal 3 2 3 2 2 2 5 2 4" xfId="47446"/>
    <cellStyle name="Normal 3 2 3 2 2 2 5 2 5" xfId="58010"/>
    <cellStyle name="Normal 3 2 3 2 2 2 5 3" xfId="15947"/>
    <cellStyle name="Normal 3 2 3 2 2 2 5 4" xfId="21054"/>
    <cellStyle name="Normal 3 2 3 2 2 2 5 5" xfId="31611"/>
    <cellStyle name="Normal 3 2 3 2 2 2 5 6" xfId="42166"/>
    <cellStyle name="Normal 3 2 3 2 2 2 5 7" xfId="52730"/>
    <cellStyle name="Normal 3 2 3 2 2 2 6" xfId="8187"/>
    <cellStyle name="Normal 3 2 3 2 2 2 6 2" xfId="23694"/>
    <cellStyle name="Normal 3 2 3 2 2 2 6 3" xfId="34251"/>
    <cellStyle name="Normal 3 2 3 2 2 2 6 4" xfId="44806"/>
    <cellStyle name="Normal 3 2 3 2 2 2 6 5" xfId="55370"/>
    <cellStyle name="Normal 3 2 3 2 2 2 7" xfId="2909"/>
    <cellStyle name="Normal 3 2 3 2 2 2 7 2" xfId="18414"/>
    <cellStyle name="Normal 3 2 3 2 2 2 7 3" xfId="28975"/>
    <cellStyle name="Normal 3 2 3 2 2 2 7 4" xfId="39530"/>
    <cellStyle name="Normal 3 2 3 2 2 2 7 5" xfId="50090"/>
    <cellStyle name="Normal 3 2 3 2 2 2 8" xfId="2866"/>
    <cellStyle name="Normal 3 2 3 2 2 2 9" xfId="13483"/>
    <cellStyle name="Normal 3 2 3 2 2 3" xfId="438"/>
    <cellStyle name="Normal 3 2 3 2 2 3 10" xfId="39403"/>
    <cellStyle name="Normal 3 2 3 2 2 3 11" xfId="50268"/>
    <cellStyle name="Normal 3 2 3 2 2 3 2" xfId="1143"/>
    <cellStyle name="Normal 3 2 3 2 2 3 2 10" xfId="50972"/>
    <cellStyle name="Normal 3 2 3 2 2 3 2 2" xfId="2375"/>
    <cellStyle name="Normal 3 2 3 2 2 3 2 2 2" xfId="7661"/>
    <cellStyle name="Normal 3 2 3 2 2 3 2 2 2 2" xfId="12942"/>
    <cellStyle name="Normal 3 2 3 2 2 3 2 2 2 2 2" xfId="28448"/>
    <cellStyle name="Normal 3 2 3 2 2 3 2 2 2 2 3" xfId="39005"/>
    <cellStyle name="Normal 3 2 3 2 2 3 2 2 2 2 4" xfId="49560"/>
    <cellStyle name="Normal 3 2 3 2 2 3 2 2 2 2 5" xfId="60124"/>
    <cellStyle name="Normal 3 2 3 2 2 3 2 2 2 3" xfId="18061"/>
    <cellStyle name="Normal 3 2 3 2 2 3 2 2 2 4" xfId="23168"/>
    <cellStyle name="Normal 3 2 3 2 2 3 2 2 2 5" xfId="33725"/>
    <cellStyle name="Normal 3 2 3 2 2 3 2 2 2 6" xfId="44280"/>
    <cellStyle name="Normal 3 2 3 2 2 3 2 2 2 7" xfId="54844"/>
    <cellStyle name="Normal 3 2 3 2 2 3 2 2 3" xfId="10301"/>
    <cellStyle name="Normal 3 2 3 2 2 3 2 2 3 2" xfId="25808"/>
    <cellStyle name="Normal 3 2 3 2 2 3 2 2 3 3" xfId="36365"/>
    <cellStyle name="Normal 3 2 3 2 2 3 2 2 3 4" xfId="46920"/>
    <cellStyle name="Normal 3 2 3 2 2 3 2 2 3 5" xfId="57484"/>
    <cellStyle name="Normal 3 2 3 2 2 3 2 2 4" xfId="5019"/>
    <cellStyle name="Normal 3 2 3 2 2 3 2 2 5" xfId="15597"/>
    <cellStyle name="Normal 3 2 3 2 2 3 2 2 6" xfId="20528"/>
    <cellStyle name="Normal 3 2 3 2 2 3 2 2 7" xfId="31085"/>
    <cellStyle name="Normal 3 2 3 2 2 3 2 2 8" xfId="41640"/>
    <cellStyle name="Normal 3 2 3 2 2 3 2 2 9" xfId="52204"/>
    <cellStyle name="Normal 3 2 3 2 2 3 2 3" xfId="6429"/>
    <cellStyle name="Normal 3 2 3 2 2 3 2 3 2" xfId="11710"/>
    <cellStyle name="Normal 3 2 3 2 2 3 2 3 2 2" xfId="27216"/>
    <cellStyle name="Normal 3 2 3 2 2 3 2 3 2 3" xfId="37773"/>
    <cellStyle name="Normal 3 2 3 2 2 3 2 3 2 4" xfId="48328"/>
    <cellStyle name="Normal 3 2 3 2 2 3 2 3 2 5" xfId="58892"/>
    <cellStyle name="Normal 3 2 3 2 2 3 2 3 3" xfId="16829"/>
    <cellStyle name="Normal 3 2 3 2 2 3 2 3 4" xfId="21936"/>
    <cellStyle name="Normal 3 2 3 2 2 3 2 3 5" xfId="32493"/>
    <cellStyle name="Normal 3 2 3 2 2 3 2 3 6" xfId="43048"/>
    <cellStyle name="Normal 3 2 3 2 2 3 2 3 7" xfId="53612"/>
    <cellStyle name="Normal 3 2 3 2 2 3 2 4" xfId="9069"/>
    <cellStyle name="Normal 3 2 3 2 2 3 2 4 2" xfId="24576"/>
    <cellStyle name="Normal 3 2 3 2 2 3 2 4 3" xfId="35133"/>
    <cellStyle name="Normal 3 2 3 2 2 3 2 4 4" xfId="45688"/>
    <cellStyle name="Normal 3 2 3 2 2 3 2 4 5" xfId="56252"/>
    <cellStyle name="Normal 3 2 3 2 2 3 2 5" xfId="3787"/>
    <cellStyle name="Normal 3 2 3 2 2 3 2 6" xfId="14365"/>
    <cellStyle name="Normal 3 2 3 2 2 3 2 7" xfId="19296"/>
    <cellStyle name="Normal 3 2 3 2 2 3 2 8" xfId="29853"/>
    <cellStyle name="Normal 3 2 3 2 2 3 2 9" xfId="40408"/>
    <cellStyle name="Normal 3 2 3 2 2 3 3" xfId="1671"/>
    <cellStyle name="Normal 3 2 3 2 2 3 3 2" xfId="6957"/>
    <cellStyle name="Normal 3 2 3 2 2 3 3 2 2" xfId="12238"/>
    <cellStyle name="Normal 3 2 3 2 2 3 3 2 2 2" xfId="27744"/>
    <cellStyle name="Normal 3 2 3 2 2 3 3 2 2 3" xfId="38301"/>
    <cellStyle name="Normal 3 2 3 2 2 3 3 2 2 4" xfId="48856"/>
    <cellStyle name="Normal 3 2 3 2 2 3 3 2 2 5" xfId="59420"/>
    <cellStyle name="Normal 3 2 3 2 2 3 3 2 3" xfId="17357"/>
    <cellStyle name="Normal 3 2 3 2 2 3 3 2 4" xfId="22464"/>
    <cellStyle name="Normal 3 2 3 2 2 3 3 2 5" xfId="33021"/>
    <cellStyle name="Normal 3 2 3 2 2 3 3 2 6" xfId="43576"/>
    <cellStyle name="Normal 3 2 3 2 2 3 3 2 7" xfId="54140"/>
    <cellStyle name="Normal 3 2 3 2 2 3 3 3" xfId="9597"/>
    <cellStyle name="Normal 3 2 3 2 2 3 3 3 2" xfId="25104"/>
    <cellStyle name="Normal 3 2 3 2 2 3 3 3 3" xfId="35661"/>
    <cellStyle name="Normal 3 2 3 2 2 3 3 3 4" xfId="46216"/>
    <cellStyle name="Normal 3 2 3 2 2 3 3 3 5" xfId="56780"/>
    <cellStyle name="Normal 3 2 3 2 2 3 3 4" xfId="4315"/>
    <cellStyle name="Normal 3 2 3 2 2 3 3 5" xfId="14893"/>
    <cellStyle name="Normal 3 2 3 2 2 3 3 6" xfId="19824"/>
    <cellStyle name="Normal 3 2 3 2 2 3 3 7" xfId="30381"/>
    <cellStyle name="Normal 3 2 3 2 2 3 3 8" xfId="40936"/>
    <cellStyle name="Normal 3 2 3 2 2 3 3 9" xfId="51500"/>
    <cellStyle name="Normal 3 2 3 2 2 3 4" xfId="5724"/>
    <cellStyle name="Normal 3 2 3 2 2 3 4 2" xfId="11006"/>
    <cellStyle name="Normal 3 2 3 2 2 3 4 2 2" xfId="26512"/>
    <cellStyle name="Normal 3 2 3 2 2 3 4 2 3" xfId="37069"/>
    <cellStyle name="Normal 3 2 3 2 2 3 4 2 4" xfId="47624"/>
    <cellStyle name="Normal 3 2 3 2 2 3 4 2 5" xfId="58188"/>
    <cellStyle name="Normal 3 2 3 2 2 3 4 3" xfId="16125"/>
    <cellStyle name="Normal 3 2 3 2 2 3 4 4" xfId="21232"/>
    <cellStyle name="Normal 3 2 3 2 2 3 4 5" xfId="31789"/>
    <cellStyle name="Normal 3 2 3 2 2 3 4 6" xfId="42344"/>
    <cellStyle name="Normal 3 2 3 2 2 3 4 7" xfId="52908"/>
    <cellStyle name="Normal 3 2 3 2 2 3 5" xfId="8365"/>
    <cellStyle name="Normal 3 2 3 2 2 3 5 2" xfId="23872"/>
    <cellStyle name="Normal 3 2 3 2 2 3 5 3" xfId="34429"/>
    <cellStyle name="Normal 3 2 3 2 2 3 5 4" xfId="44984"/>
    <cellStyle name="Normal 3 2 3 2 2 3 5 5" xfId="55548"/>
    <cellStyle name="Normal 3 2 3 2 2 3 6" xfId="2775"/>
    <cellStyle name="Normal 3 2 3 2 2 3 7" xfId="13661"/>
    <cellStyle name="Normal 3 2 3 2 2 3 8" xfId="18592"/>
    <cellStyle name="Normal 3 2 3 2 2 3 9" xfId="28848"/>
    <cellStyle name="Normal 3 2 3 2 2 4" xfId="791"/>
    <cellStyle name="Normal 3 2 3 2 2 4 10" xfId="50620"/>
    <cellStyle name="Normal 3 2 3 2 2 4 2" xfId="2023"/>
    <cellStyle name="Normal 3 2 3 2 2 4 2 2" xfId="7309"/>
    <cellStyle name="Normal 3 2 3 2 2 4 2 2 2" xfId="12590"/>
    <cellStyle name="Normal 3 2 3 2 2 4 2 2 2 2" xfId="28096"/>
    <cellStyle name="Normal 3 2 3 2 2 4 2 2 2 3" xfId="38653"/>
    <cellStyle name="Normal 3 2 3 2 2 4 2 2 2 4" xfId="49208"/>
    <cellStyle name="Normal 3 2 3 2 2 4 2 2 2 5" xfId="59772"/>
    <cellStyle name="Normal 3 2 3 2 2 4 2 2 3" xfId="17709"/>
    <cellStyle name="Normal 3 2 3 2 2 4 2 2 4" xfId="22816"/>
    <cellStyle name="Normal 3 2 3 2 2 4 2 2 5" xfId="33373"/>
    <cellStyle name="Normal 3 2 3 2 2 4 2 2 6" xfId="43928"/>
    <cellStyle name="Normal 3 2 3 2 2 4 2 2 7" xfId="54492"/>
    <cellStyle name="Normal 3 2 3 2 2 4 2 3" xfId="9949"/>
    <cellStyle name="Normal 3 2 3 2 2 4 2 3 2" xfId="25456"/>
    <cellStyle name="Normal 3 2 3 2 2 4 2 3 3" xfId="36013"/>
    <cellStyle name="Normal 3 2 3 2 2 4 2 3 4" xfId="46568"/>
    <cellStyle name="Normal 3 2 3 2 2 4 2 3 5" xfId="57132"/>
    <cellStyle name="Normal 3 2 3 2 2 4 2 4" xfId="4667"/>
    <cellStyle name="Normal 3 2 3 2 2 4 2 5" xfId="15245"/>
    <cellStyle name="Normal 3 2 3 2 2 4 2 6" xfId="20176"/>
    <cellStyle name="Normal 3 2 3 2 2 4 2 7" xfId="30733"/>
    <cellStyle name="Normal 3 2 3 2 2 4 2 8" xfId="41288"/>
    <cellStyle name="Normal 3 2 3 2 2 4 2 9" xfId="51852"/>
    <cellStyle name="Normal 3 2 3 2 2 4 3" xfId="6077"/>
    <cellStyle name="Normal 3 2 3 2 2 4 3 2" xfId="11358"/>
    <cellStyle name="Normal 3 2 3 2 2 4 3 2 2" xfId="26864"/>
    <cellStyle name="Normal 3 2 3 2 2 4 3 2 3" xfId="37421"/>
    <cellStyle name="Normal 3 2 3 2 2 4 3 2 4" xfId="47976"/>
    <cellStyle name="Normal 3 2 3 2 2 4 3 2 5" xfId="58540"/>
    <cellStyle name="Normal 3 2 3 2 2 4 3 3" xfId="16477"/>
    <cellStyle name="Normal 3 2 3 2 2 4 3 4" xfId="21584"/>
    <cellStyle name="Normal 3 2 3 2 2 4 3 5" xfId="32141"/>
    <cellStyle name="Normal 3 2 3 2 2 4 3 6" xfId="42696"/>
    <cellStyle name="Normal 3 2 3 2 2 4 3 7" xfId="53260"/>
    <cellStyle name="Normal 3 2 3 2 2 4 4" xfId="8717"/>
    <cellStyle name="Normal 3 2 3 2 2 4 4 2" xfId="24224"/>
    <cellStyle name="Normal 3 2 3 2 2 4 4 3" xfId="34781"/>
    <cellStyle name="Normal 3 2 3 2 2 4 4 4" xfId="45336"/>
    <cellStyle name="Normal 3 2 3 2 2 4 4 5" xfId="55900"/>
    <cellStyle name="Normal 3 2 3 2 2 4 5" xfId="3435"/>
    <cellStyle name="Normal 3 2 3 2 2 4 6" xfId="14013"/>
    <cellStyle name="Normal 3 2 3 2 2 4 7" xfId="18944"/>
    <cellStyle name="Normal 3 2 3 2 2 4 8" xfId="29501"/>
    <cellStyle name="Normal 3 2 3 2 2 4 9" xfId="40056"/>
    <cellStyle name="Normal 3 2 3 2 2 5" xfId="1317"/>
    <cellStyle name="Normal 3 2 3 2 2 5 2" xfId="6603"/>
    <cellStyle name="Normal 3 2 3 2 2 5 2 2" xfId="11884"/>
    <cellStyle name="Normal 3 2 3 2 2 5 2 2 2" xfId="27390"/>
    <cellStyle name="Normal 3 2 3 2 2 5 2 2 3" xfId="37947"/>
    <cellStyle name="Normal 3 2 3 2 2 5 2 2 4" xfId="48502"/>
    <cellStyle name="Normal 3 2 3 2 2 5 2 2 5" xfId="59066"/>
    <cellStyle name="Normal 3 2 3 2 2 5 2 3" xfId="17003"/>
    <cellStyle name="Normal 3 2 3 2 2 5 2 4" xfId="22110"/>
    <cellStyle name="Normal 3 2 3 2 2 5 2 5" xfId="32667"/>
    <cellStyle name="Normal 3 2 3 2 2 5 2 6" xfId="43222"/>
    <cellStyle name="Normal 3 2 3 2 2 5 2 7" xfId="53786"/>
    <cellStyle name="Normal 3 2 3 2 2 5 3" xfId="9243"/>
    <cellStyle name="Normal 3 2 3 2 2 5 3 2" xfId="24750"/>
    <cellStyle name="Normal 3 2 3 2 2 5 3 3" xfId="35307"/>
    <cellStyle name="Normal 3 2 3 2 2 5 3 4" xfId="45862"/>
    <cellStyle name="Normal 3 2 3 2 2 5 3 5" xfId="56426"/>
    <cellStyle name="Normal 3 2 3 2 2 5 4" xfId="3961"/>
    <cellStyle name="Normal 3 2 3 2 2 5 5" xfId="14539"/>
    <cellStyle name="Normal 3 2 3 2 2 5 6" xfId="19470"/>
    <cellStyle name="Normal 3 2 3 2 2 5 7" xfId="30027"/>
    <cellStyle name="Normal 3 2 3 2 2 5 8" xfId="40582"/>
    <cellStyle name="Normal 3 2 3 2 2 5 9" xfId="51146"/>
    <cellStyle name="Normal 3 2 3 2 2 6" xfId="2549"/>
    <cellStyle name="Normal 3 2 3 2 2 6 2" xfId="7835"/>
    <cellStyle name="Normal 3 2 3 2 2 6 2 2" xfId="13116"/>
    <cellStyle name="Normal 3 2 3 2 2 6 2 2 2" xfId="28622"/>
    <cellStyle name="Normal 3 2 3 2 2 6 2 2 3" xfId="39179"/>
    <cellStyle name="Normal 3 2 3 2 2 6 2 2 4" xfId="49734"/>
    <cellStyle name="Normal 3 2 3 2 2 6 2 2 5" xfId="60298"/>
    <cellStyle name="Normal 3 2 3 2 2 6 2 3" xfId="23342"/>
    <cellStyle name="Normal 3 2 3 2 2 6 2 4" xfId="33899"/>
    <cellStyle name="Normal 3 2 3 2 2 6 2 5" xfId="44454"/>
    <cellStyle name="Normal 3 2 3 2 2 6 2 6" xfId="55018"/>
    <cellStyle name="Normal 3 2 3 2 2 6 3" xfId="10475"/>
    <cellStyle name="Normal 3 2 3 2 2 6 3 2" xfId="25982"/>
    <cellStyle name="Normal 3 2 3 2 2 6 3 3" xfId="36539"/>
    <cellStyle name="Normal 3 2 3 2 2 6 3 4" xfId="47094"/>
    <cellStyle name="Normal 3 2 3 2 2 6 3 5" xfId="57658"/>
    <cellStyle name="Normal 3 2 3 2 2 6 4" xfId="5193"/>
    <cellStyle name="Normal 3 2 3 2 2 6 5" xfId="15771"/>
    <cellStyle name="Normal 3 2 3 2 2 6 6" xfId="20702"/>
    <cellStyle name="Normal 3 2 3 2 2 6 7" xfId="31259"/>
    <cellStyle name="Normal 3 2 3 2 2 6 8" xfId="41814"/>
    <cellStyle name="Normal 3 2 3 2 2 6 9" xfId="52378"/>
    <cellStyle name="Normal 3 2 3 2 2 7" xfId="5372"/>
    <cellStyle name="Normal 3 2 3 2 2 7 2" xfId="10654"/>
    <cellStyle name="Normal 3 2 3 2 2 7 2 2" xfId="26160"/>
    <cellStyle name="Normal 3 2 3 2 2 7 2 3" xfId="36717"/>
    <cellStyle name="Normal 3 2 3 2 2 7 2 4" xfId="47272"/>
    <cellStyle name="Normal 3 2 3 2 2 7 2 5" xfId="57836"/>
    <cellStyle name="Normal 3 2 3 2 2 7 3" xfId="20880"/>
    <cellStyle name="Normal 3 2 3 2 2 7 4" xfId="31437"/>
    <cellStyle name="Normal 3 2 3 2 2 7 5" xfId="41992"/>
    <cellStyle name="Normal 3 2 3 2 2 7 6" xfId="52556"/>
    <cellStyle name="Normal 3 2 3 2 2 8" xfId="8013"/>
    <cellStyle name="Normal 3 2 3 2 2 8 2" xfId="23520"/>
    <cellStyle name="Normal 3 2 3 2 2 8 3" xfId="34077"/>
    <cellStyle name="Normal 3 2 3 2 2 8 4" xfId="44632"/>
    <cellStyle name="Normal 3 2 3 2 2 8 5" xfId="55196"/>
    <cellStyle name="Normal 3 2 3 2 2 9" xfId="13267"/>
    <cellStyle name="Normal 3 2 3 2 3" xfId="217"/>
    <cellStyle name="Normal 3 2 3 2 3 2" xfId="13260"/>
    <cellStyle name="Normal 3 2 3 2 3 2 2" xfId="28759"/>
    <cellStyle name="Normal 3 2 3 2 3 2 3" xfId="39316"/>
    <cellStyle name="Normal 3 2 3 2 3 2 4" xfId="49871"/>
    <cellStyle name="Normal 3 2 3 2 3 2 5" xfId="60435"/>
    <cellStyle name="Normal 3 2 3 2 4" xfId="155"/>
    <cellStyle name="Normal 3 2 3 2 5" xfId="2743"/>
    <cellStyle name="Normal 3 2 3 2 6" xfId="28817"/>
    <cellStyle name="Normal 3 2 3 2 7" xfId="39372"/>
    <cellStyle name="Normal 3 2 3 3" xfId="103"/>
    <cellStyle name="Normal 3 2 3 3 10" xfId="2759"/>
    <cellStyle name="Normal 3 2 3 3 11" xfId="13323"/>
    <cellStyle name="Normal 3 2 3 3 12" xfId="18252"/>
    <cellStyle name="Normal 3 2 3 3 13" xfId="28833"/>
    <cellStyle name="Normal 3 2 3 3 14" xfId="39388"/>
    <cellStyle name="Normal 3 2 3 3 15" xfId="49929"/>
    <cellStyle name="Normal 3 2 3 3 2" xfId="183"/>
    <cellStyle name="Normal 3 2 3 3 2 10" xfId="13410"/>
    <cellStyle name="Normal 3 2 3 3 2 11" xfId="18340"/>
    <cellStyle name="Normal 3 2 3 3 2 12" xfId="28902"/>
    <cellStyle name="Normal 3 2 3 3 2 13" xfId="39457"/>
    <cellStyle name="Normal 3 2 3 3 2 14" xfId="50017"/>
    <cellStyle name="Normal 3 2 3 3 2 2" xfId="363"/>
    <cellStyle name="Normal 3 2 3 3 2 2 10" xfId="29078"/>
    <cellStyle name="Normal 3 2 3 3 2 2 11" xfId="39633"/>
    <cellStyle name="Normal 3 2 3 3 2 2 12" xfId="50193"/>
    <cellStyle name="Normal 3 2 3 3 2 2 2" xfId="716"/>
    <cellStyle name="Normal 3 2 3 3 2 2 2 10" xfId="50545"/>
    <cellStyle name="Normal 3 2 3 3 2 2 2 2" xfId="1948"/>
    <cellStyle name="Normal 3 2 3 3 2 2 2 2 2" xfId="7234"/>
    <cellStyle name="Normal 3 2 3 3 2 2 2 2 2 2" xfId="12515"/>
    <cellStyle name="Normal 3 2 3 3 2 2 2 2 2 2 2" xfId="28021"/>
    <cellStyle name="Normal 3 2 3 3 2 2 2 2 2 2 3" xfId="38578"/>
    <cellStyle name="Normal 3 2 3 3 2 2 2 2 2 2 4" xfId="49133"/>
    <cellStyle name="Normal 3 2 3 3 2 2 2 2 2 2 5" xfId="59697"/>
    <cellStyle name="Normal 3 2 3 3 2 2 2 2 2 3" xfId="17634"/>
    <cellStyle name="Normal 3 2 3 3 2 2 2 2 2 4" xfId="22741"/>
    <cellStyle name="Normal 3 2 3 3 2 2 2 2 2 5" xfId="33298"/>
    <cellStyle name="Normal 3 2 3 3 2 2 2 2 2 6" xfId="43853"/>
    <cellStyle name="Normal 3 2 3 3 2 2 2 2 2 7" xfId="54417"/>
    <cellStyle name="Normal 3 2 3 3 2 2 2 2 3" xfId="9874"/>
    <cellStyle name="Normal 3 2 3 3 2 2 2 2 3 2" xfId="25381"/>
    <cellStyle name="Normal 3 2 3 3 2 2 2 2 3 3" xfId="35938"/>
    <cellStyle name="Normal 3 2 3 3 2 2 2 2 3 4" xfId="46493"/>
    <cellStyle name="Normal 3 2 3 3 2 2 2 2 3 5" xfId="57057"/>
    <cellStyle name="Normal 3 2 3 3 2 2 2 2 4" xfId="4592"/>
    <cellStyle name="Normal 3 2 3 3 2 2 2 2 5" xfId="15170"/>
    <cellStyle name="Normal 3 2 3 3 2 2 2 2 6" xfId="20101"/>
    <cellStyle name="Normal 3 2 3 3 2 2 2 2 7" xfId="30658"/>
    <cellStyle name="Normal 3 2 3 3 2 2 2 2 8" xfId="41213"/>
    <cellStyle name="Normal 3 2 3 3 2 2 2 2 9" xfId="51777"/>
    <cellStyle name="Normal 3 2 3 3 2 2 2 3" xfId="6002"/>
    <cellStyle name="Normal 3 2 3 3 2 2 2 3 2" xfId="11283"/>
    <cellStyle name="Normal 3 2 3 3 2 2 2 3 2 2" xfId="26789"/>
    <cellStyle name="Normal 3 2 3 3 2 2 2 3 2 3" xfId="37346"/>
    <cellStyle name="Normal 3 2 3 3 2 2 2 3 2 4" xfId="47901"/>
    <cellStyle name="Normal 3 2 3 3 2 2 2 3 2 5" xfId="58465"/>
    <cellStyle name="Normal 3 2 3 3 2 2 2 3 3" xfId="16402"/>
    <cellStyle name="Normal 3 2 3 3 2 2 2 3 4" xfId="21509"/>
    <cellStyle name="Normal 3 2 3 3 2 2 2 3 5" xfId="32066"/>
    <cellStyle name="Normal 3 2 3 3 2 2 2 3 6" xfId="42621"/>
    <cellStyle name="Normal 3 2 3 3 2 2 2 3 7" xfId="53185"/>
    <cellStyle name="Normal 3 2 3 3 2 2 2 4" xfId="8642"/>
    <cellStyle name="Normal 3 2 3 3 2 2 2 4 2" xfId="24149"/>
    <cellStyle name="Normal 3 2 3 3 2 2 2 4 3" xfId="34706"/>
    <cellStyle name="Normal 3 2 3 3 2 2 2 4 4" xfId="45261"/>
    <cellStyle name="Normal 3 2 3 3 2 2 2 4 5" xfId="55825"/>
    <cellStyle name="Normal 3 2 3 3 2 2 2 5" xfId="3360"/>
    <cellStyle name="Normal 3 2 3 3 2 2 2 6" xfId="13938"/>
    <cellStyle name="Normal 3 2 3 3 2 2 2 7" xfId="18869"/>
    <cellStyle name="Normal 3 2 3 3 2 2 2 8" xfId="29426"/>
    <cellStyle name="Normal 3 2 3 3 2 2 2 9" xfId="39981"/>
    <cellStyle name="Normal 3 2 3 3 2 2 3" xfId="1068"/>
    <cellStyle name="Normal 3 2 3 3 2 2 3 10" xfId="50897"/>
    <cellStyle name="Normal 3 2 3 3 2 2 3 2" xfId="2300"/>
    <cellStyle name="Normal 3 2 3 3 2 2 3 2 2" xfId="7586"/>
    <cellStyle name="Normal 3 2 3 3 2 2 3 2 2 2" xfId="12867"/>
    <cellStyle name="Normal 3 2 3 3 2 2 3 2 2 2 2" xfId="28373"/>
    <cellStyle name="Normal 3 2 3 3 2 2 3 2 2 2 3" xfId="38930"/>
    <cellStyle name="Normal 3 2 3 3 2 2 3 2 2 2 4" xfId="49485"/>
    <cellStyle name="Normal 3 2 3 3 2 2 3 2 2 2 5" xfId="60049"/>
    <cellStyle name="Normal 3 2 3 3 2 2 3 2 2 3" xfId="17986"/>
    <cellStyle name="Normal 3 2 3 3 2 2 3 2 2 4" xfId="23093"/>
    <cellStyle name="Normal 3 2 3 3 2 2 3 2 2 5" xfId="33650"/>
    <cellStyle name="Normal 3 2 3 3 2 2 3 2 2 6" xfId="44205"/>
    <cellStyle name="Normal 3 2 3 3 2 2 3 2 2 7" xfId="54769"/>
    <cellStyle name="Normal 3 2 3 3 2 2 3 2 3" xfId="10226"/>
    <cellStyle name="Normal 3 2 3 3 2 2 3 2 3 2" xfId="25733"/>
    <cellStyle name="Normal 3 2 3 3 2 2 3 2 3 3" xfId="36290"/>
    <cellStyle name="Normal 3 2 3 3 2 2 3 2 3 4" xfId="46845"/>
    <cellStyle name="Normal 3 2 3 3 2 2 3 2 3 5" xfId="57409"/>
    <cellStyle name="Normal 3 2 3 3 2 2 3 2 4" xfId="4944"/>
    <cellStyle name="Normal 3 2 3 3 2 2 3 2 5" xfId="15522"/>
    <cellStyle name="Normal 3 2 3 3 2 2 3 2 6" xfId="20453"/>
    <cellStyle name="Normal 3 2 3 3 2 2 3 2 7" xfId="31010"/>
    <cellStyle name="Normal 3 2 3 3 2 2 3 2 8" xfId="41565"/>
    <cellStyle name="Normal 3 2 3 3 2 2 3 2 9" xfId="52129"/>
    <cellStyle name="Normal 3 2 3 3 2 2 3 3" xfId="6354"/>
    <cellStyle name="Normal 3 2 3 3 2 2 3 3 2" xfId="11635"/>
    <cellStyle name="Normal 3 2 3 3 2 2 3 3 2 2" xfId="27141"/>
    <cellStyle name="Normal 3 2 3 3 2 2 3 3 2 3" xfId="37698"/>
    <cellStyle name="Normal 3 2 3 3 2 2 3 3 2 4" xfId="48253"/>
    <cellStyle name="Normal 3 2 3 3 2 2 3 3 2 5" xfId="58817"/>
    <cellStyle name="Normal 3 2 3 3 2 2 3 3 3" xfId="16754"/>
    <cellStyle name="Normal 3 2 3 3 2 2 3 3 4" xfId="21861"/>
    <cellStyle name="Normal 3 2 3 3 2 2 3 3 5" xfId="32418"/>
    <cellStyle name="Normal 3 2 3 3 2 2 3 3 6" xfId="42973"/>
    <cellStyle name="Normal 3 2 3 3 2 2 3 3 7" xfId="53537"/>
    <cellStyle name="Normal 3 2 3 3 2 2 3 4" xfId="8994"/>
    <cellStyle name="Normal 3 2 3 3 2 2 3 4 2" xfId="24501"/>
    <cellStyle name="Normal 3 2 3 3 2 2 3 4 3" xfId="35058"/>
    <cellStyle name="Normal 3 2 3 3 2 2 3 4 4" xfId="45613"/>
    <cellStyle name="Normal 3 2 3 3 2 2 3 4 5" xfId="56177"/>
    <cellStyle name="Normal 3 2 3 3 2 2 3 5" xfId="3712"/>
    <cellStyle name="Normal 3 2 3 3 2 2 3 6" xfId="14290"/>
    <cellStyle name="Normal 3 2 3 3 2 2 3 7" xfId="19221"/>
    <cellStyle name="Normal 3 2 3 3 2 2 3 8" xfId="29778"/>
    <cellStyle name="Normal 3 2 3 3 2 2 3 9" xfId="40333"/>
    <cellStyle name="Normal 3 2 3 3 2 2 4" xfId="1596"/>
    <cellStyle name="Normal 3 2 3 3 2 2 4 2" xfId="6882"/>
    <cellStyle name="Normal 3 2 3 3 2 2 4 2 2" xfId="12163"/>
    <cellStyle name="Normal 3 2 3 3 2 2 4 2 2 2" xfId="27669"/>
    <cellStyle name="Normal 3 2 3 3 2 2 4 2 2 3" xfId="38226"/>
    <cellStyle name="Normal 3 2 3 3 2 2 4 2 2 4" xfId="48781"/>
    <cellStyle name="Normal 3 2 3 3 2 2 4 2 2 5" xfId="59345"/>
    <cellStyle name="Normal 3 2 3 3 2 2 4 2 3" xfId="17282"/>
    <cellStyle name="Normal 3 2 3 3 2 2 4 2 4" xfId="22389"/>
    <cellStyle name="Normal 3 2 3 3 2 2 4 2 5" xfId="32946"/>
    <cellStyle name="Normal 3 2 3 3 2 2 4 2 6" xfId="43501"/>
    <cellStyle name="Normal 3 2 3 3 2 2 4 2 7" xfId="54065"/>
    <cellStyle name="Normal 3 2 3 3 2 2 4 3" xfId="9522"/>
    <cellStyle name="Normal 3 2 3 3 2 2 4 3 2" xfId="25029"/>
    <cellStyle name="Normal 3 2 3 3 2 2 4 3 3" xfId="35586"/>
    <cellStyle name="Normal 3 2 3 3 2 2 4 3 4" xfId="46141"/>
    <cellStyle name="Normal 3 2 3 3 2 2 4 3 5" xfId="56705"/>
    <cellStyle name="Normal 3 2 3 3 2 2 4 4" xfId="4240"/>
    <cellStyle name="Normal 3 2 3 3 2 2 4 5" xfId="14818"/>
    <cellStyle name="Normal 3 2 3 3 2 2 4 6" xfId="19749"/>
    <cellStyle name="Normal 3 2 3 3 2 2 4 7" xfId="30306"/>
    <cellStyle name="Normal 3 2 3 3 2 2 4 8" xfId="40861"/>
    <cellStyle name="Normal 3 2 3 3 2 2 4 9" xfId="51425"/>
    <cellStyle name="Normal 3 2 3 3 2 2 5" xfId="5649"/>
    <cellStyle name="Normal 3 2 3 3 2 2 5 2" xfId="10931"/>
    <cellStyle name="Normal 3 2 3 3 2 2 5 2 2" xfId="26437"/>
    <cellStyle name="Normal 3 2 3 3 2 2 5 2 3" xfId="36994"/>
    <cellStyle name="Normal 3 2 3 3 2 2 5 2 4" xfId="47549"/>
    <cellStyle name="Normal 3 2 3 3 2 2 5 2 5" xfId="58113"/>
    <cellStyle name="Normal 3 2 3 3 2 2 5 3" xfId="16050"/>
    <cellStyle name="Normal 3 2 3 3 2 2 5 4" xfId="21157"/>
    <cellStyle name="Normal 3 2 3 3 2 2 5 5" xfId="31714"/>
    <cellStyle name="Normal 3 2 3 3 2 2 5 6" xfId="42269"/>
    <cellStyle name="Normal 3 2 3 3 2 2 5 7" xfId="52833"/>
    <cellStyle name="Normal 3 2 3 3 2 2 6" xfId="8290"/>
    <cellStyle name="Normal 3 2 3 3 2 2 6 2" xfId="23797"/>
    <cellStyle name="Normal 3 2 3 3 2 2 6 3" xfId="34354"/>
    <cellStyle name="Normal 3 2 3 3 2 2 6 4" xfId="44909"/>
    <cellStyle name="Normal 3 2 3 3 2 2 6 5" xfId="55473"/>
    <cellStyle name="Normal 3 2 3 3 2 2 7" xfId="3012"/>
    <cellStyle name="Normal 3 2 3 3 2 2 8" xfId="13586"/>
    <cellStyle name="Normal 3 2 3 3 2 2 9" xfId="18517"/>
    <cellStyle name="Normal 3 2 3 3 2 3" xfId="539"/>
    <cellStyle name="Normal 3 2 3 3 2 3 10" xfId="39805"/>
    <cellStyle name="Normal 3 2 3 3 2 3 11" xfId="50369"/>
    <cellStyle name="Normal 3 2 3 3 2 3 2" xfId="1244"/>
    <cellStyle name="Normal 3 2 3 3 2 3 2 10" xfId="51073"/>
    <cellStyle name="Normal 3 2 3 3 2 3 2 2" xfId="2476"/>
    <cellStyle name="Normal 3 2 3 3 2 3 2 2 2" xfId="7762"/>
    <cellStyle name="Normal 3 2 3 3 2 3 2 2 2 2" xfId="13043"/>
    <cellStyle name="Normal 3 2 3 3 2 3 2 2 2 2 2" xfId="28549"/>
    <cellStyle name="Normal 3 2 3 3 2 3 2 2 2 2 3" xfId="39106"/>
    <cellStyle name="Normal 3 2 3 3 2 3 2 2 2 2 4" xfId="49661"/>
    <cellStyle name="Normal 3 2 3 3 2 3 2 2 2 2 5" xfId="60225"/>
    <cellStyle name="Normal 3 2 3 3 2 3 2 2 2 3" xfId="18162"/>
    <cellStyle name="Normal 3 2 3 3 2 3 2 2 2 4" xfId="23269"/>
    <cellStyle name="Normal 3 2 3 3 2 3 2 2 2 5" xfId="33826"/>
    <cellStyle name="Normal 3 2 3 3 2 3 2 2 2 6" xfId="44381"/>
    <cellStyle name="Normal 3 2 3 3 2 3 2 2 2 7" xfId="54945"/>
    <cellStyle name="Normal 3 2 3 3 2 3 2 2 3" xfId="10402"/>
    <cellStyle name="Normal 3 2 3 3 2 3 2 2 3 2" xfId="25909"/>
    <cellStyle name="Normal 3 2 3 3 2 3 2 2 3 3" xfId="36466"/>
    <cellStyle name="Normal 3 2 3 3 2 3 2 2 3 4" xfId="47021"/>
    <cellStyle name="Normal 3 2 3 3 2 3 2 2 3 5" xfId="57585"/>
    <cellStyle name="Normal 3 2 3 3 2 3 2 2 4" xfId="5120"/>
    <cellStyle name="Normal 3 2 3 3 2 3 2 2 5" xfId="15698"/>
    <cellStyle name="Normal 3 2 3 3 2 3 2 2 6" xfId="20629"/>
    <cellStyle name="Normal 3 2 3 3 2 3 2 2 7" xfId="31186"/>
    <cellStyle name="Normal 3 2 3 3 2 3 2 2 8" xfId="41741"/>
    <cellStyle name="Normal 3 2 3 3 2 3 2 2 9" xfId="52305"/>
    <cellStyle name="Normal 3 2 3 3 2 3 2 3" xfId="6530"/>
    <cellStyle name="Normal 3 2 3 3 2 3 2 3 2" xfId="11811"/>
    <cellStyle name="Normal 3 2 3 3 2 3 2 3 2 2" xfId="27317"/>
    <cellStyle name="Normal 3 2 3 3 2 3 2 3 2 3" xfId="37874"/>
    <cellStyle name="Normal 3 2 3 3 2 3 2 3 2 4" xfId="48429"/>
    <cellStyle name="Normal 3 2 3 3 2 3 2 3 2 5" xfId="58993"/>
    <cellStyle name="Normal 3 2 3 3 2 3 2 3 3" xfId="16930"/>
    <cellStyle name="Normal 3 2 3 3 2 3 2 3 4" xfId="22037"/>
    <cellStyle name="Normal 3 2 3 3 2 3 2 3 5" xfId="32594"/>
    <cellStyle name="Normal 3 2 3 3 2 3 2 3 6" xfId="43149"/>
    <cellStyle name="Normal 3 2 3 3 2 3 2 3 7" xfId="53713"/>
    <cellStyle name="Normal 3 2 3 3 2 3 2 4" xfId="9170"/>
    <cellStyle name="Normal 3 2 3 3 2 3 2 4 2" xfId="24677"/>
    <cellStyle name="Normal 3 2 3 3 2 3 2 4 3" xfId="35234"/>
    <cellStyle name="Normal 3 2 3 3 2 3 2 4 4" xfId="45789"/>
    <cellStyle name="Normal 3 2 3 3 2 3 2 4 5" xfId="56353"/>
    <cellStyle name="Normal 3 2 3 3 2 3 2 5" xfId="3888"/>
    <cellStyle name="Normal 3 2 3 3 2 3 2 6" xfId="14466"/>
    <cellStyle name="Normal 3 2 3 3 2 3 2 7" xfId="19397"/>
    <cellStyle name="Normal 3 2 3 3 2 3 2 8" xfId="29954"/>
    <cellStyle name="Normal 3 2 3 3 2 3 2 9" xfId="40509"/>
    <cellStyle name="Normal 3 2 3 3 2 3 3" xfId="1772"/>
    <cellStyle name="Normal 3 2 3 3 2 3 3 2" xfId="7058"/>
    <cellStyle name="Normal 3 2 3 3 2 3 3 2 2" xfId="12339"/>
    <cellStyle name="Normal 3 2 3 3 2 3 3 2 2 2" xfId="27845"/>
    <cellStyle name="Normal 3 2 3 3 2 3 3 2 2 3" xfId="38402"/>
    <cellStyle name="Normal 3 2 3 3 2 3 3 2 2 4" xfId="48957"/>
    <cellStyle name="Normal 3 2 3 3 2 3 3 2 2 5" xfId="59521"/>
    <cellStyle name="Normal 3 2 3 3 2 3 3 2 3" xfId="17458"/>
    <cellStyle name="Normal 3 2 3 3 2 3 3 2 4" xfId="22565"/>
    <cellStyle name="Normal 3 2 3 3 2 3 3 2 5" xfId="33122"/>
    <cellStyle name="Normal 3 2 3 3 2 3 3 2 6" xfId="43677"/>
    <cellStyle name="Normal 3 2 3 3 2 3 3 2 7" xfId="54241"/>
    <cellStyle name="Normal 3 2 3 3 2 3 3 3" xfId="9698"/>
    <cellStyle name="Normal 3 2 3 3 2 3 3 3 2" xfId="25205"/>
    <cellStyle name="Normal 3 2 3 3 2 3 3 3 3" xfId="35762"/>
    <cellStyle name="Normal 3 2 3 3 2 3 3 3 4" xfId="46317"/>
    <cellStyle name="Normal 3 2 3 3 2 3 3 3 5" xfId="56881"/>
    <cellStyle name="Normal 3 2 3 3 2 3 3 4" xfId="4416"/>
    <cellStyle name="Normal 3 2 3 3 2 3 3 5" xfId="14994"/>
    <cellStyle name="Normal 3 2 3 3 2 3 3 6" xfId="19925"/>
    <cellStyle name="Normal 3 2 3 3 2 3 3 7" xfId="30482"/>
    <cellStyle name="Normal 3 2 3 3 2 3 3 8" xfId="41037"/>
    <cellStyle name="Normal 3 2 3 3 2 3 3 9" xfId="51601"/>
    <cellStyle name="Normal 3 2 3 3 2 3 4" xfId="5825"/>
    <cellStyle name="Normal 3 2 3 3 2 3 4 2" xfId="11107"/>
    <cellStyle name="Normal 3 2 3 3 2 3 4 2 2" xfId="26613"/>
    <cellStyle name="Normal 3 2 3 3 2 3 4 2 3" xfId="37170"/>
    <cellStyle name="Normal 3 2 3 3 2 3 4 2 4" xfId="47725"/>
    <cellStyle name="Normal 3 2 3 3 2 3 4 2 5" xfId="58289"/>
    <cellStyle name="Normal 3 2 3 3 2 3 4 3" xfId="16226"/>
    <cellStyle name="Normal 3 2 3 3 2 3 4 4" xfId="21333"/>
    <cellStyle name="Normal 3 2 3 3 2 3 4 5" xfId="31890"/>
    <cellStyle name="Normal 3 2 3 3 2 3 4 6" xfId="42445"/>
    <cellStyle name="Normal 3 2 3 3 2 3 4 7" xfId="53009"/>
    <cellStyle name="Normal 3 2 3 3 2 3 5" xfId="8466"/>
    <cellStyle name="Normal 3 2 3 3 2 3 5 2" xfId="23973"/>
    <cellStyle name="Normal 3 2 3 3 2 3 5 3" xfId="34530"/>
    <cellStyle name="Normal 3 2 3 3 2 3 5 4" xfId="45085"/>
    <cellStyle name="Normal 3 2 3 3 2 3 5 5" xfId="55649"/>
    <cellStyle name="Normal 3 2 3 3 2 3 6" xfId="3184"/>
    <cellStyle name="Normal 3 2 3 3 2 3 7" xfId="13762"/>
    <cellStyle name="Normal 3 2 3 3 2 3 8" xfId="18693"/>
    <cellStyle name="Normal 3 2 3 3 2 3 9" xfId="29250"/>
    <cellStyle name="Normal 3 2 3 3 2 4" xfId="892"/>
    <cellStyle name="Normal 3 2 3 3 2 4 10" xfId="50721"/>
    <cellStyle name="Normal 3 2 3 3 2 4 2" xfId="2124"/>
    <cellStyle name="Normal 3 2 3 3 2 4 2 2" xfId="7410"/>
    <cellStyle name="Normal 3 2 3 3 2 4 2 2 2" xfId="12691"/>
    <cellStyle name="Normal 3 2 3 3 2 4 2 2 2 2" xfId="28197"/>
    <cellStyle name="Normal 3 2 3 3 2 4 2 2 2 3" xfId="38754"/>
    <cellStyle name="Normal 3 2 3 3 2 4 2 2 2 4" xfId="49309"/>
    <cellStyle name="Normal 3 2 3 3 2 4 2 2 2 5" xfId="59873"/>
    <cellStyle name="Normal 3 2 3 3 2 4 2 2 3" xfId="17810"/>
    <cellStyle name="Normal 3 2 3 3 2 4 2 2 4" xfId="22917"/>
    <cellStyle name="Normal 3 2 3 3 2 4 2 2 5" xfId="33474"/>
    <cellStyle name="Normal 3 2 3 3 2 4 2 2 6" xfId="44029"/>
    <cellStyle name="Normal 3 2 3 3 2 4 2 2 7" xfId="54593"/>
    <cellStyle name="Normal 3 2 3 3 2 4 2 3" xfId="10050"/>
    <cellStyle name="Normal 3 2 3 3 2 4 2 3 2" xfId="25557"/>
    <cellStyle name="Normal 3 2 3 3 2 4 2 3 3" xfId="36114"/>
    <cellStyle name="Normal 3 2 3 3 2 4 2 3 4" xfId="46669"/>
    <cellStyle name="Normal 3 2 3 3 2 4 2 3 5" xfId="57233"/>
    <cellStyle name="Normal 3 2 3 3 2 4 2 4" xfId="4768"/>
    <cellStyle name="Normal 3 2 3 3 2 4 2 5" xfId="15346"/>
    <cellStyle name="Normal 3 2 3 3 2 4 2 6" xfId="20277"/>
    <cellStyle name="Normal 3 2 3 3 2 4 2 7" xfId="30834"/>
    <cellStyle name="Normal 3 2 3 3 2 4 2 8" xfId="41389"/>
    <cellStyle name="Normal 3 2 3 3 2 4 2 9" xfId="51953"/>
    <cellStyle name="Normal 3 2 3 3 2 4 3" xfId="6178"/>
    <cellStyle name="Normal 3 2 3 3 2 4 3 2" xfId="11459"/>
    <cellStyle name="Normal 3 2 3 3 2 4 3 2 2" xfId="26965"/>
    <cellStyle name="Normal 3 2 3 3 2 4 3 2 3" xfId="37522"/>
    <cellStyle name="Normal 3 2 3 3 2 4 3 2 4" xfId="48077"/>
    <cellStyle name="Normal 3 2 3 3 2 4 3 2 5" xfId="58641"/>
    <cellStyle name="Normal 3 2 3 3 2 4 3 3" xfId="16578"/>
    <cellStyle name="Normal 3 2 3 3 2 4 3 4" xfId="21685"/>
    <cellStyle name="Normal 3 2 3 3 2 4 3 5" xfId="32242"/>
    <cellStyle name="Normal 3 2 3 3 2 4 3 6" xfId="42797"/>
    <cellStyle name="Normal 3 2 3 3 2 4 3 7" xfId="53361"/>
    <cellStyle name="Normal 3 2 3 3 2 4 4" xfId="8818"/>
    <cellStyle name="Normal 3 2 3 3 2 4 4 2" xfId="24325"/>
    <cellStyle name="Normal 3 2 3 3 2 4 4 3" xfId="34882"/>
    <cellStyle name="Normal 3 2 3 3 2 4 4 4" xfId="45437"/>
    <cellStyle name="Normal 3 2 3 3 2 4 4 5" xfId="56001"/>
    <cellStyle name="Normal 3 2 3 3 2 4 5" xfId="3536"/>
    <cellStyle name="Normal 3 2 3 3 2 4 6" xfId="14114"/>
    <cellStyle name="Normal 3 2 3 3 2 4 7" xfId="19045"/>
    <cellStyle name="Normal 3 2 3 3 2 4 8" xfId="29602"/>
    <cellStyle name="Normal 3 2 3 3 2 4 9" xfId="40157"/>
    <cellStyle name="Normal 3 2 3 3 2 5" xfId="1420"/>
    <cellStyle name="Normal 3 2 3 3 2 5 2" xfId="6706"/>
    <cellStyle name="Normal 3 2 3 3 2 5 2 2" xfId="11987"/>
    <cellStyle name="Normal 3 2 3 3 2 5 2 2 2" xfId="27493"/>
    <cellStyle name="Normal 3 2 3 3 2 5 2 2 3" xfId="38050"/>
    <cellStyle name="Normal 3 2 3 3 2 5 2 2 4" xfId="48605"/>
    <cellStyle name="Normal 3 2 3 3 2 5 2 2 5" xfId="59169"/>
    <cellStyle name="Normal 3 2 3 3 2 5 2 3" xfId="17106"/>
    <cellStyle name="Normal 3 2 3 3 2 5 2 4" xfId="22213"/>
    <cellStyle name="Normal 3 2 3 3 2 5 2 5" xfId="32770"/>
    <cellStyle name="Normal 3 2 3 3 2 5 2 6" xfId="43325"/>
    <cellStyle name="Normal 3 2 3 3 2 5 2 7" xfId="53889"/>
    <cellStyle name="Normal 3 2 3 3 2 5 3" xfId="9346"/>
    <cellStyle name="Normal 3 2 3 3 2 5 3 2" xfId="24853"/>
    <cellStyle name="Normal 3 2 3 3 2 5 3 3" xfId="35410"/>
    <cellStyle name="Normal 3 2 3 3 2 5 3 4" xfId="45965"/>
    <cellStyle name="Normal 3 2 3 3 2 5 3 5" xfId="56529"/>
    <cellStyle name="Normal 3 2 3 3 2 5 4" xfId="4064"/>
    <cellStyle name="Normal 3 2 3 3 2 5 5" xfId="14642"/>
    <cellStyle name="Normal 3 2 3 3 2 5 6" xfId="19573"/>
    <cellStyle name="Normal 3 2 3 3 2 5 7" xfId="30130"/>
    <cellStyle name="Normal 3 2 3 3 2 5 8" xfId="40685"/>
    <cellStyle name="Normal 3 2 3 3 2 5 9" xfId="51249"/>
    <cellStyle name="Normal 3 2 3 3 2 6" xfId="2652"/>
    <cellStyle name="Normal 3 2 3 3 2 6 2" xfId="7938"/>
    <cellStyle name="Normal 3 2 3 3 2 6 2 2" xfId="13219"/>
    <cellStyle name="Normal 3 2 3 3 2 6 2 2 2" xfId="28725"/>
    <cellStyle name="Normal 3 2 3 3 2 6 2 2 3" xfId="39282"/>
    <cellStyle name="Normal 3 2 3 3 2 6 2 2 4" xfId="49837"/>
    <cellStyle name="Normal 3 2 3 3 2 6 2 2 5" xfId="60401"/>
    <cellStyle name="Normal 3 2 3 3 2 6 2 3" xfId="23445"/>
    <cellStyle name="Normal 3 2 3 3 2 6 2 4" xfId="34002"/>
    <cellStyle name="Normal 3 2 3 3 2 6 2 5" xfId="44557"/>
    <cellStyle name="Normal 3 2 3 3 2 6 2 6" xfId="55121"/>
    <cellStyle name="Normal 3 2 3 3 2 6 3" xfId="10578"/>
    <cellStyle name="Normal 3 2 3 3 2 6 3 2" xfId="26085"/>
    <cellStyle name="Normal 3 2 3 3 2 6 3 3" xfId="36642"/>
    <cellStyle name="Normal 3 2 3 3 2 6 3 4" xfId="47197"/>
    <cellStyle name="Normal 3 2 3 3 2 6 3 5" xfId="57761"/>
    <cellStyle name="Normal 3 2 3 3 2 6 4" xfId="5296"/>
    <cellStyle name="Normal 3 2 3 3 2 6 5" xfId="15874"/>
    <cellStyle name="Normal 3 2 3 3 2 6 6" xfId="20805"/>
    <cellStyle name="Normal 3 2 3 3 2 6 7" xfId="31362"/>
    <cellStyle name="Normal 3 2 3 3 2 6 8" xfId="41917"/>
    <cellStyle name="Normal 3 2 3 3 2 6 9" xfId="52481"/>
    <cellStyle name="Normal 3 2 3 3 2 7" xfId="5473"/>
    <cellStyle name="Normal 3 2 3 3 2 7 2" xfId="10755"/>
    <cellStyle name="Normal 3 2 3 3 2 7 2 2" xfId="26261"/>
    <cellStyle name="Normal 3 2 3 3 2 7 2 3" xfId="36818"/>
    <cellStyle name="Normal 3 2 3 3 2 7 2 4" xfId="47373"/>
    <cellStyle name="Normal 3 2 3 3 2 7 2 5" xfId="57937"/>
    <cellStyle name="Normal 3 2 3 3 2 7 3" xfId="20981"/>
    <cellStyle name="Normal 3 2 3 3 2 7 4" xfId="31538"/>
    <cellStyle name="Normal 3 2 3 3 2 7 5" xfId="42093"/>
    <cellStyle name="Normal 3 2 3 3 2 7 6" xfId="52657"/>
    <cellStyle name="Normal 3 2 3 3 2 8" xfId="8114"/>
    <cellStyle name="Normal 3 2 3 3 2 8 2" xfId="23621"/>
    <cellStyle name="Normal 3 2 3 3 2 8 3" xfId="34178"/>
    <cellStyle name="Normal 3 2 3 3 2 8 4" xfId="44733"/>
    <cellStyle name="Normal 3 2 3 3 2 8 5" xfId="55297"/>
    <cellStyle name="Normal 3 2 3 3 2 9" xfId="2829"/>
    <cellStyle name="Normal 3 2 3 3 3" xfId="276"/>
    <cellStyle name="Normal 3 2 3 3 3 10" xfId="28991"/>
    <cellStyle name="Normal 3 2 3 3 3 11" xfId="39546"/>
    <cellStyle name="Normal 3 2 3 3 3 12" xfId="50106"/>
    <cellStyle name="Normal 3 2 3 3 3 2" xfId="629"/>
    <cellStyle name="Normal 3 2 3 3 3 2 10" xfId="50458"/>
    <cellStyle name="Normal 3 2 3 3 3 2 2" xfId="1861"/>
    <cellStyle name="Normal 3 2 3 3 3 2 2 2" xfId="7147"/>
    <cellStyle name="Normal 3 2 3 3 3 2 2 2 2" xfId="12428"/>
    <cellStyle name="Normal 3 2 3 3 3 2 2 2 2 2" xfId="27934"/>
    <cellStyle name="Normal 3 2 3 3 3 2 2 2 2 3" xfId="38491"/>
    <cellStyle name="Normal 3 2 3 3 3 2 2 2 2 4" xfId="49046"/>
    <cellStyle name="Normal 3 2 3 3 3 2 2 2 2 5" xfId="59610"/>
    <cellStyle name="Normal 3 2 3 3 3 2 2 2 3" xfId="17547"/>
    <cellStyle name="Normal 3 2 3 3 3 2 2 2 4" xfId="22654"/>
    <cellStyle name="Normal 3 2 3 3 3 2 2 2 5" xfId="33211"/>
    <cellStyle name="Normal 3 2 3 3 3 2 2 2 6" xfId="43766"/>
    <cellStyle name="Normal 3 2 3 3 3 2 2 2 7" xfId="54330"/>
    <cellStyle name="Normal 3 2 3 3 3 2 2 3" xfId="9787"/>
    <cellStyle name="Normal 3 2 3 3 3 2 2 3 2" xfId="25294"/>
    <cellStyle name="Normal 3 2 3 3 3 2 2 3 3" xfId="35851"/>
    <cellStyle name="Normal 3 2 3 3 3 2 2 3 4" xfId="46406"/>
    <cellStyle name="Normal 3 2 3 3 3 2 2 3 5" xfId="56970"/>
    <cellStyle name="Normal 3 2 3 3 3 2 2 4" xfId="4505"/>
    <cellStyle name="Normal 3 2 3 3 3 2 2 5" xfId="15083"/>
    <cellStyle name="Normal 3 2 3 3 3 2 2 6" xfId="20014"/>
    <cellStyle name="Normal 3 2 3 3 3 2 2 7" xfId="30571"/>
    <cellStyle name="Normal 3 2 3 3 3 2 2 8" xfId="41126"/>
    <cellStyle name="Normal 3 2 3 3 3 2 2 9" xfId="51690"/>
    <cellStyle name="Normal 3 2 3 3 3 2 3" xfId="5915"/>
    <cellStyle name="Normal 3 2 3 3 3 2 3 2" xfId="11196"/>
    <cellStyle name="Normal 3 2 3 3 3 2 3 2 2" xfId="26702"/>
    <cellStyle name="Normal 3 2 3 3 3 2 3 2 3" xfId="37259"/>
    <cellStyle name="Normal 3 2 3 3 3 2 3 2 4" xfId="47814"/>
    <cellStyle name="Normal 3 2 3 3 3 2 3 2 5" xfId="58378"/>
    <cellStyle name="Normal 3 2 3 3 3 2 3 3" xfId="16315"/>
    <cellStyle name="Normal 3 2 3 3 3 2 3 4" xfId="21422"/>
    <cellStyle name="Normal 3 2 3 3 3 2 3 5" xfId="31979"/>
    <cellStyle name="Normal 3 2 3 3 3 2 3 6" xfId="42534"/>
    <cellStyle name="Normal 3 2 3 3 3 2 3 7" xfId="53098"/>
    <cellStyle name="Normal 3 2 3 3 3 2 4" xfId="8555"/>
    <cellStyle name="Normal 3 2 3 3 3 2 4 2" xfId="24062"/>
    <cellStyle name="Normal 3 2 3 3 3 2 4 3" xfId="34619"/>
    <cellStyle name="Normal 3 2 3 3 3 2 4 4" xfId="45174"/>
    <cellStyle name="Normal 3 2 3 3 3 2 4 5" xfId="55738"/>
    <cellStyle name="Normal 3 2 3 3 3 2 5" xfId="3273"/>
    <cellStyle name="Normal 3 2 3 3 3 2 6" xfId="13851"/>
    <cellStyle name="Normal 3 2 3 3 3 2 7" xfId="18782"/>
    <cellStyle name="Normal 3 2 3 3 3 2 8" xfId="29339"/>
    <cellStyle name="Normal 3 2 3 3 3 2 9" xfId="39894"/>
    <cellStyle name="Normal 3 2 3 3 3 3" xfId="981"/>
    <cellStyle name="Normal 3 2 3 3 3 3 10" xfId="50810"/>
    <cellStyle name="Normal 3 2 3 3 3 3 2" xfId="2213"/>
    <cellStyle name="Normal 3 2 3 3 3 3 2 2" xfId="7499"/>
    <cellStyle name="Normal 3 2 3 3 3 3 2 2 2" xfId="12780"/>
    <cellStyle name="Normal 3 2 3 3 3 3 2 2 2 2" xfId="28286"/>
    <cellStyle name="Normal 3 2 3 3 3 3 2 2 2 3" xfId="38843"/>
    <cellStyle name="Normal 3 2 3 3 3 3 2 2 2 4" xfId="49398"/>
    <cellStyle name="Normal 3 2 3 3 3 3 2 2 2 5" xfId="59962"/>
    <cellStyle name="Normal 3 2 3 3 3 3 2 2 3" xfId="17899"/>
    <cellStyle name="Normal 3 2 3 3 3 3 2 2 4" xfId="23006"/>
    <cellStyle name="Normal 3 2 3 3 3 3 2 2 5" xfId="33563"/>
    <cellStyle name="Normal 3 2 3 3 3 3 2 2 6" xfId="44118"/>
    <cellStyle name="Normal 3 2 3 3 3 3 2 2 7" xfId="54682"/>
    <cellStyle name="Normal 3 2 3 3 3 3 2 3" xfId="10139"/>
    <cellStyle name="Normal 3 2 3 3 3 3 2 3 2" xfId="25646"/>
    <cellStyle name="Normal 3 2 3 3 3 3 2 3 3" xfId="36203"/>
    <cellStyle name="Normal 3 2 3 3 3 3 2 3 4" xfId="46758"/>
    <cellStyle name="Normal 3 2 3 3 3 3 2 3 5" xfId="57322"/>
    <cellStyle name="Normal 3 2 3 3 3 3 2 4" xfId="4857"/>
    <cellStyle name="Normal 3 2 3 3 3 3 2 5" xfId="15435"/>
    <cellStyle name="Normal 3 2 3 3 3 3 2 6" xfId="20366"/>
    <cellStyle name="Normal 3 2 3 3 3 3 2 7" xfId="30923"/>
    <cellStyle name="Normal 3 2 3 3 3 3 2 8" xfId="41478"/>
    <cellStyle name="Normal 3 2 3 3 3 3 2 9" xfId="52042"/>
    <cellStyle name="Normal 3 2 3 3 3 3 3" xfId="6267"/>
    <cellStyle name="Normal 3 2 3 3 3 3 3 2" xfId="11548"/>
    <cellStyle name="Normal 3 2 3 3 3 3 3 2 2" xfId="27054"/>
    <cellStyle name="Normal 3 2 3 3 3 3 3 2 3" xfId="37611"/>
    <cellStyle name="Normal 3 2 3 3 3 3 3 2 4" xfId="48166"/>
    <cellStyle name="Normal 3 2 3 3 3 3 3 2 5" xfId="58730"/>
    <cellStyle name="Normal 3 2 3 3 3 3 3 3" xfId="16667"/>
    <cellStyle name="Normal 3 2 3 3 3 3 3 4" xfId="21774"/>
    <cellStyle name="Normal 3 2 3 3 3 3 3 5" xfId="32331"/>
    <cellStyle name="Normal 3 2 3 3 3 3 3 6" xfId="42886"/>
    <cellStyle name="Normal 3 2 3 3 3 3 3 7" xfId="53450"/>
    <cellStyle name="Normal 3 2 3 3 3 3 4" xfId="8907"/>
    <cellStyle name="Normal 3 2 3 3 3 3 4 2" xfId="24414"/>
    <cellStyle name="Normal 3 2 3 3 3 3 4 3" xfId="34971"/>
    <cellStyle name="Normal 3 2 3 3 3 3 4 4" xfId="45526"/>
    <cellStyle name="Normal 3 2 3 3 3 3 4 5" xfId="56090"/>
    <cellStyle name="Normal 3 2 3 3 3 3 5" xfId="3625"/>
    <cellStyle name="Normal 3 2 3 3 3 3 6" xfId="14203"/>
    <cellStyle name="Normal 3 2 3 3 3 3 7" xfId="19134"/>
    <cellStyle name="Normal 3 2 3 3 3 3 8" xfId="29691"/>
    <cellStyle name="Normal 3 2 3 3 3 3 9" xfId="40246"/>
    <cellStyle name="Normal 3 2 3 3 3 4" xfId="1509"/>
    <cellStyle name="Normal 3 2 3 3 3 4 2" xfId="6795"/>
    <cellStyle name="Normal 3 2 3 3 3 4 2 2" xfId="12076"/>
    <cellStyle name="Normal 3 2 3 3 3 4 2 2 2" xfId="27582"/>
    <cellStyle name="Normal 3 2 3 3 3 4 2 2 3" xfId="38139"/>
    <cellStyle name="Normal 3 2 3 3 3 4 2 2 4" xfId="48694"/>
    <cellStyle name="Normal 3 2 3 3 3 4 2 2 5" xfId="59258"/>
    <cellStyle name="Normal 3 2 3 3 3 4 2 3" xfId="17195"/>
    <cellStyle name="Normal 3 2 3 3 3 4 2 4" xfId="22302"/>
    <cellStyle name="Normal 3 2 3 3 3 4 2 5" xfId="32859"/>
    <cellStyle name="Normal 3 2 3 3 3 4 2 6" xfId="43414"/>
    <cellStyle name="Normal 3 2 3 3 3 4 2 7" xfId="53978"/>
    <cellStyle name="Normal 3 2 3 3 3 4 3" xfId="9435"/>
    <cellStyle name="Normal 3 2 3 3 3 4 3 2" xfId="24942"/>
    <cellStyle name="Normal 3 2 3 3 3 4 3 3" xfId="35499"/>
    <cellStyle name="Normal 3 2 3 3 3 4 3 4" xfId="46054"/>
    <cellStyle name="Normal 3 2 3 3 3 4 3 5" xfId="56618"/>
    <cellStyle name="Normal 3 2 3 3 3 4 4" xfId="4153"/>
    <cellStyle name="Normal 3 2 3 3 3 4 5" xfId="14731"/>
    <cellStyle name="Normal 3 2 3 3 3 4 6" xfId="19662"/>
    <cellStyle name="Normal 3 2 3 3 3 4 7" xfId="30219"/>
    <cellStyle name="Normal 3 2 3 3 3 4 8" xfId="40774"/>
    <cellStyle name="Normal 3 2 3 3 3 4 9" xfId="51338"/>
    <cellStyle name="Normal 3 2 3 3 3 5" xfId="5562"/>
    <cellStyle name="Normal 3 2 3 3 3 5 2" xfId="10844"/>
    <cellStyle name="Normal 3 2 3 3 3 5 2 2" xfId="26350"/>
    <cellStyle name="Normal 3 2 3 3 3 5 2 3" xfId="36907"/>
    <cellStyle name="Normal 3 2 3 3 3 5 2 4" xfId="47462"/>
    <cellStyle name="Normal 3 2 3 3 3 5 2 5" xfId="58026"/>
    <cellStyle name="Normal 3 2 3 3 3 5 3" xfId="15963"/>
    <cellStyle name="Normal 3 2 3 3 3 5 4" xfId="21070"/>
    <cellStyle name="Normal 3 2 3 3 3 5 5" xfId="31627"/>
    <cellStyle name="Normal 3 2 3 3 3 5 6" xfId="42182"/>
    <cellStyle name="Normal 3 2 3 3 3 5 7" xfId="52746"/>
    <cellStyle name="Normal 3 2 3 3 3 6" xfId="8203"/>
    <cellStyle name="Normal 3 2 3 3 3 6 2" xfId="23710"/>
    <cellStyle name="Normal 3 2 3 3 3 6 3" xfId="34267"/>
    <cellStyle name="Normal 3 2 3 3 3 6 4" xfId="44822"/>
    <cellStyle name="Normal 3 2 3 3 3 6 5" xfId="55386"/>
    <cellStyle name="Normal 3 2 3 3 3 7" xfId="2925"/>
    <cellStyle name="Normal 3 2 3 3 3 8" xfId="13499"/>
    <cellStyle name="Normal 3 2 3 3 3 9" xfId="18430"/>
    <cellStyle name="Normal 3 2 3 3 4" xfId="426"/>
    <cellStyle name="Normal 3 2 3 3 4 10" xfId="39696"/>
    <cellStyle name="Normal 3 2 3 3 4 11" xfId="50256"/>
    <cellStyle name="Normal 3 2 3 3 4 2" xfId="1131"/>
    <cellStyle name="Normal 3 2 3 3 4 2 10" xfId="50960"/>
    <cellStyle name="Normal 3 2 3 3 4 2 2" xfId="2363"/>
    <cellStyle name="Normal 3 2 3 3 4 2 2 2" xfId="7649"/>
    <cellStyle name="Normal 3 2 3 3 4 2 2 2 2" xfId="12930"/>
    <cellStyle name="Normal 3 2 3 3 4 2 2 2 2 2" xfId="28436"/>
    <cellStyle name="Normal 3 2 3 3 4 2 2 2 2 3" xfId="38993"/>
    <cellStyle name="Normal 3 2 3 3 4 2 2 2 2 4" xfId="49548"/>
    <cellStyle name="Normal 3 2 3 3 4 2 2 2 2 5" xfId="60112"/>
    <cellStyle name="Normal 3 2 3 3 4 2 2 2 3" xfId="18049"/>
    <cellStyle name="Normal 3 2 3 3 4 2 2 2 4" xfId="23156"/>
    <cellStyle name="Normal 3 2 3 3 4 2 2 2 5" xfId="33713"/>
    <cellStyle name="Normal 3 2 3 3 4 2 2 2 6" xfId="44268"/>
    <cellStyle name="Normal 3 2 3 3 4 2 2 2 7" xfId="54832"/>
    <cellStyle name="Normal 3 2 3 3 4 2 2 3" xfId="10289"/>
    <cellStyle name="Normal 3 2 3 3 4 2 2 3 2" xfId="25796"/>
    <cellStyle name="Normal 3 2 3 3 4 2 2 3 3" xfId="36353"/>
    <cellStyle name="Normal 3 2 3 3 4 2 2 3 4" xfId="46908"/>
    <cellStyle name="Normal 3 2 3 3 4 2 2 3 5" xfId="57472"/>
    <cellStyle name="Normal 3 2 3 3 4 2 2 4" xfId="5007"/>
    <cellStyle name="Normal 3 2 3 3 4 2 2 5" xfId="15585"/>
    <cellStyle name="Normal 3 2 3 3 4 2 2 6" xfId="20516"/>
    <cellStyle name="Normal 3 2 3 3 4 2 2 7" xfId="31073"/>
    <cellStyle name="Normal 3 2 3 3 4 2 2 8" xfId="41628"/>
    <cellStyle name="Normal 3 2 3 3 4 2 2 9" xfId="52192"/>
    <cellStyle name="Normal 3 2 3 3 4 2 3" xfId="6417"/>
    <cellStyle name="Normal 3 2 3 3 4 2 3 2" xfId="11698"/>
    <cellStyle name="Normal 3 2 3 3 4 2 3 2 2" xfId="27204"/>
    <cellStyle name="Normal 3 2 3 3 4 2 3 2 3" xfId="37761"/>
    <cellStyle name="Normal 3 2 3 3 4 2 3 2 4" xfId="48316"/>
    <cellStyle name="Normal 3 2 3 3 4 2 3 2 5" xfId="58880"/>
    <cellStyle name="Normal 3 2 3 3 4 2 3 3" xfId="16817"/>
    <cellStyle name="Normal 3 2 3 3 4 2 3 4" xfId="21924"/>
    <cellStyle name="Normal 3 2 3 3 4 2 3 5" xfId="32481"/>
    <cellStyle name="Normal 3 2 3 3 4 2 3 6" xfId="43036"/>
    <cellStyle name="Normal 3 2 3 3 4 2 3 7" xfId="53600"/>
    <cellStyle name="Normal 3 2 3 3 4 2 4" xfId="9057"/>
    <cellStyle name="Normal 3 2 3 3 4 2 4 2" xfId="24564"/>
    <cellStyle name="Normal 3 2 3 3 4 2 4 3" xfId="35121"/>
    <cellStyle name="Normal 3 2 3 3 4 2 4 4" xfId="45676"/>
    <cellStyle name="Normal 3 2 3 3 4 2 4 5" xfId="56240"/>
    <cellStyle name="Normal 3 2 3 3 4 2 5" xfId="3775"/>
    <cellStyle name="Normal 3 2 3 3 4 2 6" xfId="14353"/>
    <cellStyle name="Normal 3 2 3 3 4 2 7" xfId="19284"/>
    <cellStyle name="Normal 3 2 3 3 4 2 8" xfId="29841"/>
    <cellStyle name="Normal 3 2 3 3 4 2 9" xfId="40396"/>
    <cellStyle name="Normal 3 2 3 3 4 3" xfId="1659"/>
    <cellStyle name="Normal 3 2 3 3 4 3 2" xfId="6945"/>
    <cellStyle name="Normal 3 2 3 3 4 3 2 2" xfId="12226"/>
    <cellStyle name="Normal 3 2 3 3 4 3 2 2 2" xfId="27732"/>
    <cellStyle name="Normal 3 2 3 3 4 3 2 2 3" xfId="38289"/>
    <cellStyle name="Normal 3 2 3 3 4 3 2 2 4" xfId="48844"/>
    <cellStyle name="Normal 3 2 3 3 4 3 2 2 5" xfId="59408"/>
    <cellStyle name="Normal 3 2 3 3 4 3 2 3" xfId="17345"/>
    <cellStyle name="Normal 3 2 3 3 4 3 2 4" xfId="22452"/>
    <cellStyle name="Normal 3 2 3 3 4 3 2 5" xfId="33009"/>
    <cellStyle name="Normal 3 2 3 3 4 3 2 6" xfId="43564"/>
    <cellStyle name="Normal 3 2 3 3 4 3 2 7" xfId="54128"/>
    <cellStyle name="Normal 3 2 3 3 4 3 3" xfId="9585"/>
    <cellStyle name="Normal 3 2 3 3 4 3 3 2" xfId="25092"/>
    <cellStyle name="Normal 3 2 3 3 4 3 3 3" xfId="35649"/>
    <cellStyle name="Normal 3 2 3 3 4 3 3 4" xfId="46204"/>
    <cellStyle name="Normal 3 2 3 3 4 3 3 5" xfId="56768"/>
    <cellStyle name="Normal 3 2 3 3 4 3 4" xfId="4303"/>
    <cellStyle name="Normal 3 2 3 3 4 3 5" xfId="14881"/>
    <cellStyle name="Normal 3 2 3 3 4 3 6" xfId="19812"/>
    <cellStyle name="Normal 3 2 3 3 4 3 7" xfId="30369"/>
    <cellStyle name="Normal 3 2 3 3 4 3 8" xfId="40924"/>
    <cellStyle name="Normal 3 2 3 3 4 3 9" xfId="51488"/>
    <cellStyle name="Normal 3 2 3 3 4 4" xfId="5712"/>
    <cellStyle name="Normal 3 2 3 3 4 4 2" xfId="10994"/>
    <cellStyle name="Normal 3 2 3 3 4 4 2 2" xfId="26500"/>
    <cellStyle name="Normal 3 2 3 3 4 4 2 3" xfId="37057"/>
    <cellStyle name="Normal 3 2 3 3 4 4 2 4" xfId="47612"/>
    <cellStyle name="Normal 3 2 3 3 4 4 2 5" xfId="58176"/>
    <cellStyle name="Normal 3 2 3 3 4 4 3" xfId="16113"/>
    <cellStyle name="Normal 3 2 3 3 4 4 4" xfId="21220"/>
    <cellStyle name="Normal 3 2 3 3 4 4 5" xfId="31777"/>
    <cellStyle name="Normal 3 2 3 3 4 4 6" xfId="42332"/>
    <cellStyle name="Normal 3 2 3 3 4 4 7" xfId="52896"/>
    <cellStyle name="Normal 3 2 3 3 4 5" xfId="8353"/>
    <cellStyle name="Normal 3 2 3 3 4 5 2" xfId="23860"/>
    <cellStyle name="Normal 3 2 3 3 4 5 3" xfId="34417"/>
    <cellStyle name="Normal 3 2 3 3 4 5 4" xfId="44972"/>
    <cellStyle name="Normal 3 2 3 3 4 5 5" xfId="55536"/>
    <cellStyle name="Normal 3 2 3 3 4 6" xfId="3075"/>
    <cellStyle name="Normal 3 2 3 3 4 7" xfId="13649"/>
    <cellStyle name="Normal 3 2 3 3 4 8" xfId="18580"/>
    <cellStyle name="Normal 3 2 3 3 4 9" xfId="29141"/>
    <cellStyle name="Normal 3 2 3 3 5" xfId="779"/>
    <cellStyle name="Normal 3 2 3 3 5 10" xfId="50608"/>
    <cellStyle name="Normal 3 2 3 3 5 2" xfId="2011"/>
    <cellStyle name="Normal 3 2 3 3 5 2 2" xfId="7297"/>
    <cellStyle name="Normal 3 2 3 3 5 2 2 2" xfId="12578"/>
    <cellStyle name="Normal 3 2 3 3 5 2 2 2 2" xfId="28084"/>
    <cellStyle name="Normal 3 2 3 3 5 2 2 2 3" xfId="38641"/>
    <cellStyle name="Normal 3 2 3 3 5 2 2 2 4" xfId="49196"/>
    <cellStyle name="Normal 3 2 3 3 5 2 2 2 5" xfId="59760"/>
    <cellStyle name="Normal 3 2 3 3 5 2 2 3" xfId="17697"/>
    <cellStyle name="Normal 3 2 3 3 5 2 2 4" xfId="22804"/>
    <cellStyle name="Normal 3 2 3 3 5 2 2 5" xfId="33361"/>
    <cellStyle name="Normal 3 2 3 3 5 2 2 6" xfId="43916"/>
    <cellStyle name="Normal 3 2 3 3 5 2 2 7" xfId="54480"/>
    <cellStyle name="Normal 3 2 3 3 5 2 3" xfId="9937"/>
    <cellStyle name="Normal 3 2 3 3 5 2 3 2" xfId="25444"/>
    <cellStyle name="Normal 3 2 3 3 5 2 3 3" xfId="36001"/>
    <cellStyle name="Normal 3 2 3 3 5 2 3 4" xfId="46556"/>
    <cellStyle name="Normal 3 2 3 3 5 2 3 5" xfId="57120"/>
    <cellStyle name="Normal 3 2 3 3 5 2 4" xfId="4655"/>
    <cellStyle name="Normal 3 2 3 3 5 2 5" xfId="15233"/>
    <cellStyle name="Normal 3 2 3 3 5 2 6" xfId="20164"/>
    <cellStyle name="Normal 3 2 3 3 5 2 7" xfId="30721"/>
    <cellStyle name="Normal 3 2 3 3 5 2 8" xfId="41276"/>
    <cellStyle name="Normal 3 2 3 3 5 2 9" xfId="51840"/>
    <cellStyle name="Normal 3 2 3 3 5 3" xfId="6065"/>
    <cellStyle name="Normal 3 2 3 3 5 3 2" xfId="11346"/>
    <cellStyle name="Normal 3 2 3 3 5 3 2 2" xfId="26852"/>
    <cellStyle name="Normal 3 2 3 3 5 3 2 3" xfId="37409"/>
    <cellStyle name="Normal 3 2 3 3 5 3 2 4" xfId="47964"/>
    <cellStyle name="Normal 3 2 3 3 5 3 2 5" xfId="58528"/>
    <cellStyle name="Normal 3 2 3 3 5 3 3" xfId="16465"/>
    <cellStyle name="Normal 3 2 3 3 5 3 4" xfId="21572"/>
    <cellStyle name="Normal 3 2 3 3 5 3 5" xfId="32129"/>
    <cellStyle name="Normal 3 2 3 3 5 3 6" xfId="42684"/>
    <cellStyle name="Normal 3 2 3 3 5 3 7" xfId="53248"/>
    <cellStyle name="Normal 3 2 3 3 5 4" xfId="8705"/>
    <cellStyle name="Normal 3 2 3 3 5 4 2" xfId="24212"/>
    <cellStyle name="Normal 3 2 3 3 5 4 3" xfId="34769"/>
    <cellStyle name="Normal 3 2 3 3 5 4 4" xfId="45324"/>
    <cellStyle name="Normal 3 2 3 3 5 4 5" xfId="55888"/>
    <cellStyle name="Normal 3 2 3 3 5 5" xfId="3423"/>
    <cellStyle name="Normal 3 2 3 3 5 6" xfId="14001"/>
    <cellStyle name="Normal 3 2 3 3 5 7" xfId="18932"/>
    <cellStyle name="Normal 3 2 3 3 5 8" xfId="29489"/>
    <cellStyle name="Normal 3 2 3 3 5 9" xfId="40044"/>
    <cellStyle name="Normal 3 2 3 3 6" xfId="1333"/>
    <cellStyle name="Normal 3 2 3 3 6 2" xfId="6619"/>
    <cellStyle name="Normal 3 2 3 3 6 2 2" xfId="11900"/>
    <cellStyle name="Normal 3 2 3 3 6 2 2 2" xfId="27406"/>
    <cellStyle name="Normal 3 2 3 3 6 2 2 3" xfId="37963"/>
    <cellStyle name="Normal 3 2 3 3 6 2 2 4" xfId="48518"/>
    <cellStyle name="Normal 3 2 3 3 6 2 2 5" xfId="59082"/>
    <cellStyle name="Normal 3 2 3 3 6 2 3" xfId="17019"/>
    <cellStyle name="Normal 3 2 3 3 6 2 4" xfId="22126"/>
    <cellStyle name="Normal 3 2 3 3 6 2 5" xfId="32683"/>
    <cellStyle name="Normal 3 2 3 3 6 2 6" xfId="43238"/>
    <cellStyle name="Normal 3 2 3 3 6 2 7" xfId="53802"/>
    <cellStyle name="Normal 3 2 3 3 6 3" xfId="9259"/>
    <cellStyle name="Normal 3 2 3 3 6 3 2" xfId="24766"/>
    <cellStyle name="Normal 3 2 3 3 6 3 3" xfId="35323"/>
    <cellStyle name="Normal 3 2 3 3 6 3 4" xfId="45878"/>
    <cellStyle name="Normal 3 2 3 3 6 3 5" xfId="56442"/>
    <cellStyle name="Normal 3 2 3 3 6 4" xfId="3977"/>
    <cellStyle name="Normal 3 2 3 3 6 5" xfId="14555"/>
    <cellStyle name="Normal 3 2 3 3 6 6" xfId="19486"/>
    <cellStyle name="Normal 3 2 3 3 6 7" xfId="30043"/>
    <cellStyle name="Normal 3 2 3 3 6 8" xfId="40598"/>
    <cellStyle name="Normal 3 2 3 3 6 9" xfId="51162"/>
    <cellStyle name="Normal 3 2 3 3 7" xfId="2565"/>
    <cellStyle name="Normal 3 2 3 3 7 2" xfId="7851"/>
    <cellStyle name="Normal 3 2 3 3 7 2 2" xfId="13132"/>
    <cellStyle name="Normal 3 2 3 3 7 2 2 2" xfId="28638"/>
    <cellStyle name="Normal 3 2 3 3 7 2 2 3" xfId="39195"/>
    <cellStyle name="Normal 3 2 3 3 7 2 2 4" xfId="49750"/>
    <cellStyle name="Normal 3 2 3 3 7 2 2 5" xfId="60314"/>
    <cellStyle name="Normal 3 2 3 3 7 2 3" xfId="23358"/>
    <cellStyle name="Normal 3 2 3 3 7 2 4" xfId="33915"/>
    <cellStyle name="Normal 3 2 3 3 7 2 5" xfId="44470"/>
    <cellStyle name="Normal 3 2 3 3 7 2 6" xfId="55034"/>
    <cellStyle name="Normal 3 2 3 3 7 3" xfId="10491"/>
    <cellStyle name="Normal 3 2 3 3 7 3 2" xfId="25998"/>
    <cellStyle name="Normal 3 2 3 3 7 3 3" xfId="36555"/>
    <cellStyle name="Normal 3 2 3 3 7 3 4" xfId="47110"/>
    <cellStyle name="Normal 3 2 3 3 7 3 5" xfId="57674"/>
    <cellStyle name="Normal 3 2 3 3 7 4" xfId="5209"/>
    <cellStyle name="Normal 3 2 3 3 7 5" xfId="15787"/>
    <cellStyle name="Normal 3 2 3 3 7 6" xfId="20718"/>
    <cellStyle name="Normal 3 2 3 3 7 7" xfId="31275"/>
    <cellStyle name="Normal 3 2 3 3 7 8" xfId="41830"/>
    <cellStyle name="Normal 3 2 3 3 7 9" xfId="52394"/>
    <cellStyle name="Normal 3 2 3 3 8" xfId="5359"/>
    <cellStyle name="Normal 3 2 3 3 8 2" xfId="10641"/>
    <cellStyle name="Normal 3 2 3 3 8 2 2" xfId="26148"/>
    <cellStyle name="Normal 3 2 3 3 8 2 3" xfId="36705"/>
    <cellStyle name="Normal 3 2 3 3 8 2 4" xfId="47260"/>
    <cellStyle name="Normal 3 2 3 3 8 2 5" xfId="57824"/>
    <cellStyle name="Normal 3 2 3 3 8 3" xfId="20868"/>
    <cellStyle name="Normal 3 2 3 3 8 4" xfId="31425"/>
    <cellStyle name="Normal 3 2 3 3 8 5" xfId="41980"/>
    <cellStyle name="Normal 3 2 3 3 8 6" xfId="52544"/>
    <cellStyle name="Normal 3 2 3 3 9" xfId="8001"/>
    <cellStyle name="Normal 3 2 3 3 9 2" xfId="23508"/>
    <cellStyle name="Normal 3 2 3 3 9 3" xfId="34065"/>
    <cellStyle name="Normal 3 2 3 3 9 4" xfId="44620"/>
    <cellStyle name="Normal 3 2 3 3 9 5" xfId="55184"/>
    <cellStyle name="Normal 3 2 3 4" xfId="119"/>
    <cellStyle name="Normal 3 2 3 5" xfId="72"/>
    <cellStyle name="Normal 3 2 3 5 10" xfId="2729"/>
    <cellStyle name="Normal 3 2 3 5 11" xfId="13355"/>
    <cellStyle name="Normal 3 2 3 5 12" xfId="18284"/>
    <cellStyle name="Normal 3 2 3 5 13" xfId="28803"/>
    <cellStyle name="Normal 3 2 3 5 14" xfId="39358"/>
    <cellStyle name="Normal 3 2 3 5 15" xfId="49961"/>
    <cellStyle name="Normal 3 2 3 5 2" xfId="215"/>
    <cellStyle name="Normal 3 2 3 5 2 10" xfId="13442"/>
    <cellStyle name="Normal 3 2 3 5 2 11" xfId="18372"/>
    <cellStyle name="Normal 3 2 3 5 2 12" xfId="28934"/>
    <cellStyle name="Normal 3 2 3 5 2 13" xfId="39489"/>
    <cellStyle name="Normal 3 2 3 5 2 14" xfId="50049"/>
    <cellStyle name="Normal 3 2 3 5 2 2" xfId="395"/>
    <cellStyle name="Normal 3 2 3 5 2 2 10" xfId="29110"/>
    <cellStyle name="Normal 3 2 3 5 2 2 11" xfId="39665"/>
    <cellStyle name="Normal 3 2 3 5 2 2 12" xfId="50225"/>
    <cellStyle name="Normal 3 2 3 5 2 2 2" xfId="748"/>
    <cellStyle name="Normal 3 2 3 5 2 2 2 10" xfId="50577"/>
    <cellStyle name="Normal 3 2 3 5 2 2 2 2" xfId="1980"/>
    <cellStyle name="Normal 3 2 3 5 2 2 2 2 2" xfId="7266"/>
    <cellStyle name="Normal 3 2 3 5 2 2 2 2 2 2" xfId="12547"/>
    <cellStyle name="Normal 3 2 3 5 2 2 2 2 2 2 2" xfId="28053"/>
    <cellStyle name="Normal 3 2 3 5 2 2 2 2 2 2 3" xfId="38610"/>
    <cellStyle name="Normal 3 2 3 5 2 2 2 2 2 2 4" xfId="49165"/>
    <cellStyle name="Normal 3 2 3 5 2 2 2 2 2 2 5" xfId="59729"/>
    <cellStyle name="Normal 3 2 3 5 2 2 2 2 2 3" xfId="17666"/>
    <cellStyle name="Normal 3 2 3 5 2 2 2 2 2 4" xfId="22773"/>
    <cellStyle name="Normal 3 2 3 5 2 2 2 2 2 5" xfId="33330"/>
    <cellStyle name="Normal 3 2 3 5 2 2 2 2 2 6" xfId="43885"/>
    <cellStyle name="Normal 3 2 3 5 2 2 2 2 2 7" xfId="54449"/>
    <cellStyle name="Normal 3 2 3 5 2 2 2 2 3" xfId="9906"/>
    <cellStyle name="Normal 3 2 3 5 2 2 2 2 3 2" xfId="25413"/>
    <cellStyle name="Normal 3 2 3 5 2 2 2 2 3 3" xfId="35970"/>
    <cellStyle name="Normal 3 2 3 5 2 2 2 2 3 4" xfId="46525"/>
    <cellStyle name="Normal 3 2 3 5 2 2 2 2 3 5" xfId="57089"/>
    <cellStyle name="Normal 3 2 3 5 2 2 2 2 4" xfId="4624"/>
    <cellStyle name="Normal 3 2 3 5 2 2 2 2 5" xfId="15202"/>
    <cellStyle name="Normal 3 2 3 5 2 2 2 2 6" xfId="20133"/>
    <cellStyle name="Normal 3 2 3 5 2 2 2 2 7" xfId="30690"/>
    <cellStyle name="Normal 3 2 3 5 2 2 2 2 8" xfId="41245"/>
    <cellStyle name="Normal 3 2 3 5 2 2 2 2 9" xfId="51809"/>
    <cellStyle name="Normal 3 2 3 5 2 2 2 3" xfId="6034"/>
    <cellStyle name="Normal 3 2 3 5 2 2 2 3 2" xfId="11315"/>
    <cellStyle name="Normal 3 2 3 5 2 2 2 3 2 2" xfId="26821"/>
    <cellStyle name="Normal 3 2 3 5 2 2 2 3 2 3" xfId="37378"/>
    <cellStyle name="Normal 3 2 3 5 2 2 2 3 2 4" xfId="47933"/>
    <cellStyle name="Normal 3 2 3 5 2 2 2 3 2 5" xfId="58497"/>
    <cellStyle name="Normal 3 2 3 5 2 2 2 3 3" xfId="16434"/>
    <cellStyle name="Normal 3 2 3 5 2 2 2 3 4" xfId="21541"/>
    <cellStyle name="Normal 3 2 3 5 2 2 2 3 5" xfId="32098"/>
    <cellStyle name="Normal 3 2 3 5 2 2 2 3 6" xfId="42653"/>
    <cellStyle name="Normal 3 2 3 5 2 2 2 3 7" xfId="53217"/>
    <cellStyle name="Normal 3 2 3 5 2 2 2 4" xfId="8674"/>
    <cellStyle name="Normal 3 2 3 5 2 2 2 4 2" xfId="24181"/>
    <cellStyle name="Normal 3 2 3 5 2 2 2 4 3" xfId="34738"/>
    <cellStyle name="Normal 3 2 3 5 2 2 2 4 4" xfId="45293"/>
    <cellStyle name="Normal 3 2 3 5 2 2 2 4 5" xfId="55857"/>
    <cellStyle name="Normal 3 2 3 5 2 2 2 5" xfId="3392"/>
    <cellStyle name="Normal 3 2 3 5 2 2 2 6" xfId="13970"/>
    <cellStyle name="Normal 3 2 3 5 2 2 2 7" xfId="18901"/>
    <cellStyle name="Normal 3 2 3 5 2 2 2 8" xfId="29458"/>
    <cellStyle name="Normal 3 2 3 5 2 2 2 9" xfId="40013"/>
    <cellStyle name="Normal 3 2 3 5 2 2 3" xfId="1100"/>
    <cellStyle name="Normal 3 2 3 5 2 2 3 10" xfId="50929"/>
    <cellStyle name="Normal 3 2 3 5 2 2 3 2" xfId="2332"/>
    <cellStyle name="Normal 3 2 3 5 2 2 3 2 2" xfId="7618"/>
    <cellStyle name="Normal 3 2 3 5 2 2 3 2 2 2" xfId="12899"/>
    <cellStyle name="Normal 3 2 3 5 2 2 3 2 2 2 2" xfId="28405"/>
    <cellStyle name="Normal 3 2 3 5 2 2 3 2 2 2 3" xfId="38962"/>
    <cellStyle name="Normal 3 2 3 5 2 2 3 2 2 2 4" xfId="49517"/>
    <cellStyle name="Normal 3 2 3 5 2 2 3 2 2 2 5" xfId="60081"/>
    <cellStyle name="Normal 3 2 3 5 2 2 3 2 2 3" xfId="18018"/>
    <cellStyle name="Normal 3 2 3 5 2 2 3 2 2 4" xfId="23125"/>
    <cellStyle name="Normal 3 2 3 5 2 2 3 2 2 5" xfId="33682"/>
    <cellStyle name="Normal 3 2 3 5 2 2 3 2 2 6" xfId="44237"/>
    <cellStyle name="Normal 3 2 3 5 2 2 3 2 2 7" xfId="54801"/>
    <cellStyle name="Normal 3 2 3 5 2 2 3 2 3" xfId="10258"/>
    <cellStyle name="Normal 3 2 3 5 2 2 3 2 3 2" xfId="25765"/>
    <cellStyle name="Normal 3 2 3 5 2 2 3 2 3 3" xfId="36322"/>
    <cellStyle name="Normal 3 2 3 5 2 2 3 2 3 4" xfId="46877"/>
    <cellStyle name="Normal 3 2 3 5 2 2 3 2 3 5" xfId="57441"/>
    <cellStyle name="Normal 3 2 3 5 2 2 3 2 4" xfId="4976"/>
    <cellStyle name="Normal 3 2 3 5 2 2 3 2 5" xfId="15554"/>
    <cellStyle name="Normal 3 2 3 5 2 2 3 2 6" xfId="20485"/>
    <cellStyle name="Normal 3 2 3 5 2 2 3 2 7" xfId="31042"/>
    <cellStyle name="Normal 3 2 3 5 2 2 3 2 8" xfId="41597"/>
    <cellStyle name="Normal 3 2 3 5 2 2 3 2 9" xfId="52161"/>
    <cellStyle name="Normal 3 2 3 5 2 2 3 3" xfId="6386"/>
    <cellStyle name="Normal 3 2 3 5 2 2 3 3 2" xfId="11667"/>
    <cellStyle name="Normal 3 2 3 5 2 2 3 3 2 2" xfId="27173"/>
    <cellStyle name="Normal 3 2 3 5 2 2 3 3 2 3" xfId="37730"/>
    <cellStyle name="Normal 3 2 3 5 2 2 3 3 2 4" xfId="48285"/>
    <cellStyle name="Normal 3 2 3 5 2 2 3 3 2 5" xfId="58849"/>
    <cellStyle name="Normal 3 2 3 5 2 2 3 3 3" xfId="16786"/>
    <cellStyle name="Normal 3 2 3 5 2 2 3 3 4" xfId="21893"/>
    <cellStyle name="Normal 3 2 3 5 2 2 3 3 5" xfId="32450"/>
    <cellStyle name="Normal 3 2 3 5 2 2 3 3 6" xfId="43005"/>
    <cellStyle name="Normal 3 2 3 5 2 2 3 3 7" xfId="53569"/>
    <cellStyle name="Normal 3 2 3 5 2 2 3 4" xfId="9026"/>
    <cellStyle name="Normal 3 2 3 5 2 2 3 4 2" xfId="24533"/>
    <cellStyle name="Normal 3 2 3 5 2 2 3 4 3" xfId="35090"/>
    <cellStyle name="Normal 3 2 3 5 2 2 3 4 4" xfId="45645"/>
    <cellStyle name="Normal 3 2 3 5 2 2 3 4 5" xfId="56209"/>
    <cellStyle name="Normal 3 2 3 5 2 2 3 5" xfId="3744"/>
    <cellStyle name="Normal 3 2 3 5 2 2 3 6" xfId="14322"/>
    <cellStyle name="Normal 3 2 3 5 2 2 3 7" xfId="19253"/>
    <cellStyle name="Normal 3 2 3 5 2 2 3 8" xfId="29810"/>
    <cellStyle name="Normal 3 2 3 5 2 2 3 9" xfId="40365"/>
    <cellStyle name="Normal 3 2 3 5 2 2 4" xfId="1628"/>
    <cellStyle name="Normal 3 2 3 5 2 2 4 2" xfId="6914"/>
    <cellStyle name="Normal 3 2 3 5 2 2 4 2 2" xfId="12195"/>
    <cellStyle name="Normal 3 2 3 5 2 2 4 2 2 2" xfId="27701"/>
    <cellStyle name="Normal 3 2 3 5 2 2 4 2 2 3" xfId="38258"/>
    <cellStyle name="Normal 3 2 3 5 2 2 4 2 2 4" xfId="48813"/>
    <cellStyle name="Normal 3 2 3 5 2 2 4 2 2 5" xfId="59377"/>
    <cellStyle name="Normal 3 2 3 5 2 2 4 2 3" xfId="17314"/>
    <cellStyle name="Normal 3 2 3 5 2 2 4 2 4" xfId="22421"/>
    <cellStyle name="Normal 3 2 3 5 2 2 4 2 5" xfId="32978"/>
    <cellStyle name="Normal 3 2 3 5 2 2 4 2 6" xfId="43533"/>
    <cellStyle name="Normal 3 2 3 5 2 2 4 2 7" xfId="54097"/>
    <cellStyle name="Normal 3 2 3 5 2 2 4 3" xfId="9554"/>
    <cellStyle name="Normal 3 2 3 5 2 2 4 3 2" xfId="25061"/>
    <cellStyle name="Normal 3 2 3 5 2 2 4 3 3" xfId="35618"/>
    <cellStyle name="Normal 3 2 3 5 2 2 4 3 4" xfId="46173"/>
    <cellStyle name="Normal 3 2 3 5 2 2 4 3 5" xfId="56737"/>
    <cellStyle name="Normal 3 2 3 5 2 2 4 4" xfId="4272"/>
    <cellStyle name="Normal 3 2 3 5 2 2 4 5" xfId="14850"/>
    <cellStyle name="Normal 3 2 3 5 2 2 4 6" xfId="19781"/>
    <cellStyle name="Normal 3 2 3 5 2 2 4 7" xfId="30338"/>
    <cellStyle name="Normal 3 2 3 5 2 2 4 8" xfId="40893"/>
    <cellStyle name="Normal 3 2 3 5 2 2 4 9" xfId="51457"/>
    <cellStyle name="Normal 3 2 3 5 2 2 5" xfId="5681"/>
    <cellStyle name="Normal 3 2 3 5 2 2 5 2" xfId="10963"/>
    <cellStyle name="Normal 3 2 3 5 2 2 5 2 2" xfId="26469"/>
    <cellStyle name="Normal 3 2 3 5 2 2 5 2 3" xfId="37026"/>
    <cellStyle name="Normal 3 2 3 5 2 2 5 2 4" xfId="47581"/>
    <cellStyle name="Normal 3 2 3 5 2 2 5 2 5" xfId="58145"/>
    <cellStyle name="Normal 3 2 3 5 2 2 5 3" xfId="16082"/>
    <cellStyle name="Normal 3 2 3 5 2 2 5 4" xfId="21189"/>
    <cellStyle name="Normal 3 2 3 5 2 2 5 5" xfId="31746"/>
    <cellStyle name="Normal 3 2 3 5 2 2 5 6" xfId="42301"/>
    <cellStyle name="Normal 3 2 3 5 2 2 5 7" xfId="52865"/>
    <cellStyle name="Normal 3 2 3 5 2 2 6" xfId="8322"/>
    <cellStyle name="Normal 3 2 3 5 2 2 6 2" xfId="23829"/>
    <cellStyle name="Normal 3 2 3 5 2 2 6 3" xfId="34386"/>
    <cellStyle name="Normal 3 2 3 5 2 2 6 4" xfId="44941"/>
    <cellStyle name="Normal 3 2 3 5 2 2 6 5" xfId="55505"/>
    <cellStyle name="Normal 3 2 3 5 2 2 7" xfId="3044"/>
    <cellStyle name="Normal 3 2 3 5 2 2 8" xfId="13618"/>
    <cellStyle name="Normal 3 2 3 5 2 2 9" xfId="18549"/>
    <cellStyle name="Normal 3 2 3 5 2 3" xfId="571"/>
    <cellStyle name="Normal 3 2 3 5 2 3 10" xfId="39837"/>
    <cellStyle name="Normal 3 2 3 5 2 3 11" xfId="50401"/>
    <cellStyle name="Normal 3 2 3 5 2 3 2" xfId="1276"/>
    <cellStyle name="Normal 3 2 3 5 2 3 2 10" xfId="51105"/>
    <cellStyle name="Normal 3 2 3 5 2 3 2 2" xfId="2508"/>
    <cellStyle name="Normal 3 2 3 5 2 3 2 2 2" xfId="7794"/>
    <cellStyle name="Normal 3 2 3 5 2 3 2 2 2 2" xfId="13075"/>
    <cellStyle name="Normal 3 2 3 5 2 3 2 2 2 2 2" xfId="28581"/>
    <cellStyle name="Normal 3 2 3 5 2 3 2 2 2 2 3" xfId="39138"/>
    <cellStyle name="Normal 3 2 3 5 2 3 2 2 2 2 4" xfId="49693"/>
    <cellStyle name="Normal 3 2 3 5 2 3 2 2 2 2 5" xfId="60257"/>
    <cellStyle name="Normal 3 2 3 5 2 3 2 2 2 3" xfId="18194"/>
    <cellStyle name="Normal 3 2 3 5 2 3 2 2 2 4" xfId="23301"/>
    <cellStyle name="Normal 3 2 3 5 2 3 2 2 2 5" xfId="33858"/>
    <cellStyle name="Normal 3 2 3 5 2 3 2 2 2 6" xfId="44413"/>
    <cellStyle name="Normal 3 2 3 5 2 3 2 2 2 7" xfId="54977"/>
    <cellStyle name="Normal 3 2 3 5 2 3 2 2 3" xfId="10434"/>
    <cellStyle name="Normal 3 2 3 5 2 3 2 2 3 2" xfId="25941"/>
    <cellStyle name="Normal 3 2 3 5 2 3 2 2 3 3" xfId="36498"/>
    <cellStyle name="Normal 3 2 3 5 2 3 2 2 3 4" xfId="47053"/>
    <cellStyle name="Normal 3 2 3 5 2 3 2 2 3 5" xfId="57617"/>
    <cellStyle name="Normal 3 2 3 5 2 3 2 2 4" xfId="5152"/>
    <cellStyle name="Normal 3 2 3 5 2 3 2 2 5" xfId="15730"/>
    <cellStyle name="Normal 3 2 3 5 2 3 2 2 6" xfId="20661"/>
    <cellStyle name="Normal 3 2 3 5 2 3 2 2 7" xfId="31218"/>
    <cellStyle name="Normal 3 2 3 5 2 3 2 2 8" xfId="41773"/>
    <cellStyle name="Normal 3 2 3 5 2 3 2 2 9" xfId="52337"/>
    <cellStyle name="Normal 3 2 3 5 2 3 2 3" xfId="6562"/>
    <cellStyle name="Normal 3 2 3 5 2 3 2 3 2" xfId="11843"/>
    <cellStyle name="Normal 3 2 3 5 2 3 2 3 2 2" xfId="27349"/>
    <cellStyle name="Normal 3 2 3 5 2 3 2 3 2 3" xfId="37906"/>
    <cellStyle name="Normal 3 2 3 5 2 3 2 3 2 4" xfId="48461"/>
    <cellStyle name="Normal 3 2 3 5 2 3 2 3 2 5" xfId="59025"/>
    <cellStyle name="Normal 3 2 3 5 2 3 2 3 3" xfId="16962"/>
    <cellStyle name="Normal 3 2 3 5 2 3 2 3 4" xfId="22069"/>
    <cellStyle name="Normal 3 2 3 5 2 3 2 3 5" xfId="32626"/>
    <cellStyle name="Normal 3 2 3 5 2 3 2 3 6" xfId="43181"/>
    <cellStyle name="Normal 3 2 3 5 2 3 2 3 7" xfId="53745"/>
    <cellStyle name="Normal 3 2 3 5 2 3 2 4" xfId="9202"/>
    <cellStyle name="Normal 3 2 3 5 2 3 2 4 2" xfId="24709"/>
    <cellStyle name="Normal 3 2 3 5 2 3 2 4 3" xfId="35266"/>
    <cellStyle name="Normal 3 2 3 5 2 3 2 4 4" xfId="45821"/>
    <cellStyle name="Normal 3 2 3 5 2 3 2 4 5" xfId="56385"/>
    <cellStyle name="Normal 3 2 3 5 2 3 2 5" xfId="3920"/>
    <cellStyle name="Normal 3 2 3 5 2 3 2 6" xfId="14498"/>
    <cellStyle name="Normal 3 2 3 5 2 3 2 7" xfId="19429"/>
    <cellStyle name="Normal 3 2 3 5 2 3 2 8" xfId="29986"/>
    <cellStyle name="Normal 3 2 3 5 2 3 2 9" xfId="40541"/>
    <cellStyle name="Normal 3 2 3 5 2 3 3" xfId="1804"/>
    <cellStyle name="Normal 3 2 3 5 2 3 3 2" xfId="7090"/>
    <cellStyle name="Normal 3 2 3 5 2 3 3 2 2" xfId="12371"/>
    <cellStyle name="Normal 3 2 3 5 2 3 3 2 2 2" xfId="27877"/>
    <cellStyle name="Normal 3 2 3 5 2 3 3 2 2 3" xfId="38434"/>
    <cellStyle name="Normal 3 2 3 5 2 3 3 2 2 4" xfId="48989"/>
    <cellStyle name="Normal 3 2 3 5 2 3 3 2 2 5" xfId="59553"/>
    <cellStyle name="Normal 3 2 3 5 2 3 3 2 3" xfId="17490"/>
    <cellStyle name="Normal 3 2 3 5 2 3 3 2 4" xfId="22597"/>
    <cellStyle name="Normal 3 2 3 5 2 3 3 2 5" xfId="33154"/>
    <cellStyle name="Normal 3 2 3 5 2 3 3 2 6" xfId="43709"/>
    <cellStyle name="Normal 3 2 3 5 2 3 3 2 7" xfId="54273"/>
    <cellStyle name="Normal 3 2 3 5 2 3 3 3" xfId="9730"/>
    <cellStyle name="Normal 3 2 3 5 2 3 3 3 2" xfId="25237"/>
    <cellStyle name="Normal 3 2 3 5 2 3 3 3 3" xfId="35794"/>
    <cellStyle name="Normal 3 2 3 5 2 3 3 3 4" xfId="46349"/>
    <cellStyle name="Normal 3 2 3 5 2 3 3 3 5" xfId="56913"/>
    <cellStyle name="Normal 3 2 3 5 2 3 3 4" xfId="4448"/>
    <cellStyle name="Normal 3 2 3 5 2 3 3 5" xfId="15026"/>
    <cellStyle name="Normal 3 2 3 5 2 3 3 6" xfId="19957"/>
    <cellStyle name="Normal 3 2 3 5 2 3 3 7" xfId="30514"/>
    <cellStyle name="Normal 3 2 3 5 2 3 3 8" xfId="41069"/>
    <cellStyle name="Normal 3 2 3 5 2 3 3 9" xfId="51633"/>
    <cellStyle name="Normal 3 2 3 5 2 3 4" xfId="5857"/>
    <cellStyle name="Normal 3 2 3 5 2 3 4 2" xfId="11139"/>
    <cellStyle name="Normal 3 2 3 5 2 3 4 2 2" xfId="26645"/>
    <cellStyle name="Normal 3 2 3 5 2 3 4 2 3" xfId="37202"/>
    <cellStyle name="Normal 3 2 3 5 2 3 4 2 4" xfId="47757"/>
    <cellStyle name="Normal 3 2 3 5 2 3 4 2 5" xfId="58321"/>
    <cellStyle name="Normal 3 2 3 5 2 3 4 3" xfId="16258"/>
    <cellStyle name="Normal 3 2 3 5 2 3 4 4" xfId="21365"/>
    <cellStyle name="Normal 3 2 3 5 2 3 4 5" xfId="31922"/>
    <cellStyle name="Normal 3 2 3 5 2 3 4 6" xfId="42477"/>
    <cellStyle name="Normal 3 2 3 5 2 3 4 7" xfId="53041"/>
    <cellStyle name="Normal 3 2 3 5 2 3 5" xfId="8498"/>
    <cellStyle name="Normal 3 2 3 5 2 3 5 2" xfId="24005"/>
    <cellStyle name="Normal 3 2 3 5 2 3 5 3" xfId="34562"/>
    <cellStyle name="Normal 3 2 3 5 2 3 5 4" xfId="45117"/>
    <cellStyle name="Normal 3 2 3 5 2 3 5 5" xfId="55681"/>
    <cellStyle name="Normal 3 2 3 5 2 3 6" xfId="3216"/>
    <cellStyle name="Normal 3 2 3 5 2 3 7" xfId="13794"/>
    <cellStyle name="Normal 3 2 3 5 2 3 8" xfId="18725"/>
    <cellStyle name="Normal 3 2 3 5 2 3 9" xfId="29282"/>
    <cellStyle name="Normal 3 2 3 5 2 4" xfId="924"/>
    <cellStyle name="Normal 3 2 3 5 2 4 10" xfId="50753"/>
    <cellStyle name="Normal 3 2 3 5 2 4 2" xfId="2156"/>
    <cellStyle name="Normal 3 2 3 5 2 4 2 2" xfId="7442"/>
    <cellStyle name="Normal 3 2 3 5 2 4 2 2 2" xfId="12723"/>
    <cellStyle name="Normal 3 2 3 5 2 4 2 2 2 2" xfId="28229"/>
    <cellStyle name="Normal 3 2 3 5 2 4 2 2 2 3" xfId="38786"/>
    <cellStyle name="Normal 3 2 3 5 2 4 2 2 2 4" xfId="49341"/>
    <cellStyle name="Normal 3 2 3 5 2 4 2 2 2 5" xfId="59905"/>
    <cellStyle name="Normal 3 2 3 5 2 4 2 2 3" xfId="17842"/>
    <cellStyle name="Normal 3 2 3 5 2 4 2 2 4" xfId="22949"/>
    <cellStyle name="Normal 3 2 3 5 2 4 2 2 5" xfId="33506"/>
    <cellStyle name="Normal 3 2 3 5 2 4 2 2 6" xfId="44061"/>
    <cellStyle name="Normal 3 2 3 5 2 4 2 2 7" xfId="54625"/>
    <cellStyle name="Normal 3 2 3 5 2 4 2 3" xfId="10082"/>
    <cellStyle name="Normal 3 2 3 5 2 4 2 3 2" xfId="25589"/>
    <cellStyle name="Normal 3 2 3 5 2 4 2 3 3" xfId="36146"/>
    <cellStyle name="Normal 3 2 3 5 2 4 2 3 4" xfId="46701"/>
    <cellStyle name="Normal 3 2 3 5 2 4 2 3 5" xfId="57265"/>
    <cellStyle name="Normal 3 2 3 5 2 4 2 4" xfId="4800"/>
    <cellStyle name="Normal 3 2 3 5 2 4 2 5" xfId="15378"/>
    <cellStyle name="Normal 3 2 3 5 2 4 2 6" xfId="20309"/>
    <cellStyle name="Normal 3 2 3 5 2 4 2 7" xfId="30866"/>
    <cellStyle name="Normal 3 2 3 5 2 4 2 8" xfId="41421"/>
    <cellStyle name="Normal 3 2 3 5 2 4 2 9" xfId="51985"/>
    <cellStyle name="Normal 3 2 3 5 2 4 3" xfId="6210"/>
    <cellStyle name="Normal 3 2 3 5 2 4 3 2" xfId="11491"/>
    <cellStyle name="Normal 3 2 3 5 2 4 3 2 2" xfId="26997"/>
    <cellStyle name="Normal 3 2 3 5 2 4 3 2 3" xfId="37554"/>
    <cellStyle name="Normal 3 2 3 5 2 4 3 2 4" xfId="48109"/>
    <cellStyle name="Normal 3 2 3 5 2 4 3 2 5" xfId="58673"/>
    <cellStyle name="Normal 3 2 3 5 2 4 3 3" xfId="16610"/>
    <cellStyle name="Normal 3 2 3 5 2 4 3 4" xfId="21717"/>
    <cellStyle name="Normal 3 2 3 5 2 4 3 5" xfId="32274"/>
    <cellStyle name="Normal 3 2 3 5 2 4 3 6" xfId="42829"/>
    <cellStyle name="Normal 3 2 3 5 2 4 3 7" xfId="53393"/>
    <cellStyle name="Normal 3 2 3 5 2 4 4" xfId="8850"/>
    <cellStyle name="Normal 3 2 3 5 2 4 4 2" xfId="24357"/>
    <cellStyle name="Normal 3 2 3 5 2 4 4 3" xfId="34914"/>
    <cellStyle name="Normal 3 2 3 5 2 4 4 4" xfId="45469"/>
    <cellStyle name="Normal 3 2 3 5 2 4 4 5" xfId="56033"/>
    <cellStyle name="Normal 3 2 3 5 2 4 5" xfId="3568"/>
    <cellStyle name="Normal 3 2 3 5 2 4 6" xfId="14146"/>
    <cellStyle name="Normal 3 2 3 5 2 4 7" xfId="19077"/>
    <cellStyle name="Normal 3 2 3 5 2 4 8" xfId="29634"/>
    <cellStyle name="Normal 3 2 3 5 2 4 9" xfId="40189"/>
    <cellStyle name="Normal 3 2 3 5 2 5" xfId="1452"/>
    <cellStyle name="Normal 3 2 3 5 2 5 2" xfId="6738"/>
    <cellStyle name="Normal 3 2 3 5 2 5 2 2" xfId="12019"/>
    <cellStyle name="Normal 3 2 3 5 2 5 2 2 2" xfId="27525"/>
    <cellStyle name="Normal 3 2 3 5 2 5 2 2 3" xfId="38082"/>
    <cellStyle name="Normal 3 2 3 5 2 5 2 2 4" xfId="48637"/>
    <cellStyle name="Normal 3 2 3 5 2 5 2 2 5" xfId="59201"/>
    <cellStyle name="Normal 3 2 3 5 2 5 2 3" xfId="17138"/>
    <cellStyle name="Normal 3 2 3 5 2 5 2 4" xfId="22245"/>
    <cellStyle name="Normal 3 2 3 5 2 5 2 5" xfId="32802"/>
    <cellStyle name="Normal 3 2 3 5 2 5 2 6" xfId="43357"/>
    <cellStyle name="Normal 3 2 3 5 2 5 2 7" xfId="53921"/>
    <cellStyle name="Normal 3 2 3 5 2 5 3" xfId="9378"/>
    <cellStyle name="Normal 3 2 3 5 2 5 3 2" xfId="24885"/>
    <cellStyle name="Normal 3 2 3 5 2 5 3 3" xfId="35442"/>
    <cellStyle name="Normal 3 2 3 5 2 5 3 4" xfId="45997"/>
    <cellStyle name="Normal 3 2 3 5 2 5 3 5" xfId="56561"/>
    <cellStyle name="Normal 3 2 3 5 2 5 4" xfId="4096"/>
    <cellStyle name="Normal 3 2 3 5 2 5 5" xfId="14674"/>
    <cellStyle name="Normal 3 2 3 5 2 5 6" xfId="19605"/>
    <cellStyle name="Normal 3 2 3 5 2 5 7" xfId="30162"/>
    <cellStyle name="Normal 3 2 3 5 2 5 8" xfId="40717"/>
    <cellStyle name="Normal 3 2 3 5 2 5 9" xfId="51281"/>
    <cellStyle name="Normal 3 2 3 5 2 6" xfId="2684"/>
    <cellStyle name="Normal 3 2 3 5 2 6 2" xfId="7970"/>
    <cellStyle name="Normal 3 2 3 5 2 6 2 2" xfId="13251"/>
    <cellStyle name="Normal 3 2 3 5 2 6 2 2 2" xfId="28757"/>
    <cellStyle name="Normal 3 2 3 5 2 6 2 2 3" xfId="39314"/>
    <cellStyle name="Normal 3 2 3 5 2 6 2 2 4" xfId="49869"/>
    <cellStyle name="Normal 3 2 3 5 2 6 2 2 5" xfId="60433"/>
    <cellStyle name="Normal 3 2 3 5 2 6 2 3" xfId="23477"/>
    <cellStyle name="Normal 3 2 3 5 2 6 2 4" xfId="34034"/>
    <cellStyle name="Normal 3 2 3 5 2 6 2 5" xfId="44589"/>
    <cellStyle name="Normal 3 2 3 5 2 6 2 6" xfId="55153"/>
    <cellStyle name="Normal 3 2 3 5 2 6 3" xfId="10610"/>
    <cellStyle name="Normal 3 2 3 5 2 6 3 2" xfId="26117"/>
    <cellStyle name="Normal 3 2 3 5 2 6 3 3" xfId="36674"/>
    <cellStyle name="Normal 3 2 3 5 2 6 3 4" xfId="47229"/>
    <cellStyle name="Normal 3 2 3 5 2 6 3 5" xfId="57793"/>
    <cellStyle name="Normal 3 2 3 5 2 6 4" xfId="5328"/>
    <cellStyle name="Normal 3 2 3 5 2 6 5" xfId="15906"/>
    <cellStyle name="Normal 3 2 3 5 2 6 6" xfId="20837"/>
    <cellStyle name="Normal 3 2 3 5 2 6 7" xfId="31394"/>
    <cellStyle name="Normal 3 2 3 5 2 6 8" xfId="41949"/>
    <cellStyle name="Normal 3 2 3 5 2 6 9" xfId="52513"/>
    <cellStyle name="Normal 3 2 3 5 2 7" xfId="5505"/>
    <cellStyle name="Normal 3 2 3 5 2 7 2" xfId="10787"/>
    <cellStyle name="Normal 3 2 3 5 2 7 2 2" xfId="26293"/>
    <cellStyle name="Normal 3 2 3 5 2 7 2 3" xfId="36850"/>
    <cellStyle name="Normal 3 2 3 5 2 7 2 4" xfId="47405"/>
    <cellStyle name="Normal 3 2 3 5 2 7 2 5" xfId="57969"/>
    <cellStyle name="Normal 3 2 3 5 2 7 3" xfId="21013"/>
    <cellStyle name="Normal 3 2 3 5 2 7 4" xfId="31570"/>
    <cellStyle name="Normal 3 2 3 5 2 7 5" xfId="42125"/>
    <cellStyle name="Normal 3 2 3 5 2 7 6" xfId="52689"/>
    <cellStyle name="Normal 3 2 3 5 2 8" xfId="8146"/>
    <cellStyle name="Normal 3 2 3 5 2 8 2" xfId="23653"/>
    <cellStyle name="Normal 3 2 3 5 2 8 3" xfId="34210"/>
    <cellStyle name="Normal 3 2 3 5 2 8 4" xfId="44765"/>
    <cellStyle name="Normal 3 2 3 5 2 8 5" xfId="55329"/>
    <cellStyle name="Normal 3 2 3 5 2 9" xfId="2861"/>
    <cellStyle name="Normal 3 2 3 5 3" xfId="308"/>
    <cellStyle name="Normal 3 2 3 5 3 10" xfId="29023"/>
    <cellStyle name="Normal 3 2 3 5 3 11" xfId="39578"/>
    <cellStyle name="Normal 3 2 3 5 3 12" xfId="50138"/>
    <cellStyle name="Normal 3 2 3 5 3 2" xfId="661"/>
    <cellStyle name="Normal 3 2 3 5 3 2 10" xfId="50490"/>
    <cellStyle name="Normal 3 2 3 5 3 2 2" xfId="1893"/>
    <cellStyle name="Normal 3 2 3 5 3 2 2 2" xfId="7179"/>
    <cellStyle name="Normal 3 2 3 5 3 2 2 2 2" xfId="12460"/>
    <cellStyle name="Normal 3 2 3 5 3 2 2 2 2 2" xfId="27966"/>
    <cellStyle name="Normal 3 2 3 5 3 2 2 2 2 3" xfId="38523"/>
    <cellStyle name="Normal 3 2 3 5 3 2 2 2 2 4" xfId="49078"/>
    <cellStyle name="Normal 3 2 3 5 3 2 2 2 2 5" xfId="59642"/>
    <cellStyle name="Normal 3 2 3 5 3 2 2 2 3" xfId="17579"/>
    <cellStyle name="Normal 3 2 3 5 3 2 2 2 4" xfId="22686"/>
    <cellStyle name="Normal 3 2 3 5 3 2 2 2 5" xfId="33243"/>
    <cellStyle name="Normal 3 2 3 5 3 2 2 2 6" xfId="43798"/>
    <cellStyle name="Normal 3 2 3 5 3 2 2 2 7" xfId="54362"/>
    <cellStyle name="Normal 3 2 3 5 3 2 2 3" xfId="9819"/>
    <cellStyle name="Normal 3 2 3 5 3 2 2 3 2" xfId="25326"/>
    <cellStyle name="Normal 3 2 3 5 3 2 2 3 3" xfId="35883"/>
    <cellStyle name="Normal 3 2 3 5 3 2 2 3 4" xfId="46438"/>
    <cellStyle name="Normal 3 2 3 5 3 2 2 3 5" xfId="57002"/>
    <cellStyle name="Normal 3 2 3 5 3 2 2 4" xfId="4537"/>
    <cellStyle name="Normal 3 2 3 5 3 2 2 5" xfId="15115"/>
    <cellStyle name="Normal 3 2 3 5 3 2 2 6" xfId="20046"/>
    <cellStyle name="Normal 3 2 3 5 3 2 2 7" xfId="30603"/>
    <cellStyle name="Normal 3 2 3 5 3 2 2 8" xfId="41158"/>
    <cellStyle name="Normal 3 2 3 5 3 2 2 9" xfId="51722"/>
    <cellStyle name="Normal 3 2 3 5 3 2 3" xfId="5947"/>
    <cellStyle name="Normal 3 2 3 5 3 2 3 2" xfId="11228"/>
    <cellStyle name="Normal 3 2 3 5 3 2 3 2 2" xfId="26734"/>
    <cellStyle name="Normal 3 2 3 5 3 2 3 2 3" xfId="37291"/>
    <cellStyle name="Normal 3 2 3 5 3 2 3 2 4" xfId="47846"/>
    <cellStyle name="Normal 3 2 3 5 3 2 3 2 5" xfId="58410"/>
    <cellStyle name="Normal 3 2 3 5 3 2 3 3" xfId="16347"/>
    <cellStyle name="Normal 3 2 3 5 3 2 3 4" xfId="21454"/>
    <cellStyle name="Normal 3 2 3 5 3 2 3 5" xfId="32011"/>
    <cellStyle name="Normal 3 2 3 5 3 2 3 6" xfId="42566"/>
    <cellStyle name="Normal 3 2 3 5 3 2 3 7" xfId="53130"/>
    <cellStyle name="Normal 3 2 3 5 3 2 4" xfId="8587"/>
    <cellStyle name="Normal 3 2 3 5 3 2 4 2" xfId="24094"/>
    <cellStyle name="Normal 3 2 3 5 3 2 4 3" xfId="34651"/>
    <cellStyle name="Normal 3 2 3 5 3 2 4 4" xfId="45206"/>
    <cellStyle name="Normal 3 2 3 5 3 2 4 5" xfId="55770"/>
    <cellStyle name="Normal 3 2 3 5 3 2 5" xfId="3305"/>
    <cellStyle name="Normal 3 2 3 5 3 2 6" xfId="13883"/>
    <cellStyle name="Normal 3 2 3 5 3 2 7" xfId="18814"/>
    <cellStyle name="Normal 3 2 3 5 3 2 8" xfId="29371"/>
    <cellStyle name="Normal 3 2 3 5 3 2 9" xfId="39926"/>
    <cellStyle name="Normal 3 2 3 5 3 3" xfId="1013"/>
    <cellStyle name="Normal 3 2 3 5 3 3 10" xfId="50842"/>
    <cellStyle name="Normal 3 2 3 5 3 3 2" xfId="2245"/>
    <cellStyle name="Normal 3 2 3 5 3 3 2 2" xfId="7531"/>
    <cellStyle name="Normal 3 2 3 5 3 3 2 2 2" xfId="12812"/>
    <cellStyle name="Normal 3 2 3 5 3 3 2 2 2 2" xfId="28318"/>
    <cellStyle name="Normal 3 2 3 5 3 3 2 2 2 3" xfId="38875"/>
    <cellStyle name="Normal 3 2 3 5 3 3 2 2 2 4" xfId="49430"/>
    <cellStyle name="Normal 3 2 3 5 3 3 2 2 2 5" xfId="59994"/>
    <cellStyle name="Normal 3 2 3 5 3 3 2 2 3" xfId="17931"/>
    <cellStyle name="Normal 3 2 3 5 3 3 2 2 4" xfId="23038"/>
    <cellStyle name="Normal 3 2 3 5 3 3 2 2 5" xfId="33595"/>
    <cellStyle name="Normal 3 2 3 5 3 3 2 2 6" xfId="44150"/>
    <cellStyle name="Normal 3 2 3 5 3 3 2 2 7" xfId="54714"/>
    <cellStyle name="Normal 3 2 3 5 3 3 2 3" xfId="10171"/>
    <cellStyle name="Normal 3 2 3 5 3 3 2 3 2" xfId="25678"/>
    <cellStyle name="Normal 3 2 3 5 3 3 2 3 3" xfId="36235"/>
    <cellStyle name="Normal 3 2 3 5 3 3 2 3 4" xfId="46790"/>
    <cellStyle name="Normal 3 2 3 5 3 3 2 3 5" xfId="57354"/>
    <cellStyle name="Normal 3 2 3 5 3 3 2 4" xfId="4889"/>
    <cellStyle name="Normal 3 2 3 5 3 3 2 5" xfId="15467"/>
    <cellStyle name="Normal 3 2 3 5 3 3 2 6" xfId="20398"/>
    <cellStyle name="Normal 3 2 3 5 3 3 2 7" xfId="30955"/>
    <cellStyle name="Normal 3 2 3 5 3 3 2 8" xfId="41510"/>
    <cellStyle name="Normal 3 2 3 5 3 3 2 9" xfId="52074"/>
    <cellStyle name="Normal 3 2 3 5 3 3 3" xfId="6299"/>
    <cellStyle name="Normal 3 2 3 5 3 3 3 2" xfId="11580"/>
    <cellStyle name="Normal 3 2 3 5 3 3 3 2 2" xfId="27086"/>
    <cellStyle name="Normal 3 2 3 5 3 3 3 2 3" xfId="37643"/>
    <cellStyle name="Normal 3 2 3 5 3 3 3 2 4" xfId="48198"/>
    <cellStyle name="Normal 3 2 3 5 3 3 3 2 5" xfId="58762"/>
    <cellStyle name="Normal 3 2 3 5 3 3 3 3" xfId="16699"/>
    <cellStyle name="Normal 3 2 3 5 3 3 3 4" xfId="21806"/>
    <cellStyle name="Normal 3 2 3 5 3 3 3 5" xfId="32363"/>
    <cellStyle name="Normal 3 2 3 5 3 3 3 6" xfId="42918"/>
    <cellStyle name="Normal 3 2 3 5 3 3 3 7" xfId="53482"/>
    <cellStyle name="Normal 3 2 3 5 3 3 4" xfId="8939"/>
    <cellStyle name="Normal 3 2 3 5 3 3 4 2" xfId="24446"/>
    <cellStyle name="Normal 3 2 3 5 3 3 4 3" xfId="35003"/>
    <cellStyle name="Normal 3 2 3 5 3 3 4 4" xfId="45558"/>
    <cellStyle name="Normal 3 2 3 5 3 3 4 5" xfId="56122"/>
    <cellStyle name="Normal 3 2 3 5 3 3 5" xfId="3657"/>
    <cellStyle name="Normal 3 2 3 5 3 3 6" xfId="14235"/>
    <cellStyle name="Normal 3 2 3 5 3 3 7" xfId="19166"/>
    <cellStyle name="Normal 3 2 3 5 3 3 8" xfId="29723"/>
    <cellStyle name="Normal 3 2 3 5 3 3 9" xfId="40278"/>
    <cellStyle name="Normal 3 2 3 5 3 4" xfId="1541"/>
    <cellStyle name="Normal 3 2 3 5 3 4 2" xfId="6827"/>
    <cellStyle name="Normal 3 2 3 5 3 4 2 2" xfId="12108"/>
    <cellStyle name="Normal 3 2 3 5 3 4 2 2 2" xfId="27614"/>
    <cellStyle name="Normal 3 2 3 5 3 4 2 2 3" xfId="38171"/>
    <cellStyle name="Normal 3 2 3 5 3 4 2 2 4" xfId="48726"/>
    <cellStyle name="Normal 3 2 3 5 3 4 2 2 5" xfId="59290"/>
    <cellStyle name="Normal 3 2 3 5 3 4 2 3" xfId="17227"/>
    <cellStyle name="Normal 3 2 3 5 3 4 2 4" xfId="22334"/>
    <cellStyle name="Normal 3 2 3 5 3 4 2 5" xfId="32891"/>
    <cellStyle name="Normal 3 2 3 5 3 4 2 6" xfId="43446"/>
    <cellStyle name="Normal 3 2 3 5 3 4 2 7" xfId="54010"/>
    <cellStyle name="Normal 3 2 3 5 3 4 3" xfId="9467"/>
    <cellStyle name="Normal 3 2 3 5 3 4 3 2" xfId="24974"/>
    <cellStyle name="Normal 3 2 3 5 3 4 3 3" xfId="35531"/>
    <cellStyle name="Normal 3 2 3 5 3 4 3 4" xfId="46086"/>
    <cellStyle name="Normal 3 2 3 5 3 4 3 5" xfId="56650"/>
    <cellStyle name="Normal 3 2 3 5 3 4 4" xfId="4185"/>
    <cellStyle name="Normal 3 2 3 5 3 4 5" xfId="14763"/>
    <cellStyle name="Normal 3 2 3 5 3 4 6" xfId="19694"/>
    <cellStyle name="Normal 3 2 3 5 3 4 7" xfId="30251"/>
    <cellStyle name="Normal 3 2 3 5 3 4 8" xfId="40806"/>
    <cellStyle name="Normal 3 2 3 5 3 4 9" xfId="51370"/>
    <cellStyle name="Normal 3 2 3 5 3 5" xfId="5594"/>
    <cellStyle name="Normal 3 2 3 5 3 5 2" xfId="10876"/>
    <cellStyle name="Normal 3 2 3 5 3 5 2 2" xfId="26382"/>
    <cellStyle name="Normal 3 2 3 5 3 5 2 3" xfId="36939"/>
    <cellStyle name="Normal 3 2 3 5 3 5 2 4" xfId="47494"/>
    <cellStyle name="Normal 3 2 3 5 3 5 2 5" xfId="58058"/>
    <cellStyle name="Normal 3 2 3 5 3 5 3" xfId="15995"/>
    <cellStyle name="Normal 3 2 3 5 3 5 4" xfId="21102"/>
    <cellStyle name="Normal 3 2 3 5 3 5 5" xfId="31659"/>
    <cellStyle name="Normal 3 2 3 5 3 5 6" xfId="42214"/>
    <cellStyle name="Normal 3 2 3 5 3 5 7" xfId="52778"/>
    <cellStyle name="Normal 3 2 3 5 3 6" xfId="8235"/>
    <cellStyle name="Normal 3 2 3 5 3 6 2" xfId="23742"/>
    <cellStyle name="Normal 3 2 3 5 3 6 3" xfId="34299"/>
    <cellStyle name="Normal 3 2 3 5 3 6 4" xfId="44854"/>
    <cellStyle name="Normal 3 2 3 5 3 6 5" xfId="55418"/>
    <cellStyle name="Normal 3 2 3 5 3 7" xfId="2957"/>
    <cellStyle name="Normal 3 2 3 5 3 8" xfId="13531"/>
    <cellStyle name="Normal 3 2 3 5 3 9" xfId="18462"/>
    <cellStyle name="Normal 3 2 3 5 4" xfId="484"/>
    <cellStyle name="Normal 3 2 3 5 4 10" xfId="39752"/>
    <cellStyle name="Normal 3 2 3 5 4 11" xfId="50314"/>
    <cellStyle name="Normal 3 2 3 5 4 2" xfId="1189"/>
    <cellStyle name="Normal 3 2 3 5 4 2 10" xfId="51018"/>
    <cellStyle name="Normal 3 2 3 5 4 2 2" xfId="2421"/>
    <cellStyle name="Normal 3 2 3 5 4 2 2 2" xfId="7707"/>
    <cellStyle name="Normal 3 2 3 5 4 2 2 2 2" xfId="12988"/>
    <cellStyle name="Normal 3 2 3 5 4 2 2 2 2 2" xfId="28494"/>
    <cellStyle name="Normal 3 2 3 5 4 2 2 2 2 3" xfId="39051"/>
    <cellStyle name="Normal 3 2 3 5 4 2 2 2 2 4" xfId="49606"/>
    <cellStyle name="Normal 3 2 3 5 4 2 2 2 2 5" xfId="60170"/>
    <cellStyle name="Normal 3 2 3 5 4 2 2 2 3" xfId="18107"/>
    <cellStyle name="Normal 3 2 3 5 4 2 2 2 4" xfId="23214"/>
    <cellStyle name="Normal 3 2 3 5 4 2 2 2 5" xfId="33771"/>
    <cellStyle name="Normal 3 2 3 5 4 2 2 2 6" xfId="44326"/>
    <cellStyle name="Normal 3 2 3 5 4 2 2 2 7" xfId="54890"/>
    <cellStyle name="Normal 3 2 3 5 4 2 2 3" xfId="10347"/>
    <cellStyle name="Normal 3 2 3 5 4 2 2 3 2" xfId="25854"/>
    <cellStyle name="Normal 3 2 3 5 4 2 2 3 3" xfId="36411"/>
    <cellStyle name="Normal 3 2 3 5 4 2 2 3 4" xfId="46966"/>
    <cellStyle name="Normal 3 2 3 5 4 2 2 3 5" xfId="57530"/>
    <cellStyle name="Normal 3 2 3 5 4 2 2 4" xfId="5065"/>
    <cellStyle name="Normal 3 2 3 5 4 2 2 5" xfId="15643"/>
    <cellStyle name="Normal 3 2 3 5 4 2 2 6" xfId="20574"/>
    <cellStyle name="Normal 3 2 3 5 4 2 2 7" xfId="31131"/>
    <cellStyle name="Normal 3 2 3 5 4 2 2 8" xfId="41686"/>
    <cellStyle name="Normal 3 2 3 5 4 2 2 9" xfId="52250"/>
    <cellStyle name="Normal 3 2 3 5 4 2 3" xfId="6475"/>
    <cellStyle name="Normal 3 2 3 5 4 2 3 2" xfId="11756"/>
    <cellStyle name="Normal 3 2 3 5 4 2 3 2 2" xfId="27262"/>
    <cellStyle name="Normal 3 2 3 5 4 2 3 2 3" xfId="37819"/>
    <cellStyle name="Normal 3 2 3 5 4 2 3 2 4" xfId="48374"/>
    <cellStyle name="Normal 3 2 3 5 4 2 3 2 5" xfId="58938"/>
    <cellStyle name="Normal 3 2 3 5 4 2 3 3" xfId="16875"/>
    <cellStyle name="Normal 3 2 3 5 4 2 3 4" xfId="21982"/>
    <cellStyle name="Normal 3 2 3 5 4 2 3 5" xfId="32539"/>
    <cellStyle name="Normal 3 2 3 5 4 2 3 6" xfId="43094"/>
    <cellStyle name="Normal 3 2 3 5 4 2 3 7" xfId="53658"/>
    <cellStyle name="Normal 3 2 3 5 4 2 4" xfId="9115"/>
    <cellStyle name="Normal 3 2 3 5 4 2 4 2" xfId="24622"/>
    <cellStyle name="Normal 3 2 3 5 4 2 4 3" xfId="35179"/>
    <cellStyle name="Normal 3 2 3 5 4 2 4 4" xfId="45734"/>
    <cellStyle name="Normal 3 2 3 5 4 2 4 5" xfId="56298"/>
    <cellStyle name="Normal 3 2 3 5 4 2 5" xfId="3833"/>
    <cellStyle name="Normal 3 2 3 5 4 2 6" xfId="14411"/>
    <cellStyle name="Normal 3 2 3 5 4 2 7" xfId="19342"/>
    <cellStyle name="Normal 3 2 3 5 4 2 8" xfId="29899"/>
    <cellStyle name="Normal 3 2 3 5 4 2 9" xfId="40454"/>
    <cellStyle name="Normal 3 2 3 5 4 3" xfId="1717"/>
    <cellStyle name="Normal 3 2 3 5 4 3 2" xfId="7003"/>
    <cellStyle name="Normal 3 2 3 5 4 3 2 2" xfId="12284"/>
    <cellStyle name="Normal 3 2 3 5 4 3 2 2 2" xfId="27790"/>
    <cellStyle name="Normal 3 2 3 5 4 3 2 2 3" xfId="38347"/>
    <cellStyle name="Normal 3 2 3 5 4 3 2 2 4" xfId="48902"/>
    <cellStyle name="Normal 3 2 3 5 4 3 2 2 5" xfId="59466"/>
    <cellStyle name="Normal 3 2 3 5 4 3 2 3" xfId="17403"/>
    <cellStyle name="Normal 3 2 3 5 4 3 2 4" xfId="22510"/>
    <cellStyle name="Normal 3 2 3 5 4 3 2 5" xfId="33067"/>
    <cellStyle name="Normal 3 2 3 5 4 3 2 6" xfId="43622"/>
    <cellStyle name="Normal 3 2 3 5 4 3 2 7" xfId="54186"/>
    <cellStyle name="Normal 3 2 3 5 4 3 3" xfId="9643"/>
    <cellStyle name="Normal 3 2 3 5 4 3 3 2" xfId="25150"/>
    <cellStyle name="Normal 3 2 3 5 4 3 3 3" xfId="35707"/>
    <cellStyle name="Normal 3 2 3 5 4 3 3 4" xfId="46262"/>
    <cellStyle name="Normal 3 2 3 5 4 3 3 5" xfId="56826"/>
    <cellStyle name="Normal 3 2 3 5 4 3 4" xfId="4361"/>
    <cellStyle name="Normal 3 2 3 5 4 3 5" xfId="14939"/>
    <cellStyle name="Normal 3 2 3 5 4 3 6" xfId="19870"/>
    <cellStyle name="Normal 3 2 3 5 4 3 7" xfId="30427"/>
    <cellStyle name="Normal 3 2 3 5 4 3 8" xfId="40982"/>
    <cellStyle name="Normal 3 2 3 5 4 3 9" xfId="51546"/>
    <cellStyle name="Normal 3 2 3 5 4 4" xfId="5770"/>
    <cellStyle name="Normal 3 2 3 5 4 4 2" xfId="11052"/>
    <cellStyle name="Normal 3 2 3 5 4 4 2 2" xfId="26558"/>
    <cellStyle name="Normal 3 2 3 5 4 4 2 3" xfId="37115"/>
    <cellStyle name="Normal 3 2 3 5 4 4 2 4" xfId="47670"/>
    <cellStyle name="Normal 3 2 3 5 4 4 2 5" xfId="58234"/>
    <cellStyle name="Normal 3 2 3 5 4 4 3" xfId="16171"/>
    <cellStyle name="Normal 3 2 3 5 4 4 4" xfId="21278"/>
    <cellStyle name="Normal 3 2 3 5 4 4 5" xfId="31835"/>
    <cellStyle name="Normal 3 2 3 5 4 4 6" xfId="42390"/>
    <cellStyle name="Normal 3 2 3 5 4 4 7" xfId="52954"/>
    <cellStyle name="Normal 3 2 3 5 4 5" xfId="8411"/>
    <cellStyle name="Normal 3 2 3 5 4 5 2" xfId="23918"/>
    <cellStyle name="Normal 3 2 3 5 4 5 3" xfId="34475"/>
    <cellStyle name="Normal 3 2 3 5 4 5 4" xfId="45030"/>
    <cellStyle name="Normal 3 2 3 5 4 5 5" xfId="55594"/>
    <cellStyle name="Normal 3 2 3 5 4 6" xfId="3131"/>
    <cellStyle name="Normal 3 2 3 5 4 7" xfId="13707"/>
    <cellStyle name="Normal 3 2 3 5 4 8" xfId="18638"/>
    <cellStyle name="Normal 3 2 3 5 4 9" xfId="29197"/>
    <cellStyle name="Normal 3 2 3 5 5" xfId="837"/>
    <cellStyle name="Normal 3 2 3 5 5 10" xfId="50666"/>
    <cellStyle name="Normal 3 2 3 5 5 2" xfId="2069"/>
    <cellStyle name="Normal 3 2 3 5 5 2 2" xfId="7355"/>
    <cellStyle name="Normal 3 2 3 5 5 2 2 2" xfId="12636"/>
    <cellStyle name="Normal 3 2 3 5 5 2 2 2 2" xfId="28142"/>
    <cellStyle name="Normal 3 2 3 5 5 2 2 2 3" xfId="38699"/>
    <cellStyle name="Normal 3 2 3 5 5 2 2 2 4" xfId="49254"/>
    <cellStyle name="Normal 3 2 3 5 5 2 2 2 5" xfId="59818"/>
    <cellStyle name="Normal 3 2 3 5 5 2 2 3" xfId="17755"/>
    <cellStyle name="Normal 3 2 3 5 5 2 2 4" xfId="22862"/>
    <cellStyle name="Normal 3 2 3 5 5 2 2 5" xfId="33419"/>
    <cellStyle name="Normal 3 2 3 5 5 2 2 6" xfId="43974"/>
    <cellStyle name="Normal 3 2 3 5 5 2 2 7" xfId="54538"/>
    <cellStyle name="Normal 3 2 3 5 5 2 3" xfId="9995"/>
    <cellStyle name="Normal 3 2 3 5 5 2 3 2" xfId="25502"/>
    <cellStyle name="Normal 3 2 3 5 5 2 3 3" xfId="36059"/>
    <cellStyle name="Normal 3 2 3 5 5 2 3 4" xfId="46614"/>
    <cellStyle name="Normal 3 2 3 5 5 2 3 5" xfId="57178"/>
    <cellStyle name="Normal 3 2 3 5 5 2 4" xfId="4713"/>
    <cellStyle name="Normal 3 2 3 5 5 2 5" xfId="15291"/>
    <cellStyle name="Normal 3 2 3 5 5 2 6" xfId="20222"/>
    <cellStyle name="Normal 3 2 3 5 5 2 7" xfId="30779"/>
    <cellStyle name="Normal 3 2 3 5 5 2 8" xfId="41334"/>
    <cellStyle name="Normal 3 2 3 5 5 2 9" xfId="51898"/>
    <cellStyle name="Normal 3 2 3 5 5 3" xfId="6123"/>
    <cellStyle name="Normal 3 2 3 5 5 3 2" xfId="11404"/>
    <cellStyle name="Normal 3 2 3 5 5 3 2 2" xfId="26910"/>
    <cellStyle name="Normal 3 2 3 5 5 3 2 3" xfId="37467"/>
    <cellStyle name="Normal 3 2 3 5 5 3 2 4" xfId="48022"/>
    <cellStyle name="Normal 3 2 3 5 5 3 2 5" xfId="58586"/>
    <cellStyle name="Normal 3 2 3 5 5 3 3" xfId="16523"/>
    <cellStyle name="Normal 3 2 3 5 5 3 4" xfId="21630"/>
    <cellStyle name="Normal 3 2 3 5 5 3 5" xfId="32187"/>
    <cellStyle name="Normal 3 2 3 5 5 3 6" xfId="42742"/>
    <cellStyle name="Normal 3 2 3 5 5 3 7" xfId="53306"/>
    <cellStyle name="Normal 3 2 3 5 5 4" xfId="8763"/>
    <cellStyle name="Normal 3 2 3 5 5 4 2" xfId="24270"/>
    <cellStyle name="Normal 3 2 3 5 5 4 3" xfId="34827"/>
    <cellStyle name="Normal 3 2 3 5 5 4 4" xfId="45382"/>
    <cellStyle name="Normal 3 2 3 5 5 4 5" xfId="55946"/>
    <cellStyle name="Normal 3 2 3 5 5 5" xfId="3481"/>
    <cellStyle name="Normal 3 2 3 5 5 6" xfId="14059"/>
    <cellStyle name="Normal 3 2 3 5 5 7" xfId="18990"/>
    <cellStyle name="Normal 3 2 3 5 5 8" xfId="29547"/>
    <cellStyle name="Normal 3 2 3 5 5 9" xfId="40102"/>
    <cellStyle name="Normal 3 2 3 5 6" xfId="1365"/>
    <cellStyle name="Normal 3 2 3 5 6 2" xfId="6651"/>
    <cellStyle name="Normal 3 2 3 5 6 2 2" xfId="11932"/>
    <cellStyle name="Normal 3 2 3 5 6 2 2 2" xfId="27438"/>
    <cellStyle name="Normal 3 2 3 5 6 2 2 3" xfId="37995"/>
    <cellStyle name="Normal 3 2 3 5 6 2 2 4" xfId="48550"/>
    <cellStyle name="Normal 3 2 3 5 6 2 2 5" xfId="59114"/>
    <cellStyle name="Normal 3 2 3 5 6 2 3" xfId="17051"/>
    <cellStyle name="Normal 3 2 3 5 6 2 4" xfId="22158"/>
    <cellStyle name="Normal 3 2 3 5 6 2 5" xfId="32715"/>
    <cellStyle name="Normal 3 2 3 5 6 2 6" xfId="43270"/>
    <cellStyle name="Normal 3 2 3 5 6 2 7" xfId="53834"/>
    <cellStyle name="Normal 3 2 3 5 6 3" xfId="9291"/>
    <cellStyle name="Normal 3 2 3 5 6 3 2" xfId="24798"/>
    <cellStyle name="Normal 3 2 3 5 6 3 3" xfId="35355"/>
    <cellStyle name="Normal 3 2 3 5 6 3 4" xfId="45910"/>
    <cellStyle name="Normal 3 2 3 5 6 3 5" xfId="56474"/>
    <cellStyle name="Normal 3 2 3 5 6 4" xfId="4009"/>
    <cellStyle name="Normal 3 2 3 5 6 5" xfId="14587"/>
    <cellStyle name="Normal 3 2 3 5 6 6" xfId="19518"/>
    <cellStyle name="Normal 3 2 3 5 6 7" xfId="30075"/>
    <cellStyle name="Normal 3 2 3 5 6 8" xfId="40630"/>
    <cellStyle name="Normal 3 2 3 5 6 9" xfId="51194"/>
    <cellStyle name="Normal 3 2 3 5 7" xfId="2597"/>
    <cellStyle name="Normal 3 2 3 5 7 2" xfId="7883"/>
    <cellStyle name="Normal 3 2 3 5 7 2 2" xfId="13164"/>
    <cellStyle name="Normal 3 2 3 5 7 2 2 2" xfId="28670"/>
    <cellStyle name="Normal 3 2 3 5 7 2 2 3" xfId="39227"/>
    <cellStyle name="Normal 3 2 3 5 7 2 2 4" xfId="49782"/>
    <cellStyle name="Normal 3 2 3 5 7 2 2 5" xfId="60346"/>
    <cellStyle name="Normal 3 2 3 5 7 2 3" xfId="23390"/>
    <cellStyle name="Normal 3 2 3 5 7 2 4" xfId="33947"/>
    <cellStyle name="Normal 3 2 3 5 7 2 5" xfId="44502"/>
    <cellStyle name="Normal 3 2 3 5 7 2 6" xfId="55066"/>
    <cellStyle name="Normal 3 2 3 5 7 3" xfId="10523"/>
    <cellStyle name="Normal 3 2 3 5 7 3 2" xfId="26030"/>
    <cellStyle name="Normal 3 2 3 5 7 3 3" xfId="36587"/>
    <cellStyle name="Normal 3 2 3 5 7 3 4" xfId="47142"/>
    <cellStyle name="Normal 3 2 3 5 7 3 5" xfId="57706"/>
    <cellStyle name="Normal 3 2 3 5 7 4" xfId="5241"/>
    <cellStyle name="Normal 3 2 3 5 7 5" xfId="15819"/>
    <cellStyle name="Normal 3 2 3 5 7 6" xfId="20750"/>
    <cellStyle name="Normal 3 2 3 5 7 7" xfId="31307"/>
    <cellStyle name="Normal 3 2 3 5 7 8" xfId="41862"/>
    <cellStyle name="Normal 3 2 3 5 7 9" xfId="52426"/>
    <cellStyle name="Normal 3 2 3 5 8" xfId="5418"/>
    <cellStyle name="Normal 3 2 3 5 8 2" xfId="10700"/>
    <cellStyle name="Normal 3 2 3 5 8 2 2" xfId="26206"/>
    <cellStyle name="Normal 3 2 3 5 8 2 3" xfId="36763"/>
    <cellStyle name="Normal 3 2 3 5 8 2 4" xfId="47318"/>
    <cellStyle name="Normal 3 2 3 5 8 2 5" xfId="57882"/>
    <cellStyle name="Normal 3 2 3 5 8 3" xfId="20926"/>
    <cellStyle name="Normal 3 2 3 5 8 4" xfId="31483"/>
    <cellStyle name="Normal 3 2 3 5 8 5" xfId="42038"/>
    <cellStyle name="Normal 3 2 3 5 8 6" xfId="52602"/>
    <cellStyle name="Normal 3 2 3 5 9" xfId="8059"/>
    <cellStyle name="Normal 3 2 3 5 9 2" xfId="23566"/>
    <cellStyle name="Normal 3 2 3 5 9 3" xfId="34123"/>
    <cellStyle name="Normal 3 2 3 5 9 4" xfId="44678"/>
    <cellStyle name="Normal 3 2 3 5 9 5" xfId="55242"/>
    <cellStyle name="Normal 3 2 3 6" xfId="150"/>
    <cellStyle name="Normal 3 2 3 6 10" xfId="13380"/>
    <cellStyle name="Normal 3 2 3 6 11" xfId="18310"/>
    <cellStyle name="Normal 3 2 3 6 12" xfId="28872"/>
    <cellStyle name="Normal 3 2 3 6 13" xfId="39427"/>
    <cellStyle name="Normal 3 2 3 6 14" xfId="49987"/>
    <cellStyle name="Normal 3 2 3 6 2" xfId="333"/>
    <cellStyle name="Normal 3 2 3 6 2 10" xfId="29048"/>
    <cellStyle name="Normal 3 2 3 6 2 11" xfId="39603"/>
    <cellStyle name="Normal 3 2 3 6 2 12" xfId="50163"/>
    <cellStyle name="Normal 3 2 3 6 2 2" xfId="686"/>
    <cellStyle name="Normal 3 2 3 6 2 2 10" xfId="50515"/>
    <cellStyle name="Normal 3 2 3 6 2 2 2" xfId="1918"/>
    <cellStyle name="Normal 3 2 3 6 2 2 2 2" xfId="7204"/>
    <cellStyle name="Normal 3 2 3 6 2 2 2 2 2" xfId="12485"/>
    <cellStyle name="Normal 3 2 3 6 2 2 2 2 2 2" xfId="27991"/>
    <cellStyle name="Normal 3 2 3 6 2 2 2 2 2 3" xfId="38548"/>
    <cellStyle name="Normal 3 2 3 6 2 2 2 2 2 4" xfId="49103"/>
    <cellStyle name="Normal 3 2 3 6 2 2 2 2 2 5" xfId="59667"/>
    <cellStyle name="Normal 3 2 3 6 2 2 2 2 3" xfId="17604"/>
    <cellStyle name="Normal 3 2 3 6 2 2 2 2 4" xfId="22711"/>
    <cellStyle name="Normal 3 2 3 6 2 2 2 2 5" xfId="33268"/>
    <cellStyle name="Normal 3 2 3 6 2 2 2 2 6" xfId="43823"/>
    <cellStyle name="Normal 3 2 3 6 2 2 2 2 7" xfId="54387"/>
    <cellStyle name="Normal 3 2 3 6 2 2 2 3" xfId="9844"/>
    <cellStyle name="Normal 3 2 3 6 2 2 2 3 2" xfId="25351"/>
    <cellStyle name="Normal 3 2 3 6 2 2 2 3 3" xfId="35908"/>
    <cellStyle name="Normal 3 2 3 6 2 2 2 3 4" xfId="46463"/>
    <cellStyle name="Normal 3 2 3 6 2 2 2 3 5" xfId="57027"/>
    <cellStyle name="Normal 3 2 3 6 2 2 2 4" xfId="4562"/>
    <cellStyle name="Normal 3 2 3 6 2 2 2 5" xfId="15140"/>
    <cellStyle name="Normal 3 2 3 6 2 2 2 6" xfId="20071"/>
    <cellStyle name="Normal 3 2 3 6 2 2 2 7" xfId="30628"/>
    <cellStyle name="Normal 3 2 3 6 2 2 2 8" xfId="41183"/>
    <cellStyle name="Normal 3 2 3 6 2 2 2 9" xfId="51747"/>
    <cellStyle name="Normal 3 2 3 6 2 2 3" xfId="5972"/>
    <cellStyle name="Normal 3 2 3 6 2 2 3 2" xfId="11253"/>
    <cellStyle name="Normal 3 2 3 6 2 2 3 2 2" xfId="26759"/>
    <cellStyle name="Normal 3 2 3 6 2 2 3 2 3" xfId="37316"/>
    <cellStyle name="Normal 3 2 3 6 2 2 3 2 4" xfId="47871"/>
    <cellStyle name="Normal 3 2 3 6 2 2 3 2 5" xfId="58435"/>
    <cellStyle name="Normal 3 2 3 6 2 2 3 3" xfId="16372"/>
    <cellStyle name="Normal 3 2 3 6 2 2 3 4" xfId="21479"/>
    <cellStyle name="Normal 3 2 3 6 2 2 3 5" xfId="32036"/>
    <cellStyle name="Normal 3 2 3 6 2 2 3 6" xfId="42591"/>
    <cellStyle name="Normal 3 2 3 6 2 2 3 7" xfId="53155"/>
    <cellStyle name="Normal 3 2 3 6 2 2 4" xfId="8612"/>
    <cellStyle name="Normal 3 2 3 6 2 2 4 2" xfId="24119"/>
    <cellStyle name="Normal 3 2 3 6 2 2 4 3" xfId="34676"/>
    <cellStyle name="Normal 3 2 3 6 2 2 4 4" xfId="45231"/>
    <cellStyle name="Normal 3 2 3 6 2 2 4 5" xfId="55795"/>
    <cellStyle name="Normal 3 2 3 6 2 2 5" xfId="3330"/>
    <cellStyle name="Normal 3 2 3 6 2 2 6" xfId="13908"/>
    <cellStyle name="Normal 3 2 3 6 2 2 7" xfId="18839"/>
    <cellStyle name="Normal 3 2 3 6 2 2 8" xfId="29396"/>
    <cellStyle name="Normal 3 2 3 6 2 2 9" xfId="39951"/>
    <cellStyle name="Normal 3 2 3 6 2 3" xfId="1038"/>
    <cellStyle name="Normal 3 2 3 6 2 3 10" xfId="50867"/>
    <cellStyle name="Normal 3 2 3 6 2 3 2" xfId="2270"/>
    <cellStyle name="Normal 3 2 3 6 2 3 2 2" xfId="7556"/>
    <cellStyle name="Normal 3 2 3 6 2 3 2 2 2" xfId="12837"/>
    <cellStyle name="Normal 3 2 3 6 2 3 2 2 2 2" xfId="28343"/>
    <cellStyle name="Normal 3 2 3 6 2 3 2 2 2 3" xfId="38900"/>
    <cellStyle name="Normal 3 2 3 6 2 3 2 2 2 4" xfId="49455"/>
    <cellStyle name="Normal 3 2 3 6 2 3 2 2 2 5" xfId="60019"/>
    <cellStyle name="Normal 3 2 3 6 2 3 2 2 3" xfId="17956"/>
    <cellStyle name="Normal 3 2 3 6 2 3 2 2 4" xfId="23063"/>
    <cellStyle name="Normal 3 2 3 6 2 3 2 2 5" xfId="33620"/>
    <cellStyle name="Normal 3 2 3 6 2 3 2 2 6" xfId="44175"/>
    <cellStyle name="Normal 3 2 3 6 2 3 2 2 7" xfId="54739"/>
    <cellStyle name="Normal 3 2 3 6 2 3 2 3" xfId="10196"/>
    <cellStyle name="Normal 3 2 3 6 2 3 2 3 2" xfId="25703"/>
    <cellStyle name="Normal 3 2 3 6 2 3 2 3 3" xfId="36260"/>
    <cellStyle name="Normal 3 2 3 6 2 3 2 3 4" xfId="46815"/>
    <cellStyle name="Normal 3 2 3 6 2 3 2 3 5" xfId="57379"/>
    <cellStyle name="Normal 3 2 3 6 2 3 2 4" xfId="4914"/>
    <cellStyle name="Normal 3 2 3 6 2 3 2 5" xfId="15492"/>
    <cellStyle name="Normal 3 2 3 6 2 3 2 6" xfId="20423"/>
    <cellStyle name="Normal 3 2 3 6 2 3 2 7" xfId="30980"/>
    <cellStyle name="Normal 3 2 3 6 2 3 2 8" xfId="41535"/>
    <cellStyle name="Normal 3 2 3 6 2 3 2 9" xfId="52099"/>
    <cellStyle name="Normal 3 2 3 6 2 3 3" xfId="6324"/>
    <cellStyle name="Normal 3 2 3 6 2 3 3 2" xfId="11605"/>
    <cellStyle name="Normal 3 2 3 6 2 3 3 2 2" xfId="27111"/>
    <cellStyle name="Normal 3 2 3 6 2 3 3 2 3" xfId="37668"/>
    <cellStyle name="Normal 3 2 3 6 2 3 3 2 4" xfId="48223"/>
    <cellStyle name="Normal 3 2 3 6 2 3 3 2 5" xfId="58787"/>
    <cellStyle name="Normal 3 2 3 6 2 3 3 3" xfId="16724"/>
    <cellStyle name="Normal 3 2 3 6 2 3 3 4" xfId="21831"/>
    <cellStyle name="Normal 3 2 3 6 2 3 3 5" xfId="32388"/>
    <cellStyle name="Normal 3 2 3 6 2 3 3 6" xfId="42943"/>
    <cellStyle name="Normal 3 2 3 6 2 3 3 7" xfId="53507"/>
    <cellStyle name="Normal 3 2 3 6 2 3 4" xfId="8964"/>
    <cellStyle name="Normal 3 2 3 6 2 3 4 2" xfId="24471"/>
    <cellStyle name="Normal 3 2 3 6 2 3 4 3" xfId="35028"/>
    <cellStyle name="Normal 3 2 3 6 2 3 4 4" xfId="45583"/>
    <cellStyle name="Normal 3 2 3 6 2 3 4 5" xfId="56147"/>
    <cellStyle name="Normal 3 2 3 6 2 3 5" xfId="3682"/>
    <cellStyle name="Normal 3 2 3 6 2 3 6" xfId="14260"/>
    <cellStyle name="Normal 3 2 3 6 2 3 7" xfId="19191"/>
    <cellStyle name="Normal 3 2 3 6 2 3 8" xfId="29748"/>
    <cellStyle name="Normal 3 2 3 6 2 3 9" xfId="40303"/>
    <cellStyle name="Normal 3 2 3 6 2 4" xfId="1566"/>
    <cellStyle name="Normal 3 2 3 6 2 4 2" xfId="6852"/>
    <cellStyle name="Normal 3 2 3 6 2 4 2 2" xfId="12133"/>
    <cellStyle name="Normal 3 2 3 6 2 4 2 2 2" xfId="27639"/>
    <cellStyle name="Normal 3 2 3 6 2 4 2 2 3" xfId="38196"/>
    <cellStyle name="Normal 3 2 3 6 2 4 2 2 4" xfId="48751"/>
    <cellStyle name="Normal 3 2 3 6 2 4 2 2 5" xfId="59315"/>
    <cellStyle name="Normal 3 2 3 6 2 4 2 3" xfId="17252"/>
    <cellStyle name="Normal 3 2 3 6 2 4 2 4" xfId="22359"/>
    <cellStyle name="Normal 3 2 3 6 2 4 2 5" xfId="32916"/>
    <cellStyle name="Normal 3 2 3 6 2 4 2 6" xfId="43471"/>
    <cellStyle name="Normal 3 2 3 6 2 4 2 7" xfId="54035"/>
    <cellStyle name="Normal 3 2 3 6 2 4 3" xfId="9492"/>
    <cellStyle name="Normal 3 2 3 6 2 4 3 2" xfId="24999"/>
    <cellStyle name="Normal 3 2 3 6 2 4 3 3" xfId="35556"/>
    <cellStyle name="Normal 3 2 3 6 2 4 3 4" xfId="46111"/>
    <cellStyle name="Normal 3 2 3 6 2 4 3 5" xfId="56675"/>
    <cellStyle name="Normal 3 2 3 6 2 4 4" xfId="4210"/>
    <cellStyle name="Normal 3 2 3 6 2 4 5" xfId="14788"/>
    <cellStyle name="Normal 3 2 3 6 2 4 6" xfId="19719"/>
    <cellStyle name="Normal 3 2 3 6 2 4 7" xfId="30276"/>
    <cellStyle name="Normal 3 2 3 6 2 4 8" xfId="40831"/>
    <cellStyle name="Normal 3 2 3 6 2 4 9" xfId="51395"/>
    <cellStyle name="Normal 3 2 3 6 2 5" xfId="5619"/>
    <cellStyle name="Normal 3 2 3 6 2 5 2" xfId="10901"/>
    <cellStyle name="Normal 3 2 3 6 2 5 2 2" xfId="26407"/>
    <cellStyle name="Normal 3 2 3 6 2 5 2 3" xfId="36964"/>
    <cellStyle name="Normal 3 2 3 6 2 5 2 4" xfId="47519"/>
    <cellStyle name="Normal 3 2 3 6 2 5 2 5" xfId="58083"/>
    <cellStyle name="Normal 3 2 3 6 2 5 3" xfId="16020"/>
    <cellStyle name="Normal 3 2 3 6 2 5 4" xfId="21127"/>
    <cellStyle name="Normal 3 2 3 6 2 5 5" xfId="31684"/>
    <cellStyle name="Normal 3 2 3 6 2 5 6" xfId="42239"/>
    <cellStyle name="Normal 3 2 3 6 2 5 7" xfId="52803"/>
    <cellStyle name="Normal 3 2 3 6 2 6" xfId="8260"/>
    <cellStyle name="Normal 3 2 3 6 2 6 2" xfId="23767"/>
    <cellStyle name="Normal 3 2 3 6 2 6 3" xfId="34324"/>
    <cellStyle name="Normal 3 2 3 6 2 6 4" xfId="44879"/>
    <cellStyle name="Normal 3 2 3 6 2 6 5" xfId="55443"/>
    <cellStyle name="Normal 3 2 3 6 2 7" xfId="2982"/>
    <cellStyle name="Normal 3 2 3 6 2 8" xfId="13556"/>
    <cellStyle name="Normal 3 2 3 6 2 9" xfId="18487"/>
    <cellStyle name="Normal 3 2 3 6 3" xfId="509"/>
    <cellStyle name="Normal 3 2 3 6 3 10" xfId="39776"/>
    <cellStyle name="Normal 3 2 3 6 3 11" xfId="50339"/>
    <cellStyle name="Normal 3 2 3 6 3 2" xfId="1214"/>
    <cellStyle name="Normal 3 2 3 6 3 2 10" xfId="51043"/>
    <cellStyle name="Normal 3 2 3 6 3 2 2" xfId="2446"/>
    <cellStyle name="Normal 3 2 3 6 3 2 2 2" xfId="7732"/>
    <cellStyle name="Normal 3 2 3 6 3 2 2 2 2" xfId="13013"/>
    <cellStyle name="Normal 3 2 3 6 3 2 2 2 2 2" xfId="28519"/>
    <cellStyle name="Normal 3 2 3 6 3 2 2 2 2 3" xfId="39076"/>
    <cellStyle name="Normal 3 2 3 6 3 2 2 2 2 4" xfId="49631"/>
    <cellStyle name="Normal 3 2 3 6 3 2 2 2 2 5" xfId="60195"/>
    <cellStyle name="Normal 3 2 3 6 3 2 2 2 3" xfId="18132"/>
    <cellStyle name="Normal 3 2 3 6 3 2 2 2 4" xfId="23239"/>
    <cellStyle name="Normal 3 2 3 6 3 2 2 2 5" xfId="33796"/>
    <cellStyle name="Normal 3 2 3 6 3 2 2 2 6" xfId="44351"/>
    <cellStyle name="Normal 3 2 3 6 3 2 2 2 7" xfId="54915"/>
    <cellStyle name="Normal 3 2 3 6 3 2 2 3" xfId="10372"/>
    <cellStyle name="Normal 3 2 3 6 3 2 2 3 2" xfId="25879"/>
    <cellStyle name="Normal 3 2 3 6 3 2 2 3 3" xfId="36436"/>
    <cellStyle name="Normal 3 2 3 6 3 2 2 3 4" xfId="46991"/>
    <cellStyle name="Normal 3 2 3 6 3 2 2 3 5" xfId="57555"/>
    <cellStyle name="Normal 3 2 3 6 3 2 2 4" xfId="5090"/>
    <cellStyle name="Normal 3 2 3 6 3 2 2 5" xfId="15668"/>
    <cellStyle name="Normal 3 2 3 6 3 2 2 6" xfId="20599"/>
    <cellStyle name="Normal 3 2 3 6 3 2 2 7" xfId="31156"/>
    <cellStyle name="Normal 3 2 3 6 3 2 2 8" xfId="41711"/>
    <cellStyle name="Normal 3 2 3 6 3 2 2 9" xfId="52275"/>
    <cellStyle name="Normal 3 2 3 6 3 2 3" xfId="6500"/>
    <cellStyle name="Normal 3 2 3 6 3 2 3 2" xfId="11781"/>
    <cellStyle name="Normal 3 2 3 6 3 2 3 2 2" xfId="27287"/>
    <cellStyle name="Normal 3 2 3 6 3 2 3 2 3" xfId="37844"/>
    <cellStyle name="Normal 3 2 3 6 3 2 3 2 4" xfId="48399"/>
    <cellStyle name="Normal 3 2 3 6 3 2 3 2 5" xfId="58963"/>
    <cellStyle name="Normal 3 2 3 6 3 2 3 3" xfId="16900"/>
    <cellStyle name="Normal 3 2 3 6 3 2 3 4" xfId="22007"/>
    <cellStyle name="Normal 3 2 3 6 3 2 3 5" xfId="32564"/>
    <cellStyle name="Normal 3 2 3 6 3 2 3 6" xfId="43119"/>
    <cellStyle name="Normal 3 2 3 6 3 2 3 7" xfId="53683"/>
    <cellStyle name="Normal 3 2 3 6 3 2 4" xfId="9140"/>
    <cellStyle name="Normal 3 2 3 6 3 2 4 2" xfId="24647"/>
    <cellStyle name="Normal 3 2 3 6 3 2 4 3" xfId="35204"/>
    <cellStyle name="Normal 3 2 3 6 3 2 4 4" xfId="45759"/>
    <cellStyle name="Normal 3 2 3 6 3 2 4 5" xfId="56323"/>
    <cellStyle name="Normal 3 2 3 6 3 2 5" xfId="3858"/>
    <cellStyle name="Normal 3 2 3 6 3 2 6" xfId="14436"/>
    <cellStyle name="Normal 3 2 3 6 3 2 7" xfId="19367"/>
    <cellStyle name="Normal 3 2 3 6 3 2 8" xfId="29924"/>
    <cellStyle name="Normal 3 2 3 6 3 2 9" xfId="40479"/>
    <cellStyle name="Normal 3 2 3 6 3 3" xfId="1742"/>
    <cellStyle name="Normal 3 2 3 6 3 3 2" xfId="7028"/>
    <cellStyle name="Normal 3 2 3 6 3 3 2 2" xfId="12309"/>
    <cellStyle name="Normal 3 2 3 6 3 3 2 2 2" xfId="27815"/>
    <cellStyle name="Normal 3 2 3 6 3 3 2 2 3" xfId="38372"/>
    <cellStyle name="Normal 3 2 3 6 3 3 2 2 4" xfId="48927"/>
    <cellStyle name="Normal 3 2 3 6 3 3 2 2 5" xfId="59491"/>
    <cellStyle name="Normal 3 2 3 6 3 3 2 3" xfId="17428"/>
    <cellStyle name="Normal 3 2 3 6 3 3 2 4" xfId="22535"/>
    <cellStyle name="Normal 3 2 3 6 3 3 2 5" xfId="33092"/>
    <cellStyle name="Normal 3 2 3 6 3 3 2 6" xfId="43647"/>
    <cellStyle name="Normal 3 2 3 6 3 3 2 7" xfId="54211"/>
    <cellStyle name="Normal 3 2 3 6 3 3 3" xfId="9668"/>
    <cellStyle name="Normal 3 2 3 6 3 3 3 2" xfId="25175"/>
    <cellStyle name="Normal 3 2 3 6 3 3 3 3" xfId="35732"/>
    <cellStyle name="Normal 3 2 3 6 3 3 3 4" xfId="46287"/>
    <cellStyle name="Normal 3 2 3 6 3 3 3 5" xfId="56851"/>
    <cellStyle name="Normal 3 2 3 6 3 3 4" xfId="4386"/>
    <cellStyle name="Normal 3 2 3 6 3 3 5" xfId="14964"/>
    <cellStyle name="Normal 3 2 3 6 3 3 6" xfId="19895"/>
    <cellStyle name="Normal 3 2 3 6 3 3 7" xfId="30452"/>
    <cellStyle name="Normal 3 2 3 6 3 3 8" xfId="41007"/>
    <cellStyle name="Normal 3 2 3 6 3 3 9" xfId="51571"/>
    <cellStyle name="Normal 3 2 3 6 3 4" xfId="5795"/>
    <cellStyle name="Normal 3 2 3 6 3 4 2" xfId="11077"/>
    <cellStyle name="Normal 3 2 3 6 3 4 2 2" xfId="26583"/>
    <cellStyle name="Normal 3 2 3 6 3 4 2 3" xfId="37140"/>
    <cellStyle name="Normal 3 2 3 6 3 4 2 4" xfId="47695"/>
    <cellStyle name="Normal 3 2 3 6 3 4 2 5" xfId="58259"/>
    <cellStyle name="Normal 3 2 3 6 3 4 3" xfId="16196"/>
    <cellStyle name="Normal 3 2 3 6 3 4 4" xfId="21303"/>
    <cellStyle name="Normal 3 2 3 6 3 4 5" xfId="31860"/>
    <cellStyle name="Normal 3 2 3 6 3 4 6" xfId="42415"/>
    <cellStyle name="Normal 3 2 3 6 3 4 7" xfId="52979"/>
    <cellStyle name="Normal 3 2 3 6 3 5" xfId="8436"/>
    <cellStyle name="Normal 3 2 3 6 3 5 2" xfId="23943"/>
    <cellStyle name="Normal 3 2 3 6 3 5 3" xfId="34500"/>
    <cellStyle name="Normal 3 2 3 6 3 5 4" xfId="45055"/>
    <cellStyle name="Normal 3 2 3 6 3 5 5" xfId="55619"/>
    <cellStyle name="Normal 3 2 3 6 3 6" xfId="3155"/>
    <cellStyle name="Normal 3 2 3 6 3 7" xfId="13732"/>
    <cellStyle name="Normal 3 2 3 6 3 8" xfId="18663"/>
    <cellStyle name="Normal 3 2 3 6 3 9" xfId="29221"/>
    <cellStyle name="Normal 3 2 3 6 4" xfId="862"/>
    <cellStyle name="Normal 3 2 3 6 4 10" xfId="50691"/>
    <cellStyle name="Normal 3 2 3 6 4 2" xfId="2094"/>
    <cellStyle name="Normal 3 2 3 6 4 2 2" xfId="7380"/>
    <cellStyle name="Normal 3 2 3 6 4 2 2 2" xfId="12661"/>
    <cellStyle name="Normal 3 2 3 6 4 2 2 2 2" xfId="28167"/>
    <cellStyle name="Normal 3 2 3 6 4 2 2 2 3" xfId="38724"/>
    <cellStyle name="Normal 3 2 3 6 4 2 2 2 4" xfId="49279"/>
    <cellStyle name="Normal 3 2 3 6 4 2 2 2 5" xfId="59843"/>
    <cellStyle name="Normal 3 2 3 6 4 2 2 3" xfId="17780"/>
    <cellStyle name="Normal 3 2 3 6 4 2 2 4" xfId="22887"/>
    <cellStyle name="Normal 3 2 3 6 4 2 2 5" xfId="33444"/>
    <cellStyle name="Normal 3 2 3 6 4 2 2 6" xfId="43999"/>
    <cellStyle name="Normal 3 2 3 6 4 2 2 7" xfId="54563"/>
    <cellStyle name="Normal 3 2 3 6 4 2 3" xfId="10020"/>
    <cellStyle name="Normal 3 2 3 6 4 2 3 2" xfId="25527"/>
    <cellStyle name="Normal 3 2 3 6 4 2 3 3" xfId="36084"/>
    <cellStyle name="Normal 3 2 3 6 4 2 3 4" xfId="46639"/>
    <cellStyle name="Normal 3 2 3 6 4 2 3 5" xfId="57203"/>
    <cellStyle name="Normal 3 2 3 6 4 2 4" xfId="4738"/>
    <cellStyle name="Normal 3 2 3 6 4 2 5" xfId="15316"/>
    <cellStyle name="Normal 3 2 3 6 4 2 6" xfId="20247"/>
    <cellStyle name="Normal 3 2 3 6 4 2 7" xfId="30804"/>
    <cellStyle name="Normal 3 2 3 6 4 2 8" xfId="41359"/>
    <cellStyle name="Normal 3 2 3 6 4 2 9" xfId="51923"/>
    <cellStyle name="Normal 3 2 3 6 4 3" xfId="6148"/>
    <cellStyle name="Normal 3 2 3 6 4 3 2" xfId="11429"/>
    <cellStyle name="Normal 3 2 3 6 4 3 2 2" xfId="26935"/>
    <cellStyle name="Normal 3 2 3 6 4 3 2 3" xfId="37492"/>
    <cellStyle name="Normal 3 2 3 6 4 3 2 4" xfId="48047"/>
    <cellStyle name="Normal 3 2 3 6 4 3 2 5" xfId="58611"/>
    <cellStyle name="Normal 3 2 3 6 4 3 3" xfId="16548"/>
    <cellStyle name="Normal 3 2 3 6 4 3 4" xfId="21655"/>
    <cellStyle name="Normal 3 2 3 6 4 3 5" xfId="32212"/>
    <cellStyle name="Normal 3 2 3 6 4 3 6" xfId="42767"/>
    <cellStyle name="Normal 3 2 3 6 4 3 7" xfId="53331"/>
    <cellStyle name="Normal 3 2 3 6 4 4" xfId="8788"/>
    <cellStyle name="Normal 3 2 3 6 4 4 2" xfId="24295"/>
    <cellStyle name="Normal 3 2 3 6 4 4 3" xfId="34852"/>
    <cellStyle name="Normal 3 2 3 6 4 4 4" xfId="45407"/>
    <cellStyle name="Normal 3 2 3 6 4 4 5" xfId="55971"/>
    <cellStyle name="Normal 3 2 3 6 4 5" xfId="3506"/>
    <cellStyle name="Normal 3 2 3 6 4 6" xfId="14084"/>
    <cellStyle name="Normal 3 2 3 6 4 7" xfId="19015"/>
    <cellStyle name="Normal 3 2 3 6 4 8" xfId="29572"/>
    <cellStyle name="Normal 3 2 3 6 4 9" xfId="40127"/>
    <cellStyle name="Normal 3 2 3 6 5" xfId="1390"/>
    <cellStyle name="Normal 3 2 3 6 5 2" xfId="6676"/>
    <cellStyle name="Normal 3 2 3 6 5 2 2" xfId="11957"/>
    <cellStyle name="Normal 3 2 3 6 5 2 2 2" xfId="27463"/>
    <cellStyle name="Normal 3 2 3 6 5 2 2 3" xfId="38020"/>
    <cellStyle name="Normal 3 2 3 6 5 2 2 4" xfId="48575"/>
    <cellStyle name="Normal 3 2 3 6 5 2 2 5" xfId="59139"/>
    <cellStyle name="Normal 3 2 3 6 5 2 3" xfId="17076"/>
    <cellStyle name="Normal 3 2 3 6 5 2 4" xfId="22183"/>
    <cellStyle name="Normal 3 2 3 6 5 2 5" xfId="32740"/>
    <cellStyle name="Normal 3 2 3 6 5 2 6" xfId="43295"/>
    <cellStyle name="Normal 3 2 3 6 5 2 7" xfId="53859"/>
    <cellStyle name="Normal 3 2 3 6 5 3" xfId="9316"/>
    <cellStyle name="Normal 3 2 3 6 5 3 2" xfId="24823"/>
    <cellStyle name="Normal 3 2 3 6 5 3 3" xfId="35380"/>
    <cellStyle name="Normal 3 2 3 6 5 3 4" xfId="45935"/>
    <cellStyle name="Normal 3 2 3 6 5 3 5" xfId="56499"/>
    <cellStyle name="Normal 3 2 3 6 5 4" xfId="4034"/>
    <cellStyle name="Normal 3 2 3 6 5 5" xfId="14612"/>
    <cellStyle name="Normal 3 2 3 6 5 6" xfId="19543"/>
    <cellStyle name="Normal 3 2 3 6 5 7" xfId="30100"/>
    <cellStyle name="Normal 3 2 3 6 5 8" xfId="40655"/>
    <cellStyle name="Normal 3 2 3 6 5 9" xfId="51219"/>
    <cellStyle name="Normal 3 2 3 6 6" xfId="2622"/>
    <cellStyle name="Normal 3 2 3 6 6 2" xfId="7908"/>
    <cellStyle name="Normal 3 2 3 6 6 2 2" xfId="13189"/>
    <cellStyle name="Normal 3 2 3 6 6 2 2 2" xfId="28695"/>
    <cellStyle name="Normal 3 2 3 6 6 2 2 3" xfId="39252"/>
    <cellStyle name="Normal 3 2 3 6 6 2 2 4" xfId="49807"/>
    <cellStyle name="Normal 3 2 3 6 6 2 2 5" xfId="60371"/>
    <cellStyle name="Normal 3 2 3 6 6 2 3" xfId="23415"/>
    <cellStyle name="Normal 3 2 3 6 6 2 4" xfId="33972"/>
    <cellStyle name="Normal 3 2 3 6 6 2 5" xfId="44527"/>
    <cellStyle name="Normal 3 2 3 6 6 2 6" xfId="55091"/>
    <cellStyle name="Normal 3 2 3 6 6 3" xfId="10548"/>
    <cellStyle name="Normal 3 2 3 6 6 3 2" xfId="26055"/>
    <cellStyle name="Normal 3 2 3 6 6 3 3" xfId="36612"/>
    <cellStyle name="Normal 3 2 3 6 6 3 4" xfId="47167"/>
    <cellStyle name="Normal 3 2 3 6 6 3 5" xfId="57731"/>
    <cellStyle name="Normal 3 2 3 6 6 4" xfId="5266"/>
    <cellStyle name="Normal 3 2 3 6 6 5" xfId="15844"/>
    <cellStyle name="Normal 3 2 3 6 6 6" xfId="20775"/>
    <cellStyle name="Normal 3 2 3 6 6 7" xfId="31332"/>
    <cellStyle name="Normal 3 2 3 6 6 8" xfId="41887"/>
    <cellStyle name="Normal 3 2 3 6 6 9" xfId="52451"/>
    <cellStyle name="Normal 3 2 3 6 7" xfId="5443"/>
    <cellStyle name="Normal 3 2 3 6 7 2" xfId="10725"/>
    <cellStyle name="Normal 3 2 3 6 7 2 2" xfId="26231"/>
    <cellStyle name="Normal 3 2 3 6 7 2 3" xfId="36788"/>
    <cellStyle name="Normal 3 2 3 6 7 2 4" xfId="47343"/>
    <cellStyle name="Normal 3 2 3 6 7 2 5" xfId="57907"/>
    <cellStyle name="Normal 3 2 3 6 7 3" xfId="20951"/>
    <cellStyle name="Normal 3 2 3 6 7 4" xfId="31508"/>
    <cellStyle name="Normal 3 2 3 6 7 5" xfId="42063"/>
    <cellStyle name="Normal 3 2 3 6 7 6" xfId="52627"/>
    <cellStyle name="Normal 3 2 3 6 8" xfId="8084"/>
    <cellStyle name="Normal 3 2 3 6 8 2" xfId="23591"/>
    <cellStyle name="Normal 3 2 3 6 8 3" xfId="34148"/>
    <cellStyle name="Normal 3 2 3 6 8 4" xfId="44703"/>
    <cellStyle name="Normal 3 2 3 6 8 5" xfId="55267"/>
    <cellStyle name="Normal 3 2 3 6 9" xfId="2799"/>
    <cellStyle name="Normal 3 2 3 7" xfId="244"/>
    <cellStyle name="Normal 3 2 3 7 10" xfId="28960"/>
    <cellStyle name="Normal 3 2 3 7 11" xfId="39515"/>
    <cellStyle name="Normal 3 2 3 7 12" xfId="50075"/>
    <cellStyle name="Normal 3 2 3 7 2" xfId="597"/>
    <cellStyle name="Normal 3 2 3 7 2 10" xfId="50426"/>
    <cellStyle name="Normal 3 2 3 7 2 2" xfId="1829"/>
    <cellStyle name="Normal 3 2 3 7 2 2 2" xfId="7115"/>
    <cellStyle name="Normal 3 2 3 7 2 2 2 2" xfId="12396"/>
    <cellStyle name="Normal 3 2 3 7 2 2 2 2 2" xfId="27902"/>
    <cellStyle name="Normal 3 2 3 7 2 2 2 2 3" xfId="38459"/>
    <cellStyle name="Normal 3 2 3 7 2 2 2 2 4" xfId="49014"/>
    <cellStyle name="Normal 3 2 3 7 2 2 2 2 5" xfId="59578"/>
    <cellStyle name="Normal 3 2 3 7 2 2 2 3" xfId="17515"/>
    <cellStyle name="Normal 3 2 3 7 2 2 2 4" xfId="22622"/>
    <cellStyle name="Normal 3 2 3 7 2 2 2 5" xfId="33179"/>
    <cellStyle name="Normal 3 2 3 7 2 2 2 6" xfId="43734"/>
    <cellStyle name="Normal 3 2 3 7 2 2 2 7" xfId="54298"/>
    <cellStyle name="Normal 3 2 3 7 2 2 3" xfId="9755"/>
    <cellStyle name="Normal 3 2 3 7 2 2 3 2" xfId="25262"/>
    <cellStyle name="Normal 3 2 3 7 2 2 3 3" xfId="35819"/>
    <cellStyle name="Normal 3 2 3 7 2 2 3 4" xfId="46374"/>
    <cellStyle name="Normal 3 2 3 7 2 2 3 5" xfId="56938"/>
    <cellStyle name="Normal 3 2 3 7 2 2 4" xfId="4473"/>
    <cellStyle name="Normal 3 2 3 7 2 2 5" xfId="15051"/>
    <cellStyle name="Normal 3 2 3 7 2 2 6" xfId="19982"/>
    <cellStyle name="Normal 3 2 3 7 2 2 7" xfId="30539"/>
    <cellStyle name="Normal 3 2 3 7 2 2 8" xfId="41094"/>
    <cellStyle name="Normal 3 2 3 7 2 2 9" xfId="51658"/>
    <cellStyle name="Normal 3 2 3 7 2 3" xfId="5883"/>
    <cellStyle name="Normal 3 2 3 7 2 3 2" xfId="11164"/>
    <cellStyle name="Normal 3 2 3 7 2 3 2 2" xfId="26670"/>
    <cellStyle name="Normal 3 2 3 7 2 3 2 3" xfId="37227"/>
    <cellStyle name="Normal 3 2 3 7 2 3 2 4" xfId="47782"/>
    <cellStyle name="Normal 3 2 3 7 2 3 2 5" xfId="58346"/>
    <cellStyle name="Normal 3 2 3 7 2 3 3" xfId="16283"/>
    <cellStyle name="Normal 3 2 3 7 2 3 4" xfId="21390"/>
    <cellStyle name="Normal 3 2 3 7 2 3 5" xfId="31947"/>
    <cellStyle name="Normal 3 2 3 7 2 3 6" xfId="42502"/>
    <cellStyle name="Normal 3 2 3 7 2 3 7" xfId="53066"/>
    <cellStyle name="Normal 3 2 3 7 2 4" xfId="8523"/>
    <cellStyle name="Normal 3 2 3 7 2 4 2" xfId="24030"/>
    <cellStyle name="Normal 3 2 3 7 2 4 3" xfId="34587"/>
    <cellStyle name="Normal 3 2 3 7 2 4 4" xfId="45142"/>
    <cellStyle name="Normal 3 2 3 7 2 4 5" xfId="55706"/>
    <cellStyle name="Normal 3 2 3 7 2 5" xfId="3241"/>
    <cellStyle name="Normal 3 2 3 7 2 6" xfId="13819"/>
    <cellStyle name="Normal 3 2 3 7 2 7" xfId="18750"/>
    <cellStyle name="Normal 3 2 3 7 2 8" xfId="29307"/>
    <cellStyle name="Normal 3 2 3 7 2 9" xfId="39862"/>
    <cellStyle name="Normal 3 2 3 7 3" xfId="949"/>
    <cellStyle name="Normal 3 2 3 7 3 10" xfId="50778"/>
    <cellStyle name="Normal 3 2 3 7 3 2" xfId="2181"/>
    <cellStyle name="Normal 3 2 3 7 3 2 2" xfId="7467"/>
    <cellStyle name="Normal 3 2 3 7 3 2 2 2" xfId="12748"/>
    <cellStyle name="Normal 3 2 3 7 3 2 2 2 2" xfId="28254"/>
    <cellStyle name="Normal 3 2 3 7 3 2 2 2 3" xfId="38811"/>
    <cellStyle name="Normal 3 2 3 7 3 2 2 2 4" xfId="49366"/>
    <cellStyle name="Normal 3 2 3 7 3 2 2 2 5" xfId="59930"/>
    <cellStyle name="Normal 3 2 3 7 3 2 2 3" xfId="17867"/>
    <cellStyle name="Normal 3 2 3 7 3 2 2 4" xfId="22974"/>
    <cellStyle name="Normal 3 2 3 7 3 2 2 5" xfId="33531"/>
    <cellStyle name="Normal 3 2 3 7 3 2 2 6" xfId="44086"/>
    <cellStyle name="Normal 3 2 3 7 3 2 2 7" xfId="54650"/>
    <cellStyle name="Normal 3 2 3 7 3 2 3" xfId="10107"/>
    <cellStyle name="Normal 3 2 3 7 3 2 3 2" xfId="25614"/>
    <cellStyle name="Normal 3 2 3 7 3 2 3 3" xfId="36171"/>
    <cellStyle name="Normal 3 2 3 7 3 2 3 4" xfId="46726"/>
    <cellStyle name="Normal 3 2 3 7 3 2 3 5" xfId="57290"/>
    <cellStyle name="Normal 3 2 3 7 3 2 4" xfId="4825"/>
    <cellStyle name="Normal 3 2 3 7 3 2 5" xfId="15403"/>
    <cellStyle name="Normal 3 2 3 7 3 2 6" xfId="20334"/>
    <cellStyle name="Normal 3 2 3 7 3 2 7" xfId="30891"/>
    <cellStyle name="Normal 3 2 3 7 3 2 8" xfId="41446"/>
    <cellStyle name="Normal 3 2 3 7 3 2 9" xfId="52010"/>
    <cellStyle name="Normal 3 2 3 7 3 3" xfId="6235"/>
    <cellStyle name="Normal 3 2 3 7 3 3 2" xfId="11516"/>
    <cellStyle name="Normal 3 2 3 7 3 3 2 2" xfId="27022"/>
    <cellStyle name="Normal 3 2 3 7 3 3 2 3" xfId="37579"/>
    <cellStyle name="Normal 3 2 3 7 3 3 2 4" xfId="48134"/>
    <cellStyle name="Normal 3 2 3 7 3 3 2 5" xfId="58698"/>
    <cellStyle name="Normal 3 2 3 7 3 3 3" xfId="16635"/>
    <cellStyle name="Normal 3 2 3 7 3 3 4" xfId="21742"/>
    <cellStyle name="Normal 3 2 3 7 3 3 5" xfId="32299"/>
    <cellStyle name="Normal 3 2 3 7 3 3 6" xfId="42854"/>
    <cellStyle name="Normal 3 2 3 7 3 3 7" xfId="53418"/>
    <cellStyle name="Normal 3 2 3 7 3 4" xfId="8875"/>
    <cellStyle name="Normal 3 2 3 7 3 4 2" xfId="24382"/>
    <cellStyle name="Normal 3 2 3 7 3 4 3" xfId="34939"/>
    <cellStyle name="Normal 3 2 3 7 3 4 4" xfId="45494"/>
    <cellStyle name="Normal 3 2 3 7 3 4 5" xfId="56058"/>
    <cellStyle name="Normal 3 2 3 7 3 5" xfId="3593"/>
    <cellStyle name="Normal 3 2 3 7 3 6" xfId="14171"/>
    <cellStyle name="Normal 3 2 3 7 3 7" xfId="19102"/>
    <cellStyle name="Normal 3 2 3 7 3 8" xfId="29659"/>
    <cellStyle name="Normal 3 2 3 7 3 9" xfId="40214"/>
    <cellStyle name="Normal 3 2 3 7 4" xfId="1477"/>
    <cellStyle name="Normal 3 2 3 7 4 2" xfId="6763"/>
    <cellStyle name="Normal 3 2 3 7 4 2 2" xfId="12044"/>
    <cellStyle name="Normal 3 2 3 7 4 2 2 2" xfId="27550"/>
    <cellStyle name="Normal 3 2 3 7 4 2 2 3" xfId="38107"/>
    <cellStyle name="Normal 3 2 3 7 4 2 2 4" xfId="48662"/>
    <cellStyle name="Normal 3 2 3 7 4 2 2 5" xfId="59226"/>
    <cellStyle name="Normal 3 2 3 7 4 2 3" xfId="17163"/>
    <cellStyle name="Normal 3 2 3 7 4 2 4" xfId="22270"/>
    <cellStyle name="Normal 3 2 3 7 4 2 5" xfId="32827"/>
    <cellStyle name="Normal 3 2 3 7 4 2 6" xfId="43382"/>
    <cellStyle name="Normal 3 2 3 7 4 2 7" xfId="53946"/>
    <cellStyle name="Normal 3 2 3 7 4 3" xfId="9403"/>
    <cellStyle name="Normal 3 2 3 7 4 3 2" xfId="24910"/>
    <cellStyle name="Normal 3 2 3 7 4 3 3" xfId="35467"/>
    <cellStyle name="Normal 3 2 3 7 4 3 4" xfId="46022"/>
    <cellStyle name="Normal 3 2 3 7 4 3 5" xfId="56586"/>
    <cellStyle name="Normal 3 2 3 7 4 4" xfId="4121"/>
    <cellStyle name="Normal 3 2 3 7 4 5" xfId="14699"/>
    <cellStyle name="Normal 3 2 3 7 4 6" xfId="19630"/>
    <cellStyle name="Normal 3 2 3 7 4 7" xfId="30187"/>
    <cellStyle name="Normal 3 2 3 7 4 8" xfId="40742"/>
    <cellStyle name="Normal 3 2 3 7 4 9" xfId="51306"/>
    <cellStyle name="Normal 3 2 3 7 5" xfId="5530"/>
    <cellStyle name="Normal 3 2 3 7 5 2" xfId="10812"/>
    <cellStyle name="Normal 3 2 3 7 5 2 2" xfId="26318"/>
    <cellStyle name="Normal 3 2 3 7 5 2 3" xfId="36875"/>
    <cellStyle name="Normal 3 2 3 7 5 2 4" xfId="47430"/>
    <cellStyle name="Normal 3 2 3 7 5 2 5" xfId="57994"/>
    <cellStyle name="Normal 3 2 3 7 5 3" xfId="15931"/>
    <cellStyle name="Normal 3 2 3 7 5 4" xfId="21038"/>
    <cellStyle name="Normal 3 2 3 7 5 5" xfId="31595"/>
    <cellStyle name="Normal 3 2 3 7 5 6" xfId="42150"/>
    <cellStyle name="Normal 3 2 3 7 5 7" xfId="52714"/>
    <cellStyle name="Normal 3 2 3 7 6" xfId="8171"/>
    <cellStyle name="Normal 3 2 3 7 6 2" xfId="23678"/>
    <cellStyle name="Normal 3 2 3 7 6 3" xfId="34235"/>
    <cellStyle name="Normal 3 2 3 7 6 4" xfId="44790"/>
    <cellStyle name="Normal 3 2 3 7 6 5" xfId="55354"/>
    <cellStyle name="Normal 3 2 3 7 7" xfId="2894"/>
    <cellStyle name="Normal 3 2 3 7 8" xfId="13467"/>
    <cellStyle name="Normal 3 2 3 7 9" xfId="18399"/>
    <cellStyle name="Normal 3 2 3 8" xfId="420"/>
    <cellStyle name="Normal 3 2 3 8 10" xfId="39690"/>
    <cellStyle name="Normal 3 2 3 8 11" xfId="50250"/>
    <cellStyle name="Normal 3 2 3 8 2" xfId="1125"/>
    <cellStyle name="Normal 3 2 3 8 2 10" xfId="50954"/>
    <cellStyle name="Normal 3 2 3 8 2 2" xfId="2357"/>
    <cellStyle name="Normal 3 2 3 8 2 2 2" xfId="7643"/>
    <cellStyle name="Normal 3 2 3 8 2 2 2 2" xfId="12924"/>
    <cellStyle name="Normal 3 2 3 8 2 2 2 2 2" xfId="28430"/>
    <cellStyle name="Normal 3 2 3 8 2 2 2 2 3" xfId="38987"/>
    <cellStyle name="Normal 3 2 3 8 2 2 2 2 4" xfId="49542"/>
    <cellStyle name="Normal 3 2 3 8 2 2 2 2 5" xfId="60106"/>
    <cellStyle name="Normal 3 2 3 8 2 2 2 3" xfId="18043"/>
    <cellStyle name="Normal 3 2 3 8 2 2 2 4" xfId="23150"/>
    <cellStyle name="Normal 3 2 3 8 2 2 2 5" xfId="33707"/>
    <cellStyle name="Normal 3 2 3 8 2 2 2 6" xfId="44262"/>
    <cellStyle name="Normal 3 2 3 8 2 2 2 7" xfId="54826"/>
    <cellStyle name="Normal 3 2 3 8 2 2 3" xfId="10283"/>
    <cellStyle name="Normal 3 2 3 8 2 2 3 2" xfId="25790"/>
    <cellStyle name="Normal 3 2 3 8 2 2 3 3" xfId="36347"/>
    <cellStyle name="Normal 3 2 3 8 2 2 3 4" xfId="46902"/>
    <cellStyle name="Normal 3 2 3 8 2 2 3 5" xfId="57466"/>
    <cellStyle name="Normal 3 2 3 8 2 2 4" xfId="5001"/>
    <cellStyle name="Normal 3 2 3 8 2 2 5" xfId="15579"/>
    <cellStyle name="Normal 3 2 3 8 2 2 6" xfId="20510"/>
    <cellStyle name="Normal 3 2 3 8 2 2 7" xfId="31067"/>
    <cellStyle name="Normal 3 2 3 8 2 2 8" xfId="41622"/>
    <cellStyle name="Normal 3 2 3 8 2 2 9" xfId="52186"/>
    <cellStyle name="Normal 3 2 3 8 2 3" xfId="6411"/>
    <cellStyle name="Normal 3 2 3 8 2 3 2" xfId="11692"/>
    <cellStyle name="Normal 3 2 3 8 2 3 2 2" xfId="27198"/>
    <cellStyle name="Normal 3 2 3 8 2 3 2 3" xfId="37755"/>
    <cellStyle name="Normal 3 2 3 8 2 3 2 4" xfId="48310"/>
    <cellStyle name="Normal 3 2 3 8 2 3 2 5" xfId="58874"/>
    <cellStyle name="Normal 3 2 3 8 2 3 3" xfId="16811"/>
    <cellStyle name="Normal 3 2 3 8 2 3 4" xfId="21918"/>
    <cellStyle name="Normal 3 2 3 8 2 3 5" xfId="32475"/>
    <cellStyle name="Normal 3 2 3 8 2 3 6" xfId="43030"/>
    <cellStyle name="Normal 3 2 3 8 2 3 7" xfId="53594"/>
    <cellStyle name="Normal 3 2 3 8 2 4" xfId="9051"/>
    <cellStyle name="Normal 3 2 3 8 2 4 2" xfId="24558"/>
    <cellStyle name="Normal 3 2 3 8 2 4 3" xfId="35115"/>
    <cellStyle name="Normal 3 2 3 8 2 4 4" xfId="45670"/>
    <cellStyle name="Normal 3 2 3 8 2 4 5" xfId="56234"/>
    <cellStyle name="Normal 3 2 3 8 2 5" xfId="3769"/>
    <cellStyle name="Normal 3 2 3 8 2 6" xfId="14347"/>
    <cellStyle name="Normal 3 2 3 8 2 7" xfId="19278"/>
    <cellStyle name="Normal 3 2 3 8 2 8" xfId="29835"/>
    <cellStyle name="Normal 3 2 3 8 2 9" xfId="40390"/>
    <cellStyle name="Normal 3 2 3 8 3" xfId="1653"/>
    <cellStyle name="Normal 3 2 3 8 3 2" xfId="6939"/>
    <cellStyle name="Normal 3 2 3 8 3 2 2" xfId="12220"/>
    <cellStyle name="Normal 3 2 3 8 3 2 2 2" xfId="27726"/>
    <cellStyle name="Normal 3 2 3 8 3 2 2 3" xfId="38283"/>
    <cellStyle name="Normal 3 2 3 8 3 2 2 4" xfId="48838"/>
    <cellStyle name="Normal 3 2 3 8 3 2 2 5" xfId="59402"/>
    <cellStyle name="Normal 3 2 3 8 3 2 3" xfId="17339"/>
    <cellStyle name="Normal 3 2 3 8 3 2 4" xfId="22446"/>
    <cellStyle name="Normal 3 2 3 8 3 2 5" xfId="33003"/>
    <cellStyle name="Normal 3 2 3 8 3 2 6" xfId="43558"/>
    <cellStyle name="Normal 3 2 3 8 3 2 7" xfId="54122"/>
    <cellStyle name="Normal 3 2 3 8 3 3" xfId="9579"/>
    <cellStyle name="Normal 3 2 3 8 3 3 2" xfId="25086"/>
    <cellStyle name="Normal 3 2 3 8 3 3 3" xfId="35643"/>
    <cellStyle name="Normal 3 2 3 8 3 3 4" xfId="46198"/>
    <cellStyle name="Normal 3 2 3 8 3 3 5" xfId="56762"/>
    <cellStyle name="Normal 3 2 3 8 3 4" xfId="4297"/>
    <cellStyle name="Normal 3 2 3 8 3 5" xfId="14875"/>
    <cellStyle name="Normal 3 2 3 8 3 6" xfId="19806"/>
    <cellStyle name="Normal 3 2 3 8 3 7" xfId="30363"/>
    <cellStyle name="Normal 3 2 3 8 3 8" xfId="40918"/>
    <cellStyle name="Normal 3 2 3 8 3 9" xfId="51482"/>
    <cellStyle name="Normal 3 2 3 8 4" xfId="5706"/>
    <cellStyle name="Normal 3 2 3 8 4 2" xfId="10988"/>
    <cellStyle name="Normal 3 2 3 8 4 2 2" xfId="26494"/>
    <cellStyle name="Normal 3 2 3 8 4 2 3" xfId="37051"/>
    <cellStyle name="Normal 3 2 3 8 4 2 4" xfId="47606"/>
    <cellStyle name="Normal 3 2 3 8 4 2 5" xfId="58170"/>
    <cellStyle name="Normal 3 2 3 8 4 3" xfId="16107"/>
    <cellStyle name="Normal 3 2 3 8 4 4" xfId="21214"/>
    <cellStyle name="Normal 3 2 3 8 4 5" xfId="31771"/>
    <cellStyle name="Normal 3 2 3 8 4 6" xfId="42326"/>
    <cellStyle name="Normal 3 2 3 8 4 7" xfId="52890"/>
    <cellStyle name="Normal 3 2 3 8 5" xfId="8347"/>
    <cellStyle name="Normal 3 2 3 8 5 2" xfId="23854"/>
    <cellStyle name="Normal 3 2 3 8 5 3" xfId="34411"/>
    <cellStyle name="Normal 3 2 3 8 5 4" xfId="44966"/>
    <cellStyle name="Normal 3 2 3 8 5 5" xfId="55530"/>
    <cellStyle name="Normal 3 2 3 8 6" xfId="3069"/>
    <cellStyle name="Normal 3 2 3 8 7" xfId="13643"/>
    <cellStyle name="Normal 3 2 3 8 8" xfId="18574"/>
    <cellStyle name="Normal 3 2 3 8 9" xfId="29135"/>
    <cellStyle name="Normal 3 2 3 9" xfId="773"/>
    <cellStyle name="Normal 3 2 3 9 10" xfId="50602"/>
    <cellStyle name="Normal 3 2 3 9 2" xfId="2005"/>
    <cellStyle name="Normal 3 2 3 9 2 2" xfId="7291"/>
    <cellStyle name="Normal 3 2 3 9 2 2 2" xfId="12572"/>
    <cellStyle name="Normal 3 2 3 9 2 2 2 2" xfId="28078"/>
    <cellStyle name="Normal 3 2 3 9 2 2 2 3" xfId="38635"/>
    <cellStyle name="Normal 3 2 3 9 2 2 2 4" xfId="49190"/>
    <cellStyle name="Normal 3 2 3 9 2 2 2 5" xfId="59754"/>
    <cellStyle name="Normal 3 2 3 9 2 2 3" xfId="17691"/>
    <cellStyle name="Normal 3 2 3 9 2 2 4" xfId="22798"/>
    <cellStyle name="Normal 3 2 3 9 2 2 5" xfId="33355"/>
    <cellStyle name="Normal 3 2 3 9 2 2 6" xfId="43910"/>
    <cellStyle name="Normal 3 2 3 9 2 2 7" xfId="54474"/>
    <cellStyle name="Normal 3 2 3 9 2 3" xfId="9931"/>
    <cellStyle name="Normal 3 2 3 9 2 3 2" xfId="25438"/>
    <cellStyle name="Normal 3 2 3 9 2 3 3" xfId="35995"/>
    <cellStyle name="Normal 3 2 3 9 2 3 4" xfId="46550"/>
    <cellStyle name="Normal 3 2 3 9 2 3 5" xfId="57114"/>
    <cellStyle name="Normal 3 2 3 9 2 4" xfId="4649"/>
    <cellStyle name="Normal 3 2 3 9 2 5" xfId="15227"/>
    <cellStyle name="Normal 3 2 3 9 2 6" xfId="20158"/>
    <cellStyle name="Normal 3 2 3 9 2 7" xfId="30715"/>
    <cellStyle name="Normal 3 2 3 9 2 8" xfId="41270"/>
    <cellStyle name="Normal 3 2 3 9 2 9" xfId="51834"/>
    <cellStyle name="Normal 3 2 3 9 3" xfId="6059"/>
    <cellStyle name="Normal 3 2 3 9 3 2" xfId="11340"/>
    <cellStyle name="Normal 3 2 3 9 3 2 2" xfId="26846"/>
    <cellStyle name="Normal 3 2 3 9 3 2 3" xfId="37403"/>
    <cellStyle name="Normal 3 2 3 9 3 2 4" xfId="47958"/>
    <cellStyle name="Normal 3 2 3 9 3 2 5" xfId="58522"/>
    <cellStyle name="Normal 3 2 3 9 3 3" xfId="16459"/>
    <cellStyle name="Normal 3 2 3 9 3 4" xfId="21566"/>
    <cellStyle name="Normal 3 2 3 9 3 5" xfId="32123"/>
    <cellStyle name="Normal 3 2 3 9 3 6" xfId="42678"/>
    <cellStyle name="Normal 3 2 3 9 3 7" xfId="53242"/>
    <cellStyle name="Normal 3 2 3 9 4" xfId="8699"/>
    <cellStyle name="Normal 3 2 3 9 4 2" xfId="24206"/>
    <cellStyle name="Normal 3 2 3 9 4 3" xfId="34763"/>
    <cellStyle name="Normal 3 2 3 9 4 4" xfId="45318"/>
    <cellStyle name="Normal 3 2 3 9 4 5" xfId="55882"/>
    <cellStyle name="Normal 3 2 3 9 5" xfId="3417"/>
    <cellStyle name="Normal 3 2 3 9 6" xfId="13995"/>
    <cellStyle name="Normal 3 2 3 9 7" xfId="18926"/>
    <cellStyle name="Normal 3 2 3 9 8" xfId="29483"/>
    <cellStyle name="Normal 3 2 3 9 9" xfId="40038"/>
    <cellStyle name="Normal 3 2 4" xfId="80"/>
    <cellStyle name="Normal 3 2 4 10" xfId="2736"/>
    <cellStyle name="Normal 3 2 4 11" xfId="13299"/>
    <cellStyle name="Normal 3 2 4 12" xfId="18228"/>
    <cellStyle name="Normal 3 2 4 13" xfId="28810"/>
    <cellStyle name="Normal 3 2 4 14" xfId="39365"/>
    <cellStyle name="Normal 3 2 4 15" xfId="49905"/>
    <cellStyle name="Normal 3 2 4 2" xfId="159"/>
    <cellStyle name="Normal 3 2 4 2 10" xfId="13388"/>
    <cellStyle name="Normal 3 2 4 2 11" xfId="18318"/>
    <cellStyle name="Normal 3 2 4 2 12" xfId="28880"/>
    <cellStyle name="Normal 3 2 4 2 13" xfId="39435"/>
    <cellStyle name="Normal 3 2 4 2 14" xfId="49995"/>
    <cellStyle name="Normal 3 2 4 2 2" xfId="341"/>
    <cellStyle name="Normal 3 2 4 2 2 10" xfId="29056"/>
    <cellStyle name="Normal 3 2 4 2 2 11" xfId="39611"/>
    <cellStyle name="Normal 3 2 4 2 2 12" xfId="50171"/>
    <cellStyle name="Normal 3 2 4 2 2 2" xfId="694"/>
    <cellStyle name="Normal 3 2 4 2 2 2 10" xfId="50523"/>
    <cellStyle name="Normal 3 2 4 2 2 2 2" xfId="1926"/>
    <cellStyle name="Normal 3 2 4 2 2 2 2 2" xfId="7212"/>
    <cellStyle name="Normal 3 2 4 2 2 2 2 2 2" xfId="12493"/>
    <cellStyle name="Normal 3 2 4 2 2 2 2 2 2 2" xfId="27999"/>
    <cellStyle name="Normal 3 2 4 2 2 2 2 2 2 3" xfId="38556"/>
    <cellStyle name="Normal 3 2 4 2 2 2 2 2 2 4" xfId="49111"/>
    <cellStyle name="Normal 3 2 4 2 2 2 2 2 2 5" xfId="59675"/>
    <cellStyle name="Normal 3 2 4 2 2 2 2 2 3" xfId="17612"/>
    <cellStyle name="Normal 3 2 4 2 2 2 2 2 4" xfId="22719"/>
    <cellStyle name="Normal 3 2 4 2 2 2 2 2 5" xfId="33276"/>
    <cellStyle name="Normal 3 2 4 2 2 2 2 2 6" xfId="43831"/>
    <cellStyle name="Normal 3 2 4 2 2 2 2 2 7" xfId="54395"/>
    <cellStyle name="Normal 3 2 4 2 2 2 2 3" xfId="9852"/>
    <cellStyle name="Normal 3 2 4 2 2 2 2 3 2" xfId="25359"/>
    <cellStyle name="Normal 3 2 4 2 2 2 2 3 3" xfId="35916"/>
    <cellStyle name="Normal 3 2 4 2 2 2 2 3 4" xfId="46471"/>
    <cellStyle name="Normal 3 2 4 2 2 2 2 3 5" xfId="57035"/>
    <cellStyle name="Normal 3 2 4 2 2 2 2 4" xfId="4570"/>
    <cellStyle name="Normal 3 2 4 2 2 2 2 5" xfId="15148"/>
    <cellStyle name="Normal 3 2 4 2 2 2 2 6" xfId="20079"/>
    <cellStyle name="Normal 3 2 4 2 2 2 2 7" xfId="30636"/>
    <cellStyle name="Normal 3 2 4 2 2 2 2 8" xfId="41191"/>
    <cellStyle name="Normal 3 2 4 2 2 2 2 9" xfId="51755"/>
    <cellStyle name="Normal 3 2 4 2 2 2 3" xfId="5980"/>
    <cellStyle name="Normal 3 2 4 2 2 2 3 2" xfId="11261"/>
    <cellStyle name="Normal 3 2 4 2 2 2 3 2 2" xfId="26767"/>
    <cellStyle name="Normal 3 2 4 2 2 2 3 2 3" xfId="37324"/>
    <cellStyle name="Normal 3 2 4 2 2 2 3 2 4" xfId="47879"/>
    <cellStyle name="Normal 3 2 4 2 2 2 3 2 5" xfId="58443"/>
    <cellStyle name="Normal 3 2 4 2 2 2 3 3" xfId="16380"/>
    <cellStyle name="Normal 3 2 4 2 2 2 3 4" xfId="21487"/>
    <cellStyle name="Normal 3 2 4 2 2 2 3 5" xfId="32044"/>
    <cellStyle name="Normal 3 2 4 2 2 2 3 6" xfId="42599"/>
    <cellStyle name="Normal 3 2 4 2 2 2 3 7" xfId="53163"/>
    <cellStyle name="Normal 3 2 4 2 2 2 4" xfId="8620"/>
    <cellStyle name="Normal 3 2 4 2 2 2 4 2" xfId="24127"/>
    <cellStyle name="Normal 3 2 4 2 2 2 4 3" xfId="34684"/>
    <cellStyle name="Normal 3 2 4 2 2 2 4 4" xfId="45239"/>
    <cellStyle name="Normal 3 2 4 2 2 2 4 5" xfId="55803"/>
    <cellStyle name="Normal 3 2 4 2 2 2 5" xfId="3338"/>
    <cellStyle name="Normal 3 2 4 2 2 2 6" xfId="13916"/>
    <cellStyle name="Normal 3 2 4 2 2 2 7" xfId="18847"/>
    <cellStyle name="Normal 3 2 4 2 2 2 8" xfId="29404"/>
    <cellStyle name="Normal 3 2 4 2 2 2 9" xfId="39959"/>
    <cellStyle name="Normal 3 2 4 2 2 3" xfId="1046"/>
    <cellStyle name="Normal 3 2 4 2 2 3 10" xfId="50875"/>
    <cellStyle name="Normal 3 2 4 2 2 3 2" xfId="2278"/>
    <cellStyle name="Normal 3 2 4 2 2 3 2 2" xfId="7564"/>
    <cellStyle name="Normal 3 2 4 2 2 3 2 2 2" xfId="12845"/>
    <cellStyle name="Normal 3 2 4 2 2 3 2 2 2 2" xfId="28351"/>
    <cellStyle name="Normal 3 2 4 2 2 3 2 2 2 3" xfId="38908"/>
    <cellStyle name="Normal 3 2 4 2 2 3 2 2 2 4" xfId="49463"/>
    <cellStyle name="Normal 3 2 4 2 2 3 2 2 2 5" xfId="60027"/>
    <cellStyle name="Normal 3 2 4 2 2 3 2 2 3" xfId="17964"/>
    <cellStyle name="Normal 3 2 4 2 2 3 2 2 4" xfId="23071"/>
    <cellStyle name="Normal 3 2 4 2 2 3 2 2 5" xfId="33628"/>
    <cellStyle name="Normal 3 2 4 2 2 3 2 2 6" xfId="44183"/>
    <cellStyle name="Normal 3 2 4 2 2 3 2 2 7" xfId="54747"/>
    <cellStyle name="Normal 3 2 4 2 2 3 2 3" xfId="10204"/>
    <cellStyle name="Normal 3 2 4 2 2 3 2 3 2" xfId="25711"/>
    <cellStyle name="Normal 3 2 4 2 2 3 2 3 3" xfId="36268"/>
    <cellStyle name="Normal 3 2 4 2 2 3 2 3 4" xfId="46823"/>
    <cellStyle name="Normal 3 2 4 2 2 3 2 3 5" xfId="57387"/>
    <cellStyle name="Normal 3 2 4 2 2 3 2 4" xfId="4922"/>
    <cellStyle name="Normal 3 2 4 2 2 3 2 5" xfId="15500"/>
    <cellStyle name="Normal 3 2 4 2 2 3 2 6" xfId="20431"/>
    <cellStyle name="Normal 3 2 4 2 2 3 2 7" xfId="30988"/>
    <cellStyle name="Normal 3 2 4 2 2 3 2 8" xfId="41543"/>
    <cellStyle name="Normal 3 2 4 2 2 3 2 9" xfId="52107"/>
    <cellStyle name="Normal 3 2 4 2 2 3 3" xfId="6332"/>
    <cellStyle name="Normal 3 2 4 2 2 3 3 2" xfId="11613"/>
    <cellStyle name="Normal 3 2 4 2 2 3 3 2 2" xfId="27119"/>
    <cellStyle name="Normal 3 2 4 2 2 3 3 2 3" xfId="37676"/>
    <cellStyle name="Normal 3 2 4 2 2 3 3 2 4" xfId="48231"/>
    <cellStyle name="Normal 3 2 4 2 2 3 3 2 5" xfId="58795"/>
    <cellStyle name="Normal 3 2 4 2 2 3 3 3" xfId="16732"/>
    <cellStyle name="Normal 3 2 4 2 2 3 3 4" xfId="21839"/>
    <cellStyle name="Normal 3 2 4 2 2 3 3 5" xfId="32396"/>
    <cellStyle name="Normal 3 2 4 2 2 3 3 6" xfId="42951"/>
    <cellStyle name="Normal 3 2 4 2 2 3 3 7" xfId="53515"/>
    <cellStyle name="Normal 3 2 4 2 2 3 4" xfId="8972"/>
    <cellStyle name="Normal 3 2 4 2 2 3 4 2" xfId="24479"/>
    <cellStyle name="Normal 3 2 4 2 2 3 4 3" xfId="35036"/>
    <cellStyle name="Normal 3 2 4 2 2 3 4 4" xfId="45591"/>
    <cellStyle name="Normal 3 2 4 2 2 3 4 5" xfId="56155"/>
    <cellStyle name="Normal 3 2 4 2 2 3 5" xfId="3690"/>
    <cellStyle name="Normal 3 2 4 2 2 3 6" xfId="14268"/>
    <cellStyle name="Normal 3 2 4 2 2 3 7" xfId="19199"/>
    <cellStyle name="Normal 3 2 4 2 2 3 8" xfId="29756"/>
    <cellStyle name="Normal 3 2 4 2 2 3 9" xfId="40311"/>
    <cellStyle name="Normal 3 2 4 2 2 4" xfId="1574"/>
    <cellStyle name="Normal 3 2 4 2 2 4 2" xfId="6860"/>
    <cellStyle name="Normal 3 2 4 2 2 4 2 2" xfId="12141"/>
    <cellStyle name="Normal 3 2 4 2 2 4 2 2 2" xfId="27647"/>
    <cellStyle name="Normal 3 2 4 2 2 4 2 2 3" xfId="38204"/>
    <cellStyle name="Normal 3 2 4 2 2 4 2 2 4" xfId="48759"/>
    <cellStyle name="Normal 3 2 4 2 2 4 2 2 5" xfId="59323"/>
    <cellStyle name="Normal 3 2 4 2 2 4 2 3" xfId="17260"/>
    <cellStyle name="Normal 3 2 4 2 2 4 2 4" xfId="22367"/>
    <cellStyle name="Normal 3 2 4 2 2 4 2 5" xfId="32924"/>
    <cellStyle name="Normal 3 2 4 2 2 4 2 6" xfId="43479"/>
    <cellStyle name="Normal 3 2 4 2 2 4 2 7" xfId="54043"/>
    <cellStyle name="Normal 3 2 4 2 2 4 3" xfId="9500"/>
    <cellStyle name="Normal 3 2 4 2 2 4 3 2" xfId="25007"/>
    <cellStyle name="Normal 3 2 4 2 2 4 3 3" xfId="35564"/>
    <cellStyle name="Normal 3 2 4 2 2 4 3 4" xfId="46119"/>
    <cellStyle name="Normal 3 2 4 2 2 4 3 5" xfId="56683"/>
    <cellStyle name="Normal 3 2 4 2 2 4 4" xfId="4218"/>
    <cellStyle name="Normal 3 2 4 2 2 4 5" xfId="14796"/>
    <cellStyle name="Normal 3 2 4 2 2 4 6" xfId="19727"/>
    <cellStyle name="Normal 3 2 4 2 2 4 7" xfId="30284"/>
    <cellStyle name="Normal 3 2 4 2 2 4 8" xfId="40839"/>
    <cellStyle name="Normal 3 2 4 2 2 4 9" xfId="51403"/>
    <cellStyle name="Normal 3 2 4 2 2 5" xfId="5627"/>
    <cellStyle name="Normal 3 2 4 2 2 5 2" xfId="10909"/>
    <cellStyle name="Normal 3 2 4 2 2 5 2 2" xfId="26415"/>
    <cellStyle name="Normal 3 2 4 2 2 5 2 3" xfId="36972"/>
    <cellStyle name="Normal 3 2 4 2 2 5 2 4" xfId="47527"/>
    <cellStyle name="Normal 3 2 4 2 2 5 2 5" xfId="58091"/>
    <cellStyle name="Normal 3 2 4 2 2 5 3" xfId="16028"/>
    <cellStyle name="Normal 3 2 4 2 2 5 4" xfId="21135"/>
    <cellStyle name="Normal 3 2 4 2 2 5 5" xfId="31692"/>
    <cellStyle name="Normal 3 2 4 2 2 5 6" xfId="42247"/>
    <cellStyle name="Normal 3 2 4 2 2 5 7" xfId="52811"/>
    <cellStyle name="Normal 3 2 4 2 2 6" xfId="8268"/>
    <cellStyle name="Normal 3 2 4 2 2 6 2" xfId="23775"/>
    <cellStyle name="Normal 3 2 4 2 2 6 3" xfId="34332"/>
    <cellStyle name="Normal 3 2 4 2 2 6 4" xfId="44887"/>
    <cellStyle name="Normal 3 2 4 2 2 6 5" xfId="55451"/>
    <cellStyle name="Normal 3 2 4 2 2 7" xfId="2990"/>
    <cellStyle name="Normal 3 2 4 2 2 8" xfId="13564"/>
    <cellStyle name="Normal 3 2 4 2 2 9" xfId="18495"/>
    <cellStyle name="Normal 3 2 4 2 3" xfId="517"/>
    <cellStyle name="Normal 3 2 4 2 3 10" xfId="39784"/>
    <cellStyle name="Normal 3 2 4 2 3 11" xfId="50347"/>
    <cellStyle name="Normal 3 2 4 2 3 2" xfId="1222"/>
    <cellStyle name="Normal 3 2 4 2 3 2 10" xfId="51051"/>
    <cellStyle name="Normal 3 2 4 2 3 2 2" xfId="2454"/>
    <cellStyle name="Normal 3 2 4 2 3 2 2 2" xfId="7740"/>
    <cellStyle name="Normal 3 2 4 2 3 2 2 2 2" xfId="13021"/>
    <cellStyle name="Normal 3 2 4 2 3 2 2 2 2 2" xfId="28527"/>
    <cellStyle name="Normal 3 2 4 2 3 2 2 2 2 3" xfId="39084"/>
    <cellStyle name="Normal 3 2 4 2 3 2 2 2 2 4" xfId="49639"/>
    <cellStyle name="Normal 3 2 4 2 3 2 2 2 2 5" xfId="60203"/>
    <cellStyle name="Normal 3 2 4 2 3 2 2 2 3" xfId="18140"/>
    <cellStyle name="Normal 3 2 4 2 3 2 2 2 4" xfId="23247"/>
    <cellStyle name="Normal 3 2 4 2 3 2 2 2 5" xfId="33804"/>
    <cellStyle name="Normal 3 2 4 2 3 2 2 2 6" xfId="44359"/>
    <cellStyle name="Normal 3 2 4 2 3 2 2 2 7" xfId="54923"/>
    <cellStyle name="Normal 3 2 4 2 3 2 2 3" xfId="10380"/>
    <cellStyle name="Normal 3 2 4 2 3 2 2 3 2" xfId="25887"/>
    <cellStyle name="Normal 3 2 4 2 3 2 2 3 3" xfId="36444"/>
    <cellStyle name="Normal 3 2 4 2 3 2 2 3 4" xfId="46999"/>
    <cellStyle name="Normal 3 2 4 2 3 2 2 3 5" xfId="57563"/>
    <cellStyle name="Normal 3 2 4 2 3 2 2 4" xfId="5098"/>
    <cellStyle name="Normal 3 2 4 2 3 2 2 5" xfId="15676"/>
    <cellStyle name="Normal 3 2 4 2 3 2 2 6" xfId="20607"/>
    <cellStyle name="Normal 3 2 4 2 3 2 2 7" xfId="31164"/>
    <cellStyle name="Normal 3 2 4 2 3 2 2 8" xfId="41719"/>
    <cellStyle name="Normal 3 2 4 2 3 2 2 9" xfId="52283"/>
    <cellStyle name="Normal 3 2 4 2 3 2 3" xfId="6508"/>
    <cellStyle name="Normal 3 2 4 2 3 2 3 2" xfId="11789"/>
    <cellStyle name="Normal 3 2 4 2 3 2 3 2 2" xfId="27295"/>
    <cellStyle name="Normal 3 2 4 2 3 2 3 2 3" xfId="37852"/>
    <cellStyle name="Normal 3 2 4 2 3 2 3 2 4" xfId="48407"/>
    <cellStyle name="Normal 3 2 4 2 3 2 3 2 5" xfId="58971"/>
    <cellStyle name="Normal 3 2 4 2 3 2 3 3" xfId="16908"/>
    <cellStyle name="Normal 3 2 4 2 3 2 3 4" xfId="22015"/>
    <cellStyle name="Normal 3 2 4 2 3 2 3 5" xfId="32572"/>
    <cellStyle name="Normal 3 2 4 2 3 2 3 6" xfId="43127"/>
    <cellStyle name="Normal 3 2 4 2 3 2 3 7" xfId="53691"/>
    <cellStyle name="Normal 3 2 4 2 3 2 4" xfId="9148"/>
    <cellStyle name="Normal 3 2 4 2 3 2 4 2" xfId="24655"/>
    <cellStyle name="Normal 3 2 4 2 3 2 4 3" xfId="35212"/>
    <cellStyle name="Normal 3 2 4 2 3 2 4 4" xfId="45767"/>
    <cellStyle name="Normal 3 2 4 2 3 2 4 5" xfId="56331"/>
    <cellStyle name="Normal 3 2 4 2 3 2 5" xfId="3866"/>
    <cellStyle name="Normal 3 2 4 2 3 2 6" xfId="14444"/>
    <cellStyle name="Normal 3 2 4 2 3 2 7" xfId="19375"/>
    <cellStyle name="Normal 3 2 4 2 3 2 8" xfId="29932"/>
    <cellStyle name="Normal 3 2 4 2 3 2 9" xfId="40487"/>
    <cellStyle name="Normal 3 2 4 2 3 3" xfId="1750"/>
    <cellStyle name="Normal 3 2 4 2 3 3 2" xfId="7036"/>
    <cellStyle name="Normal 3 2 4 2 3 3 2 2" xfId="12317"/>
    <cellStyle name="Normal 3 2 4 2 3 3 2 2 2" xfId="27823"/>
    <cellStyle name="Normal 3 2 4 2 3 3 2 2 3" xfId="38380"/>
    <cellStyle name="Normal 3 2 4 2 3 3 2 2 4" xfId="48935"/>
    <cellStyle name="Normal 3 2 4 2 3 3 2 2 5" xfId="59499"/>
    <cellStyle name="Normal 3 2 4 2 3 3 2 3" xfId="17436"/>
    <cellStyle name="Normal 3 2 4 2 3 3 2 4" xfId="22543"/>
    <cellStyle name="Normal 3 2 4 2 3 3 2 5" xfId="33100"/>
    <cellStyle name="Normal 3 2 4 2 3 3 2 6" xfId="43655"/>
    <cellStyle name="Normal 3 2 4 2 3 3 2 7" xfId="54219"/>
    <cellStyle name="Normal 3 2 4 2 3 3 3" xfId="9676"/>
    <cellStyle name="Normal 3 2 4 2 3 3 3 2" xfId="25183"/>
    <cellStyle name="Normal 3 2 4 2 3 3 3 3" xfId="35740"/>
    <cellStyle name="Normal 3 2 4 2 3 3 3 4" xfId="46295"/>
    <cellStyle name="Normal 3 2 4 2 3 3 3 5" xfId="56859"/>
    <cellStyle name="Normal 3 2 4 2 3 3 4" xfId="4394"/>
    <cellStyle name="Normal 3 2 4 2 3 3 5" xfId="14972"/>
    <cellStyle name="Normal 3 2 4 2 3 3 6" xfId="19903"/>
    <cellStyle name="Normal 3 2 4 2 3 3 7" xfId="30460"/>
    <cellStyle name="Normal 3 2 4 2 3 3 8" xfId="41015"/>
    <cellStyle name="Normal 3 2 4 2 3 3 9" xfId="51579"/>
    <cellStyle name="Normal 3 2 4 2 3 4" xfId="5803"/>
    <cellStyle name="Normal 3 2 4 2 3 4 2" xfId="11085"/>
    <cellStyle name="Normal 3 2 4 2 3 4 2 2" xfId="26591"/>
    <cellStyle name="Normal 3 2 4 2 3 4 2 3" xfId="37148"/>
    <cellStyle name="Normal 3 2 4 2 3 4 2 4" xfId="47703"/>
    <cellStyle name="Normal 3 2 4 2 3 4 2 5" xfId="58267"/>
    <cellStyle name="Normal 3 2 4 2 3 4 3" xfId="16204"/>
    <cellStyle name="Normal 3 2 4 2 3 4 4" xfId="21311"/>
    <cellStyle name="Normal 3 2 4 2 3 4 5" xfId="31868"/>
    <cellStyle name="Normal 3 2 4 2 3 4 6" xfId="42423"/>
    <cellStyle name="Normal 3 2 4 2 3 4 7" xfId="52987"/>
    <cellStyle name="Normal 3 2 4 2 3 5" xfId="8444"/>
    <cellStyle name="Normal 3 2 4 2 3 5 2" xfId="23951"/>
    <cellStyle name="Normal 3 2 4 2 3 5 3" xfId="34508"/>
    <cellStyle name="Normal 3 2 4 2 3 5 4" xfId="45063"/>
    <cellStyle name="Normal 3 2 4 2 3 5 5" xfId="55627"/>
    <cellStyle name="Normal 3 2 4 2 3 6" xfId="3163"/>
    <cellStyle name="Normal 3 2 4 2 3 7" xfId="13740"/>
    <cellStyle name="Normal 3 2 4 2 3 8" xfId="18671"/>
    <cellStyle name="Normal 3 2 4 2 3 9" xfId="29229"/>
    <cellStyle name="Normal 3 2 4 2 4" xfId="870"/>
    <cellStyle name="Normal 3 2 4 2 4 10" xfId="50699"/>
    <cellStyle name="Normal 3 2 4 2 4 2" xfId="2102"/>
    <cellStyle name="Normal 3 2 4 2 4 2 2" xfId="7388"/>
    <cellStyle name="Normal 3 2 4 2 4 2 2 2" xfId="12669"/>
    <cellStyle name="Normal 3 2 4 2 4 2 2 2 2" xfId="28175"/>
    <cellStyle name="Normal 3 2 4 2 4 2 2 2 3" xfId="38732"/>
    <cellStyle name="Normal 3 2 4 2 4 2 2 2 4" xfId="49287"/>
    <cellStyle name="Normal 3 2 4 2 4 2 2 2 5" xfId="59851"/>
    <cellStyle name="Normal 3 2 4 2 4 2 2 3" xfId="17788"/>
    <cellStyle name="Normal 3 2 4 2 4 2 2 4" xfId="22895"/>
    <cellStyle name="Normal 3 2 4 2 4 2 2 5" xfId="33452"/>
    <cellStyle name="Normal 3 2 4 2 4 2 2 6" xfId="44007"/>
    <cellStyle name="Normal 3 2 4 2 4 2 2 7" xfId="54571"/>
    <cellStyle name="Normal 3 2 4 2 4 2 3" xfId="10028"/>
    <cellStyle name="Normal 3 2 4 2 4 2 3 2" xfId="25535"/>
    <cellStyle name="Normal 3 2 4 2 4 2 3 3" xfId="36092"/>
    <cellStyle name="Normal 3 2 4 2 4 2 3 4" xfId="46647"/>
    <cellStyle name="Normal 3 2 4 2 4 2 3 5" xfId="57211"/>
    <cellStyle name="Normal 3 2 4 2 4 2 4" xfId="4746"/>
    <cellStyle name="Normal 3 2 4 2 4 2 5" xfId="15324"/>
    <cellStyle name="Normal 3 2 4 2 4 2 6" xfId="20255"/>
    <cellStyle name="Normal 3 2 4 2 4 2 7" xfId="30812"/>
    <cellStyle name="Normal 3 2 4 2 4 2 8" xfId="41367"/>
    <cellStyle name="Normal 3 2 4 2 4 2 9" xfId="51931"/>
    <cellStyle name="Normal 3 2 4 2 4 3" xfId="6156"/>
    <cellStyle name="Normal 3 2 4 2 4 3 2" xfId="11437"/>
    <cellStyle name="Normal 3 2 4 2 4 3 2 2" xfId="26943"/>
    <cellStyle name="Normal 3 2 4 2 4 3 2 3" xfId="37500"/>
    <cellStyle name="Normal 3 2 4 2 4 3 2 4" xfId="48055"/>
    <cellStyle name="Normal 3 2 4 2 4 3 2 5" xfId="58619"/>
    <cellStyle name="Normal 3 2 4 2 4 3 3" xfId="16556"/>
    <cellStyle name="Normal 3 2 4 2 4 3 4" xfId="21663"/>
    <cellStyle name="Normal 3 2 4 2 4 3 5" xfId="32220"/>
    <cellStyle name="Normal 3 2 4 2 4 3 6" xfId="42775"/>
    <cellStyle name="Normal 3 2 4 2 4 3 7" xfId="53339"/>
    <cellStyle name="Normal 3 2 4 2 4 4" xfId="8796"/>
    <cellStyle name="Normal 3 2 4 2 4 4 2" xfId="24303"/>
    <cellStyle name="Normal 3 2 4 2 4 4 3" xfId="34860"/>
    <cellStyle name="Normal 3 2 4 2 4 4 4" xfId="45415"/>
    <cellStyle name="Normal 3 2 4 2 4 4 5" xfId="55979"/>
    <cellStyle name="Normal 3 2 4 2 4 5" xfId="3514"/>
    <cellStyle name="Normal 3 2 4 2 4 6" xfId="14092"/>
    <cellStyle name="Normal 3 2 4 2 4 7" xfId="19023"/>
    <cellStyle name="Normal 3 2 4 2 4 8" xfId="29580"/>
    <cellStyle name="Normal 3 2 4 2 4 9" xfId="40135"/>
    <cellStyle name="Normal 3 2 4 2 5" xfId="1398"/>
    <cellStyle name="Normal 3 2 4 2 5 2" xfId="6684"/>
    <cellStyle name="Normal 3 2 4 2 5 2 2" xfId="11965"/>
    <cellStyle name="Normal 3 2 4 2 5 2 2 2" xfId="27471"/>
    <cellStyle name="Normal 3 2 4 2 5 2 2 3" xfId="38028"/>
    <cellStyle name="Normal 3 2 4 2 5 2 2 4" xfId="48583"/>
    <cellStyle name="Normal 3 2 4 2 5 2 2 5" xfId="59147"/>
    <cellStyle name="Normal 3 2 4 2 5 2 3" xfId="17084"/>
    <cellStyle name="Normal 3 2 4 2 5 2 4" xfId="22191"/>
    <cellStyle name="Normal 3 2 4 2 5 2 5" xfId="32748"/>
    <cellStyle name="Normal 3 2 4 2 5 2 6" xfId="43303"/>
    <cellStyle name="Normal 3 2 4 2 5 2 7" xfId="53867"/>
    <cellStyle name="Normal 3 2 4 2 5 3" xfId="9324"/>
    <cellStyle name="Normal 3 2 4 2 5 3 2" xfId="24831"/>
    <cellStyle name="Normal 3 2 4 2 5 3 3" xfId="35388"/>
    <cellStyle name="Normal 3 2 4 2 5 3 4" xfId="45943"/>
    <cellStyle name="Normal 3 2 4 2 5 3 5" xfId="56507"/>
    <cellStyle name="Normal 3 2 4 2 5 4" xfId="4042"/>
    <cellStyle name="Normal 3 2 4 2 5 5" xfId="14620"/>
    <cellStyle name="Normal 3 2 4 2 5 6" xfId="19551"/>
    <cellStyle name="Normal 3 2 4 2 5 7" xfId="30108"/>
    <cellStyle name="Normal 3 2 4 2 5 8" xfId="40663"/>
    <cellStyle name="Normal 3 2 4 2 5 9" xfId="51227"/>
    <cellStyle name="Normal 3 2 4 2 6" xfId="2630"/>
    <cellStyle name="Normal 3 2 4 2 6 2" xfId="7916"/>
    <cellStyle name="Normal 3 2 4 2 6 2 2" xfId="13197"/>
    <cellStyle name="Normal 3 2 4 2 6 2 2 2" xfId="28703"/>
    <cellStyle name="Normal 3 2 4 2 6 2 2 3" xfId="39260"/>
    <cellStyle name="Normal 3 2 4 2 6 2 2 4" xfId="49815"/>
    <cellStyle name="Normal 3 2 4 2 6 2 2 5" xfId="60379"/>
    <cellStyle name="Normal 3 2 4 2 6 2 3" xfId="23423"/>
    <cellStyle name="Normal 3 2 4 2 6 2 4" xfId="33980"/>
    <cellStyle name="Normal 3 2 4 2 6 2 5" xfId="44535"/>
    <cellStyle name="Normal 3 2 4 2 6 2 6" xfId="55099"/>
    <cellStyle name="Normal 3 2 4 2 6 3" xfId="10556"/>
    <cellStyle name="Normal 3 2 4 2 6 3 2" xfId="26063"/>
    <cellStyle name="Normal 3 2 4 2 6 3 3" xfId="36620"/>
    <cellStyle name="Normal 3 2 4 2 6 3 4" xfId="47175"/>
    <cellStyle name="Normal 3 2 4 2 6 3 5" xfId="57739"/>
    <cellStyle name="Normal 3 2 4 2 6 4" xfId="5274"/>
    <cellStyle name="Normal 3 2 4 2 6 5" xfId="15852"/>
    <cellStyle name="Normal 3 2 4 2 6 6" xfId="20783"/>
    <cellStyle name="Normal 3 2 4 2 6 7" xfId="31340"/>
    <cellStyle name="Normal 3 2 4 2 6 8" xfId="41895"/>
    <cellStyle name="Normal 3 2 4 2 6 9" xfId="52459"/>
    <cellStyle name="Normal 3 2 4 2 7" xfId="5451"/>
    <cellStyle name="Normal 3 2 4 2 7 2" xfId="10733"/>
    <cellStyle name="Normal 3 2 4 2 7 2 2" xfId="26239"/>
    <cellStyle name="Normal 3 2 4 2 7 2 3" xfId="36796"/>
    <cellStyle name="Normal 3 2 4 2 7 2 4" xfId="47351"/>
    <cellStyle name="Normal 3 2 4 2 7 2 5" xfId="57915"/>
    <cellStyle name="Normal 3 2 4 2 7 3" xfId="20959"/>
    <cellStyle name="Normal 3 2 4 2 7 4" xfId="31516"/>
    <cellStyle name="Normal 3 2 4 2 7 5" xfId="42071"/>
    <cellStyle name="Normal 3 2 4 2 7 6" xfId="52635"/>
    <cellStyle name="Normal 3 2 4 2 8" xfId="8092"/>
    <cellStyle name="Normal 3 2 4 2 8 2" xfId="23599"/>
    <cellStyle name="Normal 3 2 4 2 8 3" xfId="34156"/>
    <cellStyle name="Normal 3 2 4 2 8 4" xfId="44711"/>
    <cellStyle name="Normal 3 2 4 2 8 5" xfId="55275"/>
    <cellStyle name="Normal 3 2 4 2 9" xfId="2807"/>
    <cellStyle name="Normal 3 2 4 3" xfId="252"/>
    <cellStyle name="Normal 3 2 4 3 10" xfId="28967"/>
    <cellStyle name="Normal 3 2 4 3 11" xfId="39522"/>
    <cellStyle name="Normal 3 2 4 3 12" xfId="50082"/>
    <cellStyle name="Normal 3 2 4 3 2" xfId="605"/>
    <cellStyle name="Normal 3 2 4 3 2 10" xfId="50434"/>
    <cellStyle name="Normal 3 2 4 3 2 2" xfId="1837"/>
    <cellStyle name="Normal 3 2 4 3 2 2 2" xfId="7123"/>
    <cellStyle name="Normal 3 2 4 3 2 2 2 2" xfId="12404"/>
    <cellStyle name="Normal 3 2 4 3 2 2 2 2 2" xfId="27910"/>
    <cellStyle name="Normal 3 2 4 3 2 2 2 2 3" xfId="38467"/>
    <cellStyle name="Normal 3 2 4 3 2 2 2 2 4" xfId="49022"/>
    <cellStyle name="Normal 3 2 4 3 2 2 2 2 5" xfId="59586"/>
    <cellStyle name="Normal 3 2 4 3 2 2 2 3" xfId="17523"/>
    <cellStyle name="Normal 3 2 4 3 2 2 2 4" xfId="22630"/>
    <cellStyle name="Normal 3 2 4 3 2 2 2 5" xfId="33187"/>
    <cellStyle name="Normal 3 2 4 3 2 2 2 6" xfId="43742"/>
    <cellStyle name="Normal 3 2 4 3 2 2 2 7" xfId="54306"/>
    <cellStyle name="Normal 3 2 4 3 2 2 3" xfId="9763"/>
    <cellStyle name="Normal 3 2 4 3 2 2 3 2" xfId="25270"/>
    <cellStyle name="Normal 3 2 4 3 2 2 3 3" xfId="35827"/>
    <cellStyle name="Normal 3 2 4 3 2 2 3 4" xfId="46382"/>
    <cellStyle name="Normal 3 2 4 3 2 2 3 5" xfId="56946"/>
    <cellStyle name="Normal 3 2 4 3 2 2 4" xfId="4481"/>
    <cellStyle name="Normal 3 2 4 3 2 2 5" xfId="15059"/>
    <cellStyle name="Normal 3 2 4 3 2 2 6" xfId="19990"/>
    <cellStyle name="Normal 3 2 4 3 2 2 7" xfId="30547"/>
    <cellStyle name="Normal 3 2 4 3 2 2 8" xfId="41102"/>
    <cellStyle name="Normal 3 2 4 3 2 2 9" xfId="51666"/>
    <cellStyle name="Normal 3 2 4 3 2 3" xfId="5891"/>
    <cellStyle name="Normal 3 2 4 3 2 3 2" xfId="11172"/>
    <cellStyle name="Normal 3 2 4 3 2 3 2 2" xfId="26678"/>
    <cellStyle name="Normal 3 2 4 3 2 3 2 3" xfId="37235"/>
    <cellStyle name="Normal 3 2 4 3 2 3 2 4" xfId="47790"/>
    <cellStyle name="Normal 3 2 4 3 2 3 2 5" xfId="58354"/>
    <cellStyle name="Normal 3 2 4 3 2 3 3" xfId="16291"/>
    <cellStyle name="Normal 3 2 4 3 2 3 4" xfId="21398"/>
    <cellStyle name="Normal 3 2 4 3 2 3 5" xfId="31955"/>
    <cellStyle name="Normal 3 2 4 3 2 3 6" xfId="42510"/>
    <cellStyle name="Normal 3 2 4 3 2 3 7" xfId="53074"/>
    <cellStyle name="Normal 3 2 4 3 2 4" xfId="8531"/>
    <cellStyle name="Normal 3 2 4 3 2 4 2" xfId="24038"/>
    <cellStyle name="Normal 3 2 4 3 2 4 3" xfId="34595"/>
    <cellStyle name="Normal 3 2 4 3 2 4 4" xfId="45150"/>
    <cellStyle name="Normal 3 2 4 3 2 4 5" xfId="55714"/>
    <cellStyle name="Normal 3 2 4 3 2 5" xfId="3249"/>
    <cellStyle name="Normal 3 2 4 3 2 6" xfId="13827"/>
    <cellStyle name="Normal 3 2 4 3 2 7" xfId="18758"/>
    <cellStyle name="Normal 3 2 4 3 2 8" xfId="29315"/>
    <cellStyle name="Normal 3 2 4 3 2 9" xfId="39870"/>
    <cellStyle name="Normal 3 2 4 3 3" xfId="957"/>
    <cellStyle name="Normal 3 2 4 3 3 10" xfId="50786"/>
    <cellStyle name="Normal 3 2 4 3 3 2" xfId="2189"/>
    <cellStyle name="Normal 3 2 4 3 3 2 2" xfId="7475"/>
    <cellStyle name="Normal 3 2 4 3 3 2 2 2" xfId="12756"/>
    <cellStyle name="Normal 3 2 4 3 3 2 2 2 2" xfId="28262"/>
    <cellStyle name="Normal 3 2 4 3 3 2 2 2 3" xfId="38819"/>
    <cellStyle name="Normal 3 2 4 3 3 2 2 2 4" xfId="49374"/>
    <cellStyle name="Normal 3 2 4 3 3 2 2 2 5" xfId="59938"/>
    <cellStyle name="Normal 3 2 4 3 3 2 2 3" xfId="17875"/>
    <cellStyle name="Normal 3 2 4 3 3 2 2 4" xfId="22982"/>
    <cellStyle name="Normal 3 2 4 3 3 2 2 5" xfId="33539"/>
    <cellStyle name="Normal 3 2 4 3 3 2 2 6" xfId="44094"/>
    <cellStyle name="Normal 3 2 4 3 3 2 2 7" xfId="54658"/>
    <cellStyle name="Normal 3 2 4 3 3 2 3" xfId="10115"/>
    <cellStyle name="Normal 3 2 4 3 3 2 3 2" xfId="25622"/>
    <cellStyle name="Normal 3 2 4 3 3 2 3 3" xfId="36179"/>
    <cellStyle name="Normal 3 2 4 3 3 2 3 4" xfId="46734"/>
    <cellStyle name="Normal 3 2 4 3 3 2 3 5" xfId="57298"/>
    <cellStyle name="Normal 3 2 4 3 3 2 4" xfId="4833"/>
    <cellStyle name="Normal 3 2 4 3 3 2 5" xfId="15411"/>
    <cellStyle name="Normal 3 2 4 3 3 2 6" xfId="20342"/>
    <cellStyle name="Normal 3 2 4 3 3 2 7" xfId="30899"/>
    <cellStyle name="Normal 3 2 4 3 3 2 8" xfId="41454"/>
    <cellStyle name="Normal 3 2 4 3 3 2 9" xfId="52018"/>
    <cellStyle name="Normal 3 2 4 3 3 3" xfId="6243"/>
    <cellStyle name="Normal 3 2 4 3 3 3 2" xfId="11524"/>
    <cellStyle name="Normal 3 2 4 3 3 3 2 2" xfId="27030"/>
    <cellStyle name="Normal 3 2 4 3 3 3 2 3" xfId="37587"/>
    <cellStyle name="Normal 3 2 4 3 3 3 2 4" xfId="48142"/>
    <cellStyle name="Normal 3 2 4 3 3 3 2 5" xfId="58706"/>
    <cellStyle name="Normal 3 2 4 3 3 3 3" xfId="16643"/>
    <cellStyle name="Normal 3 2 4 3 3 3 4" xfId="21750"/>
    <cellStyle name="Normal 3 2 4 3 3 3 5" xfId="32307"/>
    <cellStyle name="Normal 3 2 4 3 3 3 6" xfId="42862"/>
    <cellStyle name="Normal 3 2 4 3 3 3 7" xfId="53426"/>
    <cellStyle name="Normal 3 2 4 3 3 4" xfId="8883"/>
    <cellStyle name="Normal 3 2 4 3 3 4 2" xfId="24390"/>
    <cellStyle name="Normal 3 2 4 3 3 4 3" xfId="34947"/>
    <cellStyle name="Normal 3 2 4 3 3 4 4" xfId="45502"/>
    <cellStyle name="Normal 3 2 4 3 3 4 5" xfId="56066"/>
    <cellStyle name="Normal 3 2 4 3 3 5" xfId="3601"/>
    <cellStyle name="Normal 3 2 4 3 3 6" xfId="14179"/>
    <cellStyle name="Normal 3 2 4 3 3 7" xfId="19110"/>
    <cellStyle name="Normal 3 2 4 3 3 8" xfId="29667"/>
    <cellStyle name="Normal 3 2 4 3 3 9" xfId="40222"/>
    <cellStyle name="Normal 3 2 4 3 4" xfId="1485"/>
    <cellStyle name="Normal 3 2 4 3 4 2" xfId="6771"/>
    <cellStyle name="Normal 3 2 4 3 4 2 2" xfId="12052"/>
    <cellStyle name="Normal 3 2 4 3 4 2 2 2" xfId="27558"/>
    <cellStyle name="Normal 3 2 4 3 4 2 2 3" xfId="38115"/>
    <cellStyle name="Normal 3 2 4 3 4 2 2 4" xfId="48670"/>
    <cellStyle name="Normal 3 2 4 3 4 2 2 5" xfId="59234"/>
    <cellStyle name="Normal 3 2 4 3 4 2 3" xfId="17171"/>
    <cellStyle name="Normal 3 2 4 3 4 2 4" xfId="22278"/>
    <cellStyle name="Normal 3 2 4 3 4 2 5" xfId="32835"/>
    <cellStyle name="Normal 3 2 4 3 4 2 6" xfId="43390"/>
    <cellStyle name="Normal 3 2 4 3 4 2 7" xfId="53954"/>
    <cellStyle name="Normal 3 2 4 3 4 3" xfId="9411"/>
    <cellStyle name="Normal 3 2 4 3 4 3 2" xfId="24918"/>
    <cellStyle name="Normal 3 2 4 3 4 3 3" xfId="35475"/>
    <cellStyle name="Normal 3 2 4 3 4 3 4" xfId="46030"/>
    <cellStyle name="Normal 3 2 4 3 4 3 5" xfId="56594"/>
    <cellStyle name="Normal 3 2 4 3 4 4" xfId="4129"/>
    <cellStyle name="Normal 3 2 4 3 4 5" xfId="14707"/>
    <cellStyle name="Normal 3 2 4 3 4 6" xfId="19638"/>
    <cellStyle name="Normal 3 2 4 3 4 7" xfId="30195"/>
    <cellStyle name="Normal 3 2 4 3 4 8" xfId="40750"/>
    <cellStyle name="Normal 3 2 4 3 4 9" xfId="51314"/>
    <cellStyle name="Normal 3 2 4 3 5" xfId="5538"/>
    <cellStyle name="Normal 3 2 4 3 5 2" xfId="10820"/>
    <cellStyle name="Normal 3 2 4 3 5 2 2" xfId="26326"/>
    <cellStyle name="Normal 3 2 4 3 5 2 3" xfId="36883"/>
    <cellStyle name="Normal 3 2 4 3 5 2 4" xfId="47438"/>
    <cellStyle name="Normal 3 2 4 3 5 2 5" xfId="58002"/>
    <cellStyle name="Normal 3 2 4 3 5 3" xfId="15939"/>
    <cellStyle name="Normal 3 2 4 3 5 4" xfId="21046"/>
    <cellStyle name="Normal 3 2 4 3 5 5" xfId="31603"/>
    <cellStyle name="Normal 3 2 4 3 5 6" xfId="42158"/>
    <cellStyle name="Normal 3 2 4 3 5 7" xfId="52722"/>
    <cellStyle name="Normal 3 2 4 3 6" xfId="8179"/>
    <cellStyle name="Normal 3 2 4 3 6 2" xfId="23686"/>
    <cellStyle name="Normal 3 2 4 3 6 3" xfId="34243"/>
    <cellStyle name="Normal 3 2 4 3 6 4" xfId="44798"/>
    <cellStyle name="Normal 3 2 4 3 6 5" xfId="55362"/>
    <cellStyle name="Normal 3 2 4 3 7" xfId="2901"/>
    <cellStyle name="Normal 3 2 4 3 8" xfId="13475"/>
    <cellStyle name="Normal 3 2 4 3 9" xfId="18406"/>
    <cellStyle name="Normal 3 2 4 4" xfId="430"/>
    <cellStyle name="Normal 3 2 4 4 10" xfId="39700"/>
    <cellStyle name="Normal 3 2 4 4 11" xfId="50260"/>
    <cellStyle name="Normal 3 2 4 4 2" xfId="1135"/>
    <cellStyle name="Normal 3 2 4 4 2 10" xfId="50964"/>
    <cellStyle name="Normal 3 2 4 4 2 2" xfId="2367"/>
    <cellStyle name="Normal 3 2 4 4 2 2 2" xfId="7653"/>
    <cellStyle name="Normal 3 2 4 4 2 2 2 2" xfId="12934"/>
    <cellStyle name="Normal 3 2 4 4 2 2 2 2 2" xfId="28440"/>
    <cellStyle name="Normal 3 2 4 4 2 2 2 2 3" xfId="38997"/>
    <cellStyle name="Normal 3 2 4 4 2 2 2 2 4" xfId="49552"/>
    <cellStyle name="Normal 3 2 4 4 2 2 2 2 5" xfId="60116"/>
    <cellStyle name="Normal 3 2 4 4 2 2 2 3" xfId="18053"/>
    <cellStyle name="Normal 3 2 4 4 2 2 2 4" xfId="23160"/>
    <cellStyle name="Normal 3 2 4 4 2 2 2 5" xfId="33717"/>
    <cellStyle name="Normal 3 2 4 4 2 2 2 6" xfId="44272"/>
    <cellStyle name="Normal 3 2 4 4 2 2 2 7" xfId="54836"/>
    <cellStyle name="Normal 3 2 4 4 2 2 3" xfId="10293"/>
    <cellStyle name="Normal 3 2 4 4 2 2 3 2" xfId="25800"/>
    <cellStyle name="Normal 3 2 4 4 2 2 3 3" xfId="36357"/>
    <cellStyle name="Normal 3 2 4 4 2 2 3 4" xfId="46912"/>
    <cellStyle name="Normal 3 2 4 4 2 2 3 5" xfId="57476"/>
    <cellStyle name="Normal 3 2 4 4 2 2 4" xfId="5011"/>
    <cellStyle name="Normal 3 2 4 4 2 2 5" xfId="15589"/>
    <cellStyle name="Normal 3 2 4 4 2 2 6" xfId="20520"/>
    <cellStyle name="Normal 3 2 4 4 2 2 7" xfId="31077"/>
    <cellStyle name="Normal 3 2 4 4 2 2 8" xfId="41632"/>
    <cellStyle name="Normal 3 2 4 4 2 2 9" xfId="52196"/>
    <cellStyle name="Normal 3 2 4 4 2 3" xfId="6421"/>
    <cellStyle name="Normal 3 2 4 4 2 3 2" xfId="11702"/>
    <cellStyle name="Normal 3 2 4 4 2 3 2 2" xfId="27208"/>
    <cellStyle name="Normal 3 2 4 4 2 3 2 3" xfId="37765"/>
    <cellStyle name="Normal 3 2 4 4 2 3 2 4" xfId="48320"/>
    <cellStyle name="Normal 3 2 4 4 2 3 2 5" xfId="58884"/>
    <cellStyle name="Normal 3 2 4 4 2 3 3" xfId="16821"/>
    <cellStyle name="Normal 3 2 4 4 2 3 4" xfId="21928"/>
    <cellStyle name="Normal 3 2 4 4 2 3 5" xfId="32485"/>
    <cellStyle name="Normal 3 2 4 4 2 3 6" xfId="43040"/>
    <cellStyle name="Normal 3 2 4 4 2 3 7" xfId="53604"/>
    <cellStyle name="Normal 3 2 4 4 2 4" xfId="9061"/>
    <cellStyle name="Normal 3 2 4 4 2 4 2" xfId="24568"/>
    <cellStyle name="Normal 3 2 4 4 2 4 3" xfId="35125"/>
    <cellStyle name="Normal 3 2 4 4 2 4 4" xfId="45680"/>
    <cellStyle name="Normal 3 2 4 4 2 4 5" xfId="56244"/>
    <cellStyle name="Normal 3 2 4 4 2 5" xfId="3779"/>
    <cellStyle name="Normal 3 2 4 4 2 6" xfId="14357"/>
    <cellStyle name="Normal 3 2 4 4 2 7" xfId="19288"/>
    <cellStyle name="Normal 3 2 4 4 2 8" xfId="29845"/>
    <cellStyle name="Normal 3 2 4 4 2 9" xfId="40400"/>
    <cellStyle name="Normal 3 2 4 4 3" xfId="1663"/>
    <cellStyle name="Normal 3 2 4 4 3 2" xfId="6949"/>
    <cellStyle name="Normal 3 2 4 4 3 2 2" xfId="12230"/>
    <cellStyle name="Normal 3 2 4 4 3 2 2 2" xfId="27736"/>
    <cellStyle name="Normal 3 2 4 4 3 2 2 3" xfId="38293"/>
    <cellStyle name="Normal 3 2 4 4 3 2 2 4" xfId="48848"/>
    <cellStyle name="Normal 3 2 4 4 3 2 2 5" xfId="59412"/>
    <cellStyle name="Normal 3 2 4 4 3 2 3" xfId="17349"/>
    <cellStyle name="Normal 3 2 4 4 3 2 4" xfId="22456"/>
    <cellStyle name="Normal 3 2 4 4 3 2 5" xfId="33013"/>
    <cellStyle name="Normal 3 2 4 4 3 2 6" xfId="43568"/>
    <cellStyle name="Normal 3 2 4 4 3 2 7" xfId="54132"/>
    <cellStyle name="Normal 3 2 4 4 3 3" xfId="9589"/>
    <cellStyle name="Normal 3 2 4 4 3 3 2" xfId="25096"/>
    <cellStyle name="Normal 3 2 4 4 3 3 3" xfId="35653"/>
    <cellStyle name="Normal 3 2 4 4 3 3 4" xfId="46208"/>
    <cellStyle name="Normal 3 2 4 4 3 3 5" xfId="56772"/>
    <cellStyle name="Normal 3 2 4 4 3 4" xfId="4307"/>
    <cellStyle name="Normal 3 2 4 4 3 5" xfId="14885"/>
    <cellStyle name="Normal 3 2 4 4 3 6" xfId="19816"/>
    <cellStyle name="Normal 3 2 4 4 3 7" xfId="30373"/>
    <cellStyle name="Normal 3 2 4 4 3 8" xfId="40928"/>
    <cellStyle name="Normal 3 2 4 4 3 9" xfId="51492"/>
    <cellStyle name="Normal 3 2 4 4 4" xfId="5716"/>
    <cellStyle name="Normal 3 2 4 4 4 2" xfId="10998"/>
    <cellStyle name="Normal 3 2 4 4 4 2 2" xfId="26504"/>
    <cellStyle name="Normal 3 2 4 4 4 2 3" xfId="37061"/>
    <cellStyle name="Normal 3 2 4 4 4 2 4" xfId="47616"/>
    <cellStyle name="Normal 3 2 4 4 4 2 5" xfId="58180"/>
    <cellStyle name="Normal 3 2 4 4 4 3" xfId="16117"/>
    <cellStyle name="Normal 3 2 4 4 4 4" xfId="21224"/>
    <cellStyle name="Normal 3 2 4 4 4 5" xfId="31781"/>
    <cellStyle name="Normal 3 2 4 4 4 6" xfId="42336"/>
    <cellStyle name="Normal 3 2 4 4 4 7" xfId="52900"/>
    <cellStyle name="Normal 3 2 4 4 5" xfId="8357"/>
    <cellStyle name="Normal 3 2 4 4 5 2" xfId="23864"/>
    <cellStyle name="Normal 3 2 4 4 5 3" xfId="34421"/>
    <cellStyle name="Normal 3 2 4 4 5 4" xfId="44976"/>
    <cellStyle name="Normal 3 2 4 4 5 5" xfId="55540"/>
    <cellStyle name="Normal 3 2 4 4 6" xfId="3079"/>
    <cellStyle name="Normal 3 2 4 4 7" xfId="13653"/>
    <cellStyle name="Normal 3 2 4 4 8" xfId="18584"/>
    <cellStyle name="Normal 3 2 4 4 9" xfId="29145"/>
    <cellStyle name="Normal 3 2 4 5" xfId="783"/>
    <cellStyle name="Normal 3 2 4 5 10" xfId="50612"/>
    <cellStyle name="Normal 3 2 4 5 2" xfId="2015"/>
    <cellStyle name="Normal 3 2 4 5 2 2" xfId="7301"/>
    <cellStyle name="Normal 3 2 4 5 2 2 2" xfId="12582"/>
    <cellStyle name="Normal 3 2 4 5 2 2 2 2" xfId="28088"/>
    <cellStyle name="Normal 3 2 4 5 2 2 2 3" xfId="38645"/>
    <cellStyle name="Normal 3 2 4 5 2 2 2 4" xfId="49200"/>
    <cellStyle name="Normal 3 2 4 5 2 2 2 5" xfId="59764"/>
    <cellStyle name="Normal 3 2 4 5 2 2 3" xfId="17701"/>
    <cellStyle name="Normal 3 2 4 5 2 2 4" xfId="22808"/>
    <cellStyle name="Normal 3 2 4 5 2 2 5" xfId="33365"/>
    <cellStyle name="Normal 3 2 4 5 2 2 6" xfId="43920"/>
    <cellStyle name="Normal 3 2 4 5 2 2 7" xfId="54484"/>
    <cellStyle name="Normal 3 2 4 5 2 3" xfId="9941"/>
    <cellStyle name="Normal 3 2 4 5 2 3 2" xfId="25448"/>
    <cellStyle name="Normal 3 2 4 5 2 3 3" xfId="36005"/>
    <cellStyle name="Normal 3 2 4 5 2 3 4" xfId="46560"/>
    <cellStyle name="Normal 3 2 4 5 2 3 5" xfId="57124"/>
    <cellStyle name="Normal 3 2 4 5 2 4" xfId="4659"/>
    <cellStyle name="Normal 3 2 4 5 2 5" xfId="15237"/>
    <cellStyle name="Normal 3 2 4 5 2 6" xfId="20168"/>
    <cellStyle name="Normal 3 2 4 5 2 7" xfId="30725"/>
    <cellStyle name="Normal 3 2 4 5 2 8" xfId="41280"/>
    <cellStyle name="Normal 3 2 4 5 2 9" xfId="51844"/>
    <cellStyle name="Normal 3 2 4 5 3" xfId="6069"/>
    <cellStyle name="Normal 3 2 4 5 3 2" xfId="11350"/>
    <cellStyle name="Normal 3 2 4 5 3 2 2" xfId="26856"/>
    <cellStyle name="Normal 3 2 4 5 3 2 3" xfId="37413"/>
    <cellStyle name="Normal 3 2 4 5 3 2 4" xfId="47968"/>
    <cellStyle name="Normal 3 2 4 5 3 2 5" xfId="58532"/>
    <cellStyle name="Normal 3 2 4 5 3 3" xfId="16469"/>
    <cellStyle name="Normal 3 2 4 5 3 4" xfId="21576"/>
    <cellStyle name="Normal 3 2 4 5 3 5" xfId="32133"/>
    <cellStyle name="Normal 3 2 4 5 3 6" xfId="42688"/>
    <cellStyle name="Normal 3 2 4 5 3 7" xfId="53252"/>
    <cellStyle name="Normal 3 2 4 5 4" xfId="8709"/>
    <cellStyle name="Normal 3 2 4 5 4 2" xfId="24216"/>
    <cellStyle name="Normal 3 2 4 5 4 3" xfId="34773"/>
    <cellStyle name="Normal 3 2 4 5 4 4" xfId="45328"/>
    <cellStyle name="Normal 3 2 4 5 4 5" xfId="55892"/>
    <cellStyle name="Normal 3 2 4 5 5" xfId="3427"/>
    <cellStyle name="Normal 3 2 4 5 6" xfId="14005"/>
    <cellStyle name="Normal 3 2 4 5 7" xfId="18936"/>
    <cellStyle name="Normal 3 2 4 5 8" xfId="29493"/>
    <cellStyle name="Normal 3 2 4 5 9" xfId="40048"/>
    <cellStyle name="Normal 3 2 4 6" xfId="1309"/>
    <cellStyle name="Normal 3 2 4 6 2" xfId="6595"/>
    <cellStyle name="Normal 3 2 4 6 2 2" xfId="11876"/>
    <cellStyle name="Normal 3 2 4 6 2 2 2" xfId="27382"/>
    <cellStyle name="Normal 3 2 4 6 2 2 3" xfId="37939"/>
    <cellStyle name="Normal 3 2 4 6 2 2 4" xfId="48494"/>
    <cellStyle name="Normal 3 2 4 6 2 2 5" xfId="59058"/>
    <cellStyle name="Normal 3 2 4 6 2 3" xfId="16995"/>
    <cellStyle name="Normal 3 2 4 6 2 4" xfId="22102"/>
    <cellStyle name="Normal 3 2 4 6 2 5" xfId="32659"/>
    <cellStyle name="Normal 3 2 4 6 2 6" xfId="43214"/>
    <cellStyle name="Normal 3 2 4 6 2 7" xfId="53778"/>
    <cellStyle name="Normal 3 2 4 6 3" xfId="9235"/>
    <cellStyle name="Normal 3 2 4 6 3 2" xfId="24742"/>
    <cellStyle name="Normal 3 2 4 6 3 3" xfId="35299"/>
    <cellStyle name="Normal 3 2 4 6 3 4" xfId="45854"/>
    <cellStyle name="Normal 3 2 4 6 3 5" xfId="56418"/>
    <cellStyle name="Normal 3 2 4 6 4" xfId="3953"/>
    <cellStyle name="Normal 3 2 4 6 5" xfId="14531"/>
    <cellStyle name="Normal 3 2 4 6 6" xfId="19462"/>
    <cellStyle name="Normal 3 2 4 6 7" xfId="30019"/>
    <cellStyle name="Normal 3 2 4 6 8" xfId="40574"/>
    <cellStyle name="Normal 3 2 4 6 9" xfId="51138"/>
    <cellStyle name="Normal 3 2 4 7" xfId="2541"/>
    <cellStyle name="Normal 3 2 4 7 2" xfId="7827"/>
    <cellStyle name="Normal 3 2 4 7 2 2" xfId="13108"/>
    <cellStyle name="Normal 3 2 4 7 2 2 2" xfId="28614"/>
    <cellStyle name="Normal 3 2 4 7 2 2 3" xfId="39171"/>
    <cellStyle name="Normal 3 2 4 7 2 2 4" xfId="49726"/>
    <cellStyle name="Normal 3 2 4 7 2 2 5" xfId="60290"/>
    <cellStyle name="Normal 3 2 4 7 2 3" xfId="23334"/>
    <cellStyle name="Normal 3 2 4 7 2 4" xfId="33891"/>
    <cellStyle name="Normal 3 2 4 7 2 5" xfId="44446"/>
    <cellStyle name="Normal 3 2 4 7 2 6" xfId="55010"/>
    <cellStyle name="Normal 3 2 4 7 3" xfId="10467"/>
    <cellStyle name="Normal 3 2 4 7 3 2" xfId="25974"/>
    <cellStyle name="Normal 3 2 4 7 3 3" xfId="36531"/>
    <cellStyle name="Normal 3 2 4 7 3 4" xfId="47086"/>
    <cellStyle name="Normal 3 2 4 7 3 5" xfId="57650"/>
    <cellStyle name="Normal 3 2 4 7 4" xfId="5185"/>
    <cellStyle name="Normal 3 2 4 7 5" xfId="15763"/>
    <cellStyle name="Normal 3 2 4 7 6" xfId="20694"/>
    <cellStyle name="Normal 3 2 4 7 7" xfId="31251"/>
    <cellStyle name="Normal 3 2 4 7 8" xfId="41806"/>
    <cellStyle name="Normal 3 2 4 7 9" xfId="52370"/>
    <cellStyle name="Normal 3 2 4 8" xfId="5364"/>
    <cellStyle name="Normal 3 2 4 8 2" xfId="10646"/>
    <cellStyle name="Normal 3 2 4 8 2 2" xfId="26152"/>
    <cellStyle name="Normal 3 2 4 8 2 3" xfId="36709"/>
    <cellStyle name="Normal 3 2 4 8 2 4" xfId="47264"/>
    <cellStyle name="Normal 3 2 4 8 2 5" xfId="57828"/>
    <cellStyle name="Normal 3 2 4 8 3" xfId="20872"/>
    <cellStyle name="Normal 3 2 4 8 4" xfId="31429"/>
    <cellStyle name="Normal 3 2 4 8 5" xfId="41984"/>
    <cellStyle name="Normal 3 2 4 8 6" xfId="52548"/>
    <cellStyle name="Normal 3 2 4 9" xfId="8005"/>
    <cellStyle name="Normal 3 2 4 9 2" xfId="23512"/>
    <cellStyle name="Normal 3 2 4 9 3" xfId="34069"/>
    <cellStyle name="Normal 3 2 4 9 4" xfId="44624"/>
    <cellStyle name="Normal 3 2 4 9 5" xfId="55188"/>
    <cellStyle name="Normal 3 2 5" xfId="95"/>
    <cellStyle name="Normal 3 2 5 10" xfId="2751"/>
    <cellStyle name="Normal 3 2 5 11" xfId="13315"/>
    <cellStyle name="Normal 3 2 5 12" xfId="18244"/>
    <cellStyle name="Normal 3 2 5 13" xfId="28825"/>
    <cellStyle name="Normal 3 2 5 14" xfId="39380"/>
    <cellStyle name="Normal 3 2 5 15" xfId="49921"/>
    <cellStyle name="Normal 3 2 5 2" xfId="175"/>
    <cellStyle name="Normal 3 2 5 2 10" xfId="13402"/>
    <cellStyle name="Normal 3 2 5 2 11" xfId="18332"/>
    <cellStyle name="Normal 3 2 5 2 12" xfId="28894"/>
    <cellStyle name="Normal 3 2 5 2 13" xfId="39449"/>
    <cellStyle name="Normal 3 2 5 2 14" xfId="50009"/>
    <cellStyle name="Normal 3 2 5 2 2" xfId="355"/>
    <cellStyle name="Normal 3 2 5 2 2 10" xfId="29070"/>
    <cellStyle name="Normal 3 2 5 2 2 11" xfId="39625"/>
    <cellStyle name="Normal 3 2 5 2 2 12" xfId="50185"/>
    <cellStyle name="Normal 3 2 5 2 2 2" xfId="708"/>
    <cellStyle name="Normal 3 2 5 2 2 2 10" xfId="50537"/>
    <cellStyle name="Normal 3 2 5 2 2 2 2" xfId="1940"/>
    <cellStyle name="Normal 3 2 5 2 2 2 2 2" xfId="7226"/>
    <cellStyle name="Normal 3 2 5 2 2 2 2 2 2" xfId="12507"/>
    <cellStyle name="Normal 3 2 5 2 2 2 2 2 2 2" xfId="28013"/>
    <cellStyle name="Normal 3 2 5 2 2 2 2 2 2 3" xfId="38570"/>
    <cellStyle name="Normal 3 2 5 2 2 2 2 2 2 4" xfId="49125"/>
    <cellStyle name="Normal 3 2 5 2 2 2 2 2 2 5" xfId="59689"/>
    <cellStyle name="Normal 3 2 5 2 2 2 2 2 3" xfId="17626"/>
    <cellStyle name="Normal 3 2 5 2 2 2 2 2 4" xfId="22733"/>
    <cellStyle name="Normal 3 2 5 2 2 2 2 2 5" xfId="33290"/>
    <cellStyle name="Normal 3 2 5 2 2 2 2 2 6" xfId="43845"/>
    <cellStyle name="Normal 3 2 5 2 2 2 2 2 7" xfId="54409"/>
    <cellStyle name="Normal 3 2 5 2 2 2 2 3" xfId="9866"/>
    <cellStyle name="Normal 3 2 5 2 2 2 2 3 2" xfId="25373"/>
    <cellStyle name="Normal 3 2 5 2 2 2 2 3 3" xfId="35930"/>
    <cellStyle name="Normal 3 2 5 2 2 2 2 3 4" xfId="46485"/>
    <cellStyle name="Normal 3 2 5 2 2 2 2 3 5" xfId="57049"/>
    <cellStyle name="Normal 3 2 5 2 2 2 2 4" xfId="4584"/>
    <cellStyle name="Normal 3 2 5 2 2 2 2 5" xfId="15162"/>
    <cellStyle name="Normal 3 2 5 2 2 2 2 6" xfId="20093"/>
    <cellStyle name="Normal 3 2 5 2 2 2 2 7" xfId="30650"/>
    <cellStyle name="Normal 3 2 5 2 2 2 2 8" xfId="41205"/>
    <cellStyle name="Normal 3 2 5 2 2 2 2 9" xfId="51769"/>
    <cellStyle name="Normal 3 2 5 2 2 2 3" xfId="5994"/>
    <cellStyle name="Normal 3 2 5 2 2 2 3 2" xfId="11275"/>
    <cellStyle name="Normal 3 2 5 2 2 2 3 2 2" xfId="26781"/>
    <cellStyle name="Normal 3 2 5 2 2 2 3 2 3" xfId="37338"/>
    <cellStyle name="Normal 3 2 5 2 2 2 3 2 4" xfId="47893"/>
    <cellStyle name="Normal 3 2 5 2 2 2 3 2 5" xfId="58457"/>
    <cellStyle name="Normal 3 2 5 2 2 2 3 3" xfId="16394"/>
    <cellStyle name="Normal 3 2 5 2 2 2 3 4" xfId="21501"/>
    <cellStyle name="Normal 3 2 5 2 2 2 3 5" xfId="32058"/>
    <cellStyle name="Normal 3 2 5 2 2 2 3 6" xfId="42613"/>
    <cellStyle name="Normal 3 2 5 2 2 2 3 7" xfId="53177"/>
    <cellStyle name="Normal 3 2 5 2 2 2 4" xfId="8634"/>
    <cellStyle name="Normal 3 2 5 2 2 2 4 2" xfId="24141"/>
    <cellStyle name="Normal 3 2 5 2 2 2 4 3" xfId="34698"/>
    <cellStyle name="Normal 3 2 5 2 2 2 4 4" xfId="45253"/>
    <cellStyle name="Normal 3 2 5 2 2 2 4 5" xfId="55817"/>
    <cellStyle name="Normal 3 2 5 2 2 2 5" xfId="3352"/>
    <cellStyle name="Normal 3 2 5 2 2 2 6" xfId="13930"/>
    <cellStyle name="Normal 3 2 5 2 2 2 7" xfId="18861"/>
    <cellStyle name="Normal 3 2 5 2 2 2 8" xfId="29418"/>
    <cellStyle name="Normal 3 2 5 2 2 2 9" xfId="39973"/>
    <cellStyle name="Normal 3 2 5 2 2 3" xfId="1060"/>
    <cellStyle name="Normal 3 2 5 2 2 3 10" xfId="50889"/>
    <cellStyle name="Normal 3 2 5 2 2 3 2" xfId="2292"/>
    <cellStyle name="Normal 3 2 5 2 2 3 2 2" xfId="7578"/>
    <cellStyle name="Normal 3 2 5 2 2 3 2 2 2" xfId="12859"/>
    <cellStyle name="Normal 3 2 5 2 2 3 2 2 2 2" xfId="28365"/>
    <cellStyle name="Normal 3 2 5 2 2 3 2 2 2 3" xfId="38922"/>
    <cellStyle name="Normal 3 2 5 2 2 3 2 2 2 4" xfId="49477"/>
    <cellStyle name="Normal 3 2 5 2 2 3 2 2 2 5" xfId="60041"/>
    <cellStyle name="Normal 3 2 5 2 2 3 2 2 3" xfId="17978"/>
    <cellStyle name="Normal 3 2 5 2 2 3 2 2 4" xfId="23085"/>
    <cellStyle name="Normal 3 2 5 2 2 3 2 2 5" xfId="33642"/>
    <cellStyle name="Normal 3 2 5 2 2 3 2 2 6" xfId="44197"/>
    <cellStyle name="Normal 3 2 5 2 2 3 2 2 7" xfId="54761"/>
    <cellStyle name="Normal 3 2 5 2 2 3 2 3" xfId="10218"/>
    <cellStyle name="Normal 3 2 5 2 2 3 2 3 2" xfId="25725"/>
    <cellStyle name="Normal 3 2 5 2 2 3 2 3 3" xfId="36282"/>
    <cellStyle name="Normal 3 2 5 2 2 3 2 3 4" xfId="46837"/>
    <cellStyle name="Normal 3 2 5 2 2 3 2 3 5" xfId="57401"/>
    <cellStyle name="Normal 3 2 5 2 2 3 2 4" xfId="4936"/>
    <cellStyle name="Normal 3 2 5 2 2 3 2 5" xfId="15514"/>
    <cellStyle name="Normal 3 2 5 2 2 3 2 6" xfId="20445"/>
    <cellStyle name="Normal 3 2 5 2 2 3 2 7" xfId="31002"/>
    <cellStyle name="Normal 3 2 5 2 2 3 2 8" xfId="41557"/>
    <cellStyle name="Normal 3 2 5 2 2 3 2 9" xfId="52121"/>
    <cellStyle name="Normal 3 2 5 2 2 3 3" xfId="6346"/>
    <cellStyle name="Normal 3 2 5 2 2 3 3 2" xfId="11627"/>
    <cellStyle name="Normal 3 2 5 2 2 3 3 2 2" xfId="27133"/>
    <cellStyle name="Normal 3 2 5 2 2 3 3 2 3" xfId="37690"/>
    <cellStyle name="Normal 3 2 5 2 2 3 3 2 4" xfId="48245"/>
    <cellStyle name="Normal 3 2 5 2 2 3 3 2 5" xfId="58809"/>
    <cellStyle name="Normal 3 2 5 2 2 3 3 3" xfId="16746"/>
    <cellStyle name="Normal 3 2 5 2 2 3 3 4" xfId="21853"/>
    <cellStyle name="Normal 3 2 5 2 2 3 3 5" xfId="32410"/>
    <cellStyle name="Normal 3 2 5 2 2 3 3 6" xfId="42965"/>
    <cellStyle name="Normal 3 2 5 2 2 3 3 7" xfId="53529"/>
    <cellStyle name="Normal 3 2 5 2 2 3 4" xfId="8986"/>
    <cellStyle name="Normal 3 2 5 2 2 3 4 2" xfId="24493"/>
    <cellStyle name="Normal 3 2 5 2 2 3 4 3" xfId="35050"/>
    <cellStyle name="Normal 3 2 5 2 2 3 4 4" xfId="45605"/>
    <cellStyle name="Normal 3 2 5 2 2 3 4 5" xfId="56169"/>
    <cellStyle name="Normal 3 2 5 2 2 3 5" xfId="3704"/>
    <cellStyle name="Normal 3 2 5 2 2 3 6" xfId="14282"/>
    <cellStyle name="Normal 3 2 5 2 2 3 7" xfId="19213"/>
    <cellStyle name="Normal 3 2 5 2 2 3 8" xfId="29770"/>
    <cellStyle name="Normal 3 2 5 2 2 3 9" xfId="40325"/>
    <cellStyle name="Normal 3 2 5 2 2 4" xfId="1588"/>
    <cellStyle name="Normal 3 2 5 2 2 4 2" xfId="6874"/>
    <cellStyle name="Normal 3 2 5 2 2 4 2 2" xfId="12155"/>
    <cellStyle name="Normal 3 2 5 2 2 4 2 2 2" xfId="27661"/>
    <cellStyle name="Normal 3 2 5 2 2 4 2 2 3" xfId="38218"/>
    <cellStyle name="Normal 3 2 5 2 2 4 2 2 4" xfId="48773"/>
    <cellStyle name="Normal 3 2 5 2 2 4 2 2 5" xfId="59337"/>
    <cellStyle name="Normal 3 2 5 2 2 4 2 3" xfId="17274"/>
    <cellStyle name="Normal 3 2 5 2 2 4 2 4" xfId="22381"/>
    <cellStyle name="Normal 3 2 5 2 2 4 2 5" xfId="32938"/>
    <cellStyle name="Normal 3 2 5 2 2 4 2 6" xfId="43493"/>
    <cellStyle name="Normal 3 2 5 2 2 4 2 7" xfId="54057"/>
    <cellStyle name="Normal 3 2 5 2 2 4 3" xfId="9514"/>
    <cellStyle name="Normal 3 2 5 2 2 4 3 2" xfId="25021"/>
    <cellStyle name="Normal 3 2 5 2 2 4 3 3" xfId="35578"/>
    <cellStyle name="Normal 3 2 5 2 2 4 3 4" xfId="46133"/>
    <cellStyle name="Normal 3 2 5 2 2 4 3 5" xfId="56697"/>
    <cellStyle name="Normal 3 2 5 2 2 4 4" xfId="4232"/>
    <cellStyle name="Normal 3 2 5 2 2 4 5" xfId="14810"/>
    <cellStyle name="Normal 3 2 5 2 2 4 6" xfId="19741"/>
    <cellStyle name="Normal 3 2 5 2 2 4 7" xfId="30298"/>
    <cellStyle name="Normal 3 2 5 2 2 4 8" xfId="40853"/>
    <cellStyle name="Normal 3 2 5 2 2 4 9" xfId="51417"/>
    <cellStyle name="Normal 3 2 5 2 2 5" xfId="5641"/>
    <cellStyle name="Normal 3 2 5 2 2 5 2" xfId="10923"/>
    <cellStyle name="Normal 3 2 5 2 2 5 2 2" xfId="26429"/>
    <cellStyle name="Normal 3 2 5 2 2 5 2 3" xfId="36986"/>
    <cellStyle name="Normal 3 2 5 2 2 5 2 4" xfId="47541"/>
    <cellStyle name="Normal 3 2 5 2 2 5 2 5" xfId="58105"/>
    <cellStyle name="Normal 3 2 5 2 2 5 3" xfId="16042"/>
    <cellStyle name="Normal 3 2 5 2 2 5 4" xfId="21149"/>
    <cellStyle name="Normal 3 2 5 2 2 5 5" xfId="31706"/>
    <cellStyle name="Normal 3 2 5 2 2 5 6" xfId="42261"/>
    <cellStyle name="Normal 3 2 5 2 2 5 7" xfId="52825"/>
    <cellStyle name="Normal 3 2 5 2 2 6" xfId="8282"/>
    <cellStyle name="Normal 3 2 5 2 2 6 2" xfId="23789"/>
    <cellStyle name="Normal 3 2 5 2 2 6 3" xfId="34346"/>
    <cellStyle name="Normal 3 2 5 2 2 6 4" xfId="44901"/>
    <cellStyle name="Normal 3 2 5 2 2 6 5" xfId="55465"/>
    <cellStyle name="Normal 3 2 5 2 2 7" xfId="3004"/>
    <cellStyle name="Normal 3 2 5 2 2 8" xfId="13578"/>
    <cellStyle name="Normal 3 2 5 2 2 9" xfId="18509"/>
    <cellStyle name="Normal 3 2 5 2 3" xfId="531"/>
    <cellStyle name="Normal 3 2 5 2 3 10" xfId="39797"/>
    <cellStyle name="Normal 3 2 5 2 3 11" xfId="50361"/>
    <cellStyle name="Normal 3 2 5 2 3 2" xfId="1236"/>
    <cellStyle name="Normal 3 2 5 2 3 2 10" xfId="51065"/>
    <cellStyle name="Normal 3 2 5 2 3 2 2" xfId="2468"/>
    <cellStyle name="Normal 3 2 5 2 3 2 2 2" xfId="7754"/>
    <cellStyle name="Normal 3 2 5 2 3 2 2 2 2" xfId="13035"/>
    <cellStyle name="Normal 3 2 5 2 3 2 2 2 2 2" xfId="28541"/>
    <cellStyle name="Normal 3 2 5 2 3 2 2 2 2 3" xfId="39098"/>
    <cellStyle name="Normal 3 2 5 2 3 2 2 2 2 4" xfId="49653"/>
    <cellStyle name="Normal 3 2 5 2 3 2 2 2 2 5" xfId="60217"/>
    <cellStyle name="Normal 3 2 5 2 3 2 2 2 3" xfId="18154"/>
    <cellStyle name="Normal 3 2 5 2 3 2 2 2 4" xfId="23261"/>
    <cellStyle name="Normal 3 2 5 2 3 2 2 2 5" xfId="33818"/>
    <cellStyle name="Normal 3 2 5 2 3 2 2 2 6" xfId="44373"/>
    <cellStyle name="Normal 3 2 5 2 3 2 2 2 7" xfId="54937"/>
    <cellStyle name="Normal 3 2 5 2 3 2 2 3" xfId="10394"/>
    <cellStyle name="Normal 3 2 5 2 3 2 2 3 2" xfId="25901"/>
    <cellStyle name="Normal 3 2 5 2 3 2 2 3 3" xfId="36458"/>
    <cellStyle name="Normal 3 2 5 2 3 2 2 3 4" xfId="47013"/>
    <cellStyle name="Normal 3 2 5 2 3 2 2 3 5" xfId="57577"/>
    <cellStyle name="Normal 3 2 5 2 3 2 2 4" xfId="5112"/>
    <cellStyle name="Normal 3 2 5 2 3 2 2 5" xfId="15690"/>
    <cellStyle name="Normal 3 2 5 2 3 2 2 6" xfId="20621"/>
    <cellStyle name="Normal 3 2 5 2 3 2 2 7" xfId="31178"/>
    <cellStyle name="Normal 3 2 5 2 3 2 2 8" xfId="41733"/>
    <cellStyle name="Normal 3 2 5 2 3 2 2 9" xfId="52297"/>
    <cellStyle name="Normal 3 2 5 2 3 2 3" xfId="6522"/>
    <cellStyle name="Normal 3 2 5 2 3 2 3 2" xfId="11803"/>
    <cellStyle name="Normal 3 2 5 2 3 2 3 2 2" xfId="27309"/>
    <cellStyle name="Normal 3 2 5 2 3 2 3 2 3" xfId="37866"/>
    <cellStyle name="Normal 3 2 5 2 3 2 3 2 4" xfId="48421"/>
    <cellStyle name="Normal 3 2 5 2 3 2 3 2 5" xfId="58985"/>
    <cellStyle name="Normal 3 2 5 2 3 2 3 3" xfId="16922"/>
    <cellStyle name="Normal 3 2 5 2 3 2 3 4" xfId="22029"/>
    <cellStyle name="Normal 3 2 5 2 3 2 3 5" xfId="32586"/>
    <cellStyle name="Normal 3 2 5 2 3 2 3 6" xfId="43141"/>
    <cellStyle name="Normal 3 2 5 2 3 2 3 7" xfId="53705"/>
    <cellStyle name="Normal 3 2 5 2 3 2 4" xfId="9162"/>
    <cellStyle name="Normal 3 2 5 2 3 2 4 2" xfId="24669"/>
    <cellStyle name="Normal 3 2 5 2 3 2 4 3" xfId="35226"/>
    <cellStyle name="Normal 3 2 5 2 3 2 4 4" xfId="45781"/>
    <cellStyle name="Normal 3 2 5 2 3 2 4 5" xfId="56345"/>
    <cellStyle name="Normal 3 2 5 2 3 2 5" xfId="3880"/>
    <cellStyle name="Normal 3 2 5 2 3 2 6" xfId="14458"/>
    <cellStyle name="Normal 3 2 5 2 3 2 7" xfId="19389"/>
    <cellStyle name="Normal 3 2 5 2 3 2 8" xfId="29946"/>
    <cellStyle name="Normal 3 2 5 2 3 2 9" xfId="40501"/>
    <cellStyle name="Normal 3 2 5 2 3 3" xfId="1764"/>
    <cellStyle name="Normal 3 2 5 2 3 3 2" xfId="7050"/>
    <cellStyle name="Normal 3 2 5 2 3 3 2 2" xfId="12331"/>
    <cellStyle name="Normal 3 2 5 2 3 3 2 2 2" xfId="27837"/>
    <cellStyle name="Normal 3 2 5 2 3 3 2 2 3" xfId="38394"/>
    <cellStyle name="Normal 3 2 5 2 3 3 2 2 4" xfId="48949"/>
    <cellStyle name="Normal 3 2 5 2 3 3 2 2 5" xfId="59513"/>
    <cellStyle name="Normal 3 2 5 2 3 3 2 3" xfId="17450"/>
    <cellStyle name="Normal 3 2 5 2 3 3 2 4" xfId="22557"/>
    <cellStyle name="Normal 3 2 5 2 3 3 2 5" xfId="33114"/>
    <cellStyle name="Normal 3 2 5 2 3 3 2 6" xfId="43669"/>
    <cellStyle name="Normal 3 2 5 2 3 3 2 7" xfId="54233"/>
    <cellStyle name="Normal 3 2 5 2 3 3 3" xfId="9690"/>
    <cellStyle name="Normal 3 2 5 2 3 3 3 2" xfId="25197"/>
    <cellStyle name="Normal 3 2 5 2 3 3 3 3" xfId="35754"/>
    <cellStyle name="Normal 3 2 5 2 3 3 3 4" xfId="46309"/>
    <cellStyle name="Normal 3 2 5 2 3 3 3 5" xfId="56873"/>
    <cellStyle name="Normal 3 2 5 2 3 3 4" xfId="4408"/>
    <cellStyle name="Normal 3 2 5 2 3 3 5" xfId="14986"/>
    <cellStyle name="Normal 3 2 5 2 3 3 6" xfId="19917"/>
    <cellStyle name="Normal 3 2 5 2 3 3 7" xfId="30474"/>
    <cellStyle name="Normal 3 2 5 2 3 3 8" xfId="41029"/>
    <cellStyle name="Normal 3 2 5 2 3 3 9" xfId="51593"/>
    <cellStyle name="Normal 3 2 5 2 3 4" xfId="5817"/>
    <cellStyle name="Normal 3 2 5 2 3 4 2" xfId="11099"/>
    <cellStyle name="Normal 3 2 5 2 3 4 2 2" xfId="26605"/>
    <cellStyle name="Normal 3 2 5 2 3 4 2 3" xfId="37162"/>
    <cellStyle name="Normal 3 2 5 2 3 4 2 4" xfId="47717"/>
    <cellStyle name="Normal 3 2 5 2 3 4 2 5" xfId="58281"/>
    <cellStyle name="Normal 3 2 5 2 3 4 3" xfId="16218"/>
    <cellStyle name="Normal 3 2 5 2 3 4 4" xfId="21325"/>
    <cellStyle name="Normal 3 2 5 2 3 4 5" xfId="31882"/>
    <cellStyle name="Normal 3 2 5 2 3 4 6" xfId="42437"/>
    <cellStyle name="Normal 3 2 5 2 3 4 7" xfId="53001"/>
    <cellStyle name="Normal 3 2 5 2 3 5" xfId="8458"/>
    <cellStyle name="Normal 3 2 5 2 3 5 2" xfId="23965"/>
    <cellStyle name="Normal 3 2 5 2 3 5 3" xfId="34522"/>
    <cellStyle name="Normal 3 2 5 2 3 5 4" xfId="45077"/>
    <cellStyle name="Normal 3 2 5 2 3 5 5" xfId="55641"/>
    <cellStyle name="Normal 3 2 5 2 3 6" xfId="3176"/>
    <cellStyle name="Normal 3 2 5 2 3 7" xfId="13754"/>
    <cellStyle name="Normal 3 2 5 2 3 8" xfId="18685"/>
    <cellStyle name="Normal 3 2 5 2 3 9" xfId="29242"/>
    <cellStyle name="Normal 3 2 5 2 4" xfId="884"/>
    <cellStyle name="Normal 3 2 5 2 4 10" xfId="50713"/>
    <cellStyle name="Normal 3 2 5 2 4 2" xfId="2116"/>
    <cellStyle name="Normal 3 2 5 2 4 2 2" xfId="7402"/>
    <cellStyle name="Normal 3 2 5 2 4 2 2 2" xfId="12683"/>
    <cellStyle name="Normal 3 2 5 2 4 2 2 2 2" xfId="28189"/>
    <cellStyle name="Normal 3 2 5 2 4 2 2 2 3" xfId="38746"/>
    <cellStyle name="Normal 3 2 5 2 4 2 2 2 4" xfId="49301"/>
    <cellStyle name="Normal 3 2 5 2 4 2 2 2 5" xfId="59865"/>
    <cellStyle name="Normal 3 2 5 2 4 2 2 3" xfId="17802"/>
    <cellStyle name="Normal 3 2 5 2 4 2 2 4" xfId="22909"/>
    <cellStyle name="Normal 3 2 5 2 4 2 2 5" xfId="33466"/>
    <cellStyle name="Normal 3 2 5 2 4 2 2 6" xfId="44021"/>
    <cellStyle name="Normal 3 2 5 2 4 2 2 7" xfId="54585"/>
    <cellStyle name="Normal 3 2 5 2 4 2 3" xfId="10042"/>
    <cellStyle name="Normal 3 2 5 2 4 2 3 2" xfId="25549"/>
    <cellStyle name="Normal 3 2 5 2 4 2 3 3" xfId="36106"/>
    <cellStyle name="Normal 3 2 5 2 4 2 3 4" xfId="46661"/>
    <cellStyle name="Normal 3 2 5 2 4 2 3 5" xfId="57225"/>
    <cellStyle name="Normal 3 2 5 2 4 2 4" xfId="4760"/>
    <cellStyle name="Normal 3 2 5 2 4 2 5" xfId="15338"/>
    <cellStyle name="Normal 3 2 5 2 4 2 6" xfId="20269"/>
    <cellStyle name="Normal 3 2 5 2 4 2 7" xfId="30826"/>
    <cellStyle name="Normal 3 2 5 2 4 2 8" xfId="41381"/>
    <cellStyle name="Normal 3 2 5 2 4 2 9" xfId="51945"/>
    <cellStyle name="Normal 3 2 5 2 4 3" xfId="6170"/>
    <cellStyle name="Normal 3 2 5 2 4 3 2" xfId="11451"/>
    <cellStyle name="Normal 3 2 5 2 4 3 2 2" xfId="26957"/>
    <cellStyle name="Normal 3 2 5 2 4 3 2 3" xfId="37514"/>
    <cellStyle name="Normal 3 2 5 2 4 3 2 4" xfId="48069"/>
    <cellStyle name="Normal 3 2 5 2 4 3 2 5" xfId="58633"/>
    <cellStyle name="Normal 3 2 5 2 4 3 3" xfId="16570"/>
    <cellStyle name="Normal 3 2 5 2 4 3 4" xfId="21677"/>
    <cellStyle name="Normal 3 2 5 2 4 3 5" xfId="32234"/>
    <cellStyle name="Normal 3 2 5 2 4 3 6" xfId="42789"/>
    <cellStyle name="Normal 3 2 5 2 4 3 7" xfId="53353"/>
    <cellStyle name="Normal 3 2 5 2 4 4" xfId="8810"/>
    <cellStyle name="Normal 3 2 5 2 4 4 2" xfId="24317"/>
    <cellStyle name="Normal 3 2 5 2 4 4 3" xfId="34874"/>
    <cellStyle name="Normal 3 2 5 2 4 4 4" xfId="45429"/>
    <cellStyle name="Normal 3 2 5 2 4 4 5" xfId="55993"/>
    <cellStyle name="Normal 3 2 5 2 4 5" xfId="3528"/>
    <cellStyle name="Normal 3 2 5 2 4 6" xfId="14106"/>
    <cellStyle name="Normal 3 2 5 2 4 7" xfId="19037"/>
    <cellStyle name="Normal 3 2 5 2 4 8" xfId="29594"/>
    <cellStyle name="Normal 3 2 5 2 4 9" xfId="40149"/>
    <cellStyle name="Normal 3 2 5 2 5" xfId="1412"/>
    <cellStyle name="Normal 3 2 5 2 5 2" xfId="6698"/>
    <cellStyle name="Normal 3 2 5 2 5 2 2" xfId="11979"/>
    <cellStyle name="Normal 3 2 5 2 5 2 2 2" xfId="27485"/>
    <cellStyle name="Normal 3 2 5 2 5 2 2 3" xfId="38042"/>
    <cellStyle name="Normal 3 2 5 2 5 2 2 4" xfId="48597"/>
    <cellStyle name="Normal 3 2 5 2 5 2 2 5" xfId="59161"/>
    <cellStyle name="Normal 3 2 5 2 5 2 3" xfId="17098"/>
    <cellStyle name="Normal 3 2 5 2 5 2 4" xfId="22205"/>
    <cellStyle name="Normal 3 2 5 2 5 2 5" xfId="32762"/>
    <cellStyle name="Normal 3 2 5 2 5 2 6" xfId="43317"/>
    <cellStyle name="Normal 3 2 5 2 5 2 7" xfId="53881"/>
    <cellStyle name="Normal 3 2 5 2 5 3" xfId="9338"/>
    <cellStyle name="Normal 3 2 5 2 5 3 2" xfId="24845"/>
    <cellStyle name="Normal 3 2 5 2 5 3 3" xfId="35402"/>
    <cellStyle name="Normal 3 2 5 2 5 3 4" xfId="45957"/>
    <cellStyle name="Normal 3 2 5 2 5 3 5" xfId="56521"/>
    <cellStyle name="Normal 3 2 5 2 5 4" xfId="4056"/>
    <cellStyle name="Normal 3 2 5 2 5 5" xfId="14634"/>
    <cellStyle name="Normal 3 2 5 2 5 6" xfId="19565"/>
    <cellStyle name="Normal 3 2 5 2 5 7" xfId="30122"/>
    <cellStyle name="Normal 3 2 5 2 5 8" xfId="40677"/>
    <cellStyle name="Normal 3 2 5 2 5 9" xfId="51241"/>
    <cellStyle name="Normal 3 2 5 2 6" xfId="2644"/>
    <cellStyle name="Normal 3 2 5 2 6 2" xfId="7930"/>
    <cellStyle name="Normal 3 2 5 2 6 2 2" xfId="13211"/>
    <cellStyle name="Normal 3 2 5 2 6 2 2 2" xfId="28717"/>
    <cellStyle name="Normal 3 2 5 2 6 2 2 3" xfId="39274"/>
    <cellStyle name="Normal 3 2 5 2 6 2 2 4" xfId="49829"/>
    <cellStyle name="Normal 3 2 5 2 6 2 2 5" xfId="60393"/>
    <cellStyle name="Normal 3 2 5 2 6 2 3" xfId="23437"/>
    <cellStyle name="Normal 3 2 5 2 6 2 4" xfId="33994"/>
    <cellStyle name="Normal 3 2 5 2 6 2 5" xfId="44549"/>
    <cellStyle name="Normal 3 2 5 2 6 2 6" xfId="55113"/>
    <cellStyle name="Normal 3 2 5 2 6 3" xfId="10570"/>
    <cellStyle name="Normal 3 2 5 2 6 3 2" xfId="26077"/>
    <cellStyle name="Normal 3 2 5 2 6 3 3" xfId="36634"/>
    <cellStyle name="Normal 3 2 5 2 6 3 4" xfId="47189"/>
    <cellStyle name="Normal 3 2 5 2 6 3 5" xfId="57753"/>
    <cellStyle name="Normal 3 2 5 2 6 4" xfId="5288"/>
    <cellStyle name="Normal 3 2 5 2 6 5" xfId="15866"/>
    <cellStyle name="Normal 3 2 5 2 6 6" xfId="20797"/>
    <cellStyle name="Normal 3 2 5 2 6 7" xfId="31354"/>
    <cellStyle name="Normal 3 2 5 2 6 8" xfId="41909"/>
    <cellStyle name="Normal 3 2 5 2 6 9" xfId="52473"/>
    <cellStyle name="Normal 3 2 5 2 7" xfId="5465"/>
    <cellStyle name="Normal 3 2 5 2 7 2" xfId="10747"/>
    <cellStyle name="Normal 3 2 5 2 7 2 2" xfId="26253"/>
    <cellStyle name="Normal 3 2 5 2 7 2 3" xfId="36810"/>
    <cellStyle name="Normal 3 2 5 2 7 2 4" xfId="47365"/>
    <cellStyle name="Normal 3 2 5 2 7 2 5" xfId="57929"/>
    <cellStyle name="Normal 3 2 5 2 7 3" xfId="20973"/>
    <cellStyle name="Normal 3 2 5 2 7 4" xfId="31530"/>
    <cellStyle name="Normal 3 2 5 2 7 5" xfId="42085"/>
    <cellStyle name="Normal 3 2 5 2 7 6" xfId="52649"/>
    <cellStyle name="Normal 3 2 5 2 8" xfId="8106"/>
    <cellStyle name="Normal 3 2 5 2 8 2" xfId="23613"/>
    <cellStyle name="Normal 3 2 5 2 8 3" xfId="34170"/>
    <cellStyle name="Normal 3 2 5 2 8 4" xfId="44725"/>
    <cellStyle name="Normal 3 2 5 2 8 5" xfId="55289"/>
    <cellStyle name="Normal 3 2 5 2 9" xfId="2821"/>
    <cellStyle name="Normal 3 2 5 3" xfId="268"/>
    <cellStyle name="Normal 3 2 5 3 10" xfId="28983"/>
    <cellStyle name="Normal 3 2 5 3 11" xfId="39538"/>
    <cellStyle name="Normal 3 2 5 3 12" xfId="50098"/>
    <cellStyle name="Normal 3 2 5 3 2" xfId="621"/>
    <cellStyle name="Normal 3 2 5 3 2 10" xfId="50450"/>
    <cellStyle name="Normal 3 2 5 3 2 2" xfId="1853"/>
    <cellStyle name="Normal 3 2 5 3 2 2 2" xfId="7139"/>
    <cellStyle name="Normal 3 2 5 3 2 2 2 2" xfId="12420"/>
    <cellStyle name="Normal 3 2 5 3 2 2 2 2 2" xfId="27926"/>
    <cellStyle name="Normal 3 2 5 3 2 2 2 2 3" xfId="38483"/>
    <cellStyle name="Normal 3 2 5 3 2 2 2 2 4" xfId="49038"/>
    <cellStyle name="Normal 3 2 5 3 2 2 2 2 5" xfId="59602"/>
    <cellStyle name="Normal 3 2 5 3 2 2 2 3" xfId="17539"/>
    <cellStyle name="Normal 3 2 5 3 2 2 2 4" xfId="22646"/>
    <cellStyle name="Normal 3 2 5 3 2 2 2 5" xfId="33203"/>
    <cellStyle name="Normal 3 2 5 3 2 2 2 6" xfId="43758"/>
    <cellStyle name="Normal 3 2 5 3 2 2 2 7" xfId="54322"/>
    <cellStyle name="Normal 3 2 5 3 2 2 3" xfId="9779"/>
    <cellStyle name="Normal 3 2 5 3 2 2 3 2" xfId="25286"/>
    <cellStyle name="Normal 3 2 5 3 2 2 3 3" xfId="35843"/>
    <cellStyle name="Normal 3 2 5 3 2 2 3 4" xfId="46398"/>
    <cellStyle name="Normal 3 2 5 3 2 2 3 5" xfId="56962"/>
    <cellStyle name="Normal 3 2 5 3 2 2 4" xfId="4497"/>
    <cellStyle name="Normal 3 2 5 3 2 2 5" xfId="15075"/>
    <cellStyle name="Normal 3 2 5 3 2 2 6" xfId="20006"/>
    <cellStyle name="Normal 3 2 5 3 2 2 7" xfId="30563"/>
    <cellStyle name="Normal 3 2 5 3 2 2 8" xfId="41118"/>
    <cellStyle name="Normal 3 2 5 3 2 2 9" xfId="51682"/>
    <cellStyle name="Normal 3 2 5 3 2 3" xfId="5907"/>
    <cellStyle name="Normal 3 2 5 3 2 3 2" xfId="11188"/>
    <cellStyle name="Normal 3 2 5 3 2 3 2 2" xfId="26694"/>
    <cellStyle name="Normal 3 2 5 3 2 3 2 3" xfId="37251"/>
    <cellStyle name="Normal 3 2 5 3 2 3 2 4" xfId="47806"/>
    <cellStyle name="Normal 3 2 5 3 2 3 2 5" xfId="58370"/>
    <cellStyle name="Normal 3 2 5 3 2 3 3" xfId="16307"/>
    <cellStyle name="Normal 3 2 5 3 2 3 4" xfId="21414"/>
    <cellStyle name="Normal 3 2 5 3 2 3 5" xfId="31971"/>
    <cellStyle name="Normal 3 2 5 3 2 3 6" xfId="42526"/>
    <cellStyle name="Normal 3 2 5 3 2 3 7" xfId="53090"/>
    <cellStyle name="Normal 3 2 5 3 2 4" xfId="8547"/>
    <cellStyle name="Normal 3 2 5 3 2 4 2" xfId="24054"/>
    <cellStyle name="Normal 3 2 5 3 2 4 3" xfId="34611"/>
    <cellStyle name="Normal 3 2 5 3 2 4 4" xfId="45166"/>
    <cellStyle name="Normal 3 2 5 3 2 4 5" xfId="55730"/>
    <cellStyle name="Normal 3 2 5 3 2 5" xfId="3265"/>
    <cellStyle name="Normal 3 2 5 3 2 6" xfId="13843"/>
    <cellStyle name="Normal 3 2 5 3 2 7" xfId="18774"/>
    <cellStyle name="Normal 3 2 5 3 2 8" xfId="29331"/>
    <cellStyle name="Normal 3 2 5 3 2 9" xfId="39886"/>
    <cellStyle name="Normal 3 2 5 3 3" xfId="973"/>
    <cellStyle name="Normal 3 2 5 3 3 10" xfId="50802"/>
    <cellStyle name="Normal 3 2 5 3 3 2" xfId="2205"/>
    <cellStyle name="Normal 3 2 5 3 3 2 2" xfId="7491"/>
    <cellStyle name="Normal 3 2 5 3 3 2 2 2" xfId="12772"/>
    <cellStyle name="Normal 3 2 5 3 3 2 2 2 2" xfId="28278"/>
    <cellStyle name="Normal 3 2 5 3 3 2 2 2 3" xfId="38835"/>
    <cellStyle name="Normal 3 2 5 3 3 2 2 2 4" xfId="49390"/>
    <cellStyle name="Normal 3 2 5 3 3 2 2 2 5" xfId="59954"/>
    <cellStyle name="Normal 3 2 5 3 3 2 2 3" xfId="17891"/>
    <cellStyle name="Normal 3 2 5 3 3 2 2 4" xfId="22998"/>
    <cellStyle name="Normal 3 2 5 3 3 2 2 5" xfId="33555"/>
    <cellStyle name="Normal 3 2 5 3 3 2 2 6" xfId="44110"/>
    <cellStyle name="Normal 3 2 5 3 3 2 2 7" xfId="54674"/>
    <cellStyle name="Normal 3 2 5 3 3 2 3" xfId="10131"/>
    <cellStyle name="Normal 3 2 5 3 3 2 3 2" xfId="25638"/>
    <cellStyle name="Normal 3 2 5 3 3 2 3 3" xfId="36195"/>
    <cellStyle name="Normal 3 2 5 3 3 2 3 4" xfId="46750"/>
    <cellStyle name="Normal 3 2 5 3 3 2 3 5" xfId="57314"/>
    <cellStyle name="Normal 3 2 5 3 3 2 4" xfId="4849"/>
    <cellStyle name="Normal 3 2 5 3 3 2 5" xfId="15427"/>
    <cellStyle name="Normal 3 2 5 3 3 2 6" xfId="20358"/>
    <cellStyle name="Normal 3 2 5 3 3 2 7" xfId="30915"/>
    <cellStyle name="Normal 3 2 5 3 3 2 8" xfId="41470"/>
    <cellStyle name="Normal 3 2 5 3 3 2 9" xfId="52034"/>
    <cellStyle name="Normal 3 2 5 3 3 3" xfId="6259"/>
    <cellStyle name="Normal 3 2 5 3 3 3 2" xfId="11540"/>
    <cellStyle name="Normal 3 2 5 3 3 3 2 2" xfId="27046"/>
    <cellStyle name="Normal 3 2 5 3 3 3 2 3" xfId="37603"/>
    <cellStyle name="Normal 3 2 5 3 3 3 2 4" xfId="48158"/>
    <cellStyle name="Normal 3 2 5 3 3 3 2 5" xfId="58722"/>
    <cellStyle name="Normal 3 2 5 3 3 3 3" xfId="16659"/>
    <cellStyle name="Normal 3 2 5 3 3 3 4" xfId="21766"/>
    <cellStyle name="Normal 3 2 5 3 3 3 5" xfId="32323"/>
    <cellStyle name="Normal 3 2 5 3 3 3 6" xfId="42878"/>
    <cellStyle name="Normal 3 2 5 3 3 3 7" xfId="53442"/>
    <cellStyle name="Normal 3 2 5 3 3 4" xfId="8899"/>
    <cellStyle name="Normal 3 2 5 3 3 4 2" xfId="24406"/>
    <cellStyle name="Normal 3 2 5 3 3 4 3" xfId="34963"/>
    <cellStyle name="Normal 3 2 5 3 3 4 4" xfId="45518"/>
    <cellStyle name="Normal 3 2 5 3 3 4 5" xfId="56082"/>
    <cellStyle name="Normal 3 2 5 3 3 5" xfId="3617"/>
    <cellStyle name="Normal 3 2 5 3 3 6" xfId="14195"/>
    <cellStyle name="Normal 3 2 5 3 3 7" xfId="19126"/>
    <cellStyle name="Normal 3 2 5 3 3 8" xfId="29683"/>
    <cellStyle name="Normal 3 2 5 3 3 9" xfId="40238"/>
    <cellStyle name="Normal 3 2 5 3 4" xfId="1501"/>
    <cellStyle name="Normal 3 2 5 3 4 2" xfId="6787"/>
    <cellStyle name="Normal 3 2 5 3 4 2 2" xfId="12068"/>
    <cellStyle name="Normal 3 2 5 3 4 2 2 2" xfId="27574"/>
    <cellStyle name="Normal 3 2 5 3 4 2 2 3" xfId="38131"/>
    <cellStyle name="Normal 3 2 5 3 4 2 2 4" xfId="48686"/>
    <cellStyle name="Normal 3 2 5 3 4 2 2 5" xfId="59250"/>
    <cellStyle name="Normal 3 2 5 3 4 2 3" xfId="17187"/>
    <cellStyle name="Normal 3 2 5 3 4 2 4" xfId="22294"/>
    <cellStyle name="Normal 3 2 5 3 4 2 5" xfId="32851"/>
    <cellStyle name="Normal 3 2 5 3 4 2 6" xfId="43406"/>
    <cellStyle name="Normal 3 2 5 3 4 2 7" xfId="53970"/>
    <cellStyle name="Normal 3 2 5 3 4 3" xfId="9427"/>
    <cellStyle name="Normal 3 2 5 3 4 3 2" xfId="24934"/>
    <cellStyle name="Normal 3 2 5 3 4 3 3" xfId="35491"/>
    <cellStyle name="Normal 3 2 5 3 4 3 4" xfId="46046"/>
    <cellStyle name="Normal 3 2 5 3 4 3 5" xfId="56610"/>
    <cellStyle name="Normal 3 2 5 3 4 4" xfId="4145"/>
    <cellStyle name="Normal 3 2 5 3 4 5" xfId="14723"/>
    <cellStyle name="Normal 3 2 5 3 4 6" xfId="19654"/>
    <cellStyle name="Normal 3 2 5 3 4 7" xfId="30211"/>
    <cellStyle name="Normal 3 2 5 3 4 8" xfId="40766"/>
    <cellStyle name="Normal 3 2 5 3 4 9" xfId="51330"/>
    <cellStyle name="Normal 3 2 5 3 5" xfId="5554"/>
    <cellStyle name="Normal 3 2 5 3 5 2" xfId="10836"/>
    <cellStyle name="Normal 3 2 5 3 5 2 2" xfId="26342"/>
    <cellStyle name="Normal 3 2 5 3 5 2 3" xfId="36899"/>
    <cellStyle name="Normal 3 2 5 3 5 2 4" xfId="47454"/>
    <cellStyle name="Normal 3 2 5 3 5 2 5" xfId="58018"/>
    <cellStyle name="Normal 3 2 5 3 5 3" xfId="15955"/>
    <cellStyle name="Normal 3 2 5 3 5 4" xfId="21062"/>
    <cellStyle name="Normal 3 2 5 3 5 5" xfId="31619"/>
    <cellStyle name="Normal 3 2 5 3 5 6" xfId="42174"/>
    <cellStyle name="Normal 3 2 5 3 5 7" xfId="52738"/>
    <cellStyle name="Normal 3 2 5 3 6" xfId="8195"/>
    <cellStyle name="Normal 3 2 5 3 6 2" xfId="23702"/>
    <cellStyle name="Normal 3 2 5 3 6 3" xfId="34259"/>
    <cellStyle name="Normal 3 2 5 3 6 4" xfId="44814"/>
    <cellStyle name="Normal 3 2 5 3 6 5" xfId="55378"/>
    <cellStyle name="Normal 3 2 5 3 7" xfId="2917"/>
    <cellStyle name="Normal 3 2 5 3 8" xfId="13491"/>
    <cellStyle name="Normal 3 2 5 3 9" xfId="18422"/>
    <cellStyle name="Normal 3 2 5 4" xfId="446"/>
    <cellStyle name="Normal 3 2 5 4 10" xfId="39714"/>
    <cellStyle name="Normal 3 2 5 4 11" xfId="50276"/>
    <cellStyle name="Normal 3 2 5 4 2" xfId="1151"/>
    <cellStyle name="Normal 3 2 5 4 2 10" xfId="50980"/>
    <cellStyle name="Normal 3 2 5 4 2 2" xfId="2383"/>
    <cellStyle name="Normal 3 2 5 4 2 2 2" xfId="7669"/>
    <cellStyle name="Normal 3 2 5 4 2 2 2 2" xfId="12950"/>
    <cellStyle name="Normal 3 2 5 4 2 2 2 2 2" xfId="28456"/>
    <cellStyle name="Normal 3 2 5 4 2 2 2 2 3" xfId="39013"/>
    <cellStyle name="Normal 3 2 5 4 2 2 2 2 4" xfId="49568"/>
    <cellStyle name="Normal 3 2 5 4 2 2 2 2 5" xfId="60132"/>
    <cellStyle name="Normal 3 2 5 4 2 2 2 3" xfId="18069"/>
    <cellStyle name="Normal 3 2 5 4 2 2 2 4" xfId="23176"/>
    <cellStyle name="Normal 3 2 5 4 2 2 2 5" xfId="33733"/>
    <cellStyle name="Normal 3 2 5 4 2 2 2 6" xfId="44288"/>
    <cellStyle name="Normal 3 2 5 4 2 2 2 7" xfId="54852"/>
    <cellStyle name="Normal 3 2 5 4 2 2 3" xfId="10309"/>
    <cellStyle name="Normal 3 2 5 4 2 2 3 2" xfId="25816"/>
    <cellStyle name="Normal 3 2 5 4 2 2 3 3" xfId="36373"/>
    <cellStyle name="Normal 3 2 5 4 2 2 3 4" xfId="46928"/>
    <cellStyle name="Normal 3 2 5 4 2 2 3 5" xfId="57492"/>
    <cellStyle name="Normal 3 2 5 4 2 2 4" xfId="5027"/>
    <cellStyle name="Normal 3 2 5 4 2 2 5" xfId="15605"/>
    <cellStyle name="Normal 3 2 5 4 2 2 6" xfId="20536"/>
    <cellStyle name="Normal 3 2 5 4 2 2 7" xfId="31093"/>
    <cellStyle name="Normal 3 2 5 4 2 2 8" xfId="41648"/>
    <cellStyle name="Normal 3 2 5 4 2 2 9" xfId="52212"/>
    <cellStyle name="Normal 3 2 5 4 2 3" xfId="6437"/>
    <cellStyle name="Normal 3 2 5 4 2 3 2" xfId="11718"/>
    <cellStyle name="Normal 3 2 5 4 2 3 2 2" xfId="27224"/>
    <cellStyle name="Normal 3 2 5 4 2 3 2 3" xfId="37781"/>
    <cellStyle name="Normal 3 2 5 4 2 3 2 4" xfId="48336"/>
    <cellStyle name="Normal 3 2 5 4 2 3 2 5" xfId="58900"/>
    <cellStyle name="Normal 3 2 5 4 2 3 3" xfId="16837"/>
    <cellStyle name="Normal 3 2 5 4 2 3 4" xfId="21944"/>
    <cellStyle name="Normal 3 2 5 4 2 3 5" xfId="32501"/>
    <cellStyle name="Normal 3 2 5 4 2 3 6" xfId="43056"/>
    <cellStyle name="Normal 3 2 5 4 2 3 7" xfId="53620"/>
    <cellStyle name="Normal 3 2 5 4 2 4" xfId="9077"/>
    <cellStyle name="Normal 3 2 5 4 2 4 2" xfId="24584"/>
    <cellStyle name="Normal 3 2 5 4 2 4 3" xfId="35141"/>
    <cellStyle name="Normal 3 2 5 4 2 4 4" xfId="45696"/>
    <cellStyle name="Normal 3 2 5 4 2 4 5" xfId="56260"/>
    <cellStyle name="Normal 3 2 5 4 2 5" xfId="3795"/>
    <cellStyle name="Normal 3 2 5 4 2 6" xfId="14373"/>
    <cellStyle name="Normal 3 2 5 4 2 7" xfId="19304"/>
    <cellStyle name="Normal 3 2 5 4 2 8" xfId="29861"/>
    <cellStyle name="Normal 3 2 5 4 2 9" xfId="40416"/>
    <cellStyle name="Normal 3 2 5 4 3" xfId="1679"/>
    <cellStyle name="Normal 3 2 5 4 3 2" xfId="6965"/>
    <cellStyle name="Normal 3 2 5 4 3 2 2" xfId="12246"/>
    <cellStyle name="Normal 3 2 5 4 3 2 2 2" xfId="27752"/>
    <cellStyle name="Normal 3 2 5 4 3 2 2 3" xfId="38309"/>
    <cellStyle name="Normal 3 2 5 4 3 2 2 4" xfId="48864"/>
    <cellStyle name="Normal 3 2 5 4 3 2 2 5" xfId="59428"/>
    <cellStyle name="Normal 3 2 5 4 3 2 3" xfId="17365"/>
    <cellStyle name="Normal 3 2 5 4 3 2 4" xfId="22472"/>
    <cellStyle name="Normal 3 2 5 4 3 2 5" xfId="33029"/>
    <cellStyle name="Normal 3 2 5 4 3 2 6" xfId="43584"/>
    <cellStyle name="Normal 3 2 5 4 3 2 7" xfId="54148"/>
    <cellStyle name="Normal 3 2 5 4 3 3" xfId="9605"/>
    <cellStyle name="Normal 3 2 5 4 3 3 2" xfId="25112"/>
    <cellStyle name="Normal 3 2 5 4 3 3 3" xfId="35669"/>
    <cellStyle name="Normal 3 2 5 4 3 3 4" xfId="46224"/>
    <cellStyle name="Normal 3 2 5 4 3 3 5" xfId="56788"/>
    <cellStyle name="Normal 3 2 5 4 3 4" xfId="4323"/>
    <cellStyle name="Normal 3 2 5 4 3 5" xfId="14901"/>
    <cellStyle name="Normal 3 2 5 4 3 6" xfId="19832"/>
    <cellStyle name="Normal 3 2 5 4 3 7" xfId="30389"/>
    <cellStyle name="Normal 3 2 5 4 3 8" xfId="40944"/>
    <cellStyle name="Normal 3 2 5 4 3 9" xfId="51508"/>
    <cellStyle name="Normal 3 2 5 4 4" xfId="5732"/>
    <cellStyle name="Normal 3 2 5 4 4 2" xfId="11014"/>
    <cellStyle name="Normal 3 2 5 4 4 2 2" xfId="26520"/>
    <cellStyle name="Normal 3 2 5 4 4 2 3" xfId="37077"/>
    <cellStyle name="Normal 3 2 5 4 4 2 4" xfId="47632"/>
    <cellStyle name="Normal 3 2 5 4 4 2 5" xfId="58196"/>
    <cellStyle name="Normal 3 2 5 4 4 3" xfId="16133"/>
    <cellStyle name="Normal 3 2 5 4 4 4" xfId="21240"/>
    <cellStyle name="Normal 3 2 5 4 4 5" xfId="31797"/>
    <cellStyle name="Normal 3 2 5 4 4 6" xfId="42352"/>
    <cellStyle name="Normal 3 2 5 4 4 7" xfId="52916"/>
    <cellStyle name="Normal 3 2 5 4 5" xfId="8373"/>
    <cellStyle name="Normal 3 2 5 4 5 2" xfId="23880"/>
    <cellStyle name="Normal 3 2 5 4 5 3" xfId="34437"/>
    <cellStyle name="Normal 3 2 5 4 5 4" xfId="44992"/>
    <cellStyle name="Normal 3 2 5 4 5 5" xfId="55556"/>
    <cellStyle name="Normal 3 2 5 4 6" xfId="3093"/>
    <cellStyle name="Normal 3 2 5 4 7" xfId="13669"/>
    <cellStyle name="Normal 3 2 5 4 8" xfId="18600"/>
    <cellStyle name="Normal 3 2 5 4 9" xfId="29159"/>
    <cellStyle name="Normal 3 2 5 5" xfId="799"/>
    <cellStyle name="Normal 3 2 5 5 10" xfId="50628"/>
    <cellStyle name="Normal 3 2 5 5 2" xfId="2031"/>
    <cellStyle name="Normal 3 2 5 5 2 2" xfId="7317"/>
    <cellStyle name="Normal 3 2 5 5 2 2 2" xfId="12598"/>
    <cellStyle name="Normal 3 2 5 5 2 2 2 2" xfId="28104"/>
    <cellStyle name="Normal 3 2 5 5 2 2 2 3" xfId="38661"/>
    <cellStyle name="Normal 3 2 5 5 2 2 2 4" xfId="49216"/>
    <cellStyle name="Normal 3 2 5 5 2 2 2 5" xfId="59780"/>
    <cellStyle name="Normal 3 2 5 5 2 2 3" xfId="17717"/>
    <cellStyle name="Normal 3 2 5 5 2 2 4" xfId="22824"/>
    <cellStyle name="Normal 3 2 5 5 2 2 5" xfId="33381"/>
    <cellStyle name="Normal 3 2 5 5 2 2 6" xfId="43936"/>
    <cellStyle name="Normal 3 2 5 5 2 2 7" xfId="54500"/>
    <cellStyle name="Normal 3 2 5 5 2 3" xfId="9957"/>
    <cellStyle name="Normal 3 2 5 5 2 3 2" xfId="25464"/>
    <cellStyle name="Normal 3 2 5 5 2 3 3" xfId="36021"/>
    <cellStyle name="Normal 3 2 5 5 2 3 4" xfId="46576"/>
    <cellStyle name="Normal 3 2 5 5 2 3 5" xfId="57140"/>
    <cellStyle name="Normal 3 2 5 5 2 4" xfId="4675"/>
    <cellStyle name="Normal 3 2 5 5 2 5" xfId="15253"/>
    <cellStyle name="Normal 3 2 5 5 2 6" xfId="20184"/>
    <cellStyle name="Normal 3 2 5 5 2 7" xfId="30741"/>
    <cellStyle name="Normal 3 2 5 5 2 8" xfId="41296"/>
    <cellStyle name="Normal 3 2 5 5 2 9" xfId="51860"/>
    <cellStyle name="Normal 3 2 5 5 3" xfId="6085"/>
    <cellStyle name="Normal 3 2 5 5 3 2" xfId="11366"/>
    <cellStyle name="Normal 3 2 5 5 3 2 2" xfId="26872"/>
    <cellStyle name="Normal 3 2 5 5 3 2 3" xfId="37429"/>
    <cellStyle name="Normal 3 2 5 5 3 2 4" xfId="47984"/>
    <cellStyle name="Normal 3 2 5 5 3 2 5" xfId="58548"/>
    <cellStyle name="Normal 3 2 5 5 3 3" xfId="16485"/>
    <cellStyle name="Normal 3 2 5 5 3 4" xfId="21592"/>
    <cellStyle name="Normal 3 2 5 5 3 5" xfId="32149"/>
    <cellStyle name="Normal 3 2 5 5 3 6" xfId="42704"/>
    <cellStyle name="Normal 3 2 5 5 3 7" xfId="53268"/>
    <cellStyle name="Normal 3 2 5 5 4" xfId="8725"/>
    <cellStyle name="Normal 3 2 5 5 4 2" xfId="24232"/>
    <cellStyle name="Normal 3 2 5 5 4 3" xfId="34789"/>
    <cellStyle name="Normal 3 2 5 5 4 4" xfId="45344"/>
    <cellStyle name="Normal 3 2 5 5 4 5" xfId="55908"/>
    <cellStyle name="Normal 3 2 5 5 5" xfId="3443"/>
    <cellStyle name="Normal 3 2 5 5 6" xfId="14021"/>
    <cellStyle name="Normal 3 2 5 5 7" xfId="18952"/>
    <cellStyle name="Normal 3 2 5 5 8" xfId="29509"/>
    <cellStyle name="Normal 3 2 5 5 9" xfId="40064"/>
    <cellStyle name="Normal 3 2 5 6" xfId="1325"/>
    <cellStyle name="Normal 3 2 5 6 2" xfId="6611"/>
    <cellStyle name="Normal 3 2 5 6 2 2" xfId="11892"/>
    <cellStyle name="Normal 3 2 5 6 2 2 2" xfId="27398"/>
    <cellStyle name="Normal 3 2 5 6 2 2 3" xfId="37955"/>
    <cellStyle name="Normal 3 2 5 6 2 2 4" xfId="48510"/>
    <cellStyle name="Normal 3 2 5 6 2 2 5" xfId="59074"/>
    <cellStyle name="Normal 3 2 5 6 2 3" xfId="17011"/>
    <cellStyle name="Normal 3 2 5 6 2 4" xfId="22118"/>
    <cellStyle name="Normal 3 2 5 6 2 5" xfId="32675"/>
    <cellStyle name="Normal 3 2 5 6 2 6" xfId="43230"/>
    <cellStyle name="Normal 3 2 5 6 2 7" xfId="53794"/>
    <cellStyle name="Normal 3 2 5 6 3" xfId="9251"/>
    <cellStyle name="Normal 3 2 5 6 3 2" xfId="24758"/>
    <cellStyle name="Normal 3 2 5 6 3 3" xfId="35315"/>
    <cellStyle name="Normal 3 2 5 6 3 4" xfId="45870"/>
    <cellStyle name="Normal 3 2 5 6 3 5" xfId="56434"/>
    <cellStyle name="Normal 3 2 5 6 4" xfId="3969"/>
    <cellStyle name="Normal 3 2 5 6 5" xfId="14547"/>
    <cellStyle name="Normal 3 2 5 6 6" xfId="19478"/>
    <cellStyle name="Normal 3 2 5 6 7" xfId="30035"/>
    <cellStyle name="Normal 3 2 5 6 8" xfId="40590"/>
    <cellStyle name="Normal 3 2 5 6 9" xfId="51154"/>
    <cellStyle name="Normal 3 2 5 7" xfId="2557"/>
    <cellStyle name="Normal 3 2 5 7 2" xfId="7843"/>
    <cellStyle name="Normal 3 2 5 7 2 2" xfId="13124"/>
    <cellStyle name="Normal 3 2 5 7 2 2 2" xfId="28630"/>
    <cellStyle name="Normal 3 2 5 7 2 2 3" xfId="39187"/>
    <cellStyle name="Normal 3 2 5 7 2 2 4" xfId="49742"/>
    <cellStyle name="Normal 3 2 5 7 2 2 5" xfId="60306"/>
    <cellStyle name="Normal 3 2 5 7 2 3" xfId="23350"/>
    <cellStyle name="Normal 3 2 5 7 2 4" xfId="33907"/>
    <cellStyle name="Normal 3 2 5 7 2 5" xfId="44462"/>
    <cellStyle name="Normal 3 2 5 7 2 6" xfId="55026"/>
    <cellStyle name="Normal 3 2 5 7 3" xfId="10483"/>
    <cellStyle name="Normal 3 2 5 7 3 2" xfId="25990"/>
    <cellStyle name="Normal 3 2 5 7 3 3" xfId="36547"/>
    <cellStyle name="Normal 3 2 5 7 3 4" xfId="47102"/>
    <cellStyle name="Normal 3 2 5 7 3 5" xfId="57666"/>
    <cellStyle name="Normal 3 2 5 7 4" xfId="5201"/>
    <cellStyle name="Normal 3 2 5 7 5" xfId="15779"/>
    <cellStyle name="Normal 3 2 5 7 6" xfId="20710"/>
    <cellStyle name="Normal 3 2 5 7 7" xfId="31267"/>
    <cellStyle name="Normal 3 2 5 7 8" xfId="41822"/>
    <cellStyle name="Normal 3 2 5 7 9" xfId="52386"/>
    <cellStyle name="Normal 3 2 5 8" xfId="5380"/>
    <cellStyle name="Normal 3 2 5 8 2" xfId="10662"/>
    <cellStyle name="Normal 3 2 5 8 2 2" xfId="26168"/>
    <cellStyle name="Normal 3 2 5 8 2 3" xfId="36725"/>
    <cellStyle name="Normal 3 2 5 8 2 4" xfId="47280"/>
    <cellStyle name="Normal 3 2 5 8 2 5" xfId="57844"/>
    <cellStyle name="Normal 3 2 5 8 3" xfId="20888"/>
    <cellStyle name="Normal 3 2 5 8 4" xfId="31445"/>
    <cellStyle name="Normal 3 2 5 8 5" xfId="42000"/>
    <cellStyle name="Normal 3 2 5 8 6" xfId="52564"/>
    <cellStyle name="Normal 3 2 5 9" xfId="8021"/>
    <cellStyle name="Normal 3 2 5 9 2" xfId="23528"/>
    <cellStyle name="Normal 3 2 5 9 3" xfId="34085"/>
    <cellStyle name="Normal 3 2 5 9 4" xfId="44640"/>
    <cellStyle name="Normal 3 2 5 9 5" xfId="55204"/>
    <cellStyle name="Normal 3 2 6" xfId="111"/>
    <cellStyle name="Normal 3 2 6 10" xfId="2767"/>
    <cellStyle name="Normal 3 2 6 11" xfId="13331"/>
    <cellStyle name="Normal 3 2 6 12" xfId="18260"/>
    <cellStyle name="Normal 3 2 6 13" xfId="28841"/>
    <cellStyle name="Normal 3 2 6 14" xfId="39396"/>
    <cellStyle name="Normal 3 2 6 15" xfId="49937"/>
    <cellStyle name="Normal 3 2 6 2" xfId="191"/>
    <cellStyle name="Normal 3 2 6 2 10" xfId="13418"/>
    <cellStyle name="Normal 3 2 6 2 11" xfId="18348"/>
    <cellStyle name="Normal 3 2 6 2 12" xfId="28910"/>
    <cellStyle name="Normal 3 2 6 2 13" xfId="39465"/>
    <cellStyle name="Normal 3 2 6 2 14" xfId="50025"/>
    <cellStyle name="Normal 3 2 6 2 2" xfId="371"/>
    <cellStyle name="Normal 3 2 6 2 2 10" xfId="29086"/>
    <cellStyle name="Normal 3 2 6 2 2 11" xfId="39641"/>
    <cellStyle name="Normal 3 2 6 2 2 12" xfId="50201"/>
    <cellStyle name="Normal 3 2 6 2 2 2" xfId="724"/>
    <cellStyle name="Normal 3 2 6 2 2 2 10" xfId="50553"/>
    <cellStyle name="Normal 3 2 6 2 2 2 2" xfId="1956"/>
    <cellStyle name="Normal 3 2 6 2 2 2 2 2" xfId="7242"/>
    <cellStyle name="Normal 3 2 6 2 2 2 2 2 2" xfId="12523"/>
    <cellStyle name="Normal 3 2 6 2 2 2 2 2 2 2" xfId="28029"/>
    <cellStyle name="Normal 3 2 6 2 2 2 2 2 2 3" xfId="38586"/>
    <cellStyle name="Normal 3 2 6 2 2 2 2 2 2 4" xfId="49141"/>
    <cellStyle name="Normal 3 2 6 2 2 2 2 2 2 5" xfId="59705"/>
    <cellStyle name="Normal 3 2 6 2 2 2 2 2 3" xfId="17642"/>
    <cellStyle name="Normal 3 2 6 2 2 2 2 2 4" xfId="22749"/>
    <cellStyle name="Normal 3 2 6 2 2 2 2 2 5" xfId="33306"/>
    <cellStyle name="Normal 3 2 6 2 2 2 2 2 6" xfId="43861"/>
    <cellStyle name="Normal 3 2 6 2 2 2 2 2 7" xfId="54425"/>
    <cellStyle name="Normal 3 2 6 2 2 2 2 3" xfId="9882"/>
    <cellStyle name="Normal 3 2 6 2 2 2 2 3 2" xfId="25389"/>
    <cellStyle name="Normal 3 2 6 2 2 2 2 3 3" xfId="35946"/>
    <cellStyle name="Normal 3 2 6 2 2 2 2 3 4" xfId="46501"/>
    <cellStyle name="Normal 3 2 6 2 2 2 2 3 5" xfId="57065"/>
    <cellStyle name="Normal 3 2 6 2 2 2 2 4" xfId="4600"/>
    <cellStyle name="Normal 3 2 6 2 2 2 2 5" xfId="15178"/>
    <cellStyle name="Normal 3 2 6 2 2 2 2 6" xfId="20109"/>
    <cellStyle name="Normal 3 2 6 2 2 2 2 7" xfId="30666"/>
    <cellStyle name="Normal 3 2 6 2 2 2 2 8" xfId="41221"/>
    <cellStyle name="Normal 3 2 6 2 2 2 2 9" xfId="51785"/>
    <cellStyle name="Normal 3 2 6 2 2 2 3" xfId="6010"/>
    <cellStyle name="Normal 3 2 6 2 2 2 3 2" xfId="11291"/>
    <cellStyle name="Normal 3 2 6 2 2 2 3 2 2" xfId="26797"/>
    <cellStyle name="Normal 3 2 6 2 2 2 3 2 3" xfId="37354"/>
    <cellStyle name="Normal 3 2 6 2 2 2 3 2 4" xfId="47909"/>
    <cellStyle name="Normal 3 2 6 2 2 2 3 2 5" xfId="58473"/>
    <cellStyle name="Normal 3 2 6 2 2 2 3 3" xfId="16410"/>
    <cellStyle name="Normal 3 2 6 2 2 2 3 4" xfId="21517"/>
    <cellStyle name="Normal 3 2 6 2 2 2 3 5" xfId="32074"/>
    <cellStyle name="Normal 3 2 6 2 2 2 3 6" xfId="42629"/>
    <cellStyle name="Normal 3 2 6 2 2 2 3 7" xfId="53193"/>
    <cellStyle name="Normal 3 2 6 2 2 2 4" xfId="8650"/>
    <cellStyle name="Normal 3 2 6 2 2 2 4 2" xfId="24157"/>
    <cellStyle name="Normal 3 2 6 2 2 2 4 3" xfId="34714"/>
    <cellStyle name="Normal 3 2 6 2 2 2 4 4" xfId="45269"/>
    <cellStyle name="Normal 3 2 6 2 2 2 4 5" xfId="55833"/>
    <cellStyle name="Normal 3 2 6 2 2 2 5" xfId="3368"/>
    <cellStyle name="Normal 3 2 6 2 2 2 6" xfId="13946"/>
    <cellStyle name="Normal 3 2 6 2 2 2 7" xfId="18877"/>
    <cellStyle name="Normal 3 2 6 2 2 2 8" xfId="29434"/>
    <cellStyle name="Normal 3 2 6 2 2 2 9" xfId="39989"/>
    <cellStyle name="Normal 3 2 6 2 2 3" xfId="1076"/>
    <cellStyle name="Normal 3 2 6 2 2 3 10" xfId="50905"/>
    <cellStyle name="Normal 3 2 6 2 2 3 2" xfId="2308"/>
    <cellStyle name="Normal 3 2 6 2 2 3 2 2" xfId="7594"/>
    <cellStyle name="Normal 3 2 6 2 2 3 2 2 2" xfId="12875"/>
    <cellStyle name="Normal 3 2 6 2 2 3 2 2 2 2" xfId="28381"/>
    <cellStyle name="Normal 3 2 6 2 2 3 2 2 2 3" xfId="38938"/>
    <cellStyle name="Normal 3 2 6 2 2 3 2 2 2 4" xfId="49493"/>
    <cellStyle name="Normal 3 2 6 2 2 3 2 2 2 5" xfId="60057"/>
    <cellStyle name="Normal 3 2 6 2 2 3 2 2 3" xfId="17994"/>
    <cellStyle name="Normal 3 2 6 2 2 3 2 2 4" xfId="23101"/>
    <cellStyle name="Normal 3 2 6 2 2 3 2 2 5" xfId="33658"/>
    <cellStyle name="Normal 3 2 6 2 2 3 2 2 6" xfId="44213"/>
    <cellStyle name="Normal 3 2 6 2 2 3 2 2 7" xfId="54777"/>
    <cellStyle name="Normal 3 2 6 2 2 3 2 3" xfId="10234"/>
    <cellStyle name="Normal 3 2 6 2 2 3 2 3 2" xfId="25741"/>
    <cellStyle name="Normal 3 2 6 2 2 3 2 3 3" xfId="36298"/>
    <cellStyle name="Normal 3 2 6 2 2 3 2 3 4" xfId="46853"/>
    <cellStyle name="Normal 3 2 6 2 2 3 2 3 5" xfId="57417"/>
    <cellStyle name="Normal 3 2 6 2 2 3 2 4" xfId="4952"/>
    <cellStyle name="Normal 3 2 6 2 2 3 2 5" xfId="15530"/>
    <cellStyle name="Normal 3 2 6 2 2 3 2 6" xfId="20461"/>
    <cellStyle name="Normal 3 2 6 2 2 3 2 7" xfId="31018"/>
    <cellStyle name="Normal 3 2 6 2 2 3 2 8" xfId="41573"/>
    <cellStyle name="Normal 3 2 6 2 2 3 2 9" xfId="52137"/>
    <cellStyle name="Normal 3 2 6 2 2 3 3" xfId="6362"/>
    <cellStyle name="Normal 3 2 6 2 2 3 3 2" xfId="11643"/>
    <cellStyle name="Normal 3 2 6 2 2 3 3 2 2" xfId="27149"/>
    <cellStyle name="Normal 3 2 6 2 2 3 3 2 3" xfId="37706"/>
    <cellStyle name="Normal 3 2 6 2 2 3 3 2 4" xfId="48261"/>
    <cellStyle name="Normal 3 2 6 2 2 3 3 2 5" xfId="58825"/>
    <cellStyle name="Normal 3 2 6 2 2 3 3 3" xfId="16762"/>
    <cellStyle name="Normal 3 2 6 2 2 3 3 4" xfId="21869"/>
    <cellStyle name="Normal 3 2 6 2 2 3 3 5" xfId="32426"/>
    <cellStyle name="Normal 3 2 6 2 2 3 3 6" xfId="42981"/>
    <cellStyle name="Normal 3 2 6 2 2 3 3 7" xfId="53545"/>
    <cellStyle name="Normal 3 2 6 2 2 3 4" xfId="9002"/>
    <cellStyle name="Normal 3 2 6 2 2 3 4 2" xfId="24509"/>
    <cellStyle name="Normal 3 2 6 2 2 3 4 3" xfId="35066"/>
    <cellStyle name="Normal 3 2 6 2 2 3 4 4" xfId="45621"/>
    <cellStyle name="Normal 3 2 6 2 2 3 4 5" xfId="56185"/>
    <cellStyle name="Normal 3 2 6 2 2 3 5" xfId="3720"/>
    <cellStyle name="Normal 3 2 6 2 2 3 6" xfId="14298"/>
    <cellStyle name="Normal 3 2 6 2 2 3 7" xfId="19229"/>
    <cellStyle name="Normal 3 2 6 2 2 3 8" xfId="29786"/>
    <cellStyle name="Normal 3 2 6 2 2 3 9" xfId="40341"/>
    <cellStyle name="Normal 3 2 6 2 2 4" xfId="1604"/>
    <cellStyle name="Normal 3 2 6 2 2 4 2" xfId="6890"/>
    <cellStyle name="Normal 3 2 6 2 2 4 2 2" xfId="12171"/>
    <cellStyle name="Normal 3 2 6 2 2 4 2 2 2" xfId="27677"/>
    <cellStyle name="Normal 3 2 6 2 2 4 2 2 3" xfId="38234"/>
    <cellStyle name="Normal 3 2 6 2 2 4 2 2 4" xfId="48789"/>
    <cellStyle name="Normal 3 2 6 2 2 4 2 2 5" xfId="59353"/>
    <cellStyle name="Normal 3 2 6 2 2 4 2 3" xfId="17290"/>
    <cellStyle name="Normal 3 2 6 2 2 4 2 4" xfId="22397"/>
    <cellStyle name="Normal 3 2 6 2 2 4 2 5" xfId="32954"/>
    <cellStyle name="Normal 3 2 6 2 2 4 2 6" xfId="43509"/>
    <cellStyle name="Normal 3 2 6 2 2 4 2 7" xfId="54073"/>
    <cellStyle name="Normal 3 2 6 2 2 4 3" xfId="9530"/>
    <cellStyle name="Normal 3 2 6 2 2 4 3 2" xfId="25037"/>
    <cellStyle name="Normal 3 2 6 2 2 4 3 3" xfId="35594"/>
    <cellStyle name="Normal 3 2 6 2 2 4 3 4" xfId="46149"/>
    <cellStyle name="Normal 3 2 6 2 2 4 3 5" xfId="56713"/>
    <cellStyle name="Normal 3 2 6 2 2 4 4" xfId="4248"/>
    <cellStyle name="Normal 3 2 6 2 2 4 5" xfId="14826"/>
    <cellStyle name="Normal 3 2 6 2 2 4 6" xfId="19757"/>
    <cellStyle name="Normal 3 2 6 2 2 4 7" xfId="30314"/>
    <cellStyle name="Normal 3 2 6 2 2 4 8" xfId="40869"/>
    <cellStyle name="Normal 3 2 6 2 2 4 9" xfId="51433"/>
    <cellStyle name="Normal 3 2 6 2 2 5" xfId="5657"/>
    <cellStyle name="Normal 3 2 6 2 2 5 2" xfId="10939"/>
    <cellStyle name="Normal 3 2 6 2 2 5 2 2" xfId="26445"/>
    <cellStyle name="Normal 3 2 6 2 2 5 2 3" xfId="37002"/>
    <cellStyle name="Normal 3 2 6 2 2 5 2 4" xfId="47557"/>
    <cellStyle name="Normal 3 2 6 2 2 5 2 5" xfId="58121"/>
    <cellStyle name="Normal 3 2 6 2 2 5 3" xfId="16058"/>
    <cellStyle name="Normal 3 2 6 2 2 5 4" xfId="21165"/>
    <cellStyle name="Normal 3 2 6 2 2 5 5" xfId="31722"/>
    <cellStyle name="Normal 3 2 6 2 2 5 6" xfId="42277"/>
    <cellStyle name="Normal 3 2 6 2 2 5 7" xfId="52841"/>
    <cellStyle name="Normal 3 2 6 2 2 6" xfId="8298"/>
    <cellStyle name="Normal 3 2 6 2 2 6 2" xfId="23805"/>
    <cellStyle name="Normal 3 2 6 2 2 6 3" xfId="34362"/>
    <cellStyle name="Normal 3 2 6 2 2 6 4" xfId="44917"/>
    <cellStyle name="Normal 3 2 6 2 2 6 5" xfId="55481"/>
    <cellStyle name="Normal 3 2 6 2 2 7" xfId="3020"/>
    <cellStyle name="Normal 3 2 6 2 2 8" xfId="13594"/>
    <cellStyle name="Normal 3 2 6 2 2 9" xfId="18525"/>
    <cellStyle name="Normal 3 2 6 2 3" xfId="547"/>
    <cellStyle name="Normal 3 2 6 2 3 10" xfId="39813"/>
    <cellStyle name="Normal 3 2 6 2 3 11" xfId="50377"/>
    <cellStyle name="Normal 3 2 6 2 3 2" xfId="1252"/>
    <cellStyle name="Normal 3 2 6 2 3 2 10" xfId="51081"/>
    <cellStyle name="Normal 3 2 6 2 3 2 2" xfId="2484"/>
    <cellStyle name="Normal 3 2 6 2 3 2 2 2" xfId="7770"/>
    <cellStyle name="Normal 3 2 6 2 3 2 2 2 2" xfId="13051"/>
    <cellStyle name="Normal 3 2 6 2 3 2 2 2 2 2" xfId="28557"/>
    <cellStyle name="Normal 3 2 6 2 3 2 2 2 2 3" xfId="39114"/>
    <cellStyle name="Normal 3 2 6 2 3 2 2 2 2 4" xfId="49669"/>
    <cellStyle name="Normal 3 2 6 2 3 2 2 2 2 5" xfId="60233"/>
    <cellStyle name="Normal 3 2 6 2 3 2 2 2 3" xfId="18170"/>
    <cellStyle name="Normal 3 2 6 2 3 2 2 2 4" xfId="23277"/>
    <cellStyle name="Normal 3 2 6 2 3 2 2 2 5" xfId="33834"/>
    <cellStyle name="Normal 3 2 6 2 3 2 2 2 6" xfId="44389"/>
    <cellStyle name="Normal 3 2 6 2 3 2 2 2 7" xfId="54953"/>
    <cellStyle name="Normal 3 2 6 2 3 2 2 3" xfId="10410"/>
    <cellStyle name="Normal 3 2 6 2 3 2 2 3 2" xfId="25917"/>
    <cellStyle name="Normal 3 2 6 2 3 2 2 3 3" xfId="36474"/>
    <cellStyle name="Normal 3 2 6 2 3 2 2 3 4" xfId="47029"/>
    <cellStyle name="Normal 3 2 6 2 3 2 2 3 5" xfId="57593"/>
    <cellStyle name="Normal 3 2 6 2 3 2 2 4" xfId="5128"/>
    <cellStyle name="Normal 3 2 6 2 3 2 2 5" xfId="15706"/>
    <cellStyle name="Normal 3 2 6 2 3 2 2 6" xfId="20637"/>
    <cellStyle name="Normal 3 2 6 2 3 2 2 7" xfId="31194"/>
    <cellStyle name="Normal 3 2 6 2 3 2 2 8" xfId="41749"/>
    <cellStyle name="Normal 3 2 6 2 3 2 2 9" xfId="52313"/>
    <cellStyle name="Normal 3 2 6 2 3 2 3" xfId="6538"/>
    <cellStyle name="Normal 3 2 6 2 3 2 3 2" xfId="11819"/>
    <cellStyle name="Normal 3 2 6 2 3 2 3 2 2" xfId="27325"/>
    <cellStyle name="Normal 3 2 6 2 3 2 3 2 3" xfId="37882"/>
    <cellStyle name="Normal 3 2 6 2 3 2 3 2 4" xfId="48437"/>
    <cellStyle name="Normal 3 2 6 2 3 2 3 2 5" xfId="59001"/>
    <cellStyle name="Normal 3 2 6 2 3 2 3 3" xfId="16938"/>
    <cellStyle name="Normal 3 2 6 2 3 2 3 4" xfId="22045"/>
    <cellStyle name="Normal 3 2 6 2 3 2 3 5" xfId="32602"/>
    <cellStyle name="Normal 3 2 6 2 3 2 3 6" xfId="43157"/>
    <cellStyle name="Normal 3 2 6 2 3 2 3 7" xfId="53721"/>
    <cellStyle name="Normal 3 2 6 2 3 2 4" xfId="9178"/>
    <cellStyle name="Normal 3 2 6 2 3 2 4 2" xfId="24685"/>
    <cellStyle name="Normal 3 2 6 2 3 2 4 3" xfId="35242"/>
    <cellStyle name="Normal 3 2 6 2 3 2 4 4" xfId="45797"/>
    <cellStyle name="Normal 3 2 6 2 3 2 4 5" xfId="56361"/>
    <cellStyle name="Normal 3 2 6 2 3 2 5" xfId="3896"/>
    <cellStyle name="Normal 3 2 6 2 3 2 6" xfId="14474"/>
    <cellStyle name="Normal 3 2 6 2 3 2 7" xfId="19405"/>
    <cellStyle name="Normal 3 2 6 2 3 2 8" xfId="29962"/>
    <cellStyle name="Normal 3 2 6 2 3 2 9" xfId="40517"/>
    <cellStyle name="Normal 3 2 6 2 3 3" xfId="1780"/>
    <cellStyle name="Normal 3 2 6 2 3 3 2" xfId="7066"/>
    <cellStyle name="Normal 3 2 6 2 3 3 2 2" xfId="12347"/>
    <cellStyle name="Normal 3 2 6 2 3 3 2 2 2" xfId="27853"/>
    <cellStyle name="Normal 3 2 6 2 3 3 2 2 3" xfId="38410"/>
    <cellStyle name="Normal 3 2 6 2 3 3 2 2 4" xfId="48965"/>
    <cellStyle name="Normal 3 2 6 2 3 3 2 2 5" xfId="59529"/>
    <cellStyle name="Normal 3 2 6 2 3 3 2 3" xfId="17466"/>
    <cellStyle name="Normal 3 2 6 2 3 3 2 4" xfId="22573"/>
    <cellStyle name="Normal 3 2 6 2 3 3 2 5" xfId="33130"/>
    <cellStyle name="Normal 3 2 6 2 3 3 2 6" xfId="43685"/>
    <cellStyle name="Normal 3 2 6 2 3 3 2 7" xfId="54249"/>
    <cellStyle name="Normal 3 2 6 2 3 3 3" xfId="9706"/>
    <cellStyle name="Normal 3 2 6 2 3 3 3 2" xfId="25213"/>
    <cellStyle name="Normal 3 2 6 2 3 3 3 3" xfId="35770"/>
    <cellStyle name="Normal 3 2 6 2 3 3 3 4" xfId="46325"/>
    <cellStyle name="Normal 3 2 6 2 3 3 3 5" xfId="56889"/>
    <cellStyle name="Normal 3 2 6 2 3 3 4" xfId="4424"/>
    <cellStyle name="Normal 3 2 6 2 3 3 5" xfId="15002"/>
    <cellStyle name="Normal 3 2 6 2 3 3 6" xfId="19933"/>
    <cellStyle name="Normal 3 2 6 2 3 3 7" xfId="30490"/>
    <cellStyle name="Normal 3 2 6 2 3 3 8" xfId="41045"/>
    <cellStyle name="Normal 3 2 6 2 3 3 9" xfId="51609"/>
    <cellStyle name="Normal 3 2 6 2 3 4" xfId="5833"/>
    <cellStyle name="Normal 3 2 6 2 3 4 2" xfId="11115"/>
    <cellStyle name="Normal 3 2 6 2 3 4 2 2" xfId="26621"/>
    <cellStyle name="Normal 3 2 6 2 3 4 2 3" xfId="37178"/>
    <cellStyle name="Normal 3 2 6 2 3 4 2 4" xfId="47733"/>
    <cellStyle name="Normal 3 2 6 2 3 4 2 5" xfId="58297"/>
    <cellStyle name="Normal 3 2 6 2 3 4 3" xfId="16234"/>
    <cellStyle name="Normal 3 2 6 2 3 4 4" xfId="21341"/>
    <cellStyle name="Normal 3 2 6 2 3 4 5" xfId="31898"/>
    <cellStyle name="Normal 3 2 6 2 3 4 6" xfId="42453"/>
    <cellStyle name="Normal 3 2 6 2 3 4 7" xfId="53017"/>
    <cellStyle name="Normal 3 2 6 2 3 5" xfId="8474"/>
    <cellStyle name="Normal 3 2 6 2 3 5 2" xfId="23981"/>
    <cellStyle name="Normal 3 2 6 2 3 5 3" xfId="34538"/>
    <cellStyle name="Normal 3 2 6 2 3 5 4" xfId="45093"/>
    <cellStyle name="Normal 3 2 6 2 3 5 5" xfId="55657"/>
    <cellStyle name="Normal 3 2 6 2 3 6" xfId="3192"/>
    <cellStyle name="Normal 3 2 6 2 3 7" xfId="13770"/>
    <cellStyle name="Normal 3 2 6 2 3 8" xfId="18701"/>
    <cellStyle name="Normal 3 2 6 2 3 9" xfId="29258"/>
    <cellStyle name="Normal 3 2 6 2 4" xfId="900"/>
    <cellStyle name="Normal 3 2 6 2 4 10" xfId="50729"/>
    <cellStyle name="Normal 3 2 6 2 4 2" xfId="2132"/>
    <cellStyle name="Normal 3 2 6 2 4 2 2" xfId="7418"/>
    <cellStyle name="Normal 3 2 6 2 4 2 2 2" xfId="12699"/>
    <cellStyle name="Normal 3 2 6 2 4 2 2 2 2" xfId="28205"/>
    <cellStyle name="Normal 3 2 6 2 4 2 2 2 3" xfId="38762"/>
    <cellStyle name="Normal 3 2 6 2 4 2 2 2 4" xfId="49317"/>
    <cellStyle name="Normal 3 2 6 2 4 2 2 2 5" xfId="59881"/>
    <cellStyle name="Normal 3 2 6 2 4 2 2 3" xfId="17818"/>
    <cellStyle name="Normal 3 2 6 2 4 2 2 4" xfId="22925"/>
    <cellStyle name="Normal 3 2 6 2 4 2 2 5" xfId="33482"/>
    <cellStyle name="Normal 3 2 6 2 4 2 2 6" xfId="44037"/>
    <cellStyle name="Normal 3 2 6 2 4 2 2 7" xfId="54601"/>
    <cellStyle name="Normal 3 2 6 2 4 2 3" xfId="10058"/>
    <cellStyle name="Normal 3 2 6 2 4 2 3 2" xfId="25565"/>
    <cellStyle name="Normal 3 2 6 2 4 2 3 3" xfId="36122"/>
    <cellStyle name="Normal 3 2 6 2 4 2 3 4" xfId="46677"/>
    <cellStyle name="Normal 3 2 6 2 4 2 3 5" xfId="57241"/>
    <cellStyle name="Normal 3 2 6 2 4 2 4" xfId="4776"/>
    <cellStyle name="Normal 3 2 6 2 4 2 5" xfId="15354"/>
    <cellStyle name="Normal 3 2 6 2 4 2 6" xfId="20285"/>
    <cellStyle name="Normal 3 2 6 2 4 2 7" xfId="30842"/>
    <cellStyle name="Normal 3 2 6 2 4 2 8" xfId="41397"/>
    <cellStyle name="Normal 3 2 6 2 4 2 9" xfId="51961"/>
    <cellStyle name="Normal 3 2 6 2 4 3" xfId="6186"/>
    <cellStyle name="Normal 3 2 6 2 4 3 2" xfId="11467"/>
    <cellStyle name="Normal 3 2 6 2 4 3 2 2" xfId="26973"/>
    <cellStyle name="Normal 3 2 6 2 4 3 2 3" xfId="37530"/>
    <cellStyle name="Normal 3 2 6 2 4 3 2 4" xfId="48085"/>
    <cellStyle name="Normal 3 2 6 2 4 3 2 5" xfId="58649"/>
    <cellStyle name="Normal 3 2 6 2 4 3 3" xfId="16586"/>
    <cellStyle name="Normal 3 2 6 2 4 3 4" xfId="21693"/>
    <cellStyle name="Normal 3 2 6 2 4 3 5" xfId="32250"/>
    <cellStyle name="Normal 3 2 6 2 4 3 6" xfId="42805"/>
    <cellStyle name="Normal 3 2 6 2 4 3 7" xfId="53369"/>
    <cellStyle name="Normal 3 2 6 2 4 4" xfId="8826"/>
    <cellStyle name="Normal 3 2 6 2 4 4 2" xfId="24333"/>
    <cellStyle name="Normal 3 2 6 2 4 4 3" xfId="34890"/>
    <cellStyle name="Normal 3 2 6 2 4 4 4" xfId="45445"/>
    <cellStyle name="Normal 3 2 6 2 4 4 5" xfId="56009"/>
    <cellStyle name="Normal 3 2 6 2 4 5" xfId="3544"/>
    <cellStyle name="Normal 3 2 6 2 4 6" xfId="14122"/>
    <cellStyle name="Normal 3 2 6 2 4 7" xfId="19053"/>
    <cellStyle name="Normal 3 2 6 2 4 8" xfId="29610"/>
    <cellStyle name="Normal 3 2 6 2 4 9" xfId="40165"/>
    <cellStyle name="Normal 3 2 6 2 5" xfId="1428"/>
    <cellStyle name="Normal 3 2 6 2 5 2" xfId="6714"/>
    <cellStyle name="Normal 3 2 6 2 5 2 2" xfId="11995"/>
    <cellStyle name="Normal 3 2 6 2 5 2 2 2" xfId="27501"/>
    <cellStyle name="Normal 3 2 6 2 5 2 2 3" xfId="38058"/>
    <cellStyle name="Normal 3 2 6 2 5 2 2 4" xfId="48613"/>
    <cellStyle name="Normal 3 2 6 2 5 2 2 5" xfId="59177"/>
    <cellStyle name="Normal 3 2 6 2 5 2 3" xfId="17114"/>
    <cellStyle name="Normal 3 2 6 2 5 2 4" xfId="22221"/>
    <cellStyle name="Normal 3 2 6 2 5 2 5" xfId="32778"/>
    <cellStyle name="Normal 3 2 6 2 5 2 6" xfId="43333"/>
    <cellStyle name="Normal 3 2 6 2 5 2 7" xfId="53897"/>
    <cellStyle name="Normal 3 2 6 2 5 3" xfId="9354"/>
    <cellStyle name="Normal 3 2 6 2 5 3 2" xfId="24861"/>
    <cellStyle name="Normal 3 2 6 2 5 3 3" xfId="35418"/>
    <cellStyle name="Normal 3 2 6 2 5 3 4" xfId="45973"/>
    <cellStyle name="Normal 3 2 6 2 5 3 5" xfId="56537"/>
    <cellStyle name="Normal 3 2 6 2 5 4" xfId="4072"/>
    <cellStyle name="Normal 3 2 6 2 5 5" xfId="14650"/>
    <cellStyle name="Normal 3 2 6 2 5 6" xfId="19581"/>
    <cellStyle name="Normal 3 2 6 2 5 7" xfId="30138"/>
    <cellStyle name="Normal 3 2 6 2 5 8" xfId="40693"/>
    <cellStyle name="Normal 3 2 6 2 5 9" xfId="51257"/>
    <cellStyle name="Normal 3 2 6 2 6" xfId="2660"/>
    <cellStyle name="Normal 3 2 6 2 6 2" xfId="7946"/>
    <cellStyle name="Normal 3 2 6 2 6 2 2" xfId="13227"/>
    <cellStyle name="Normal 3 2 6 2 6 2 2 2" xfId="28733"/>
    <cellStyle name="Normal 3 2 6 2 6 2 2 3" xfId="39290"/>
    <cellStyle name="Normal 3 2 6 2 6 2 2 4" xfId="49845"/>
    <cellStyle name="Normal 3 2 6 2 6 2 2 5" xfId="60409"/>
    <cellStyle name="Normal 3 2 6 2 6 2 3" xfId="23453"/>
    <cellStyle name="Normal 3 2 6 2 6 2 4" xfId="34010"/>
    <cellStyle name="Normal 3 2 6 2 6 2 5" xfId="44565"/>
    <cellStyle name="Normal 3 2 6 2 6 2 6" xfId="55129"/>
    <cellStyle name="Normal 3 2 6 2 6 3" xfId="10586"/>
    <cellStyle name="Normal 3 2 6 2 6 3 2" xfId="26093"/>
    <cellStyle name="Normal 3 2 6 2 6 3 3" xfId="36650"/>
    <cellStyle name="Normal 3 2 6 2 6 3 4" xfId="47205"/>
    <cellStyle name="Normal 3 2 6 2 6 3 5" xfId="57769"/>
    <cellStyle name="Normal 3 2 6 2 6 4" xfId="5304"/>
    <cellStyle name="Normal 3 2 6 2 6 5" xfId="15882"/>
    <cellStyle name="Normal 3 2 6 2 6 6" xfId="20813"/>
    <cellStyle name="Normal 3 2 6 2 6 7" xfId="31370"/>
    <cellStyle name="Normal 3 2 6 2 6 8" xfId="41925"/>
    <cellStyle name="Normal 3 2 6 2 6 9" xfId="52489"/>
    <cellStyle name="Normal 3 2 6 2 7" xfId="5481"/>
    <cellStyle name="Normal 3 2 6 2 7 2" xfId="10763"/>
    <cellStyle name="Normal 3 2 6 2 7 2 2" xfId="26269"/>
    <cellStyle name="Normal 3 2 6 2 7 2 3" xfId="36826"/>
    <cellStyle name="Normal 3 2 6 2 7 2 4" xfId="47381"/>
    <cellStyle name="Normal 3 2 6 2 7 2 5" xfId="57945"/>
    <cellStyle name="Normal 3 2 6 2 7 3" xfId="20989"/>
    <cellStyle name="Normal 3 2 6 2 7 4" xfId="31546"/>
    <cellStyle name="Normal 3 2 6 2 7 5" xfId="42101"/>
    <cellStyle name="Normal 3 2 6 2 7 6" xfId="52665"/>
    <cellStyle name="Normal 3 2 6 2 8" xfId="8122"/>
    <cellStyle name="Normal 3 2 6 2 8 2" xfId="23629"/>
    <cellStyle name="Normal 3 2 6 2 8 3" xfId="34186"/>
    <cellStyle name="Normal 3 2 6 2 8 4" xfId="44741"/>
    <cellStyle name="Normal 3 2 6 2 8 5" xfId="55305"/>
    <cellStyle name="Normal 3 2 6 2 9" xfId="2837"/>
    <cellStyle name="Normal 3 2 6 3" xfId="284"/>
    <cellStyle name="Normal 3 2 6 3 10" xfId="28999"/>
    <cellStyle name="Normal 3 2 6 3 11" xfId="39554"/>
    <cellStyle name="Normal 3 2 6 3 12" xfId="50114"/>
    <cellStyle name="Normal 3 2 6 3 2" xfId="637"/>
    <cellStyle name="Normal 3 2 6 3 2 10" xfId="50466"/>
    <cellStyle name="Normal 3 2 6 3 2 2" xfId="1869"/>
    <cellStyle name="Normal 3 2 6 3 2 2 2" xfId="7155"/>
    <cellStyle name="Normal 3 2 6 3 2 2 2 2" xfId="12436"/>
    <cellStyle name="Normal 3 2 6 3 2 2 2 2 2" xfId="27942"/>
    <cellStyle name="Normal 3 2 6 3 2 2 2 2 3" xfId="38499"/>
    <cellStyle name="Normal 3 2 6 3 2 2 2 2 4" xfId="49054"/>
    <cellStyle name="Normal 3 2 6 3 2 2 2 2 5" xfId="59618"/>
    <cellStyle name="Normal 3 2 6 3 2 2 2 3" xfId="17555"/>
    <cellStyle name="Normal 3 2 6 3 2 2 2 4" xfId="22662"/>
    <cellStyle name="Normal 3 2 6 3 2 2 2 5" xfId="33219"/>
    <cellStyle name="Normal 3 2 6 3 2 2 2 6" xfId="43774"/>
    <cellStyle name="Normal 3 2 6 3 2 2 2 7" xfId="54338"/>
    <cellStyle name="Normal 3 2 6 3 2 2 3" xfId="9795"/>
    <cellStyle name="Normal 3 2 6 3 2 2 3 2" xfId="25302"/>
    <cellStyle name="Normal 3 2 6 3 2 2 3 3" xfId="35859"/>
    <cellStyle name="Normal 3 2 6 3 2 2 3 4" xfId="46414"/>
    <cellStyle name="Normal 3 2 6 3 2 2 3 5" xfId="56978"/>
    <cellStyle name="Normal 3 2 6 3 2 2 4" xfId="4513"/>
    <cellStyle name="Normal 3 2 6 3 2 2 5" xfId="15091"/>
    <cellStyle name="Normal 3 2 6 3 2 2 6" xfId="20022"/>
    <cellStyle name="Normal 3 2 6 3 2 2 7" xfId="30579"/>
    <cellStyle name="Normal 3 2 6 3 2 2 8" xfId="41134"/>
    <cellStyle name="Normal 3 2 6 3 2 2 9" xfId="51698"/>
    <cellStyle name="Normal 3 2 6 3 2 3" xfId="5923"/>
    <cellStyle name="Normal 3 2 6 3 2 3 2" xfId="11204"/>
    <cellStyle name="Normal 3 2 6 3 2 3 2 2" xfId="26710"/>
    <cellStyle name="Normal 3 2 6 3 2 3 2 3" xfId="37267"/>
    <cellStyle name="Normal 3 2 6 3 2 3 2 4" xfId="47822"/>
    <cellStyle name="Normal 3 2 6 3 2 3 2 5" xfId="58386"/>
    <cellStyle name="Normal 3 2 6 3 2 3 3" xfId="16323"/>
    <cellStyle name="Normal 3 2 6 3 2 3 4" xfId="21430"/>
    <cellStyle name="Normal 3 2 6 3 2 3 5" xfId="31987"/>
    <cellStyle name="Normal 3 2 6 3 2 3 6" xfId="42542"/>
    <cellStyle name="Normal 3 2 6 3 2 3 7" xfId="53106"/>
    <cellStyle name="Normal 3 2 6 3 2 4" xfId="8563"/>
    <cellStyle name="Normal 3 2 6 3 2 4 2" xfId="24070"/>
    <cellStyle name="Normal 3 2 6 3 2 4 3" xfId="34627"/>
    <cellStyle name="Normal 3 2 6 3 2 4 4" xfId="45182"/>
    <cellStyle name="Normal 3 2 6 3 2 4 5" xfId="55746"/>
    <cellStyle name="Normal 3 2 6 3 2 5" xfId="3281"/>
    <cellStyle name="Normal 3 2 6 3 2 6" xfId="13859"/>
    <cellStyle name="Normal 3 2 6 3 2 7" xfId="18790"/>
    <cellStyle name="Normal 3 2 6 3 2 8" xfId="29347"/>
    <cellStyle name="Normal 3 2 6 3 2 9" xfId="39902"/>
    <cellStyle name="Normal 3 2 6 3 3" xfId="989"/>
    <cellStyle name="Normal 3 2 6 3 3 10" xfId="50818"/>
    <cellStyle name="Normal 3 2 6 3 3 2" xfId="2221"/>
    <cellStyle name="Normal 3 2 6 3 3 2 2" xfId="7507"/>
    <cellStyle name="Normal 3 2 6 3 3 2 2 2" xfId="12788"/>
    <cellStyle name="Normal 3 2 6 3 3 2 2 2 2" xfId="28294"/>
    <cellStyle name="Normal 3 2 6 3 3 2 2 2 3" xfId="38851"/>
    <cellStyle name="Normal 3 2 6 3 3 2 2 2 4" xfId="49406"/>
    <cellStyle name="Normal 3 2 6 3 3 2 2 2 5" xfId="59970"/>
    <cellStyle name="Normal 3 2 6 3 3 2 2 3" xfId="17907"/>
    <cellStyle name="Normal 3 2 6 3 3 2 2 4" xfId="23014"/>
    <cellStyle name="Normal 3 2 6 3 3 2 2 5" xfId="33571"/>
    <cellStyle name="Normal 3 2 6 3 3 2 2 6" xfId="44126"/>
    <cellStyle name="Normal 3 2 6 3 3 2 2 7" xfId="54690"/>
    <cellStyle name="Normal 3 2 6 3 3 2 3" xfId="10147"/>
    <cellStyle name="Normal 3 2 6 3 3 2 3 2" xfId="25654"/>
    <cellStyle name="Normal 3 2 6 3 3 2 3 3" xfId="36211"/>
    <cellStyle name="Normal 3 2 6 3 3 2 3 4" xfId="46766"/>
    <cellStyle name="Normal 3 2 6 3 3 2 3 5" xfId="57330"/>
    <cellStyle name="Normal 3 2 6 3 3 2 4" xfId="4865"/>
    <cellStyle name="Normal 3 2 6 3 3 2 5" xfId="15443"/>
    <cellStyle name="Normal 3 2 6 3 3 2 6" xfId="20374"/>
    <cellStyle name="Normal 3 2 6 3 3 2 7" xfId="30931"/>
    <cellStyle name="Normal 3 2 6 3 3 2 8" xfId="41486"/>
    <cellStyle name="Normal 3 2 6 3 3 2 9" xfId="52050"/>
    <cellStyle name="Normal 3 2 6 3 3 3" xfId="6275"/>
    <cellStyle name="Normal 3 2 6 3 3 3 2" xfId="11556"/>
    <cellStyle name="Normal 3 2 6 3 3 3 2 2" xfId="27062"/>
    <cellStyle name="Normal 3 2 6 3 3 3 2 3" xfId="37619"/>
    <cellStyle name="Normal 3 2 6 3 3 3 2 4" xfId="48174"/>
    <cellStyle name="Normal 3 2 6 3 3 3 2 5" xfId="58738"/>
    <cellStyle name="Normal 3 2 6 3 3 3 3" xfId="16675"/>
    <cellStyle name="Normal 3 2 6 3 3 3 4" xfId="21782"/>
    <cellStyle name="Normal 3 2 6 3 3 3 5" xfId="32339"/>
    <cellStyle name="Normal 3 2 6 3 3 3 6" xfId="42894"/>
    <cellStyle name="Normal 3 2 6 3 3 3 7" xfId="53458"/>
    <cellStyle name="Normal 3 2 6 3 3 4" xfId="8915"/>
    <cellStyle name="Normal 3 2 6 3 3 4 2" xfId="24422"/>
    <cellStyle name="Normal 3 2 6 3 3 4 3" xfId="34979"/>
    <cellStyle name="Normal 3 2 6 3 3 4 4" xfId="45534"/>
    <cellStyle name="Normal 3 2 6 3 3 4 5" xfId="56098"/>
    <cellStyle name="Normal 3 2 6 3 3 5" xfId="3633"/>
    <cellStyle name="Normal 3 2 6 3 3 6" xfId="14211"/>
    <cellStyle name="Normal 3 2 6 3 3 7" xfId="19142"/>
    <cellStyle name="Normal 3 2 6 3 3 8" xfId="29699"/>
    <cellStyle name="Normal 3 2 6 3 3 9" xfId="40254"/>
    <cellStyle name="Normal 3 2 6 3 4" xfId="1517"/>
    <cellStyle name="Normal 3 2 6 3 4 2" xfId="6803"/>
    <cellStyle name="Normal 3 2 6 3 4 2 2" xfId="12084"/>
    <cellStyle name="Normal 3 2 6 3 4 2 2 2" xfId="27590"/>
    <cellStyle name="Normal 3 2 6 3 4 2 2 3" xfId="38147"/>
    <cellStyle name="Normal 3 2 6 3 4 2 2 4" xfId="48702"/>
    <cellStyle name="Normal 3 2 6 3 4 2 2 5" xfId="59266"/>
    <cellStyle name="Normal 3 2 6 3 4 2 3" xfId="17203"/>
    <cellStyle name="Normal 3 2 6 3 4 2 4" xfId="22310"/>
    <cellStyle name="Normal 3 2 6 3 4 2 5" xfId="32867"/>
    <cellStyle name="Normal 3 2 6 3 4 2 6" xfId="43422"/>
    <cellStyle name="Normal 3 2 6 3 4 2 7" xfId="53986"/>
    <cellStyle name="Normal 3 2 6 3 4 3" xfId="9443"/>
    <cellStyle name="Normal 3 2 6 3 4 3 2" xfId="24950"/>
    <cellStyle name="Normal 3 2 6 3 4 3 3" xfId="35507"/>
    <cellStyle name="Normal 3 2 6 3 4 3 4" xfId="46062"/>
    <cellStyle name="Normal 3 2 6 3 4 3 5" xfId="56626"/>
    <cellStyle name="Normal 3 2 6 3 4 4" xfId="4161"/>
    <cellStyle name="Normal 3 2 6 3 4 5" xfId="14739"/>
    <cellStyle name="Normal 3 2 6 3 4 6" xfId="19670"/>
    <cellStyle name="Normal 3 2 6 3 4 7" xfId="30227"/>
    <cellStyle name="Normal 3 2 6 3 4 8" xfId="40782"/>
    <cellStyle name="Normal 3 2 6 3 4 9" xfId="51346"/>
    <cellStyle name="Normal 3 2 6 3 5" xfId="5570"/>
    <cellStyle name="Normal 3 2 6 3 5 2" xfId="10852"/>
    <cellStyle name="Normal 3 2 6 3 5 2 2" xfId="26358"/>
    <cellStyle name="Normal 3 2 6 3 5 2 3" xfId="36915"/>
    <cellStyle name="Normal 3 2 6 3 5 2 4" xfId="47470"/>
    <cellStyle name="Normal 3 2 6 3 5 2 5" xfId="58034"/>
    <cellStyle name="Normal 3 2 6 3 5 3" xfId="15971"/>
    <cellStyle name="Normal 3 2 6 3 5 4" xfId="21078"/>
    <cellStyle name="Normal 3 2 6 3 5 5" xfId="31635"/>
    <cellStyle name="Normal 3 2 6 3 5 6" xfId="42190"/>
    <cellStyle name="Normal 3 2 6 3 5 7" xfId="52754"/>
    <cellStyle name="Normal 3 2 6 3 6" xfId="8211"/>
    <cellStyle name="Normal 3 2 6 3 6 2" xfId="23718"/>
    <cellStyle name="Normal 3 2 6 3 6 3" xfId="34275"/>
    <cellStyle name="Normal 3 2 6 3 6 4" xfId="44830"/>
    <cellStyle name="Normal 3 2 6 3 6 5" xfId="55394"/>
    <cellStyle name="Normal 3 2 6 3 7" xfId="2933"/>
    <cellStyle name="Normal 3 2 6 3 8" xfId="13507"/>
    <cellStyle name="Normal 3 2 6 3 9" xfId="18438"/>
    <cellStyle name="Normal 3 2 6 4" xfId="460"/>
    <cellStyle name="Normal 3 2 6 4 10" xfId="39728"/>
    <cellStyle name="Normal 3 2 6 4 11" xfId="50290"/>
    <cellStyle name="Normal 3 2 6 4 2" xfId="1165"/>
    <cellStyle name="Normal 3 2 6 4 2 10" xfId="50994"/>
    <cellStyle name="Normal 3 2 6 4 2 2" xfId="2397"/>
    <cellStyle name="Normal 3 2 6 4 2 2 2" xfId="7683"/>
    <cellStyle name="Normal 3 2 6 4 2 2 2 2" xfId="12964"/>
    <cellStyle name="Normal 3 2 6 4 2 2 2 2 2" xfId="28470"/>
    <cellStyle name="Normal 3 2 6 4 2 2 2 2 3" xfId="39027"/>
    <cellStyle name="Normal 3 2 6 4 2 2 2 2 4" xfId="49582"/>
    <cellStyle name="Normal 3 2 6 4 2 2 2 2 5" xfId="60146"/>
    <cellStyle name="Normal 3 2 6 4 2 2 2 3" xfId="18083"/>
    <cellStyle name="Normal 3 2 6 4 2 2 2 4" xfId="23190"/>
    <cellStyle name="Normal 3 2 6 4 2 2 2 5" xfId="33747"/>
    <cellStyle name="Normal 3 2 6 4 2 2 2 6" xfId="44302"/>
    <cellStyle name="Normal 3 2 6 4 2 2 2 7" xfId="54866"/>
    <cellStyle name="Normal 3 2 6 4 2 2 3" xfId="10323"/>
    <cellStyle name="Normal 3 2 6 4 2 2 3 2" xfId="25830"/>
    <cellStyle name="Normal 3 2 6 4 2 2 3 3" xfId="36387"/>
    <cellStyle name="Normal 3 2 6 4 2 2 3 4" xfId="46942"/>
    <cellStyle name="Normal 3 2 6 4 2 2 3 5" xfId="57506"/>
    <cellStyle name="Normal 3 2 6 4 2 2 4" xfId="5041"/>
    <cellStyle name="Normal 3 2 6 4 2 2 5" xfId="15619"/>
    <cellStyle name="Normal 3 2 6 4 2 2 6" xfId="20550"/>
    <cellStyle name="Normal 3 2 6 4 2 2 7" xfId="31107"/>
    <cellStyle name="Normal 3 2 6 4 2 2 8" xfId="41662"/>
    <cellStyle name="Normal 3 2 6 4 2 2 9" xfId="52226"/>
    <cellStyle name="Normal 3 2 6 4 2 3" xfId="6451"/>
    <cellStyle name="Normal 3 2 6 4 2 3 2" xfId="11732"/>
    <cellStyle name="Normal 3 2 6 4 2 3 2 2" xfId="27238"/>
    <cellStyle name="Normal 3 2 6 4 2 3 2 3" xfId="37795"/>
    <cellStyle name="Normal 3 2 6 4 2 3 2 4" xfId="48350"/>
    <cellStyle name="Normal 3 2 6 4 2 3 2 5" xfId="58914"/>
    <cellStyle name="Normal 3 2 6 4 2 3 3" xfId="16851"/>
    <cellStyle name="Normal 3 2 6 4 2 3 4" xfId="21958"/>
    <cellStyle name="Normal 3 2 6 4 2 3 5" xfId="32515"/>
    <cellStyle name="Normal 3 2 6 4 2 3 6" xfId="43070"/>
    <cellStyle name="Normal 3 2 6 4 2 3 7" xfId="53634"/>
    <cellStyle name="Normal 3 2 6 4 2 4" xfId="9091"/>
    <cellStyle name="Normal 3 2 6 4 2 4 2" xfId="24598"/>
    <cellStyle name="Normal 3 2 6 4 2 4 3" xfId="35155"/>
    <cellStyle name="Normal 3 2 6 4 2 4 4" xfId="45710"/>
    <cellStyle name="Normal 3 2 6 4 2 4 5" xfId="56274"/>
    <cellStyle name="Normal 3 2 6 4 2 5" xfId="3809"/>
    <cellStyle name="Normal 3 2 6 4 2 6" xfId="14387"/>
    <cellStyle name="Normal 3 2 6 4 2 7" xfId="19318"/>
    <cellStyle name="Normal 3 2 6 4 2 8" xfId="29875"/>
    <cellStyle name="Normal 3 2 6 4 2 9" xfId="40430"/>
    <cellStyle name="Normal 3 2 6 4 3" xfId="1693"/>
    <cellStyle name="Normal 3 2 6 4 3 2" xfId="6979"/>
    <cellStyle name="Normal 3 2 6 4 3 2 2" xfId="12260"/>
    <cellStyle name="Normal 3 2 6 4 3 2 2 2" xfId="27766"/>
    <cellStyle name="Normal 3 2 6 4 3 2 2 3" xfId="38323"/>
    <cellStyle name="Normal 3 2 6 4 3 2 2 4" xfId="48878"/>
    <cellStyle name="Normal 3 2 6 4 3 2 2 5" xfId="59442"/>
    <cellStyle name="Normal 3 2 6 4 3 2 3" xfId="17379"/>
    <cellStyle name="Normal 3 2 6 4 3 2 4" xfId="22486"/>
    <cellStyle name="Normal 3 2 6 4 3 2 5" xfId="33043"/>
    <cellStyle name="Normal 3 2 6 4 3 2 6" xfId="43598"/>
    <cellStyle name="Normal 3 2 6 4 3 2 7" xfId="54162"/>
    <cellStyle name="Normal 3 2 6 4 3 3" xfId="9619"/>
    <cellStyle name="Normal 3 2 6 4 3 3 2" xfId="25126"/>
    <cellStyle name="Normal 3 2 6 4 3 3 3" xfId="35683"/>
    <cellStyle name="Normal 3 2 6 4 3 3 4" xfId="46238"/>
    <cellStyle name="Normal 3 2 6 4 3 3 5" xfId="56802"/>
    <cellStyle name="Normal 3 2 6 4 3 4" xfId="4337"/>
    <cellStyle name="Normal 3 2 6 4 3 5" xfId="14915"/>
    <cellStyle name="Normal 3 2 6 4 3 6" xfId="19846"/>
    <cellStyle name="Normal 3 2 6 4 3 7" xfId="30403"/>
    <cellStyle name="Normal 3 2 6 4 3 8" xfId="40958"/>
    <cellStyle name="Normal 3 2 6 4 3 9" xfId="51522"/>
    <cellStyle name="Normal 3 2 6 4 4" xfId="5746"/>
    <cellStyle name="Normal 3 2 6 4 4 2" xfId="11028"/>
    <cellStyle name="Normal 3 2 6 4 4 2 2" xfId="26534"/>
    <cellStyle name="Normal 3 2 6 4 4 2 3" xfId="37091"/>
    <cellStyle name="Normal 3 2 6 4 4 2 4" xfId="47646"/>
    <cellStyle name="Normal 3 2 6 4 4 2 5" xfId="58210"/>
    <cellStyle name="Normal 3 2 6 4 4 3" xfId="16147"/>
    <cellStyle name="Normal 3 2 6 4 4 4" xfId="21254"/>
    <cellStyle name="Normal 3 2 6 4 4 5" xfId="31811"/>
    <cellStyle name="Normal 3 2 6 4 4 6" xfId="42366"/>
    <cellStyle name="Normal 3 2 6 4 4 7" xfId="52930"/>
    <cellStyle name="Normal 3 2 6 4 5" xfId="8387"/>
    <cellStyle name="Normal 3 2 6 4 5 2" xfId="23894"/>
    <cellStyle name="Normal 3 2 6 4 5 3" xfId="34451"/>
    <cellStyle name="Normal 3 2 6 4 5 4" xfId="45006"/>
    <cellStyle name="Normal 3 2 6 4 5 5" xfId="55570"/>
    <cellStyle name="Normal 3 2 6 4 6" xfId="3107"/>
    <cellStyle name="Normal 3 2 6 4 7" xfId="13683"/>
    <cellStyle name="Normal 3 2 6 4 8" xfId="18614"/>
    <cellStyle name="Normal 3 2 6 4 9" xfId="29173"/>
    <cellStyle name="Normal 3 2 6 5" xfId="813"/>
    <cellStyle name="Normal 3 2 6 5 10" xfId="50642"/>
    <cellStyle name="Normal 3 2 6 5 2" xfId="2045"/>
    <cellStyle name="Normal 3 2 6 5 2 2" xfId="7331"/>
    <cellStyle name="Normal 3 2 6 5 2 2 2" xfId="12612"/>
    <cellStyle name="Normal 3 2 6 5 2 2 2 2" xfId="28118"/>
    <cellStyle name="Normal 3 2 6 5 2 2 2 3" xfId="38675"/>
    <cellStyle name="Normal 3 2 6 5 2 2 2 4" xfId="49230"/>
    <cellStyle name="Normal 3 2 6 5 2 2 2 5" xfId="59794"/>
    <cellStyle name="Normal 3 2 6 5 2 2 3" xfId="17731"/>
    <cellStyle name="Normal 3 2 6 5 2 2 4" xfId="22838"/>
    <cellStyle name="Normal 3 2 6 5 2 2 5" xfId="33395"/>
    <cellStyle name="Normal 3 2 6 5 2 2 6" xfId="43950"/>
    <cellStyle name="Normal 3 2 6 5 2 2 7" xfId="54514"/>
    <cellStyle name="Normal 3 2 6 5 2 3" xfId="9971"/>
    <cellStyle name="Normal 3 2 6 5 2 3 2" xfId="25478"/>
    <cellStyle name="Normal 3 2 6 5 2 3 3" xfId="36035"/>
    <cellStyle name="Normal 3 2 6 5 2 3 4" xfId="46590"/>
    <cellStyle name="Normal 3 2 6 5 2 3 5" xfId="57154"/>
    <cellStyle name="Normal 3 2 6 5 2 4" xfId="4689"/>
    <cellStyle name="Normal 3 2 6 5 2 5" xfId="15267"/>
    <cellStyle name="Normal 3 2 6 5 2 6" xfId="20198"/>
    <cellStyle name="Normal 3 2 6 5 2 7" xfId="30755"/>
    <cellStyle name="Normal 3 2 6 5 2 8" xfId="41310"/>
    <cellStyle name="Normal 3 2 6 5 2 9" xfId="51874"/>
    <cellStyle name="Normal 3 2 6 5 3" xfId="6099"/>
    <cellStyle name="Normal 3 2 6 5 3 2" xfId="11380"/>
    <cellStyle name="Normal 3 2 6 5 3 2 2" xfId="26886"/>
    <cellStyle name="Normal 3 2 6 5 3 2 3" xfId="37443"/>
    <cellStyle name="Normal 3 2 6 5 3 2 4" xfId="47998"/>
    <cellStyle name="Normal 3 2 6 5 3 2 5" xfId="58562"/>
    <cellStyle name="Normal 3 2 6 5 3 3" xfId="16499"/>
    <cellStyle name="Normal 3 2 6 5 3 4" xfId="21606"/>
    <cellStyle name="Normal 3 2 6 5 3 5" xfId="32163"/>
    <cellStyle name="Normal 3 2 6 5 3 6" xfId="42718"/>
    <cellStyle name="Normal 3 2 6 5 3 7" xfId="53282"/>
    <cellStyle name="Normal 3 2 6 5 4" xfId="8739"/>
    <cellStyle name="Normal 3 2 6 5 4 2" xfId="24246"/>
    <cellStyle name="Normal 3 2 6 5 4 3" xfId="34803"/>
    <cellStyle name="Normal 3 2 6 5 4 4" xfId="45358"/>
    <cellStyle name="Normal 3 2 6 5 4 5" xfId="55922"/>
    <cellStyle name="Normal 3 2 6 5 5" xfId="3457"/>
    <cellStyle name="Normal 3 2 6 5 6" xfId="14035"/>
    <cellStyle name="Normal 3 2 6 5 7" xfId="18966"/>
    <cellStyle name="Normal 3 2 6 5 8" xfId="29523"/>
    <cellStyle name="Normal 3 2 6 5 9" xfId="40078"/>
    <cellStyle name="Normal 3 2 6 6" xfId="1341"/>
    <cellStyle name="Normal 3 2 6 6 2" xfId="6627"/>
    <cellStyle name="Normal 3 2 6 6 2 2" xfId="11908"/>
    <cellStyle name="Normal 3 2 6 6 2 2 2" xfId="27414"/>
    <cellStyle name="Normal 3 2 6 6 2 2 3" xfId="37971"/>
    <cellStyle name="Normal 3 2 6 6 2 2 4" xfId="48526"/>
    <cellStyle name="Normal 3 2 6 6 2 2 5" xfId="59090"/>
    <cellStyle name="Normal 3 2 6 6 2 3" xfId="17027"/>
    <cellStyle name="Normal 3 2 6 6 2 4" xfId="22134"/>
    <cellStyle name="Normal 3 2 6 6 2 5" xfId="32691"/>
    <cellStyle name="Normal 3 2 6 6 2 6" xfId="43246"/>
    <cellStyle name="Normal 3 2 6 6 2 7" xfId="53810"/>
    <cellStyle name="Normal 3 2 6 6 3" xfId="9267"/>
    <cellStyle name="Normal 3 2 6 6 3 2" xfId="24774"/>
    <cellStyle name="Normal 3 2 6 6 3 3" xfId="35331"/>
    <cellStyle name="Normal 3 2 6 6 3 4" xfId="45886"/>
    <cellStyle name="Normal 3 2 6 6 3 5" xfId="56450"/>
    <cellStyle name="Normal 3 2 6 6 4" xfId="3985"/>
    <cellStyle name="Normal 3 2 6 6 5" xfId="14563"/>
    <cellStyle name="Normal 3 2 6 6 6" xfId="19494"/>
    <cellStyle name="Normal 3 2 6 6 7" xfId="30051"/>
    <cellStyle name="Normal 3 2 6 6 8" xfId="40606"/>
    <cellStyle name="Normal 3 2 6 6 9" xfId="51170"/>
    <cellStyle name="Normal 3 2 6 7" xfId="2573"/>
    <cellStyle name="Normal 3 2 6 7 2" xfId="7859"/>
    <cellStyle name="Normal 3 2 6 7 2 2" xfId="13140"/>
    <cellStyle name="Normal 3 2 6 7 2 2 2" xfId="28646"/>
    <cellStyle name="Normal 3 2 6 7 2 2 3" xfId="39203"/>
    <cellStyle name="Normal 3 2 6 7 2 2 4" xfId="49758"/>
    <cellStyle name="Normal 3 2 6 7 2 2 5" xfId="60322"/>
    <cellStyle name="Normal 3 2 6 7 2 3" xfId="23366"/>
    <cellStyle name="Normal 3 2 6 7 2 4" xfId="33923"/>
    <cellStyle name="Normal 3 2 6 7 2 5" xfId="44478"/>
    <cellStyle name="Normal 3 2 6 7 2 6" xfId="55042"/>
    <cellStyle name="Normal 3 2 6 7 3" xfId="10499"/>
    <cellStyle name="Normal 3 2 6 7 3 2" xfId="26006"/>
    <cellStyle name="Normal 3 2 6 7 3 3" xfId="36563"/>
    <cellStyle name="Normal 3 2 6 7 3 4" xfId="47118"/>
    <cellStyle name="Normal 3 2 6 7 3 5" xfId="57682"/>
    <cellStyle name="Normal 3 2 6 7 4" xfId="5217"/>
    <cellStyle name="Normal 3 2 6 7 5" xfId="15795"/>
    <cellStyle name="Normal 3 2 6 7 6" xfId="20726"/>
    <cellStyle name="Normal 3 2 6 7 7" xfId="31283"/>
    <cellStyle name="Normal 3 2 6 7 8" xfId="41838"/>
    <cellStyle name="Normal 3 2 6 7 9" xfId="52402"/>
    <cellStyle name="Normal 3 2 6 8" xfId="5394"/>
    <cellStyle name="Normal 3 2 6 8 2" xfId="10676"/>
    <cellStyle name="Normal 3 2 6 8 2 2" xfId="26182"/>
    <cellStyle name="Normal 3 2 6 8 2 3" xfId="36739"/>
    <cellStyle name="Normal 3 2 6 8 2 4" xfId="47294"/>
    <cellStyle name="Normal 3 2 6 8 2 5" xfId="57858"/>
    <cellStyle name="Normal 3 2 6 8 3" xfId="20902"/>
    <cellStyle name="Normal 3 2 6 8 4" xfId="31459"/>
    <cellStyle name="Normal 3 2 6 8 5" xfId="42014"/>
    <cellStyle name="Normal 3 2 6 8 6" xfId="52578"/>
    <cellStyle name="Normal 3 2 6 9" xfId="8035"/>
    <cellStyle name="Normal 3 2 6 9 2" xfId="23542"/>
    <cellStyle name="Normal 3 2 6 9 3" xfId="34099"/>
    <cellStyle name="Normal 3 2 6 9 4" xfId="44654"/>
    <cellStyle name="Normal 3 2 6 9 5" xfId="55218"/>
    <cellStyle name="Normal 3 2 7" xfId="130"/>
    <cellStyle name="Normal 3 2 7 10" xfId="13360"/>
    <cellStyle name="Normal 3 2 7 11" xfId="18290"/>
    <cellStyle name="Normal 3 2 7 12" xfId="28852"/>
    <cellStyle name="Normal 3 2 7 13" xfId="39407"/>
    <cellStyle name="Normal 3 2 7 14" xfId="49967"/>
    <cellStyle name="Normal 3 2 7 2" xfId="313"/>
    <cellStyle name="Normal 3 2 7 2 10" xfId="29028"/>
    <cellStyle name="Normal 3 2 7 2 11" xfId="39583"/>
    <cellStyle name="Normal 3 2 7 2 12" xfId="50143"/>
    <cellStyle name="Normal 3 2 7 2 2" xfId="666"/>
    <cellStyle name="Normal 3 2 7 2 2 10" xfId="50495"/>
    <cellStyle name="Normal 3 2 7 2 2 2" xfId="1898"/>
    <cellStyle name="Normal 3 2 7 2 2 2 2" xfId="7184"/>
    <cellStyle name="Normal 3 2 7 2 2 2 2 2" xfId="12465"/>
    <cellStyle name="Normal 3 2 7 2 2 2 2 2 2" xfId="27971"/>
    <cellStyle name="Normal 3 2 7 2 2 2 2 2 3" xfId="38528"/>
    <cellStyle name="Normal 3 2 7 2 2 2 2 2 4" xfId="49083"/>
    <cellStyle name="Normal 3 2 7 2 2 2 2 2 5" xfId="59647"/>
    <cellStyle name="Normal 3 2 7 2 2 2 2 3" xfId="17584"/>
    <cellStyle name="Normal 3 2 7 2 2 2 2 4" xfId="22691"/>
    <cellStyle name="Normal 3 2 7 2 2 2 2 5" xfId="33248"/>
    <cellStyle name="Normal 3 2 7 2 2 2 2 6" xfId="43803"/>
    <cellStyle name="Normal 3 2 7 2 2 2 2 7" xfId="54367"/>
    <cellStyle name="Normal 3 2 7 2 2 2 3" xfId="9824"/>
    <cellStyle name="Normal 3 2 7 2 2 2 3 2" xfId="25331"/>
    <cellStyle name="Normal 3 2 7 2 2 2 3 3" xfId="35888"/>
    <cellStyle name="Normal 3 2 7 2 2 2 3 4" xfId="46443"/>
    <cellStyle name="Normal 3 2 7 2 2 2 3 5" xfId="57007"/>
    <cellStyle name="Normal 3 2 7 2 2 2 4" xfId="4542"/>
    <cellStyle name="Normal 3 2 7 2 2 2 5" xfId="15120"/>
    <cellStyle name="Normal 3 2 7 2 2 2 6" xfId="20051"/>
    <cellStyle name="Normal 3 2 7 2 2 2 7" xfId="30608"/>
    <cellStyle name="Normal 3 2 7 2 2 2 8" xfId="41163"/>
    <cellStyle name="Normal 3 2 7 2 2 2 9" xfId="51727"/>
    <cellStyle name="Normal 3 2 7 2 2 3" xfId="5952"/>
    <cellStyle name="Normal 3 2 7 2 2 3 2" xfId="11233"/>
    <cellStyle name="Normal 3 2 7 2 2 3 2 2" xfId="26739"/>
    <cellStyle name="Normal 3 2 7 2 2 3 2 3" xfId="37296"/>
    <cellStyle name="Normal 3 2 7 2 2 3 2 4" xfId="47851"/>
    <cellStyle name="Normal 3 2 7 2 2 3 2 5" xfId="58415"/>
    <cellStyle name="Normal 3 2 7 2 2 3 3" xfId="16352"/>
    <cellStyle name="Normal 3 2 7 2 2 3 4" xfId="21459"/>
    <cellStyle name="Normal 3 2 7 2 2 3 5" xfId="32016"/>
    <cellStyle name="Normal 3 2 7 2 2 3 6" xfId="42571"/>
    <cellStyle name="Normal 3 2 7 2 2 3 7" xfId="53135"/>
    <cellStyle name="Normal 3 2 7 2 2 4" xfId="8592"/>
    <cellStyle name="Normal 3 2 7 2 2 4 2" xfId="24099"/>
    <cellStyle name="Normal 3 2 7 2 2 4 3" xfId="34656"/>
    <cellStyle name="Normal 3 2 7 2 2 4 4" xfId="45211"/>
    <cellStyle name="Normal 3 2 7 2 2 4 5" xfId="55775"/>
    <cellStyle name="Normal 3 2 7 2 2 5" xfId="3310"/>
    <cellStyle name="Normal 3 2 7 2 2 6" xfId="13888"/>
    <cellStyle name="Normal 3 2 7 2 2 7" xfId="18819"/>
    <cellStyle name="Normal 3 2 7 2 2 8" xfId="29376"/>
    <cellStyle name="Normal 3 2 7 2 2 9" xfId="39931"/>
    <cellStyle name="Normal 3 2 7 2 3" xfId="1018"/>
    <cellStyle name="Normal 3 2 7 2 3 10" xfId="50847"/>
    <cellStyle name="Normal 3 2 7 2 3 2" xfId="2250"/>
    <cellStyle name="Normal 3 2 7 2 3 2 2" xfId="7536"/>
    <cellStyle name="Normal 3 2 7 2 3 2 2 2" xfId="12817"/>
    <cellStyle name="Normal 3 2 7 2 3 2 2 2 2" xfId="28323"/>
    <cellStyle name="Normal 3 2 7 2 3 2 2 2 3" xfId="38880"/>
    <cellStyle name="Normal 3 2 7 2 3 2 2 2 4" xfId="49435"/>
    <cellStyle name="Normal 3 2 7 2 3 2 2 2 5" xfId="59999"/>
    <cellStyle name="Normal 3 2 7 2 3 2 2 3" xfId="17936"/>
    <cellStyle name="Normal 3 2 7 2 3 2 2 4" xfId="23043"/>
    <cellStyle name="Normal 3 2 7 2 3 2 2 5" xfId="33600"/>
    <cellStyle name="Normal 3 2 7 2 3 2 2 6" xfId="44155"/>
    <cellStyle name="Normal 3 2 7 2 3 2 2 7" xfId="54719"/>
    <cellStyle name="Normal 3 2 7 2 3 2 3" xfId="10176"/>
    <cellStyle name="Normal 3 2 7 2 3 2 3 2" xfId="25683"/>
    <cellStyle name="Normal 3 2 7 2 3 2 3 3" xfId="36240"/>
    <cellStyle name="Normal 3 2 7 2 3 2 3 4" xfId="46795"/>
    <cellStyle name="Normal 3 2 7 2 3 2 3 5" xfId="57359"/>
    <cellStyle name="Normal 3 2 7 2 3 2 4" xfId="4894"/>
    <cellStyle name="Normal 3 2 7 2 3 2 5" xfId="15472"/>
    <cellStyle name="Normal 3 2 7 2 3 2 6" xfId="20403"/>
    <cellStyle name="Normal 3 2 7 2 3 2 7" xfId="30960"/>
    <cellStyle name="Normal 3 2 7 2 3 2 8" xfId="41515"/>
    <cellStyle name="Normal 3 2 7 2 3 2 9" xfId="52079"/>
    <cellStyle name="Normal 3 2 7 2 3 3" xfId="6304"/>
    <cellStyle name="Normal 3 2 7 2 3 3 2" xfId="11585"/>
    <cellStyle name="Normal 3 2 7 2 3 3 2 2" xfId="27091"/>
    <cellStyle name="Normal 3 2 7 2 3 3 2 3" xfId="37648"/>
    <cellStyle name="Normal 3 2 7 2 3 3 2 4" xfId="48203"/>
    <cellStyle name="Normal 3 2 7 2 3 3 2 5" xfId="58767"/>
    <cellStyle name="Normal 3 2 7 2 3 3 3" xfId="16704"/>
    <cellStyle name="Normal 3 2 7 2 3 3 4" xfId="21811"/>
    <cellStyle name="Normal 3 2 7 2 3 3 5" xfId="32368"/>
    <cellStyle name="Normal 3 2 7 2 3 3 6" xfId="42923"/>
    <cellStyle name="Normal 3 2 7 2 3 3 7" xfId="53487"/>
    <cellStyle name="Normal 3 2 7 2 3 4" xfId="8944"/>
    <cellStyle name="Normal 3 2 7 2 3 4 2" xfId="24451"/>
    <cellStyle name="Normal 3 2 7 2 3 4 3" xfId="35008"/>
    <cellStyle name="Normal 3 2 7 2 3 4 4" xfId="45563"/>
    <cellStyle name="Normal 3 2 7 2 3 4 5" xfId="56127"/>
    <cellStyle name="Normal 3 2 7 2 3 5" xfId="3662"/>
    <cellStyle name="Normal 3 2 7 2 3 6" xfId="14240"/>
    <cellStyle name="Normal 3 2 7 2 3 7" xfId="19171"/>
    <cellStyle name="Normal 3 2 7 2 3 8" xfId="29728"/>
    <cellStyle name="Normal 3 2 7 2 3 9" xfId="40283"/>
    <cellStyle name="Normal 3 2 7 2 4" xfId="1546"/>
    <cellStyle name="Normal 3 2 7 2 4 2" xfId="6832"/>
    <cellStyle name="Normal 3 2 7 2 4 2 2" xfId="12113"/>
    <cellStyle name="Normal 3 2 7 2 4 2 2 2" xfId="27619"/>
    <cellStyle name="Normal 3 2 7 2 4 2 2 3" xfId="38176"/>
    <cellStyle name="Normal 3 2 7 2 4 2 2 4" xfId="48731"/>
    <cellStyle name="Normal 3 2 7 2 4 2 2 5" xfId="59295"/>
    <cellStyle name="Normal 3 2 7 2 4 2 3" xfId="17232"/>
    <cellStyle name="Normal 3 2 7 2 4 2 4" xfId="22339"/>
    <cellStyle name="Normal 3 2 7 2 4 2 5" xfId="32896"/>
    <cellStyle name="Normal 3 2 7 2 4 2 6" xfId="43451"/>
    <cellStyle name="Normal 3 2 7 2 4 2 7" xfId="54015"/>
    <cellStyle name="Normal 3 2 7 2 4 3" xfId="9472"/>
    <cellStyle name="Normal 3 2 7 2 4 3 2" xfId="24979"/>
    <cellStyle name="Normal 3 2 7 2 4 3 3" xfId="35536"/>
    <cellStyle name="Normal 3 2 7 2 4 3 4" xfId="46091"/>
    <cellStyle name="Normal 3 2 7 2 4 3 5" xfId="56655"/>
    <cellStyle name="Normal 3 2 7 2 4 4" xfId="4190"/>
    <cellStyle name="Normal 3 2 7 2 4 5" xfId="14768"/>
    <cellStyle name="Normal 3 2 7 2 4 6" xfId="19699"/>
    <cellStyle name="Normal 3 2 7 2 4 7" xfId="30256"/>
    <cellStyle name="Normal 3 2 7 2 4 8" xfId="40811"/>
    <cellStyle name="Normal 3 2 7 2 4 9" xfId="51375"/>
    <cellStyle name="Normal 3 2 7 2 5" xfId="5599"/>
    <cellStyle name="Normal 3 2 7 2 5 2" xfId="10881"/>
    <cellStyle name="Normal 3 2 7 2 5 2 2" xfId="26387"/>
    <cellStyle name="Normal 3 2 7 2 5 2 3" xfId="36944"/>
    <cellStyle name="Normal 3 2 7 2 5 2 4" xfId="47499"/>
    <cellStyle name="Normal 3 2 7 2 5 2 5" xfId="58063"/>
    <cellStyle name="Normal 3 2 7 2 5 3" xfId="16000"/>
    <cellStyle name="Normal 3 2 7 2 5 4" xfId="21107"/>
    <cellStyle name="Normal 3 2 7 2 5 5" xfId="31664"/>
    <cellStyle name="Normal 3 2 7 2 5 6" xfId="42219"/>
    <cellStyle name="Normal 3 2 7 2 5 7" xfId="52783"/>
    <cellStyle name="Normal 3 2 7 2 6" xfId="8240"/>
    <cellStyle name="Normal 3 2 7 2 6 2" xfId="23747"/>
    <cellStyle name="Normal 3 2 7 2 6 3" xfId="34304"/>
    <cellStyle name="Normal 3 2 7 2 6 4" xfId="44859"/>
    <cellStyle name="Normal 3 2 7 2 6 5" xfId="55423"/>
    <cellStyle name="Normal 3 2 7 2 7" xfId="2962"/>
    <cellStyle name="Normal 3 2 7 2 8" xfId="13536"/>
    <cellStyle name="Normal 3 2 7 2 9" xfId="18467"/>
    <cellStyle name="Normal 3 2 7 3" xfId="489"/>
    <cellStyle name="Normal 3 2 7 3 10" xfId="39757"/>
    <cellStyle name="Normal 3 2 7 3 11" xfId="50319"/>
    <cellStyle name="Normal 3 2 7 3 2" xfId="1194"/>
    <cellStyle name="Normal 3 2 7 3 2 10" xfId="51023"/>
    <cellStyle name="Normal 3 2 7 3 2 2" xfId="2426"/>
    <cellStyle name="Normal 3 2 7 3 2 2 2" xfId="7712"/>
    <cellStyle name="Normal 3 2 7 3 2 2 2 2" xfId="12993"/>
    <cellStyle name="Normal 3 2 7 3 2 2 2 2 2" xfId="28499"/>
    <cellStyle name="Normal 3 2 7 3 2 2 2 2 3" xfId="39056"/>
    <cellStyle name="Normal 3 2 7 3 2 2 2 2 4" xfId="49611"/>
    <cellStyle name="Normal 3 2 7 3 2 2 2 2 5" xfId="60175"/>
    <cellStyle name="Normal 3 2 7 3 2 2 2 3" xfId="18112"/>
    <cellStyle name="Normal 3 2 7 3 2 2 2 4" xfId="23219"/>
    <cellStyle name="Normal 3 2 7 3 2 2 2 5" xfId="33776"/>
    <cellStyle name="Normal 3 2 7 3 2 2 2 6" xfId="44331"/>
    <cellStyle name="Normal 3 2 7 3 2 2 2 7" xfId="54895"/>
    <cellStyle name="Normal 3 2 7 3 2 2 3" xfId="10352"/>
    <cellStyle name="Normal 3 2 7 3 2 2 3 2" xfId="25859"/>
    <cellStyle name="Normal 3 2 7 3 2 2 3 3" xfId="36416"/>
    <cellStyle name="Normal 3 2 7 3 2 2 3 4" xfId="46971"/>
    <cellStyle name="Normal 3 2 7 3 2 2 3 5" xfId="57535"/>
    <cellStyle name="Normal 3 2 7 3 2 2 4" xfId="5070"/>
    <cellStyle name="Normal 3 2 7 3 2 2 5" xfId="15648"/>
    <cellStyle name="Normal 3 2 7 3 2 2 6" xfId="20579"/>
    <cellStyle name="Normal 3 2 7 3 2 2 7" xfId="31136"/>
    <cellStyle name="Normal 3 2 7 3 2 2 8" xfId="41691"/>
    <cellStyle name="Normal 3 2 7 3 2 2 9" xfId="52255"/>
    <cellStyle name="Normal 3 2 7 3 2 3" xfId="6480"/>
    <cellStyle name="Normal 3 2 7 3 2 3 2" xfId="11761"/>
    <cellStyle name="Normal 3 2 7 3 2 3 2 2" xfId="27267"/>
    <cellStyle name="Normal 3 2 7 3 2 3 2 3" xfId="37824"/>
    <cellStyle name="Normal 3 2 7 3 2 3 2 4" xfId="48379"/>
    <cellStyle name="Normal 3 2 7 3 2 3 2 5" xfId="58943"/>
    <cellStyle name="Normal 3 2 7 3 2 3 3" xfId="16880"/>
    <cellStyle name="Normal 3 2 7 3 2 3 4" xfId="21987"/>
    <cellStyle name="Normal 3 2 7 3 2 3 5" xfId="32544"/>
    <cellStyle name="Normal 3 2 7 3 2 3 6" xfId="43099"/>
    <cellStyle name="Normal 3 2 7 3 2 3 7" xfId="53663"/>
    <cellStyle name="Normal 3 2 7 3 2 4" xfId="9120"/>
    <cellStyle name="Normal 3 2 7 3 2 4 2" xfId="24627"/>
    <cellStyle name="Normal 3 2 7 3 2 4 3" xfId="35184"/>
    <cellStyle name="Normal 3 2 7 3 2 4 4" xfId="45739"/>
    <cellStyle name="Normal 3 2 7 3 2 4 5" xfId="56303"/>
    <cellStyle name="Normal 3 2 7 3 2 5" xfId="3838"/>
    <cellStyle name="Normal 3 2 7 3 2 6" xfId="14416"/>
    <cellStyle name="Normal 3 2 7 3 2 7" xfId="19347"/>
    <cellStyle name="Normal 3 2 7 3 2 8" xfId="29904"/>
    <cellStyle name="Normal 3 2 7 3 2 9" xfId="40459"/>
    <cellStyle name="Normal 3 2 7 3 3" xfId="1722"/>
    <cellStyle name="Normal 3 2 7 3 3 2" xfId="7008"/>
    <cellStyle name="Normal 3 2 7 3 3 2 2" xfId="12289"/>
    <cellStyle name="Normal 3 2 7 3 3 2 2 2" xfId="27795"/>
    <cellStyle name="Normal 3 2 7 3 3 2 2 3" xfId="38352"/>
    <cellStyle name="Normal 3 2 7 3 3 2 2 4" xfId="48907"/>
    <cellStyle name="Normal 3 2 7 3 3 2 2 5" xfId="59471"/>
    <cellStyle name="Normal 3 2 7 3 3 2 3" xfId="17408"/>
    <cellStyle name="Normal 3 2 7 3 3 2 4" xfId="22515"/>
    <cellStyle name="Normal 3 2 7 3 3 2 5" xfId="33072"/>
    <cellStyle name="Normal 3 2 7 3 3 2 6" xfId="43627"/>
    <cellStyle name="Normal 3 2 7 3 3 2 7" xfId="54191"/>
    <cellStyle name="Normal 3 2 7 3 3 3" xfId="9648"/>
    <cellStyle name="Normal 3 2 7 3 3 3 2" xfId="25155"/>
    <cellStyle name="Normal 3 2 7 3 3 3 3" xfId="35712"/>
    <cellStyle name="Normal 3 2 7 3 3 3 4" xfId="46267"/>
    <cellStyle name="Normal 3 2 7 3 3 3 5" xfId="56831"/>
    <cellStyle name="Normal 3 2 7 3 3 4" xfId="4366"/>
    <cellStyle name="Normal 3 2 7 3 3 5" xfId="14944"/>
    <cellStyle name="Normal 3 2 7 3 3 6" xfId="19875"/>
    <cellStyle name="Normal 3 2 7 3 3 7" xfId="30432"/>
    <cellStyle name="Normal 3 2 7 3 3 8" xfId="40987"/>
    <cellStyle name="Normal 3 2 7 3 3 9" xfId="51551"/>
    <cellStyle name="Normal 3 2 7 3 4" xfId="5775"/>
    <cellStyle name="Normal 3 2 7 3 4 2" xfId="11057"/>
    <cellStyle name="Normal 3 2 7 3 4 2 2" xfId="26563"/>
    <cellStyle name="Normal 3 2 7 3 4 2 3" xfId="37120"/>
    <cellStyle name="Normal 3 2 7 3 4 2 4" xfId="47675"/>
    <cellStyle name="Normal 3 2 7 3 4 2 5" xfId="58239"/>
    <cellStyle name="Normal 3 2 7 3 4 3" xfId="16176"/>
    <cellStyle name="Normal 3 2 7 3 4 4" xfId="21283"/>
    <cellStyle name="Normal 3 2 7 3 4 5" xfId="31840"/>
    <cellStyle name="Normal 3 2 7 3 4 6" xfId="42395"/>
    <cellStyle name="Normal 3 2 7 3 4 7" xfId="52959"/>
    <cellStyle name="Normal 3 2 7 3 5" xfId="8416"/>
    <cellStyle name="Normal 3 2 7 3 5 2" xfId="23923"/>
    <cellStyle name="Normal 3 2 7 3 5 3" xfId="34480"/>
    <cellStyle name="Normal 3 2 7 3 5 4" xfId="45035"/>
    <cellStyle name="Normal 3 2 7 3 5 5" xfId="55599"/>
    <cellStyle name="Normal 3 2 7 3 6" xfId="3136"/>
    <cellStyle name="Normal 3 2 7 3 7" xfId="13712"/>
    <cellStyle name="Normal 3 2 7 3 8" xfId="18643"/>
    <cellStyle name="Normal 3 2 7 3 9" xfId="29202"/>
    <cellStyle name="Normal 3 2 7 4" xfId="842"/>
    <cellStyle name="Normal 3 2 7 4 10" xfId="50671"/>
    <cellStyle name="Normal 3 2 7 4 2" xfId="2074"/>
    <cellStyle name="Normal 3 2 7 4 2 2" xfId="7360"/>
    <cellStyle name="Normal 3 2 7 4 2 2 2" xfId="12641"/>
    <cellStyle name="Normal 3 2 7 4 2 2 2 2" xfId="28147"/>
    <cellStyle name="Normal 3 2 7 4 2 2 2 3" xfId="38704"/>
    <cellStyle name="Normal 3 2 7 4 2 2 2 4" xfId="49259"/>
    <cellStyle name="Normal 3 2 7 4 2 2 2 5" xfId="59823"/>
    <cellStyle name="Normal 3 2 7 4 2 2 3" xfId="17760"/>
    <cellStyle name="Normal 3 2 7 4 2 2 4" xfId="22867"/>
    <cellStyle name="Normal 3 2 7 4 2 2 5" xfId="33424"/>
    <cellStyle name="Normal 3 2 7 4 2 2 6" xfId="43979"/>
    <cellStyle name="Normal 3 2 7 4 2 2 7" xfId="54543"/>
    <cellStyle name="Normal 3 2 7 4 2 3" xfId="10000"/>
    <cellStyle name="Normal 3 2 7 4 2 3 2" xfId="25507"/>
    <cellStyle name="Normal 3 2 7 4 2 3 3" xfId="36064"/>
    <cellStyle name="Normal 3 2 7 4 2 3 4" xfId="46619"/>
    <cellStyle name="Normal 3 2 7 4 2 3 5" xfId="57183"/>
    <cellStyle name="Normal 3 2 7 4 2 4" xfId="4718"/>
    <cellStyle name="Normal 3 2 7 4 2 5" xfId="15296"/>
    <cellStyle name="Normal 3 2 7 4 2 6" xfId="20227"/>
    <cellStyle name="Normal 3 2 7 4 2 7" xfId="30784"/>
    <cellStyle name="Normal 3 2 7 4 2 8" xfId="41339"/>
    <cellStyle name="Normal 3 2 7 4 2 9" xfId="51903"/>
    <cellStyle name="Normal 3 2 7 4 3" xfId="6128"/>
    <cellStyle name="Normal 3 2 7 4 3 2" xfId="11409"/>
    <cellStyle name="Normal 3 2 7 4 3 2 2" xfId="26915"/>
    <cellStyle name="Normal 3 2 7 4 3 2 3" xfId="37472"/>
    <cellStyle name="Normal 3 2 7 4 3 2 4" xfId="48027"/>
    <cellStyle name="Normal 3 2 7 4 3 2 5" xfId="58591"/>
    <cellStyle name="Normal 3 2 7 4 3 3" xfId="16528"/>
    <cellStyle name="Normal 3 2 7 4 3 4" xfId="21635"/>
    <cellStyle name="Normal 3 2 7 4 3 5" xfId="32192"/>
    <cellStyle name="Normal 3 2 7 4 3 6" xfId="42747"/>
    <cellStyle name="Normal 3 2 7 4 3 7" xfId="53311"/>
    <cellStyle name="Normal 3 2 7 4 4" xfId="8768"/>
    <cellStyle name="Normal 3 2 7 4 4 2" xfId="24275"/>
    <cellStyle name="Normal 3 2 7 4 4 3" xfId="34832"/>
    <cellStyle name="Normal 3 2 7 4 4 4" xfId="45387"/>
    <cellStyle name="Normal 3 2 7 4 4 5" xfId="55951"/>
    <cellStyle name="Normal 3 2 7 4 5" xfId="3486"/>
    <cellStyle name="Normal 3 2 7 4 6" xfId="14064"/>
    <cellStyle name="Normal 3 2 7 4 7" xfId="18995"/>
    <cellStyle name="Normal 3 2 7 4 8" xfId="29552"/>
    <cellStyle name="Normal 3 2 7 4 9" xfId="40107"/>
    <cellStyle name="Normal 3 2 7 5" xfId="1370"/>
    <cellStyle name="Normal 3 2 7 5 2" xfId="6656"/>
    <cellStyle name="Normal 3 2 7 5 2 2" xfId="11937"/>
    <cellStyle name="Normal 3 2 7 5 2 2 2" xfId="27443"/>
    <cellStyle name="Normal 3 2 7 5 2 2 3" xfId="38000"/>
    <cellStyle name="Normal 3 2 7 5 2 2 4" xfId="48555"/>
    <cellStyle name="Normal 3 2 7 5 2 2 5" xfId="59119"/>
    <cellStyle name="Normal 3 2 7 5 2 3" xfId="17056"/>
    <cellStyle name="Normal 3 2 7 5 2 4" xfId="22163"/>
    <cellStyle name="Normal 3 2 7 5 2 5" xfId="32720"/>
    <cellStyle name="Normal 3 2 7 5 2 6" xfId="43275"/>
    <cellStyle name="Normal 3 2 7 5 2 7" xfId="53839"/>
    <cellStyle name="Normal 3 2 7 5 3" xfId="9296"/>
    <cellStyle name="Normal 3 2 7 5 3 2" xfId="24803"/>
    <cellStyle name="Normal 3 2 7 5 3 3" xfId="35360"/>
    <cellStyle name="Normal 3 2 7 5 3 4" xfId="45915"/>
    <cellStyle name="Normal 3 2 7 5 3 5" xfId="56479"/>
    <cellStyle name="Normal 3 2 7 5 4" xfId="4014"/>
    <cellStyle name="Normal 3 2 7 5 5" xfId="14592"/>
    <cellStyle name="Normal 3 2 7 5 6" xfId="19523"/>
    <cellStyle name="Normal 3 2 7 5 7" xfId="30080"/>
    <cellStyle name="Normal 3 2 7 5 8" xfId="40635"/>
    <cellStyle name="Normal 3 2 7 5 9" xfId="51199"/>
    <cellStyle name="Normal 3 2 7 6" xfId="2602"/>
    <cellStyle name="Normal 3 2 7 6 2" xfId="7888"/>
    <cellStyle name="Normal 3 2 7 6 2 2" xfId="13169"/>
    <cellStyle name="Normal 3 2 7 6 2 2 2" xfId="28675"/>
    <cellStyle name="Normal 3 2 7 6 2 2 3" xfId="39232"/>
    <cellStyle name="Normal 3 2 7 6 2 2 4" xfId="49787"/>
    <cellStyle name="Normal 3 2 7 6 2 2 5" xfId="60351"/>
    <cellStyle name="Normal 3 2 7 6 2 3" xfId="23395"/>
    <cellStyle name="Normal 3 2 7 6 2 4" xfId="33952"/>
    <cellStyle name="Normal 3 2 7 6 2 5" xfId="44507"/>
    <cellStyle name="Normal 3 2 7 6 2 6" xfId="55071"/>
    <cellStyle name="Normal 3 2 7 6 3" xfId="10528"/>
    <cellStyle name="Normal 3 2 7 6 3 2" xfId="26035"/>
    <cellStyle name="Normal 3 2 7 6 3 3" xfId="36592"/>
    <cellStyle name="Normal 3 2 7 6 3 4" xfId="47147"/>
    <cellStyle name="Normal 3 2 7 6 3 5" xfId="57711"/>
    <cellStyle name="Normal 3 2 7 6 4" xfId="5246"/>
    <cellStyle name="Normal 3 2 7 6 5" xfId="15824"/>
    <cellStyle name="Normal 3 2 7 6 6" xfId="20755"/>
    <cellStyle name="Normal 3 2 7 6 7" xfId="31312"/>
    <cellStyle name="Normal 3 2 7 6 8" xfId="41867"/>
    <cellStyle name="Normal 3 2 7 6 9" xfId="52431"/>
    <cellStyle name="Normal 3 2 7 7" xfId="5423"/>
    <cellStyle name="Normal 3 2 7 7 2" xfId="10705"/>
    <cellStyle name="Normal 3 2 7 7 2 2" xfId="26211"/>
    <cellStyle name="Normal 3 2 7 7 2 3" xfId="36768"/>
    <cellStyle name="Normal 3 2 7 7 2 4" xfId="47323"/>
    <cellStyle name="Normal 3 2 7 7 2 5" xfId="57887"/>
    <cellStyle name="Normal 3 2 7 7 3" xfId="20931"/>
    <cellStyle name="Normal 3 2 7 7 4" xfId="31488"/>
    <cellStyle name="Normal 3 2 7 7 5" xfId="42043"/>
    <cellStyle name="Normal 3 2 7 7 6" xfId="52607"/>
    <cellStyle name="Normal 3 2 7 8" xfId="8064"/>
    <cellStyle name="Normal 3 2 7 8 2" xfId="23571"/>
    <cellStyle name="Normal 3 2 7 8 3" xfId="34128"/>
    <cellStyle name="Normal 3 2 7 8 4" xfId="44683"/>
    <cellStyle name="Normal 3 2 7 8 5" xfId="55247"/>
    <cellStyle name="Normal 3 2 7 9" xfId="2779"/>
    <cellStyle name="Normal 3 2 8" xfId="224"/>
    <cellStyle name="Normal 3 2 8 10" xfId="28940"/>
    <cellStyle name="Normal 3 2 8 11" xfId="39495"/>
    <cellStyle name="Normal 3 2 8 12" xfId="50055"/>
    <cellStyle name="Normal 3 2 8 2" xfId="577"/>
    <cellStyle name="Normal 3 2 8 2 10" xfId="50406"/>
    <cellStyle name="Normal 3 2 8 2 2" xfId="1809"/>
    <cellStyle name="Normal 3 2 8 2 2 2" xfId="7095"/>
    <cellStyle name="Normal 3 2 8 2 2 2 2" xfId="12376"/>
    <cellStyle name="Normal 3 2 8 2 2 2 2 2" xfId="27882"/>
    <cellStyle name="Normal 3 2 8 2 2 2 2 3" xfId="38439"/>
    <cellStyle name="Normal 3 2 8 2 2 2 2 4" xfId="48994"/>
    <cellStyle name="Normal 3 2 8 2 2 2 2 5" xfId="59558"/>
    <cellStyle name="Normal 3 2 8 2 2 2 3" xfId="17495"/>
    <cellStyle name="Normal 3 2 8 2 2 2 4" xfId="22602"/>
    <cellStyle name="Normal 3 2 8 2 2 2 5" xfId="33159"/>
    <cellStyle name="Normal 3 2 8 2 2 2 6" xfId="43714"/>
    <cellStyle name="Normal 3 2 8 2 2 2 7" xfId="54278"/>
    <cellStyle name="Normal 3 2 8 2 2 3" xfId="9735"/>
    <cellStyle name="Normal 3 2 8 2 2 3 2" xfId="25242"/>
    <cellStyle name="Normal 3 2 8 2 2 3 3" xfId="35799"/>
    <cellStyle name="Normal 3 2 8 2 2 3 4" xfId="46354"/>
    <cellStyle name="Normal 3 2 8 2 2 3 5" xfId="56918"/>
    <cellStyle name="Normal 3 2 8 2 2 4" xfId="4453"/>
    <cellStyle name="Normal 3 2 8 2 2 5" xfId="15031"/>
    <cellStyle name="Normal 3 2 8 2 2 6" xfId="19962"/>
    <cellStyle name="Normal 3 2 8 2 2 7" xfId="30519"/>
    <cellStyle name="Normal 3 2 8 2 2 8" xfId="41074"/>
    <cellStyle name="Normal 3 2 8 2 2 9" xfId="51638"/>
    <cellStyle name="Normal 3 2 8 2 3" xfId="5863"/>
    <cellStyle name="Normal 3 2 8 2 3 2" xfId="11144"/>
    <cellStyle name="Normal 3 2 8 2 3 2 2" xfId="26650"/>
    <cellStyle name="Normal 3 2 8 2 3 2 3" xfId="37207"/>
    <cellStyle name="Normal 3 2 8 2 3 2 4" xfId="47762"/>
    <cellStyle name="Normal 3 2 8 2 3 2 5" xfId="58326"/>
    <cellStyle name="Normal 3 2 8 2 3 3" xfId="16263"/>
    <cellStyle name="Normal 3 2 8 2 3 4" xfId="21370"/>
    <cellStyle name="Normal 3 2 8 2 3 5" xfId="31927"/>
    <cellStyle name="Normal 3 2 8 2 3 6" xfId="42482"/>
    <cellStyle name="Normal 3 2 8 2 3 7" xfId="53046"/>
    <cellStyle name="Normal 3 2 8 2 4" xfId="8503"/>
    <cellStyle name="Normal 3 2 8 2 4 2" xfId="24010"/>
    <cellStyle name="Normal 3 2 8 2 4 3" xfId="34567"/>
    <cellStyle name="Normal 3 2 8 2 4 4" xfId="45122"/>
    <cellStyle name="Normal 3 2 8 2 4 5" xfId="55686"/>
    <cellStyle name="Normal 3 2 8 2 5" xfId="3221"/>
    <cellStyle name="Normal 3 2 8 2 6" xfId="13799"/>
    <cellStyle name="Normal 3 2 8 2 7" xfId="18730"/>
    <cellStyle name="Normal 3 2 8 2 8" xfId="29287"/>
    <cellStyle name="Normal 3 2 8 2 9" xfId="39842"/>
    <cellStyle name="Normal 3 2 8 3" xfId="929"/>
    <cellStyle name="Normal 3 2 8 3 10" xfId="50758"/>
    <cellStyle name="Normal 3 2 8 3 2" xfId="2161"/>
    <cellStyle name="Normal 3 2 8 3 2 2" xfId="7447"/>
    <cellStyle name="Normal 3 2 8 3 2 2 2" xfId="12728"/>
    <cellStyle name="Normal 3 2 8 3 2 2 2 2" xfId="28234"/>
    <cellStyle name="Normal 3 2 8 3 2 2 2 3" xfId="38791"/>
    <cellStyle name="Normal 3 2 8 3 2 2 2 4" xfId="49346"/>
    <cellStyle name="Normal 3 2 8 3 2 2 2 5" xfId="59910"/>
    <cellStyle name="Normal 3 2 8 3 2 2 3" xfId="17847"/>
    <cellStyle name="Normal 3 2 8 3 2 2 4" xfId="22954"/>
    <cellStyle name="Normal 3 2 8 3 2 2 5" xfId="33511"/>
    <cellStyle name="Normal 3 2 8 3 2 2 6" xfId="44066"/>
    <cellStyle name="Normal 3 2 8 3 2 2 7" xfId="54630"/>
    <cellStyle name="Normal 3 2 8 3 2 3" xfId="10087"/>
    <cellStyle name="Normal 3 2 8 3 2 3 2" xfId="25594"/>
    <cellStyle name="Normal 3 2 8 3 2 3 3" xfId="36151"/>
    <cellStyle name="Normal 3 2 8 3 2 3 4" xfId="46706"/>
    <cellStyle name="Normal 3 2 8 3 2 3 5" xfId="57270"/>
    <cellStyle name="Normal 3 2 8 3 2 4" xfId="4805"/>
    <cellStyle name="Normal 3 2 8 3 2 5" xfId="15383"/>
    <cellStyle name="Normal 3 2 8 3 2 6" xfId="20314"/>
    <cellStyle name="Normal 3 2 8 3 2 7" xfId="30871"/>
    <cellStyle name="Normal 3 2 8 3 2 8" xfId="41426"/>
    <cellStyle name="Normal 3 2 8 3 2 9" xfId="51990"/>
    <cellStyle name="Normal 3 2 8 3 3" xfId="6215"/>
    <cellStyle name="Normal 3 2 8 3 3 2" xfId="11496"/>
    <cellStyle name="Normal 3 2 8 3 3 2 2" xfId="27002"/>
    <cellStyle name="Normal 3 2 8 3 3 2 3" xfId="37559"/>
    <cellStyle name="Normal 3 2 8 3 3 2 4" xfId="48114"/>
    <cellStyle name="Normal 3 2 8 3 3 2 5" xfId="58678"/>
    <cellStyle name="Normal 3 2 8 3 3 3" xfId="16615"/>
    <cellStyle name="Normal 3 2 8 3 3 4" xfId="21722"/>
    <cellStyle name="Normal 3 2 8 3 3 5" xfId="32279"/>
    <cellStyle name="Normal 3 2 8 3 3 6" xfId="42834"/>
    <cellStyle name="Normal 3 2 8 3 3 7" xfId="53398"/>
    <cellStyle name="Normal 3 2 8 3 4" xfId="8855"/>
    <cellStyle name="Normal 3 2 8 3 4 2" xfId="24362"/>
    <cellStyle name="Normal 3 2 8 3 4 3" xfId="34919"/>
    <cellStyle name="Normal 3 2 8 3 4 4" xfId="45474"/>
    <cellStyle name="Normal 3 2 8 3 4 5" xfId="56038"/>
    <cellStyle name="Normal 3 2 8 3 5" xfId="3573"/>
    <cellStyle name="Normal 3 2 8 3 6" xfId="14151"/>
    <cellStyle name="Normal 3 2 8 3 7" xfId="19082"/>
    <cellStyle name="Normal 3 2 8 3 8" xfId="29639"/>
    <cellStyle name="Normal 3 2 8 3 9" xfId="40194"/>
    <cellStyle name="Normal 3 2 8 4" xfId="1457"/>
    <cellStyle name="Normal 3 2 8 4 2" xfId="6743"/>
    <cellStyle name="Normal 3 2 8 4 2 2" xfId="12024"/>
    <cellStyle name="Normal 3 2 8 4 2 2 2" xfId="27530"/>
    <cellStyle name="Normal 3 2 8 4 2 2 3" xfId="38087"/>
    <cellStyle name="Normal 3 2 8 4 2 2 4" xfId="48642"/>
    <cellStyle name="Normal 3 2 8 4 2 2 5" xfId="59206"/>
    <cellStyle name="Normal 3 2 8 4 2 3" xfId="17143"/>
    <cellStyle name="Normal 3 2 8 4 2 4" xfId="22250"/>
    <cellStyle name="Normal 3 2 8 4 2 5" xfId="32807"/>
    <cellStyle name="Normal 3 2 8 4 2 6" xfId="43362"/>
    <cellStyle name="Normal 3 2 8 4 2 7" xfId="53926"/>
    <cellStyle name="Normal 3 2 8 4 3" xfId="9383"/>
    <cellStyle name="Normal 3 2 8 4 3 2" xfId="24890"/>
    <cellStyle name="Normal 3 2 8 4 3 3" xfId="35447"/>
    <cellStyle name="Normal 3 2 8 4 3 4" xfId="46002"/>
    <cellStyle name="Normal 3 2 8 4 3 5" xfId="56566"/>
    <cellStyle name="Normal 3 2 8 4 4" xfId="4101"/>
    <cellStyle name="Normal 3 2 8 4 5" xfId="14679"/>
    <cellStyle name="Normal 3 2 8 4 6" xfId="19610"/>
    <cellStyle name="Normal 3 2 8 4 7" xfId="30167"/>
    <cellStyle name="Normal 3 2 8 4 8" xfId="40722"/>
    <cellStyle name="Normal 3 2 8 4 9" xfId="51286"/>
    <cellStyle name="Normal 3 2 8 5" xfId="5510"/>
    <cellStyle name="Normal 3 2 8 5 2" xfId="10792"/>
    <cellStyle name="Normal 3 2 8 5 2 2" xfId="26298"/>
    <cellStyle name="Normal 3 2 8 5 2 3" xfId="36855"/>
    <cellStyle name="Normal 3 2 8 5 2 4" xfId="47410"/>
    <cellStyle name="Normal 3 2 8 5 2 5" xfId="57974"/>
    <cellStyle name="Normal 3 2 8 5 3" xfId="15911"/>
    <cellStyle name="Normal 3 2 8 5 4" xfId="21018"/>
    <cellStyle name="Normal 3 2 8 5 5" xfId="31575"/>
    <cellStyle name="Normal 3 2 8 5 6" xfId="42130"/>
    <cellStyle name="Normal 3 2 8 5 7" xfId="52694"/>
    <cellStyle name="Normal 3 2 8 6" xfId="8151"/>
    <cellStyle name="Normal 3 2 8 6 2" xfId="23658"/>
    <cellStyle name="Normal 3 2 8 6 3" xfId="34215"/>
    <cellStyle name="Normal 3 2 8 6 4" xfId="44770"/>
    <cellStyle name="Normal 3 2 8 6 5" xfId="55334"/>
    <cellStyle name="Normal 3 2 8 7" xfId="2874"/>
    <cellStyle name="Normal 3 2 8 8" xfId="13447"/>
    <cellStyle name="Normal 3 2 8 9" xfId="18379"/>
    <cellStyle name="Normal 3 2 9" xfId="413"/>
    <cellStyle name="Normal 3 2 9 10" xfId="39683"/>
    <cellStyle name="Normal 3 2 9 11" xfId="50243"/>
    <cellStyle name="Normal 3 2 9 2" xfId="1118"/>
    <cellStyle name="Normal 3 2 9 2 10" xfId="50947"/>
    <cellStyle name="Normal 3 2 9 2 2" xfId="2350"/>
    <cellStyle name="Normal 3 2 9 2 2 2" xfId="7636"/>
    <cellStyle name="Normal 3 2 9 2 2 2 2" xfId="12917"/>
    <cellStyle name="Normal 3 2 9 2 2 2 2 2" xfId="28423"/>
    <cellStyle name="Normal 3 2 9 2 2 2 2 3" xfId="38980"/>
    <cellStyle name="Normal 3 2 9 2 2 2 2 4" xfId="49535"/>
    <cellStyle name="Normal 3 2 9 2 2 2 2 5" xfId="60099"/>
    <cellStyle name="Normal 3 2 9 2 2 2 3" xfId="18036"/>
    <cellStyle name="Normal 3 2 9 2 2 2 4" xfId="23143"/>
    <cellStyle name="Normal 3 2 9 2 2 2 5" xfId="33700"/>
    <cellStyle name="Normal 3 2 9 2 2 2 6" xfId="44255"/>
    <cellStyle name="Normal 3 2 9 2 2 2 7" xfId="54819"/>
    <cellStyle name="Normal 3 2 9 2 2 3" xfId="10276"/>
    <cellStyle name="Normal 3 2 9 2 2 3 2" xfId="25783"/>
    <cellStyle name="Normal 3 2 9 2 2 3 3" xfId="36340"/>
    <cellStyle name="Normal 3 2 9 2 2 3 4" xfId="46895"/>
    <cellStyle name="Normal 3 2 9 2 2 3 5" xfId="57459"/>
    <cellStyle name="Normal 3 2 9 2 2 4" xfId="4994"/>
    <cellStyle name="Normal 3 2 9 2 2 5" xfId="15572"/>
    <cellStyle name="Normal 3 2 9 2 2 6" xfId="20503"/>
    <cellStyle name="Normal 3 2 9 2 2 7" xfId="31060"/>
    <cellStyle name="Normal 3 2 9 2 2 8" xfId="41615"/>
    <cellStyle name="Normal 3 2 9 2 2 9" xfId="52179"/>
    <cellStyle name="Normal 3 2 9 2 3" xfId="6404"/>
    <cellStyle name="Normal 3 2 9 2 3 2" xfId="11685"/>
    <cellStyle name="Normal 3 2 9 2 3 2 2" xfId="27191"/>
    <cellStyle name="Normal 3 2 9 2 3 2 3" xfId="37748"/>
    <cellStyle name="Normal 3 2 9 2 3 2 4" xfId="48303"/>
    <cellStyle name="Normal 3 2 9 2 3 2 5" xfId="58867"/>
    <cellStyle name="Normal 3 2 9 2 3 3" xfId="16804"/>
    <cellStyle name="Normal 3 2 9 2 3 4" xfId="21911"/>
    <cellStyle name="Normal 3 2 9 2 3 5" xfId="32468"/>
    <cellStyle name="Normal 3 2 9 2 3 6" xfId="43023"/>
    <cellStyle name="Normal 3 2 9 2 3 7" xfId="53587"/>
    <cellStyle name="Normal 3 2 9 2 4" xfId="9044"/>
    <cellStyle name="Normal 3 2 9 2 4 2" xfId="24551"/>
    <cellStyle name="Normal 3 2 9 2 4 3" xfId="35108"/>
    <cellStyle name="Normal 3 2 9 2 4 4" xfId="45663"/>
    <cellStyle name="Normal 3 2 9 2 4 5" xfId="56227"/>
    <cellStyle name="Normal 3 2 9 2 5" xfId="3762"/>
    <cellStyle name="Normal 3 2 9 2 6" xfId="14340"/>
    <cellStyle name="Normal 3 2 9 2 7" xfId="19271"/>
    <cellStyle name="Normal 3 2 9 2 8" xfId="29828"/>
    <cellStyle name="Normal 3 2 9 2 9" xfId="40383"/>
    <cellStyle name="Normal 3 2 9 3" xfId="1646"/>
    <cellStyle name="Normal 3 2 9 3 2" xfId="6932"/>
    <cellStyle name="Normal 3 2 9 3 2 2" xfId="12213"/>
    <cellStyle name="Normal 3 2 9 3 2 2 2" xfId="27719"/>
    <cellStyle name="Normal 3 2 9 3 2 2 3" xfId="38276"/>
    <cellStyle name="Normal 3 2 9 3 2 2 4" xfId="48831"/>
    <cellStyle name="Normal 3 2 9 3 2 2 5" xfId="59395"/>
    <cellStyle name="Normal 3 2 9 3 2 3" xfId="17332"/>
    <cellStyle name="Normal 3 2 9 3 2 4" xfId="22439"/>
    <cellStyle name="Normal 3 2 9 3 2 5" xfId="32996"/>
    <cellStyle name="Normal 3 2 9 3 2 6" xfId="43551"/>
    <cellStyle name="Normal 3 2 9 3 2 7" xfId="54115"/>
    <cellStyle name="Normal 3 2 9 3 3" xfId="9572"/>
    <cellStyle name="Normal 3 2 9 3 3 2" xfId="25079"/>
    <cellStyle name="Normal 3 2 9 3 3 3" xfId="35636"/>
    <cellStyle name="Normal 3 2 9 3 3 4" xfId="46191"/>
    <cellStyle name="Normal 3 2 9 3 3 5" xfId="56755"/>
    <cellStyle name="Normal 3 2 9 3 4" xfId="4290"/>
    <cellStyle name="Normal 3 2 9 3 5" xfId="14868"/>
    <cellStyle name="Normal 3 2 9 3 6" xfId="19799"/>
    <cellStyle name="Normal 3 2 9 3 7" xfId="30356"/>
    <cellStyle name="Normal 3 2 9 3 8" xfId="40911"/>
    <cellStyle name="Normal 3 2 9 3 9" xfId="51475"/>
    <cellStyle name="Normal 3 2 9 4" xfId="5699"/>
    <cellStyle name="Normal 3 2 9 4 2" xfId="10981"/>
    <cellStyle name="Normal 3 2 9 4 2 2" xfId="26487"/>
    <cellStyle name="Normal 3 2 9 4 2 3" xfId="37044"/>
    <cellStyle name="Normal 3 2 9 4 2 4" xfId="47599"/>
    <cellStyle name="Normal 3 2 9 4 2 5" xfId="58163"/>
    <cellStyle name="Normal 3 2 9 4 3" xfId="16100"/>
    <cellStyle name="Normal 3 2 9 4 4" xfId="21207"/>
    <cellStyle name="Normal 3 2 9 4 5" xfId="31764"/>
    <cellStyle name="Normal 3 2 9 4 6" xfId="42319"/>
    <cellStyle name="Normal 3 2 9 4 7" xfId="52883"/>
    <cellStyle name="Normal 3 2 9 5" xfId="8340"/>
    <cellStyle name="Normal 3 2 9 5 2" xfId="23847"/>
    <cellStyle name="Normal 3 2 9 5 3" xfId="34404"/>
    <cellStyle name="Normal 3 2 9 5 4" xfId="44959"/>
    <cellStyle name="Normal 3 2 9 5 5" xfId="55523"/>
    <cellStyle name="Normal 3 2 9 6" xfId="3062"/>
    <cellStyle name="Normal 3 2 9 7" xfId="13636"/>
    <cellStyle name="Normal 3 2 9 8" xfId="18567"/>
    <cellStyle name="Normal 3 2 9 9" xfId="29128"/>
    <cellStyle name="Normal 3 3" xfId="59"/>
    <cellStyle name="Normal 3 3 10" xfId="1279"/>
    <cellStyle name="Normal 3 3 10 2" xfId="6565"/>
    <cellStyle name="Normal 3 3 10 2 2" xfId="11846"/>
    <cellStyle name="Normal 3 3 10 2 2 2" xfId="27352"/>
    <cellStyle name="Normal 3 3 10 2 2 3" xfId="37909"/>
    <cellStyle name="Normal 3 3 10 2 2 4" xfId="48464"/>
    <cellStyle name="Normal 3 3 10 2 2 5" xfId="59028"/>
    <cellStyle name="Normal 3 3 10 2 3" xfId="16965"/>
    <cellStyle name="Normal 3 3 10 2 4" xfId="22072"/>
    <cellStyle name="Normal 3 3 10 2 5" xfId="32629"/>
    <cellStyle name="Normal 3 3 10 2 6" xfId="43184"/>
    <cellStyle name="Normal 3 3 10 2 7" xfId="53748"/>
    <cellStyle name="Normal 3 3 10 3" xfId="9205"/>
    <cellStyle name="Normal 3 3 10 3 2" xfId="24712"/>
    <cellStyle name="Normal 3 3 10 3 3" xfId="35269"/>
    <cellStyle name="Normal 3 3 10 3 4" xfId="45824"/>
    <cellStyle name="Normal 3 3 10 3 5" xfId="56388"/>
    <cellStyle name="Normal 3 3 10 4" xfId="3923"/>
    <cellStyle name="Normal 3 3 10 5" xfId="14501"/>
    <cellStyle name="Normal 3 3 10 6" xfId="19432"/>
    <cellStyle name="Normal 3 3 10 7" xfId="29989"/>
    <cellStyle name="Normal 3 3 10 8" xfId="40544"/>
    <cellStyle name="Normal 3 3 10 9" xfId="51108"/>
    <cellStyle name="Normal 3 3 11" xfId="2524"/>
    <cellStyle name="Normal 3 3 11 2" xfId="7810"/>
    <cellStyle name="Normal 3 3 11 2 2" xfId="13091"/>
    <cellStyle name="Normal 3 3 11 2 2 2" xfId="28597"/>
    <cellStyle name="Normal 3 3 11 2 2 3" xfId="39154"/>
    <cellStyle name="Normal 3 3 11 2 2 4" xfId="49709"/>
    <cellStyle name="Normal 3 3 11 2 2 5" xfId="60273"/>
    <cellStyle name="Normal 3 3 11 2 3" xfId="23317"/>
    <cellStyle name="Normal 3 3 11 2 4" xfId="33874"/>
    <cellStyle name="Normal 3 3 11 2 5" xfId="44429"/>
    <cellStyle name="Normal 3 3 11 2 6" xfId="54993"/>
    <cellStyle name="Normal 3 3 11 3" xfId="10450"/>
    <cellStyle name="Normal 3 3 11 3 2" xfId="25957"/>
    <cellStyle name="Normal 3 3 11 3 3" xfId="36514"/>
    <cellStyle name="Normal 3 3 11 3 4" xfId="47069"/>
    <cellStyle name="Normal 3 3 11 3 5" xfId="57633"/>
    <cellStyle name="Normal 3 3 11 4" xfId="5168"/>
    <cellStyle name="Normal 3 3 11 5" xfId="15733"/>
    <cellStyle name="Normal 3 3 11 6" xfId="20677"/>
    <cellStyle name="Normal 3 3 11 7" xfId="31234"/>
    <cellStyle name="Normal 3 3 11 8" xfId="41789"/>
    <cellStyle name="Normal 3 3 11 9" xfId="52353"/>
    <cellStyle name="Normal 3 3 12" xfId="5344"/>
    <cellStyle name="Normal 3 3 12 2" xfId="10626"/>
    <cellStyle name="Normal 3 3 12 2 2" xfId="26133"/>
    <cellStyle name="Normal 3 3 12 2 3" xfId="36690"/>
    <cellStyle name="Normal 3 3 12 2 4" xfId="47245"/>
    <cellStyle name="Normal 3 3 12 2 5" xfId="57809"/>
    <cellStyle name="Normal 3 3 12 3" xfId="20853"/>
    <cellStyle name="Normal 3 3 12 4" xfId="31410"/>
    <cellStyle name="Normal 3 3 12 5" xfId="41965"/>
    <cellStyle name="Normal 3 3 12 6" xfId="52529"/>
    <cellStyle name="Normal 3 3 13" xfId="7986"/>
    <cellStyle name="Normal 3 3 13 2" xfId="23493"/>
    <cellStyle name="Normal 3 3 13 3" xfId="34050"/>
    <cellStyle name="Normal 3 3 13 4" xfId="44605"/>
    <cellStyle name="Normal 3 3 13 5" xfId="55169"/>
    <cellStyle name="Normal 3 3 14" xfId="2707"/>
    <cellStyle name="Normal 3 3 15" xfId="13269"/>
    <cellStyle name="Normal 3 3 16" xfId="18214"/>
    <cellStyle name="Normal 3 3 17" xfId="28784"/>
    <cellStyle name="Normal 3 3 18" xfId="39339"/>
    <cellStyle name="Normal 3 3 19" xfId="49891"/>
    <cellStyle name="Normal 3 3 2" xfId="74"/>
    <cellStyle name="Normal 3 3 2 10" xfId="5355"/>
    <cellStyle name="Normal 3 3 2 10 2" xfId="10637"/>
    <cellStyle name="Normal 3 3 2 10 2 2" xfId="26144"/>
    <cellStyle name="Normal 3 3 2 10 2 3" xfId="36701"/>
    <cellStyle name="Normal 3 3 2 10 2 4" xfId="47256"/>
    <cellStyle name="Normal 3 3 2 10 2 5" xfId="57820"/>
    <cellStyle name="Normal 3 3 2 10 3" xfId="20864"/>
    <cellStyle name="Normal 3 3 2 10 4" xfId="31421"/>
    <cellStyle name="Normal 3 3 2 10 5" xfId="41976"/>
    <cellStyle name="Normal 3 3 2 10 6" xfId="52540"/>
    <cellStyle name="Normal 3 3 2 11" xfId="7997"/>
    <cellStyle name="Normal 3 3 2 11 2" xfId="23504"/>
    <cellStyle name="Normal 3 3 2 11 3" xfId="34061"/>
    <cellStyle name="Normal 3 3 2 11 4" xfId="44616"/>
    <cellStyle name="Normal 3 3 2 11 5" xfId="55180"/>
    <cellStyle name="Normal 3 3 2 12" xfId="2731"/>
    <cellStyle name="Normal 3 3 2 13" xfId="13293"/>
    <cellStyle name="Normal 3 3 2 14" xfId="18222"/>
    <cellStyle name="Normal 3 3 2 15" xfId="28805"/>
    <cellStyle name="Normal 3 3 2 16" xfId="39360"/>
    <cellStyle name="Normal 3 3 2 17" xfId="49899"/>
    <cellStyle name="Normal 3 3 2 2" xfId="89"/>
    <cellStyle name="Normal 3 3 2 2 10" xfId="2745"/>
    <cellStyle name="Normal 3 3 2 2 11" xfId="13309"/>
    <cellStyle name="Normal 3 3 2 2 12" xfId="18238"/>
    <cellStyle name="Normal 3 3 2 2 13" xfId="28819"/>
    <cellStyle name="Normal 3 3 2 2 14" xfId="39374"/>
    <cellStyle name="Normal 3 3 2 2 15" xfId="49915"/>
    <cellStyle name="Normal 3 3 2 2 2" xfId="169"/>
    <cellStyle name="Normal 3 3 2 2 2 10" xfId="13396"/>
    <cellStyle name="Normal 3 3 2 2 2 11" xfId="18326"/>
    <cellStyle name="Normal 3 3 2 2 2 12" xfId="28888"/>
    <cellStyle name="Normal 3 3 2 2 2 13" xfId="39443"/>
    <cellStyle name="Normal 3 3 2 2 2 14" xfId="50003"/>
    <cellStyle name="Normal 3 3 2 2 2 2" xfId="349"/>
    <cellStyle name="Normal 3 3 2 2 2 2 10" xfId="29064"/>
    <cellStyle name="Normal 3 3 2 2 2 2 11" xfId="39619"/>
    <cellStyle name="Normal 3 3 2 2 2 2 12" xfId="50179"/>
    <cellStyle name="Normal 3 3 2 2 2 2 2" xfId="702"/>
    <cellStyle name="Normal 3 3 2 2 2 2 2 10" xfId="50531"/>
    <cellStyle name="Normal 3 3 2 2 2 2 2 2" xfId="1934"/>
    <cellStyle name="Normal 3 3 2 2 2 2 2 2 2" xfId="7220"/>
    <cellStyle name="Normal 3 3 2 2 2 2 2 2 2 2" xfId="12501"/>
    <cellStyle name="Normal 3 3 2 2 2 2 2 2 2 2 2" xfId="28007"/>
    <cellStyle name="Normal 3 3 2 2 2 2 2 2 2 2 3" xfId="38564"/>
    <cellStyle name="Normal 3 3 2 2 2 2 2 2 2 2 4" xfId="49119"/>
    <cellStyle name="Normal 3 3 2 2 2 2 2 2 2 2 5" xfId="59683"/>
    <cellStyle name="Normal 3 3 2 2 2 2 2 2 2 3" xfId="17620"/>
    <cellStyle name="Normal 3 3 2 2 2 2 2 2 2 4" xfId="22727"/>
    <cellStyle name="Normal 3 3 2 2 2 2 2 2 2 5" xfId="33284"/>
    <cellStyle name="Normal 3 3 2 2 2 2 2 2 2 6" xfId="43839"/>
    <cellStyle name="Normal 3 3 2 2 2 2 2 2 2 7" xfId="54403"/>
    <cellStyle name="Normal 3 3 2 2 2 2 2 2 3" xfId="9860"/>
    <cellStyle name="Normal 3 3 2 2 2 2 2 2 3 2" xfId="25367"/>
    <cellStyle name="Normal 3 3 2 2 2 2 2 2 3 3" xfId="35924"/>
    <cellStyle name="Normal 3 3 2 2 2 2 2 2 3 4" xfId="46479"/>
    <cellStyle name="Normal 3 3 2 2 2 2 2 2 3 5" xfId="57043"/>
    <cellStyle name="Normal 3 3 2 2 2 2 2 2 4" xfId="4578"/>
    <cellStyle name="Normal 3 3 2 2 2 2 2 2 5" xfId="15156"/>
    <cellStyle name="Normal 3 3 2 2 2 2 2 2 6" xfId="20087"/>
    <cellStyle name="Normal 3 3 2 2 2 2 2 2 7" xfId="30644"/>
    <cellStyle name="Normal 3 3 2 2 2 2 2 2 8" xfId="41199"/>
    <cellStyle name="Normal 3 3 2 2 2 2 2 2 9" xfId="51763"/>
    <cellStyle name="Normal 3 3 2 2 2 2 2 3" xfId="5988"/>
    <cellStyle name="Normal 3 3 2 2 2 2 2 3 2" xfId="11269"/>
    <cellStyle name="Normal 3 3 2 2 2 2 2 3 2 2" xfId="26775"/>
    <cellStyle name="Normal 3 3 2 2 2 2 2 3 2 3" xfId="37332"/>
    <cellStyle name="Normal 3 3 2 2 2 2 2 3 2 4" xfId="47887"/>
    <cellStyle name="Normal 3 3 2 2 2 2 2 3 2 5" xfId="58451"/>
    <cellStyle name="Normal 3 3 2 2 2 2 2 3 3" xfId="16388"/>
    <cellStyle name="Normal 3 3 2 2 2 2 2 3 4" xfId="21495"/>
    <cellStyle name="Normal 3 3 2 2 2 2 2 3 5" xfId="32052"/>
    <cellStyle name="Normal 3 3 2 2 2 2 2 3 6" xfId="42607"/>
    <cellStyle name="Normal 3 3 2 2 2 2 2 3 7" xfId="53171"/>
    <cellStyle name="Normal 3 3 2 2 2 2 2 4" xfId="8628"/>
    <cellStyle name="Normal 3 3 2 2 2 2 2 4 2" xfId="24135"/>
    <cellStyle name="Normal 3 3 2 2 2 2 2 4 3" xfId="34692"/>
    <cellStyle name="Normal 3 3 2 2 2 2 2 4 4" xfId="45247"/>
    <cellStyle name="Normal 3 3 2 2 2 2 2 4 5" xfId="55811"/>
    <cellStyle name="Normal 3 3 2 2 2 2 2 5" xfId="3346"/>
    <cellStyle name="Normal 3 3 2 2 2 2 2 6" xfId="13924"/>
    <cellStyle name="Normal 3 3 2 2 2 2 2 7" xfId="18855"/>
    <cellStyle name="Normal 3 3 2 2 2 2 2 8" xfId="29412"/>
    <cellStyle name="Normal 3 3 2 2 2 2 2 9" xfId="39967"/>
    <cellStyle name="Normal 3 3 2 2 2 2 3" xfId="1054"/>
    <cellStyle name="Normal 3 3 2 2 2 2 3 10" xfId="50883"/>
    <cellStyle name="Normal 3 3 2 2 2 2 3 2" xfId="2286"/>
    <cellStyle name="Normal 3 3 2 2 2 2 3 2 2" xfId="7572"/>
    <cellStyle name="Normal 3 3 2 2 2 2 3 2 2 2" xfId="12853"/>
    <cellStyle name="Normal 3 3 2 2 2 2 3 2 2 2 2" xfId="28359"/>
    <cellStyle name="Normal 3 3 2 2 2 2 3 2 2 2 3" xfId="38916"/>
    <cellStyle name="Normal 3 3 2 2 2 2 3 2 2 2 4" xfId="49471"/>
    <cellStyle name="Normal 3 3 2 2 2 2 3 2 2 2 5" xfId="60035"/>
    <cellStyle name="Normal 3 3 2 2 2 2 3 2 2 3" xfId="17972"/>
    <cellStyle name="Normal 3 3 2 2 2 2 3 2 2 4" xfId="23079"/>
    <cellStyle name="Normal 3 3 2 2 2 2 3 2 2 5" xfId="33636"/>
    <cellStyle name="Normal 3 3 2 2 2 2 3 2 2 6" xfId="44191"/>
    <cellStyle name="Normal 3 3 2 2 2 2 3 2 2 7" xfId="54755"/>
    <cellStyle name="Normal 3 3 2 2 2 2 3 2 3" xfId="10212"/>
    <cellStyle name="Normal 3 3 2 2 2 2 3 2 3 2" xfId="25719"/>
    <cellStyle name="Normal 3 3 2 2 2 2 3 2 3 3" xfId="36276"/>
    <cellStyle name="Normal 3 3 2 2 2 2 3 2 3 4" xfId="46831"/>
    <cellStyle name="Normal 3 3 2 2 2 2 3 2 3 5" xfId="57395"/>
    <cellStyle name="Normal 3 3 2 2 2 2 3 2 4" xfId="4930"/>
    <cellStyle name="Normal 3 3 2 2 2 2 3 2 5" xfId="15508"/>
    <cellStyle name="Normal 3 3 2 2 2 2 3 2 6" xfId="20439"/>
    <cellStyle name="Normal 3 3 2 2 2 2 3 2 7" xfId="30996"/>
    <cellStyle name="Normal 3 3 2 2 2 2 3 2 8" xfId="41551"/>
    <cellStyle name="Normal 3 3 2 2 2 2 3 2 9" xfId="52115"/>
    <cellStyle name="Normal 3 3 2 2 2 2 3 3" xfId="6340"/>
    <cellStyle name="Normal 3 3 2 2 2 2 3 3 2" xfId="11621"/>
    <cellStyle name="Normal 3 3 2 2 2 2 3 3 2 2" xfId="27127"/>
    <cellStyle name="Normal 3 3 2 2 2 2 3 3 2 3" xfId="37684"/>
    <cellStyle name="Normal 3 3 2 2 2 2 3 3 2 4" xfId="48239"/>
    <cellStyle name="Normal 3 3 2 2 2 2 3 3 2 5" xfId="58803"/>
    <cellStyle name="Normal 3 3 2 2 2 2 3 3 3" xfId="16740"/>
    <cellStyle name="Normal 3 3 2 2 2 2 3 3 4" xfId="21847"/>
    <cellStyle name="Normal 3 3 2 2 2 2 3 3 5" xfId="32404"/>
    <cellStyle name="Normal 3 3 2 2 2 2 3 3 6" xfId="42959"/>
    <cellStyle name="Normal 3 3 2 2 2 2 3 3 7" xfId="53523"/>
    <cellStyle name="Normal 3 3 2 2 2 2 3 4" xfId="8980"/>
    <cellStyle name="Normal 3 3 2 2 2 2 3 4 2" xfId="24487"/>
    <cellStyle name="Normal 3 3 2 2 2 2 3 4 3" xfId="35044"/>
    <cellStyle name="Normal 3 3 2 2 2 2 3 4 4" xfId="45599"/>
    <cellStyle name="Normal 3 3 2 2 2 2 3 4 5" xfId="56163"/>
    <cellStyle name="Normal 3 3 2 2 2 2 3 5" xfId="3698"/>
    <cellStyle name="Normal 3 3 2 2 2 2 3 6" xfId="14276"/>
    <cellStyle name="Normal 3 3 2 2 2 2 3 7" xfId="19207"/>
    <cellStyle name="Normal 3 3 2 2 2 2 3 8" xfId="29764"/>
    <cellStyle name="Normal 3 3 2 2 2 2 3 9" xfId="40319"/>
    <cellStyle name="Normal 3 3 2 2 2 2 4" xfId="1582"/>
    <cellStyle name="Normal 3 3 2 2 2 2 4 2" xfId="6868"/>
    <cellStyle name="Normal 3 3 2 2 2 2 4 2 2" xfId="12149"/>
    <cellStyle name="Normal 3 3 2 2 2 2 4 2 2 2" xfId="27655"/>
    <cellStyle name="Normal 3 3 2 2 2 2 4 2 2 3" xfId="38212"/>
    <cellStyle name="Normal 3 3 2 2 2 2 4 2 2 4" xfId="48767"/>
    <cellStyle name="Normal 3 3 2 2 2 2 4 2 2 5" xfId="59331"/>
    <cellStyle name="Normal 3 3 2 2 2 2 4 2 3" xfId="17268"/>
    <cellStyle name="Normal 3 3 2 2 2 2 4 2 4" xfId="22375"/>
    <cellStyle name="Normal 3 3 2 2 2 2 4 2 5" xfId="32932"/>
    <cellStyle name="Normal 3 3 2 2 2 2 4 2 6" xfId="43487"/>
    <cellStyle name="Normal 3 3 2 2 2 2 4 2 7" xfId="54051"/>
    <cellStyle name="Normal 3 3 2 2 2 2 4 3" xfId="9508"/>
    <cellStyle name="Normal 3 3 2 2 2 2 4 3 2" xfId="25015"/>
    <cellStyle name="Normal 3 3 2 2 2 2 4 3 3" xfId="35572"/>
    <cellStyle name="Normal 3 3 2 2 2 2 4 3 4" xfId="46127"/>
    <cellStyle name="Normal 3 3 2 2 2 2 4 3 5" xfId="56691"/>
    <cellStyle name="Normal 3 3 2 2 2 2 4 4" xfId="4226"/>
    <cellStyle name="Normal 3 3 2 2 2 2 4 5" xfId="14804"/>
    <cellStyle name="Normal 3 3 2 2 2 2 4 6" xfId="19735"/>
    <cellStyle name="Normal 3 3 2 2 2 2 4 7" xfId="30292"/>
    <cellStyle name="Normal 3 3 2 2 2 2 4 8" xfId="40847"/>
    <cellStyle name="Normal 3 3 2 2 2 2 4 9" xfId="51411"/>
    <cellStyle name="Normal 3 3 2 2 2 2 5" xfId="5635"/>
    <cellStyle name="Normal 3 3 2 2 2 2 5 2" xfId="10917"/>
    <cellStyle name="Normal 3 3 2 2 2 2 5 2 2" xfId="26423"/>
    <cellStyle name="Normal 3 3 2 2 2 2 5 2 3" xfId="36980"/>
    <cellStyle name="Normal 3 3 2 2 2 2 5 2 4" xfId="47535"/>
    <cellStyle name="Normal 3 3 2 2 2 2 5 2 5" xfId="58099"/>
    <cellStyle name="Normal 3 3 2 2 2 2 5 3" xfId="16036"/>
    <cellStyle name="Normal 3 3 2 2 2 2 5 4" xfId="21143"/>
    <cellStyle name="Normal 3 3 2 2 2 2 5 5" xfId="31700"/>
    <cellStyle name="Normal 3 3 2 2 2 2 5 6" xfId="42255"/>
    <cellStyle name="Normal 3 3 2 2 2 2 5 7" xfId="52819"/>
    <cellStyle name="Normal 3 3 2 2 2 2 6" xfId="8276"/>
    <cellStyle name="Normal 3 3 2 2 2 2 6 2" xfId="23783"/>
    <cellStyle name="Normal 3 3 2 2 2 2 6 3" xfId="34340"/>
    <cellStyle name="Normal 3 3 2 2 2 2 6 4" xfId="44895"/>
    <cellStyle name="Normal 3 3 2 2 2 2 6 5" xfId="55459"/>
    <cellStyle name="Normal 3 3 2 2 2 2 7" xfId="2998"/>
    <cellStyle name="Normal 3 3 2 2 2 2 8" xfId="13572"/>
    <cellStyle name="Normal 3 3 2 2 2 2 9" xfId="18503"/>
    <cellStyle name="Normal 3 3 2 2 2 3" xfId="525"/>
    <cellStyle name="Normal 3 3 2 2 2 3 10" xfId="39791"/>
    <cellStyle name="Normal 3 3 2 2 2 3 11" xfId="50355"/>
    <cellStyle name="Normal 3 3 2 2 2 3 2" xfId="1230"/>
    <cellStyle name="Normal 3 3 2 2 2 3 2 10" xfId="51059"/>
    <cellStyle name="Normal 3 3 2 2 2 3 2 2" xfId="2462"/>
    <cellStyle name="Normal 3 3 2 2 2 3 2 2 2" xfId="7748"/>
    <cellStyle name="Normal 3 3 2 2 2 3 2 2 2 2" xfId="13029"/>
    <cellStyle name="Normal 3 3 2 2 2 3 2 2 2 2 2" xfId="28535"/>
    <cellStyle name="Normal 3 3 2 2 2 3 2 2 2 2 3" xfId="39092"/>
    <cellStyle name="Normal 3 3 2 2 2 3 2 2 2 2 4" xfId="49647"/>
    <cellStyle name="Normal 3 3 2 2 2 3 2 2 2 2 5" xfId="60211"/>
    <cellStyle name="Normal 3 3 2 2 2 3 2 2 2 3" xfId="18148"/>
    <cellStyle name="Normal 3 3 2 2 2 3 2 2 2 4" xfId="23255"/>
    <cellStyle name="Normal 3 3 2 2 2 3 2 2 2 5" xfId="33812"/>
    <cellStyle name="Normal 3 3 2 2 2 3 2 2 2 6" xfId="44367"/>
    <cellStyle name="Normal 3 3 2 2 2 3 2 2 2 7" xfId="54931"/>
    <cellStyle name="Normal 3 3 2 2 2 3 2 2 3" xfId="10388"/>
    <cellStyle name="Normal 3 3 2 2 2 3 2 2 3 2" xfId="25895"/>
    <cellStyle name="Normal 3 3 2 2 2 3 2 2 3 3" xfId="36452"/>
    <cellStyle name="Normal 3 3 2 2 2 3 2 2 3 4" xfId="47007"/>
    <cellStyle name="Normal 3 3 2 2 2 3 2 2 3 5" xfId="57571"/>
    <cellStyle name="Normal 3 3 2 2 2 3 2 2 4" xfId="5106"/>
    <cellStyle name="Normal 3 3 2 2 2 3 2 2 5" xfId="15684"/>
    <cellStyle name="Normal 3 3 2 2 2 3 2 2 6" xfId="20615"/>
    <cellStyle name="Normal 3 3 2 2 2 3 2 2 7" xfId="31172"/>
    <cellStyle name="Normal 3 3 2 2 2 3 2 2 8" xfId="41727"/>
    <cellStyle name="Normal 3 3 2 2 2 3 2 2 9" xfId="52291"/>
    <cellStyle name="Normal 3 3 2 2 2 3 2 3" xfId="6516"/>
    <cellStyle name="Normal 3 3 2 2 2 3 2 3 2" xfId="11797"/>
    <cellStyle name="Normal 3 3 2 2 2 3 2 3 2 2" xfId="27303"/>
    <cellStyle name="Normal 3 3 2 2 2 3 2 3 2 3" xfId="37860"/>
    <cellStyle name="Normal 3 3 2 2 2 3 2 3 2 4" xfId="48415"/>
    <cellStyle name="Normal 3 3 2 2 2 3 2 3 2 5" xfId="58979"/>
    <cellStyle name="Normal 3 3 2 2 2 3 2 3 3" xfId="16916"/>
    <cellStyle name="Normal 3 3 2 2 2 3 2 3 4" xfId="22023"/>
    <cellStyle name="Normal 3 3 2 2 2 3 2 3 5" xfId="32580"/>
    <cellStyle name="Normal 3 3 2 2 2 3 2 3 6" xfId="43135"/>
    <cellStyle name="Normal 3 3 2 2 2 3 2 3 7" xfId="53699"/>
    <cellStyle name="Normal 3 3 2 2 2 3 2 4" xfId="9156"/>
    <cellStyle name="Normal 3 3 2 2 2 3 2 4 2" xfId="24663"/>
    <cellStyle name="Normal 3 3 2 2 2 3 2 4 3" xfId="35220"/>
    <cellStyle name="Normal 3 3 2 2 2 3 2 4 4" xfId="45775"/>
    <cellStyle name="Normal 3 3 2 2 2 3 2 4 5" xfId="56339"/>
    <cellStyle name="Normal 3 3 2 2 2 3 2 5" xfId="3874"/>
    <cellStyle name="Normal 3 3 2 2 2 3 2 6" xfId="14452"/>
    <cellStyle name="Normal 3 3 2 2 2 3 2 7" xfId="19383"/>
    <cellStyle name="Normal 3 3 2 2 2 3 2 8" xfId="29940"/>
    <cellStyle name="Normal 3 3 2 2 2 3 2 9" xfId="40495"/>
    <cellStyle name="Normal 3 3 2 2 2 3 3" xfId="1758"/>
    <cellStyle name="Normal 3 3 2 2 2 3 3 2" xfId="7044"/>
    <cellStyle name="Normal 3 3 2 2 2 3 3 2 2" xfId="12325"/>
    <cellStyle name="Normal 3 3 2 2 2 3 3 2 2 2" xfId="27831"/>
    <cellStyle name="Normal 3 3 2 2 2 3 3 2 2 3" xfId="38388"/>
    <cellStyle name="Normal 3 3 2 2 2 3 3 2 2 4" xfId="48943"/>
    <cellStyle name="Normal 3 3 2 2 2 3 3 2 2 5" xfId="59507"/>
    <cellStyle name="Normal 3 3 2 2 2 3 3 2 3" xfId="17444"/>
    <cellStyle name="Normal 3 3 2 2 2 3 3 2 4" xfId="22551"/>
    <cellStyle name="Normal 3 3 2 2 2 3 3 2 5" xfId="33108"/>
    <cellStyle name="Normal 3 3 2 2 2 3 3 2 6" xfId="43663"/>
    <cellStyle name="Normal 3 3 2 2 2 3 3 2 7" xfId="54227"/>
    <cellStyle name="Normal 3 3 2 2 2 3 3 3" xfId="9684"/>
    <cellStyle name="Normal 3 3 2 2 2 3 3 3 2" xfId="25191"/>
    <cellStyle name="Normal 3 3 2 2 2 3 3 3 3" xfId="35748"/>
    <cellStyle name="Normal 3 3 2 2 2 3 3 3 4" xfId="46303"/>
    <cellStyle name="Normal 3 3 2 2 2 3 3 3 5" xfId="56867"/>
    <cellStyle name="Normal 3 3 2 2 2 3 3 4" xfId="4402"/>
    <cellStyle name="Normal 3 3 2 2 2 3 3 5" xfId="14980"/>
    <cellStyle name="Normal 3 3 2 2 2 3 3 6" xfId="19911"/>
    <cellStyle name="Normal 3 3 2 2 2 3 3 7" xfId="30468"/>
    <cellStyle name="Normal 3 3 2 2 2 3 3 8" xfId="41023"/>
    <cellStyle name="Normal 3 3 2 2 2 3 3 9" xfId="51587"/>
    <cellStyle name="Normal 3 3 2 2 2 3 4" xfId="5811"/>
    <cellStyle name="Normal 3 3 2 2 2 3 4 2" xfId="11093"/>
    <cellStyle name="Normal 3 3 2 2 2 3 4 2 2" xfId="26599"/>
    <cellStyle name="Normal 3 3 2 2 2 3 4 2 3" xfId="37156"/>
    <cellStyle name="Normal 3 3 2 2 2 3 4 2 4" xfId="47711"/>
    <cellStyle name="Normal 3 3 2 2 2 3 4 2 5" xfId="58275"/>
    <cellStyle name="Normal 3 3 2 2 2 3 4 3" xfId="16212"/>
    <cellStyle name="Normal 3 3 2 2 2 3 4 4" xfId="21319"/>
    <cellStyle name="Normal 3 3 2 2 2 3 4 5" xfId="31876"/>
    <cellStyle name="Normal 3 3 2 2 2 3 4 6" xfId="42431"/>
    <cellStyle name="Normal 3 3 2 2 2 3 4 7" xfId="52995"/>
    <cellStyle name="Normal 3 3 2 2 2 3 5" xfId="8452"/>
    <cellStyle name="Normal 3 3 2 2 2 3 5 2" xfId="23959"/>
    <cellStyle name="Normal 3 3 2 2 2 3 5 3" xfId="34516"/>
    <cellStyle name="Normal 3 3 2 2 2 3 5 4" xfId="45071"/>
    <cellStyle name="Normal 3 3 2 2 2 3 5 5" xfId="55635"/>
    <cellStyle name="Normal 3 3 2 2 2 3 6" xfId="3170"/>
    <cellStyle name="Normal 3 3 2 2 2 3 7" xfId="13748"/>
    <cellStyle name="Normal 3 3 2 2 2 3 8" xfId="18679"/>
    <cellStyle name="Normal 3 3 2 2 2 3 9" xfId="29236"/>
    <cellStyle name="Normal 3 3 2 2 2 4" xfId="878"/>
    <cellStyle name="Normal 3 3 2 2 2 4 10" xfId="50707"/>
    <cellStyle name="Normal 3 3 2 2 2 4 2" xfId="2110"/>
    <cellStyle name="Normal 3 3 2 2 2 4 2 2" xfId="7396"/>
    <cellStyle name="Normal 3 3 2 2 2 4 2 2 2" xfId="12677"/>
    <cellStyle name="Normal 3 3 2 2 2 4 2 2 2 2" xfId="28183"/>
    <cellStyle name="Normal 3 3 2 2 2 4 2 2 2 3" xfId="38740"/>
    <cellStyle name="Normal 3 3 2 2 2 4 2 2 2 4" xfId="49295"/>
    <cellStyle name="Normal 3 3 2 2 2 4 2 2 2 5" xfId="59859"/>
    <cellStyle name="Normal 3 3 2 2 2 4 2 2 3" xfId="17796"/>
    <cellStyle name="Normal 3 3 2 2 2 4 2 2 4" xfId="22903"/>
    <cellStyle name="Normal 3 3 2 2 2 4 2 2 5" xfId="33460"/>
    <cellStyle name="Normal 3 3 2 2 2 4 2 2 6" xfId="44015"/>
    <cellStyle name="Normal 3 3 2 2 2 4 2 2 7" xfId="54579"/>
    <cellStyle name="Normal 3 3 2 2 2 4 2 3" xfId="10036"/>
    <cellStyle name="Normal 3 3 2 2 2 4 2 3 2" xfId="25543"/>
    <cellStyle name="Normal 3 3 2 2 2 4 2 3 3" xfId="36100"/>
    <cellStyle name="Normal 3 3 2 2 2 4 2 3 4" xfId="46655"/>
    <cellStyle name="Normal 3 3 2 2 2 4 2 3 5" xfId="57219"/>
    <cellStyle name="Normal 3 3 2 2 2 4 2 4" xfId="4754"/>
    <cellStyle name="Normal 3 3 2 2 2 4 2 5" xfId="15332"/>
    <cellStyle name="Normal 3 3 2 2 2 4 2 6" xfId="20263"/>
    <cellStyle name="Normal 3 3 2 2 2 4 2 7" xfId="30820"/>
    <cellStyle name="Normal 3 3 2 2 2 4 2 8" xfId="41375"/>
    <cellStyle name="Normal 3 3 2 2 2 4 2 9" xfId="51939"/>
    <cellStyle name="Normal 3 3 2 2 2 4 3" xfId="6164"/>
    <cellStyle name="Normal 3 3 2 2 2 4 3 2" xfId="11445"/>
    <cellStyle name="Normal 3 3 2 2 2 4 3 2 2" xfId="26951"/>
    <cellStyle name="Normal 3 3 2 2 2 4 3 2 3" xfId="37508"/>
    <cellStyle name="Normal 3 3 2 2 2 4 3 2 4" xfId="48063"/>
    <cellStyle name="Normal 3 3 2 2 2 4 3 2 5" xfId="58627"/>
    <cellStyle name="Normal 3 3 2 2 2 4 3 3" xfId="16564"/>
    <cellStyle name="Normal 3 3 2 2 2 4 3 4" xfId="21671"/>
    <cellStyle name="Normal 3 3 2 2 2 4 3 5" xfId="32228"/>
    <cellStyle name="Normal 3 3 2 2 2 4 3 6" xfId="42783"/>
    <cellStyle name="Normal 3 3 2 2 2 4 3 7" xfId="53347"/>
    <cellStyle name="Normal 3 3 2 2 2 4 4" xfId="8804"/>
    <cellStyle name="Normal 3 3 2 2 2 4 4 2" xfId="24311"/>
    <cellStyle name="Normal 3 3 2 2 2 4 4 3" xfId="34868"/>
    <cellStyle name="Normal 3 3 2 2 2 4 4 4" xfId="45423"/>
    <cellStyle name="Normal 3 3 2 2 2 4 4 5" xfId="55987"/>
    <cellStyle name="Normal 3 3 2 2 2 4 5" xfId="3522"/>
    <cellStyle name="Normal 3 3 2 2 2 4 6" xfId="14100"/>
    <cellStyle name="Normal 3 3 2 2 2 4 7" xfId="19031"/>
    <cellStyle name="Normal 3 3 2 2 2 4 8" xfId="29588"/>
    <cellStyle name="Normal 3 3 2 2 2 4 9" xfId="40143"/>
    <cellStyle name="Normal 3 3 2 2 2 5" xfId="1406"/>
    <cellStyle name="Normal 3 3 2 2 2 5 2" xfId="6692"/>
    <cellStyle name="Normal 3 3 2 2 2 5 2 2" xfId="11973"/>
    <cellStyle name="Normal 3 3 2 2 2 5 2 2 2" xfId="27479"/>
    <cellStyle name="Normal 3 3 2 2 2 5 2 2 3" xfId="38036"/>
    <cellStyle name="Normal 3 3 2 2 2 5 2 2 4" xfId="48591"/>
    <cellStyle name="Normal 3 3 2 2 2 5 2 2 5" xfId="59155"/>
    <cellStyle name="Normal 3 3 2 2 2 5 2 3" xfId="17092"/>
    <cellStyle name="Normal 3 3 2 2 2 5 2 4" xfId="22199"/>
    <cellStyle name="Normal 3 3 2 2 2 5 2 5" xfId="32756"/>
    <cellStyle name="Normal 3 3 2 2 2 5 2 6" xfId="43311"/>
    <cellStyle name="Normal 3 3 2 2 2 5 2 7" xfId="53875"/>
    <cellStyle name="Normal 3 3 2 2 2 5 3" xfId="9332"/>
    <cellStyle name="Normal 3 3 2 2 2 5 3 2" xfId="24839"/>
    <cellStyle name="Normal 3 3 2 2 2 5 3 3" xfId="35396"/>
    <cellStyle name="Normal 3 3 2 2 2 5 3 4" xfId="45951"/>
    <cellStyle name="Normal 3 3 2 2 2 5 3 5" xfId="56515"/>
    <cellStyle name="Normal 3 3 2 2 2 5 4" xfId="4050"/>
    <cellStyle name="Normal 3 3 2 2 2 5 5" xfId="14628"/>
    <cellStyle name="Normal 3 3 2 2 2 5 6" xfId="19559"/>
    <cellStyle name="Normal 3 3 2 2 2 5 7" xfId="30116"/>
    <cellStyle name="Normal 3 3 2 2 2 5 8" xfId="40671"/>
    <cellStyle name="Normal 3 3 2 2 2 5 9" xfId="51235"/>
    <cellStyle name="Normal 3 3 2 2 2 6" xfId="2638"/>
    <cellStyle name="Normal 3 3 2 2 2 6 2" xfId="7924"/>
    <cellStyle name="Normal 3 3 2 2 2 6 2 2" xfId="13205"/>
    <cellStyle name="Normal 3 3 2 2 2 6 2 2 2" xfId="28711"/>
    <cellStyle name="Normal 3 3 2 2 2 6 2 2 3" xfId="39268"/>
    <cellStyle name="Normal 3 3 2 2 2 6 2 2 4" xfId="49823"/>
    <cellStyle name="Normal 3 3 2 2 2 6 2 2 5" xfId="60387"/>
    <cellStyle name="Normal 3 3 2 2 2 6 2 3" xfId="23431"/>
    <cellStyle name="Normal 3 3 2 2 2 6 2 4" xfId="33988"/>
    <cellStyle name="Normal 3 3 2 2 2 6 2 5" xfId="44543"/>
    <cellStyle name="Normal 3 3 2 2 2 6 2 6" xfId="55107"/>
    <cellStyle name="Normal 3 3 2 2 2 6 3" xfId="10564"/>
    <cellStyle name="Normal 3 3 2 2 2 6 3 2" xfId="26071"/>
    <cellStyle name="Normal 3 3 2 2 2 6 3 3" xfId="36628"/>
    <cellStyle name="Normal 3 3 2 2 2 6 3 4" xfId="47183"/>
    <cellStyle name="Normal 3 3 2 2 2 6 3 5" xfId="57747"/>
    <cellStyle name="Normal 3 3 2 2 2 6 4" xfId="5282"/>
    <cellStyle name="Normal 3 3 2 2 2 6 5" xfId="15860"/>
    <cellStyle name="Normal 3 3 2 2 2 6 6" xfId="20791"/>
    <cellStyle name="Normal 3 3 2 2 2 6 7" xfId="31348"/>
    <cellStyle name="Normal 3 3 2 2 2 6 8" xfId="41903"/>
    <cellStyle name="Normal 3 3 2 2 2 6 9" xfId="52467"/>
    <cellStyle name="Normal 3 3 2 2 2 7" xfId="5459"/>
    <cellStyle name="Normal 3 3 2 2 2 7 2" xfId="10741"/>
    <cellStyle name="Normal 3 3 2 2 2 7 2 2" xfId="26247"/>
    <cellStyle name="Normal 3 3 2 2 2 7 2 3" xfId="36804"/>
    <cellStyle name="Normal 3 3 2 2 2 7 2 4" xfId="47359"/>
    <cellStyle name="Normal 3 3 2 2 2 7 2 5" xfId="57923"/>
    <cellStyle name="Normal 3 3 2 2 2 7 3" xfId="20967"/>
    <cellStyle name="Normal 3 3 2 2 2 7 4" xfId="31524"/>
    <cellStyle name="Normal 3 3 2 2 2 7 5" xfId="42079"/>
    <cellStyle name="Normal 3 3 2 2 2 7 6" xfId="52643"/>
    <cellStyle name="Normal 3 3 2 2 2 8" xfId="8100"/>
    <cellStyle name="Normal 3 3 2 2 2 8 2" xfId="23607"/>
    <cellStyle name="Normal 3 3 2 2 2 8 3" xfId="34164"/>
    <cellStyle name="Normal 3 3 2 2 2 8 4" xfId="44719"/>
    <cellStyle name="Normal 3 3 2 2 2 8 5" xfId="55283"/>
    <cellStyle name="Normal 3 3 2 2 2 9" xfId="2815"/>
    <cellStyle name="Normal 3 3 2 2 3" xfId="262"/>
    <cellStyle name="Normal 3 3 2 2 3 10" xfId="28977"/>
    <cellStyle name="Normal 3 3 2 2 3 11" xfId="39532"/>
    <cellStyle name="Normal 3 3 2 2 3 12" xfId="50092"/>
    <cellStyle name="Normal 3 3 2 2 3 2" xfId="615"/>
    <cellStyle name="Normal 3 3 2 2 3 2 10" xfId="50444"/>
    <cellStyle name="Normal 3 3 2 2 3 2 2" xfId="1847"/>
    <cellStyle name="Normal 3 3 2 2 3 2 2 2" xfId="7133"/>
    <cellStyle name="Normal 3 3 2 2 3 2 2 2 2" xfId="12414"/>
    <cellStyle name="Normal 3 3 2 2 3 2 2 2 2 2" xfId="27920"/>
    <cellStyle name="Normal 3 3 2 2 3 2 2 2 2 3" xfId="38477"/>
    <cellStyle name="Normal 3 3 2 2 3 2 2 2 2 4" xfId="49032"/>
    <cellStyle name="Normal 3 3 2 2 3 2 2 2 2 5" xfId="59596"/>
    <cellStyle name="Normal 3 3 2 2 3 2 2 2 3" xfId="17533"/>
    <cellStyle name="Normal 3 3 2 2 3 2 2 2 4" xfId="22640"/>
    <cellStyle name="Normal 3 3 2 2 3 2 2 2 5" xfId="33197"/>
    <cellStyle name="Normal 3 3 2 2 3 2 2 2 6" xfId="43752"/>
    <cellStyle name="Normal 3 3 2 2 3 2 2 2 7" xfId="54316"/>
    <cellStyle name="Normal 3 3 2 2 3 2 2 3" xfId="9773"/>
    <cellStyle name="Normal 3 3 2 2 3 2 2 3 2" xfId="25280"/>
    <cellStyle name="Normal 3 3 2 2 3 2 2 3 3" xfId="35837"/>
    <cellStyle name="Normal 3 3 2 2 3 2 2 3 4" xfId="46392"/>
    <cellStyle name="Normal 3 3 2 2 3 2 2 3 5" xfId="56956"/>
    <cellStyle name="Normal 3 3 2 2 3 2 2 4" xfId="4491"/>
    <cellStyle name="Normal 3 3 2 2 3 2 2 5" xfId="15069"/>
    <cellStyle name="Normal 3 3 2 2 3 2 2 6" xfId="20000"/>
    <cellStyle name="Normal 3 3 2 2 3 2 2 7" xfId="30557"/>
    <cellStyle name="Normal 3 3 2 2 3 2 2 8" xfId="41112"/>
    <cellStyle name="Normal 3 3 2 2 3 2 2 9" xfId="51676"/>
    <cellStyle name="Normal 3 3 2 2 3 2 3" xfId="5901"/>
    <cellStyle name="Normal 3 3 2 2 3 2 3 2" xfId="11182"/>
    <cellStyle name="Normal 3 3 2 2 3 2 3 2 2" xfId="26688"/>
    <cellStyle name="Normal 3 3 2 2 3 2 3 2 3" xfId="37245"/>
    <cellStyle name="Normal 3 3 2 2 3 2 3 2 4" xfId="47800"/>
    <cellStyle name="Normal 3 3 2 2 3 2 3 2 5" xfId="58364"/>
    <cellStyle name="Normal 3 3 2 2 3 2 3 3" xfId="16301"/>
    <cellStyle name="Normal 3 3 2 2 3 2 3 4" xfId="21408"/>
    <cellStyle name="Normal 3 3 2 2 3 2 3 5" xfId="31965"/>
    <cellStyle name="Normal 3 3 2 2 3 2 3 6" xfId="42520"/>
    <cellStyle name="Normal 3 3 2 2 3 2 3 7" xfId="53084"/>
    <cellStyle name="Normal 3 3 2 2 3 2 4" xfId="8541"/>
    <cellStyle name="Normal 3 3 2 2 3 2 4 2" xfId="24048"/>
    <cellStyle name="Normal 3 3 2 2 3 2 4 3" xfId="34605"/>
    <cellStyle name="Normal 3 3 2 2 3 2 4 4" xfId="45160"/>
    <cellStyle name="Normal 3 3 2 2 3 2 4 5" xfId="55724"/>
    <cellStyle name="Normal 3 3 2 2 3 2 5" xfId="3259"/>
    <cellStyle name="Normal 3 3 2 2 3 2 6" xfId="13837"/>
    <cellStyle name="Normal 3 3 2 2 3 2 7" xfId="18768"/>
    <cellStyle name="Normal 3 3 2 2 3 2 8" xfId="29325"/>
    <cellStyle name="Normal 3 3 2 2 3 2 9" xfId="39880"/>
    <cellStyle name="Normal 3 3 2 2 3 3" xfId="967"/>
    <cellStyle name="Normal 3 3 2 2 3 3 10" xfId="50796"/>
    <cellStyle name="Normal 3 3 2 2 3 3 2" xfId="2199"/>
    <cellStyle name="Normal 3 3 2 2 3 3 2 2" xfId="7485"/>
    <cellStyle name="Normal 3 3 2 2 3 3 2 2 2" xfId="12766"/>
    <cellStyle name="Normal 3 3 2 2 3 3 2 2 2 2" xfId="28272"/>
    <cellStyle name="Normal 3 3 2 2 3 3 2 2 2 3" xfId="38829"/>
    <cellStyle name="Normal 3 3 2 2 3 3 2 2 2 4" xfId="49384"/>
    <cellStyle name="Normal 3 3 2 2 3 3 2 2 2 5" xfId="59948"/>
    <cellStyle name="Normal 3 3 2 2 3 3 2 2 3" xfId="17885"/>
    <cellStyle name="Normal 3 3 2 2 3 3 2 2 4" xfId="22992"/>
    <cellStyle name="Normal 3 3 2 2 3 3 2 2 5" xfId="33549"/>
    <cellStyle name="Normal 3 3 2 2 3 3 2 2 6" xfId="44104"/>
    <cellStyle name="Normal 3 3 2 2 3 3 2 2 7" xfId="54668"/>
    <cellStyle name="Normal 3 3 2 2 3 3 2 3" xfId="10125"/>
    <cellStyle name="Normal 3 3 2 2 3 3 2 3 2" xfId="25632"/>
    <cellStyle name="Normal 3 3 2 2 3 3 2 3 3" xfId="36189"/>
    <cellStyle name="Normal 3 3 2 2 3 3 2 3 4" xfId="46744"/>
    <cellStyle name="Normal 3 3 2 2 3 3 2 3 5" xfId="57308"/>
    <cellStyle name="Normal 3 3 2 2 3 3 2 4" xfId="4843"/>
    <cellStyle name="Normal 3 3 2 2 3 3 2 5" xfId="15421"/>
    <cellStyle name="Normal 3 3 2 2 3 3 2 6" xfId="20352"/>
    <cellStyle name="Normal 3 3 2 2 3 3 2 7" xfId="30909"/>
    <cellStyle name="Normal 3 3 2 2 3 3 2 8" xfId="41464"/>
    <cellStyle name="Normal 3 3 2 2 3 3 2 9" xfId="52028"/>
    <cellStyle name="Normal 3 3 2 2 3 3 3" xfId="6253"/>
    <cellStyle name="Normal 3 3 2 2 3 3 3 2" xfId="11534"/>
    <cellStyle name="Normal 3 3 2 2 3 3 3 2 2" xfId="27040"/>
    <cellStyle name="Normal 3 3 2 2 3 3 3 2 3" xfId="37597"/>
    <cellStyle name="Normal 3 3 2 2 3 3 3 2 4" xfId="48152"/>
    <cellStyle name="Normal 3 3 2 2 3 3 3 2 5" xfId="58716"/>
    <cellStyle name="Normal 3 3 2 2 3 3 3 3" xfId="16653"/>
    <cellStyle name="Normal 3 3 2 2 3 3 3 4" xfId="21760"/>
    <cellStyle name="Normal 3 3 2 2 3 3 3 5" xfId="32317"/>
    <cellStyle name="Normal 3 3 2 2 3 3 3 6" xfId="42872"/>
    <cellStyle name="Normal 3 3 2 2 3 3 3 7" xfId="53436"/>
    <cellStyle name="Normal 3 3 2 2 3 3 4" xfId="8893"/>
    <cellStyle name="Normal 3 3 2 2 3 3 4 2" xfId="24400"/>
    <cellStyle name="Normal 3 3 2 2 3 3 4 3" xfId="34957"/>
    <cellStyle name="Normal 3 3 2 2 3 3 4 4" xfId="45512"/>
    <cellStyle name="Normal 3 3 2 2 3 3 4 5" xfId="56076"/>
    <cellStyle name="Normal 3 3 2 2 3 3 5" xfId="3611"/>
    <cellStyle name="Normal 3 3 2 2 3 3 6" xfId="14189"/>
    <cellStyle name="Normal 3 3 2 2 3 3 7" xfId="19120"/>
    <cellStyle name="Normal 3 3 2 2 3 3 8" xfId="29677"/>
    <cellStyle name="Normal 3 3 2 2 3 3 9" xfId="40232"/>
    <cellStyle name="Normal 3 3 2 2 3 4" xfId="1495"/>
    <cellStyle name="Normal 3 3 2 2 3 4 2" xfId="6781"/>
    <cellStyle name="Normal 3 3 2 2 3 4 2 2" xfId="12062"/>
    <cellStyle name="Normal 3 3 2 2 3 4 2 2 2" xfId="27568"/>
    <cellStyle name="Normal 3 3 2 2 3 4 2 2 3" xfId="38125"/>
    <cellStyle name="Normal 3 3 2 2 3 4 2 2 4" xfId="48680"/>
    <cellStyle name="Normal 3 3 2 2 3 4 2 2 5" xfId="59244"/>
    <cellStyle name="Normal 3 3 2 2 3 4 2 3" xfId="17181"/>
    <cellStyle name="Normal 3 3 2 2 3 4 2 4" xfId="22288"/>
    <cellStyle name="Normal 3 3 2 2 3 4 2 5" xfId="32845"/>
    <cellStyle name="Normal 3 3 2 2 3 4 2 6" xfId="43400"/>
    <cellStyle name="Normal 3 3 2 2 3 4 2 7" xfId="53964"/>
    <cellStyle name="Normal 3 3 2 2 3 4 3" xfId="9421"/>
    <cellStyle name="Normal 3 3 2 2 3 4 3 2" xfId="24928"/>
    <cellStyle name="Normal 3 3 2 2 3 4 3 3" xfId="35485"/>
    <cellStyle name="Normal 3 3 2 2 3 4 3 4" xfId="46040"/>
    <cellStyle name="Normal 3 3 2 2 3 4 3 5" xfId="56604"/>
    <cellStyle name="Normal 3 3 2 2 3 4 4" xfId="4139"/>
    <cellStyle name="Normal 3 3 2 2 3 4 5" xfId="14717"/>
    <cellStyle name="Normal 3 3 2 2 3 4 6" xfId="19648"/>
    <cellStyle name="Normal 3 3 2 2 3 4 7" xfId="30205"/>
    <cellStyle name="Normal 3 3 2 2 3 4 8" xfId="40760"/>
    <cellStyle name="Normal 3 3 2 2 3 4 9" xfId="51324"/>
    <cellStyle name="Normal 3 3 2 2 3 5" xfId="5548"/>
    <cellStyle name="Normal 3 3 2 2 3 5 2" xfId="10830"/>
    <cellStyle name="Normal 3 3 2 2 3 5 2 2" xfId="26336"/>
    <cellStyle name="Normal 3 3 2 2 3 5 2 3" xfId="36893"/>
    <cellStyle name="Normal 3 3 2 2 3 5 2 4" xfId="47448"/>
    <cellStyle name="Normal 3 3 2 2 3 5 2 5" xfId="58012"/>
    <cellStyle name="Normal 3 3 2 2 3 5 3" xfId="15949"/>
    <cellStyle name="Normal 3 3 2 2 3 5 4" xfId="21056"/>
    <cellStyle name="Normal 3 3 2 2 3 5 5" xfId="31613"/>
    <cellStyle name="Normal 3 3 2 2 3 5 6" xfId="42168"/>
    <cellStyle name="Normal 3 3 2 2 3 5 7" xfId="52732"/>
    <cellStyle name="Normal 3 3 2 2 3 6" xfId="8189"/>
    <cellStyle name="Normal 3 3 2 2 3 6 2" xfId="23696"/>
    <cellStyle name="Normal 3 3 2 2 3 6 3" xfId="34253"/>
    <cellStyle name="Normal 3 3 2 2 3 6 4" xfId="44808"/>
    <cellStyle name="Normal 3 3 2 2 3 6 5" xfId="55372"/>
    <cellStyle name="Normal 3 3 2 2 3 7" xfId="2911"/>
    <cellStyle name="Normal 3 3 2 2 3 8" xfId="13485"/>
    <cellStyle name="Normal 3 3 2 2 3 9" xfId="18416"/>
    <cellStyle name="Normal 3 3 2 2 4" xfId="440"/>
    <cellStyle name="Normal 3 3 2 2 4 10" xfId="39708"/>
    <cellStyle name="Normal 3 3 2 2 4 11" xfId="50270"/>
    <cellStyle name="Normal 3 3 2 2 4 2" xfId="1145"/>
    <cellStyle name="Normal 3 3 2 2 4 2 10" xfId="50974"/>
    <cellStyle name="Normal 3 3 2 2 4 2 2" xfId="2377"/>
    <cellStyle name="Normal 3 3 2 2 4 2 2 2" xfId="7663"/>
    <cellStyle name="Normal 3 3 2 2 4 2 2 2 2" xfId="12944"/>
    <cellStyle name="Normal 3 3 2 2 4 2 2 2 2 2" xfId="28450"/>
    <cellStyle name="Normal 3 3 2 2 4 2 2 2 2 3" xfId="39007"/>
    <cellStyle name="Normal 3 3 2 2 4 2 2 2 2 4" xfId="49562"/>
    <cellStyle name="Normal 3 3 2 2 4 2 2 2 2 5" xfId="60126"/>
    <cellStyle name="Normal 3 3 2 2 4 2 2 2 3" xfId="18063"/>
    <cellStyle name="Normal 3 3 2 2 4 2 2 2 4" xfId="23170"/>
    <cellStyle name="Normal 3 3 2 2 4 2 2 2 5" xfId="33727"/>
    <cellStyle name="Normal 3 3 2 2 4 2 2 2 6" xfId="44282"/>
    <cellStyle name="Normal 3 3 2 2 4 2 2 2 7" xfId="54846"/>
    <cellStyle name="Normal 3 3 2 2 4 2 2 3" xfId="10303"/>
    <cellStyle name="Normal 3 3 2 2 4 2 2 3 2" xfId="25810"/>
    <cellStyle name="Normal 3 3 2 2 4 2 2 3 3" xfId="36367"/>
    <cellStyle name="Normal 3 3 2 2 4 2 2 3 4" xfId="46922"/>
    <cellStyle name="Normal 3 3 2 2 4 2 2 3 5" xfId="57486"/>
    <cellStyle name="Normal 3 3 2 2 4 2 2 4" xfId="5021"/>
    <cellStyle name="Normal 3 3 2 2 4 2 2 5" xfId="15599"/>
    <cellStyle name="Normal 3 3 2 2 4 2 2 6" xfId="20530"/>
    <cellStyle name="Normal 3 3 2 2 4 2 2 7" xfId="31087"/>
    <cellStyle name="Normal 3 3 2 2 4 2 2 8" xfId="41642"/>
    <cellStyle name="Normal 3 3 2 2 4 2 2 9" xfId="52206"/>
    <cellStyle name="Normal 3 3 2 2 4 2 3" xfId="6431"/>
    <cellStyle name="Normal 3 3 2 2 4 2 3 2" xfId="11712"/>
    <cellStyle name="Normal 3 3 2 2 4 2 3 2 2" xfId="27218"/>
    <cellStyle name="Normal 3 3 2 2 4 2 3 2 3" xfId="37775"/>
    <cellStyle name="Normal 3 3 2 2 4 2 3 2 4" xfId="48330"/>
    <cellStyle name="Normal 3 3 2 2 4 2 3 2 5" xfId="58894"/>
    <cellStyle name="Normal 3 3 2 2 4 2 3 3" xfId="16831"/>
    <cellStyle name="Normal 3 3 2 2 4 2 3 4" xfId="21938"/>
    <cellStyle name="Normal 3 3 2 2 4 2 3 5" xfId="32495"/>
    <cellStyle name="Normal 3 3 2 2 4 2 3 6" xfId="43050"/>
    <cellStyle name="Normal 3 3 2 2 4 2 3 7" xfId="53614"/>
    <cellStyle name="Normal 3 3 2 2 4 2 4" xfId="9071"/>
    <cellStyle name="Normal 3 3 2 2 4 2 4 2" xfId="24578"/>
    <cellStyle name="Normal 3 3 2 2 4 2 4 3" xfId="35135"/>
    <cellStyle name="Normal 3 3 2 2 4 2 4 4" xfId="45690"/>
    <cellStyle name="Normal 3 3 2 2 4 2 4 5" xfId="56254"/>
    <cellStyle name="Normal 3 3 2 2 4 2 5" xfId="3789"/>
    <cellStyle name="Normal 3 3 2 2 4 2 6" xfId="14367"/>
    <cellStyle name="Normal 3 3 2 2 4 2 7" xfId="19298"/>
    <cellStyle name="Normal 3 3 2 2 4 2 8" xfId="29855"/>
    <cellStyle name="Normal 3 3 2 2 4 2 9" xfId="40410"/>
    <cellStyle name="Normal 3 3 2 2 4 3" xfId="1673"/>
    <cellStyle name="Normal 3 3 2 2 4 3 2" xfId="6959"/>
    <cellStyle name="Normal 3 3 2 2 4 3 2 2" xfId="12240"/>
    <cellStyle name="Normal 3 3 2 2 4 3 2 2 2" xfId="27746"/>
    <cellStyle name="Normal 3 3 2 2 4 3 2 2 3" xfId="38303"/>
    <cellStyle name="Normal 3 3 2 2 4 3 2 2 4" xfId="48858"/>
    <cellStyle name="Normal 3 3 2 2 4 3 2 2 5" xfId="59422"/>
    <cellStyle name="Normal 3 3 2 2 4 3 2 3" xfId="17359"/>
    <cellStyle name="Normal 3 3 2 2 4 3 2 4" xfId="22466"/>
    <cellStyle name="Normal 3 3 2 2 4 3 2 5" xfId="33023"/>
    <cellStyle name="Normal 3 3 2 2 4 3 2 6" xfId="43578"/>
    <cellStyle name="Normal 3 3 2 2 4 3 2 7" xfId="54142"/>
    <cellStyle name="Normal 3 3 2 2 4 3 3" xfId="9599"/>
    <cellStyle name="Normal 3 3 2 2 4 3 3 2" xfId="25106"/>
    <cellStyle name="Normal 3 3 2 2 4 3 3 3" xfId="35663"/>
    <cellStyle name="Normal 3 3 2 2 4 3 3 4" xfId="46218"/>
    <cellStyle name="Normal 3 3 2 2 4 3 3 5" xfId="56782"/>
    <cellStyle name="Normal 3 3 2 2 4 3 4" xfId="4317"/>
    <cellStyle name="Normal 3 3 2 2 4 3 5" xfId="14895"/>
    <cellStyle name="Normal 3 3 2 2 4 3 6" xfId="19826"/>
    <cellStyle name="Normal 3 3 2 2 4 3 7" xfId="30383"/>
    <cellStyle name="Normal 3 3 2 2 4 3 8" xfId="40938"/>
    <cellStyle name="Normal 3 3 2 2 4 3 9" xfId="51502"/>
    <cellStyle name="Normal 3 3 2 2 4 4" xfId="5726"/>
    <cellStyle name="Normal 3 3 2 2 4 4 2" xfId="11008"/>
    <cellStyle name="Normal 3 3 2 2 4 4 2 2" xfId="26514"/>
    <cellStyle name="Normal 3 3 2 2 4 4 2 3" xfId="37071"/>
    <cellStyle name="Normal 3 3 2 2 4 4 2 4" xfId="47626"/>
    <cellStyle name="Normal 3 3 2 2 4 4 2 5" xfId="58190"/>
    <cellStyle name="Normal 3 3 2 2 4 4 3" xfId="16127"/>
    <cellStyle name="Normal 3 3 2 2 4 4 4" xfId="21234"/>
    <cellStyle name="Normal 3 3 2 2 4 4 5" xfId="31791"/>
    <cellStyle name="Normal 3 3 2 2 4 4 6" xfId="42346"/>
    <cellStyle name="Normal 3 3 2 2 4 4 7" xfId="52910"/>
    <cellStyle name="Normal 3 3 2 2 4 5" xfId="8367"/>
    <cellStyle name="Normal 3 3 2 2 4 5 2" xfId="23874"/>
    <cellStyle name="Normal 3 3 2 2 4 5 3" xfId="34431"/>
    <cellStyle name="Normal 3 3 2 2 4 5 4" xfId="44986"/>
    <cellStyle name="Normal 3 3 2 2 4 5 5" xfId="55550"/>
    <cellStyle name="Normal 3 3 2 2 4 6" xfId="3087"/>
    <cellStyle name="Normal 3 3 2 2 4 7" xfId="13663"/>
    <cellStyle name="Normal 3 3 2 2 4 8" xfId="18594"/>
    <cellStyle name="Normal 3 3 2 2 4 9" xfId="29153"/>
    <cellStyle name="Normal 3 3 2 2 5" xfId="793"/>
    <cellStyle name="Normal 3 3 2 2 5 10" xfId="50622"/>
    <cellStyle name="Normal 3 3 2 2 5 2" xfId="2025"/>
    <cellStyle name="Normal 3 3 2 2 5 2 2" xfId="7311"/>
    <cellStyle name="Normal 3 3 2 2 5 2 2 2" xfId="12592"/>
    <cellStyle name="Normal 3 3 2 2 5 2 2 2 2" xfId="28098"/>
    <cellStyle name="Normal 3 3 2 2 5 2 2 2 3" xfId="38655"/>
    <cellStyle name="Normal 3 3 2 2 5 2 2 2 4" xfId="49210"/>
    <cellStyle name="Normal 3 3 2 2 5 2 2 2 5" xfId="59774"/>
    <cellStyle name="Normal 3 3 2 2 5 2 2 3" xfId="17711"/>
    <cellStyle name="Normal 3 3 2 2 5 2 2 4" xfId="22818"/>
    <cellStyle name="Normal 3 3 2 2 5 2 2 5" xfId="33375"/>
    <cellStyle name="Normal 3 3 2 2 5 2 2 6" xfId="43930"/>
    <cellStyle name="Normal 3 3 2 2 5 2 2 7" xfId="54494"/>
    <cellStyle name="Normal 3 3 2 2 5 2 3" xfId="9951"/>
    <cellStyle name="Normal 3 3 2 2 5 2 3 2" xfId="25458"/>
    <cellStyle name="Normal 3 3 2 2 5 2 3 3" xfId="36015"/>
    <cellStyle name="Normal 3 3 2 2 5 2 3 4" xfId="46570"/>
    <cellStyle name="Normal 3 3 2 2 5 2 3 5" xfId="57134"/>
    <cellStyle name="Normal 3 3 2 2 5 2 4" xfId="4669"/>
    <cellStyle name="Normal 3 3 2 2 5 2 5" xfId="15247"/>
    <cellStyle name="Normal 3 3 2 2 5 2 6" xfId="20178"/>
    <cellStyle name="Normal 3 3 2 2 5 2 7" xfId="30735"/>
    <cellStyle name="Normal 3 3 2 2 5 2 8" xfId="41290"/>
    <cellStyle name="Normal 3 3 2 2 5 2 9" xfId="51854"/>
    <cellStyle name="Normal 3 3 2 2 5 3" xfId="6079"/>
    <cellStyle name="Normal 3 3 2 2 5 3 2" xfId="11360"/>
    <cellStyle name="Normal 3 3 2 2 5 3 2 2" xfId="26866"/>
    <cellStyle name="Normal 3 3 2 2 5 3 2 3" xfId="37423"/>
    <cellStyle name="Normal 3 3 2 2 5 3 2 4" xfId="47978"/>
    <cellStyle name="Normal 3 3 2 2 5 3 2 5" xfId="58542"/>
    <cellStyle name="Normal 3 3 2 2 5 3 3" xfId="16479"/>
    <cellStyle name="Normal 3 3 2 2 5 3 4" xfId="21586"/>
    <cellStyle name="Normal 3 3 2 2 5 3 5" xfId="32143"/>
    <cellStyle name="Normal 3 3 2 2 5 3 6" xfId="42698"/>
    <cellStyle name="Normal 3 3 2 2 5 3 7" xfId="53262"/>
    <cellStyle name="Normal 3 3 2 2 5 4" xfId="8719"/>
    <cellStyle name="Normal 3 3 2 2 5 4 2" xfId="24226"/>
    <cellStyle name="Normal 3 3 2 2 5 4 3" xfId="34783"/>
    <cellStyle name="Normal 3 3 2 2 5 4 4" xfId="45338"/>
    <cellStyle name="Normal 3 3 2 2 5 4 5" xfId="55902"/>
    <cellStyle name="Normal 3 3 2 2 5 5" xfId="3437"/>
    <cellStyle name="Normal 3 3 2 2 5 6" xfId="14015"/>
    <cellStyle name="Normal 3 3 2 2 5 7" xfId="18946"/>
    <cellStyle name="Normal 3 3 2 2 5 8" xfId="29503"/>
    <cellStyle name="Normal 3 3 2 2 5 9" xfId="40058"/>
    <cellStyle name="Normal 3 3 2 2 6" xfId="1319"/>
    <cellStyle name="Normal 3 3 2 2 6 2" xfId="6605"/>
    <cellStyle name="Normal 3 3 2 2 6 2 2" xfId="11886"/>
    <cellStyle name="Normal 3 3 2 2 6 2 2 2" xfId="27392"/>
    <cellStyle name="Normal 3 3 2 2 6 2 2 3" xfId="37949"/>
    <cellStyle name="Normal 3 3 2 2 6 2 2 4" xfId="48504"/>
    <cellStyle name="Normal 3 3 2 2 6 2 2 5" xfId="59068"/>
    <cellStyle name="Normal 3 3 2 2 6 2 3" xfId="17005"/>
    <cellStyle name="Normal 3 3 2 2 6 2 4" xfId="22112"/>
    <cellStyle name="Normal 3 3 2 2 6 2 5" xfId="32669"/>
    <cellStyle name="Normal 3 3 2 2 6 2 6" xfId="43224"/>
    <cellStyle name="Normal 3 3 2 2 6 2 7" xfId="53788"/>
    <cellStyle name="Normal 3 3 2 2 6 3" xfId="9245"/>
    <cellStyle name="Normal 3 3 2 2 6 3 2" xfId="24752"/>
    <cellStyle name="Normal 3 3 2 2 6 3 3" xfId="35309"/>
    <cellStyle name="Normal 3 3 2 2 6 3 4" xfId="45864"/>
    <cellStyle name="Normal 3 3 2 2 6 3 5" xfId="56428"/>
    <cellStyle name="Normal 3 3 2 2 6 4" xfId="3963"/>
    <cellStyle name="Normal 3 3 2 2 6 5" xfId="14541"/>
    <cellStyle name="Normal 3 3 2 2 6 6" xfId="19472"/>
    <cellStyle name="Normal 3 3 2 2 6 7" xfId="30029"/>
    <cellStyle name="Normal 3 3 2 2 6 8" xfId="40584"/>
    <cellStyle name="Normal 3 3 2 2 6 9" xfId="51148"/>
    <cellStyle name="Normal 3 3 2 2 7" xfId="2551"/>
    <cellStyle name="Normal 3 3 2 2 7 2" xfId="7837"/>
    <cellStyle name="Normal 3 3 2 2 7 2 2" xfId="13118"/>
    <cellStyle name="Normal 3 3 2 2 7 2 2 2" xfId="28624"/>
    <cellStyle name="Normal 3 3 2 2 7 2 2 3" xfId="39181"/>
    <cellStyle name="Normal 3 3 2 2 7 2 2 4" xfId="49736"/>
    <cellStyle name="Normal 3 3 2 2 7 2 2 5" xfId="60300"/>
    <cellStyle name="Normal 3 3 2 2 7 2 3" xfId="23344"/>
    <cellStyle name="Normal 3 3 2 2 7 2 4" xfId="33901"/>
    <cellStyle name="Normal 3 3 2 2 7 2 5" xfId="44456"/>
    <cellStyle name="Normal 3 3 2 2 7 2 6" xfId="55020"/>
    <cellStyle name="Normal 3 3 2 2 7 3" xfId="10477"/>
    <cellStyle name="Normal 3 3 2 2 7 3 2" xfId="25984"/>
    <cellStyle name="Normal 3 3 2 2 7 3 3" xfId="36541"/>
    <cellStyle name="Normal 3 3 2 2 7 3 4" xfId="47096"/>
    <cellStyle name="Normal 3 3 2 2 7 3 5" xfId="57660"/>
    <cellStyle name="Normal 3 3 2 2 7 4" xfId="5195"/>
    <cellStyle name="Normal 3 3 2 2 7 5" xfId="15773"/>
    <cellStyle name="Normal 3 3 2 2 7 6" xfId="20704"/>
    <cellStyle name="Normal 3 3 2 2 7 7" xfId="31261"/>
    <cellStyle name="Normal 3 3 2 2 7 8" xfId="41816"/>
    <cellStyle name="Normal 3 3 2 2 7 9" xfId="52380"/>
    <cellStyle name="Normal 3 3 2 2 8" xfId="5374"/>
    <cellStyle name="Normal 3 3 2 2 8 2" xfId="10656"/>
    <cellStyle name="Normal 3 3 2 2 8 2 2" xfId="26162"/>
    <cellStyle name="Normal 3 3 2 2 8 2 3" xfId="36719"/>
    <cellStyle name="Normal 3 3 2 2 8 2 4" xfId="47274"/>
    <cellStyle name="Normal 3 3 2 2 8 2 5" xfId="57838"/>
    <cellStyle name="Normal 3 3 2 2 8 3" xfId="20882"/>
    <cellStyle name="Normal 3 3 2 2 8 4" xfId="31439"/>
    <cellStyle name="Normal 3 3 2 2 8 5" xfId="41994"/>
    <cellStyle name="Normal 3 3 2 2 8 6" xfId="52558"/>
    <cellStyle name="Normal 3 3 2 2 9" xfId="8015"/>
    <cellStyle name="Normal 3 3 2 2 9 2" xfId="23522"/>
    <cellStyle name="Normal 3 3 2 2 9 3" xfId="34079"/>
    <cellStyle name="Normal 3 3 2 2 9 4" xfId="44634"/>
    <cellStyle name="Normal 3 3 2 2 9 5" xfId="55198"/>
    <cellStyle name="Normal 3 3 2 3" xfId="105"/>
    <cellStyle name="Normal 3 3 2 3 10" xfId="2761"/>
    <cellStyle name="Normal 3 3 2 3 11" xfId="13325"/>
    <cellStyle name="Normal 3 3 2 3 12" xfId="18254"/>
    <cellStyle name="Normal 3 3 2 3 13" xfId="28835"/>
    <cellStyle name="Normal 3 3 2 3 14" xfId="39390"/>
    <cellStyle name="Normal 3 3 2 3 15" xfId="49931"/>
    <cellStyle name="Normal 3 3 2 3 2" xfId="185"/>
    <cellStyle name="Normal 3 3 2 3 2 10" xfId="13412"/>
    <cellStyle name="Normal 3 3 2 3 2 11" xfId="18342"/>
    <cellStyle name="Normal 3 3 2 3 2 12" xfId="28904"/>
    <cellStyle name="Normal 3 3 2 3 2 13" xfId="39459"/>
    <cellStyle name="Normal 3 3 2 3 2 14" xfId="50019"/>
    <cellStyle name="Normal 3 3 2 3 2 2" xfId="365"/>
    <cellStyle name="Normal 3 3 2 3 2 2 10" xfId="29080"/>
    <cellStyle name="Normal 3 3 2 3 2 2 11" xfId="39635"/>
    <cellStyle name="Normal 3 3 2 3 2 2 12" xfId="50195"/>
    <cellStyle name="Normal 3 3 2 3 2 2 2" xfId="718"/>
    <cellStyle name="Normal 3 3 2 3 2 2 2 10" xfId="50547"/>
    <cellStyle name="Normal 3 3 2 3 2 2 2 2" xfId="1950"/>
    <cellStyle name="Normal 3 3 2 3 2 2 2 2 2" xfId="7236"/>
    <cellStyle name="Normal 3 3 2 3 2 2 2 2 2 2" xfId="12517"/>
    <cellStyle name="Normal 3 3 2 3 2 2 2 2 2 2 2" xfId="28023"/>
    <cellStyle name="Normal 3 3 2 3 2 2 2 2 2 2 3" xfId="38580"/>
    <cellStyle name="Normal 3 3 2 3 2 2 2 2 2 2 4" xfId="49135"/>
    <cellStyle name="Normal 3 3 2 3 2 2 2 2 2 2 5" xfId="59699"/>
    <cellStyle name="Normal 3 3 2 3 2 2 2 2 2 3" xfId="17636"/>
    <cellStyle name="Normal 3 3 2 3 2 2 2 2 2 4" xfId="22743"/>
    <cellStyle name="Normal 3 3 2 3 2 2 2 2 2 5" xfId="33300"/>
    <cellStyle name="Normal 3 3 2 3 2 2 2 2 2 6" xfId="43855"/>
    <cellStyle name="Normal 3 3 2 3 2 2 2 2 2 7" xfId="54419"/>
    <cellStyle name="Normal 3 3 2 3 2 2 2 2 3" xfId="9876"/>
    <cellStyle name="Normal 3 3 2 3 2 2 2 2 3 2" xfId="25383"/>
    <cellStyle name="Normal 3 3 2 3 2 2 2 2 3 3" xfId="35940"/>
    <cellStyle name="Normal 3 3 2 3 2 2 2 2 3 4" xfId="46495"/>
    <cellStyle name="Normal 3 3 2 3 2 2 2 2 3 5" xfId="57059"/>
    <cellStyle name="Normal 3 3 2 3 2 2 2 2 4" xfId="4594"/>
    <cellStyle name="Normal 3 3 2 3 2 2 2 2 5" xfId="15172"/>
    <cellStyle name="Normal 3 3 2 3 2 2 2 2 6" xfId="20103"/>
    <cellStyle name="Normal 3 3 2 3 2 2 2 2 7" xfId="30660"/>
    <cellStyle name="Normal 3 3 2 3 2 2 2 2 8" xfId="41215"/>
    <cellStyle name="Normal 3 3 2 3 2 2 2 2 9" xfId="51779"/>
    <cellStyle name="Normal 3 3 2 3 2 2 2 3" xfId="6004"/>
    <cellStyle name="Normal 3 3 2 3 2 2 2 3 2" xfId="11285"/>
    <cellStyle name="Normal 3 3 2 3 2 2 2 3 2 2" xfId="26791"/>
    <cellStyle name="Normal 3 3 2 3 2 2 2 3 2 3" xfId="37348"/>
    <cellStyle name="Normal 3 3 2 3 2 2 2 3 2 4" xfId="47903"/>
    <cellStyle name="Normal 3 3 2 3 2 2 2 3 2 5" xfId="58467"/>
    <cellStyle name="Normal 3 3 2 3 2 2 2 3 3" xfId="16404"/>
    <cellStyle name="Normal 3 3 2 3 2 2 2 3 4" xfId="21511"/>
    <cellStyle name="Normal 3 3 2 3 2 2 2 3 5" xfId="32068"/>
    <cellStyle name="Normal 3 3 2 3 2 2 2 3 6" xfId="42623"/>
    <cellStyle name="Normal 3 3 2 3 2 2 2 3 7" xfId="53187"/>
    <cellStyle name="Normal 3 3 2 3 2 2 2 4" xfId="8644"/>
    <cellStyle name="Normal 3 3 2 3 2 2 2 4 2" xfId="24151"/>
    <cellStyle name="Normal 3 3 2 3 2 2 2 4 3" xfId="34708"/>
    <cellStyle name="Normal 3 3 2 3 2 2 2 4 4" xfId="45263"/>
    <cellStyle name="Normal 3 3 2 3 2 2 2 4 5" xfId="55827"/>
    <cellStyle name="Normal 3 3 2 3 2 2 2 5" xfId="3362"/>
    <cellStyle name="Normal 3 3 2 3 2 2 2 6" xfId="13940"/>
    <cellStyle name="Normal 3 3 2 3 2 2 2 7" xfId="18871"/>
    <cellStyle name="Normal 3 3 2 3 2 2 2 8" xfId="29428"/>
    <cellStyle name="Normal 3 3 2 3 2 2 2 9" xfId="39983"/>
    <cellStyle name="Normal 3 3 2 3 2 2 3" xfId="1070"/>
    <cellStyle name="Normal 3 3 2 3 2 2 3 10" xfId="50899"/>
    <cellStyle name="Normal 3 3 2 3 2 2 3 2" xfId="2302"/>
    <cellStyle name="Normal 3 3 2 3 2 2 3 2 2" xfId="7588"/>
    <cellStyle name="Normal 3 3 2 3 2 2 3 2 2 2" xfId="12869"/>
    <cellStyle name="Normal 3 3 2 3 2 2 3 2 2 2 2" xfId="28375"/>
    <cellStyle name="Normal 3 3 2 3 2 2 3 2 2 2 3" xfId="38932"/>
    <cellStyle name="Normal 3 3 2 3 2 2 3 2 2 2 4" xfId="49487"/>
    <cellStyle name="Normal 3 3 2 3 2 2 3 2 2 2 5" xfId="60051"/>
    <cellStyle name="Normal 3 3 2 3 2 2 3 2 2 3" xfId="17988"/>
    <cellStyle name="Normal 3 3 2 3 2 2 3 2 2 4" xfId="23095"/>
    <cellStyle name="Normal 3 3 2 3 2 2 3 2 2 5" xfId="33652"/>
    <cellStyle name="Normal 3 3 2 3 2 2 3 2 2 6" xfId="44207"/>
    <cellStyle name="Normal 3 3 2 3 2 2 3 2 2 7" xfId="54771"/>
    <cellStyle name="Normal 3 3 2 3 2 2 3 2 3" xfId="10228"/>
    <cellStyle name="Normal 3 3 2 3 2 2 3 2 3 2" xfId="25735"/>
    <cellStyle name="Normal 3 3 2 3 2 2 3 2 3 3" xfId="36292"/>
    <cellStyle name="Normal 3 3 2 3 2 2 3 2 3 4" xfId="46847"/>
    <cellStyle name="Normal 3 3 2 3 2 2 3 2 3 5" xfId="57411"/>
    <cellStyle name="Normal 3 3 2 3 2 2 3 2 4" xfId="4946"/>
    <cellStyle name="Normal 3 3 2 3 2 2 3 2 5" xfId="15524"/>
    <cellStyle name="Normal 3 3 2 3 2 2 3 2 6" xfId="20455"/>
    <cellStyle name="Normal 3 3 2 3 2 2 3 2 7" xfId="31012"/>
    <cellStyle name="Normal 3 3 2 3 2 2 3 2 8" xfId="41567"/>
    <cellStyle name="Normal 3 3 2 3 2 2 3 2 9" xfId="52131"/>
    <cellStyle name="Normal 3 3 2 3 2 2 3 3" xfId="6356"/>
    <cellStyle name="Normal 3 3 2 3 2 2 3 3 2" xfId="11637"/>
    <cellStyle name="Normal 3 3 2 3 2 2 3 3 2 2" xfId="27143"/>
    <cellStyle name="Normal 3 3 2 3 2 2 3 3 2 3" xfId="37700"/>
    <cellStyle name="Normal 3 3 2 3 2 2 3 3 2 4" xfId="48255"/>
    <cellStyle name="Normal 3 3 2 3 2 2 3 3 2 5" xfId="58819"/>
    <cellStyle name="Normal 3 3 2 3 2 2 3 3 3" xfId="16756"/>
    <cellStyle name="Normal 3 3 2 3 2 2 3 3 4" xfId="21863"/>
    <cellStyle name="Normal 3 3 2 3 2 2 3 3 5" xfId="32420"/>
    <cellStyle name="Normal 3 3 2 3 2 2 3 3 6" xfId="42975"/>
    <cellStyle name="Normal 3 3 2 3 2 2 3 3 7" xfId="53539"/>
    <cellStyle name="Normal 3 3 2 3 2 2 3 4" xfId="8996"/>
    <cellStyle name="Normal 3 3 2 3 2 2 3 4 2" xfId="24503"/>
    <cellStyle name="Normal 3 3 2 3 2 2 3 4 3" xfId="35060"/>
    <cellStyle name="Normal 3 3 2 3 2 2 3 4 4" xfId="45615"/>
    <cellStyle name="Normal 3 3 2 3 2 2 3 4 5" xfId="56179"/>
    <cellStyle name="Normal 3 3 2 3 2 2 3 5" xfId="3714"/>
    <cellStyle name="Normal 3 3 2 3 2 2 3 6" xfId="14292"/>
    <cellStyle name="Normal 3 3 2 3 2 2 3 7" xfId="19223"/>
    <cellStyle name="Normal 3 3 2 3 2 2 3 8" xfId="29780"/>
    <cellStyle name="Normal 3 3 2 3 2 2 3 9" xfId="40335"/>
    <cellStyle name="Normal 3 3 2 3 2 2 4" xfId="1598"/>
    <cellStyle name="Normal 3 3 2 3 2 2 4 2" xfId="6884"/>
    <cellStyle name="Normal 3 3 2 3 2 2 4 2 2" xfId="12165"/>
    <cellStyle name="Normal 3 3 2 3 2 2 4 2 2 2" xfId="27671"/>
    <cellStyle name="Normal 3 3 2 3 2 2 4 2 2 3" xfId="38228"/>
    <cellStyle name="Normal 3 3 2 3 2 2 4 2 2 4" xfId="48783"/>
    <cellStyle name="Normal 3 3 2 3 2 2 4 2 2 5" xfId="59347"/>
    <cellStyle name="Normal 3 3 2 3 2 2 4 2 3" xfId="17284"/>
    <cellStyle name="Normal 3 3 2 3 2 2 4 2 4" xfId="22391"/>
    <cellStyle name="Normal 3 3 2 3 2 2 4 2 5" xfId="32948"/>
    <cellStyle name="Normal 3 3 2 3 2 2 4 2 6" xfId="43503"/>
    <cellStyle name="Normal 3 3 2 3 2 2 4 2 7" xfId="54067"/>
    <cellStyle name="Normal 3 3 2 3 2 2 4 3" xfId="9524"/>
    <cellStyle name="Normal 3 3 2 3 2 2 4 3 2" xfId="25031"/>
    <cellStyle name="Normal 3 3 2 3 2 2 4 3 3" xfId="35588"/>
    <cellStyle name="Normal 3 3 2 3 2 2 4 3 4" xfId="46143"/>
    <cellStyle name="Normal 3 3 2 3 2 2 4 3 5" xfId="56707"/>
    <cellStyle name="Normal 3 3 2 3 2 2 4 4" xfId="4242"/>
    <cellStyle name="Normal 3 3 2 3 2 2 4 5" xfId="14820"/>
    <cellStyle name="Normal 3 3 2 3 2 2 4 6" xfId="19751"/>
    <cellStyle name="Normal 3 3 2 3 2 2 4 7" xfId="30308"/>
    <cellStyle name="Normal 3 3 2 3 2 2 4 8" xfId="40863"/>
    <cellStyle name="Normal 3 3 2 3 2 2 4 9" xfId="51427"/>
    <cellStyle name="Normal 3 3 2 3 2 2 5" xfId="5651"/>
    <cellStyle name="Normal 3 3 2 3 2 2 5 2" xfId="10933"/>
    <cellStyle name="Normal 3 3 2 3 2 2 5 2 2" xfId="26439"/>
    <cellStyle name="Normal 3 3 2 3 2 2 5 2 3" xfId="36996"/>
    <cellStyle name="Normal 3 3 2 3 2 2 5 2 4" xfId="47551"/>
    <cellStyle name="Normal 3 3 2 3 2 2 5 2 5" xfId="58115"/>
    <cellStyle name="Normal 3 3 2 3 2 2 5 3" xfId="16052"/>
    <cellStyle name="Normal 3 3 2 3 2 2 5 4" xfId="21159"/>
    <cellStyle name="Normal 3 3 2 3 2 2 5 5" xfId="31716"/>
    <cellStyle name="Normal 3 3 2 3 2 2 5 6" xfId="42271"/>
    <cellStyle name="Normal 3 3 2 3 2 2 5 7" xfId="52835"/>
    <cellStyle name="Normal 3 3 2 3 2 2 6" xfId="8292"/>
    <cellStyle name="Normal 3 3 2 3 2 2 6 2" xfId="23799"/>
    <cellStyle name="Normal 3 3 2 3 2 2 6 3" xfId="34356"/>
    <cellStyle name="Normal 3 3 2 3 2 2 6 4" xfId="44911"/>
    <cellStyle name="Normal 3 3 2 3 2 2 6 5" xfId="55475"/>
    <cellStyle name="Normal 3 3 2 3 2 2 7" xfId="3014"/>
    <cellStyle name="Normal 3 3 2 3 2 2 8" xfId="13588"/>
    <cellStyle name="Normal 3 3 2 3 2 2 9" xfId="18519"/>
    <cellStyle name="Normal 3 3 2 3 2 3" xfId="541"/>
    <cellStyle name="Normal 3 3 2 3 2 3 10" xfId="39807"/>
    <cellStyle name="Normal 3 3 2 3 2 3 11" xfId="50371"/>
    <cellStyle name="Normal 3 3 2 3 2 3 2" xfId="1246"/>
    <cellStyle name="Normal 3 3 2 3 2 3 2 10" xfId="51075"/>
    <cellStyle name="Normal 3 3 2 3 2 3 2 2" xfId="2478"/>
    <cellStyle name="Normal 3 3 2 3 2 3 2 2 2" xfId="7764"/>
    <cellStyle name="Normal 3 3 2 3 2 3 2 2 2 2" xfId="13045"/>
    <cellStyle name="Normal 3 3 2 3 2 3 2 2 2 2 2" xfId="28551"/>
    <cellStyle name="Normal 3 3 2 3 2 3 2 2 2 2 3" xfId="39108"/>
    <cellStyle name="Normal 3 3 2 3 2 3 2 2 2 2 4" xfId="49663"/>
    <cellStyle name="Normal 3 3 2 3 2 3 2 2 2 2 5" xfId="60227"/>
    <cellStyle name="Normal 3 3 2 3 2 3 2 2 2 3" xfId="18164"/>
    <cellStyle name="Normal 3 3 2 3 2 3 2 2 2 4" xfId="23271"/>
    <cellStyle name="Normal 3 3 2 3 2 3 2 2 2 5" xfId="33828"/>
    <cellStyle name="Normal 3 3 2 3 2 3 2 2 2 6" xfId="44383"/>
    <cellStyle name="Normal 3 3 2 3 2 3 2 2 2 7" xfId="54947"/>
    <cellStyle name="Normal 3 3 2 3 2 3 2 2 3" xfId="10404"/>
    <cellStyle name="Normal 3 3 2 3 2 3 2 2 3 2" xfId="25911"/>
    <cellStyle name="Normal 3 3 2 3 2 3 2 2 3 3" xfId="36468"/>
    <cellStyle name="Normal 3 3 2 3 2 3 2 2 3 4" xfId="47023"/>
    <cellStyle name="Normal 3 3 2 3 2 3 2 2 3 5" xfId="57587"/>
    <cellStyle name="Normal 3 3 2 3 2 3 2 2 4" xfId="5122"/>
    <cellStyle name="Normal 3 3 2 3 2 3 2 2 5" xfId="15700"/>
    <cellStyle name="Normal 3 3 2 3 2 3 2 2 6" xfId="20631"/>
    <cellStyle name="Normal 3 3 2 3 2 3 2 2 7" xfId="31188"/>
    <cellStyle name="Normal 3 3 2 3 2 3 2 2 8" xfId="41743"/>
    <cellStyle name="Normal 3 3 2 3 2 3 2 2 9" xfId="52307"/>
    <cellStyle name="Normal 3 3 2 3 2 3 2 3" xfId="6532"/>
    <cellStyle name="Normal 3 3 2 3 2 3 2 3 2" xfId="11813"/>
    <cellStyle name="Normal 3 3 2 3 2 3 2 3 2 2" xfId="27319"/>
    <cellStyle name="Normal 3 3 2 3 2 3 2 3 2 3" xfId="37876"/>
    <cellStyle name="Normal 3 3 2 3 2 3 2 3 2 4" xfId="48431"/>
    <cellStyle name="Normal 3 3 2 3 2 3 2 3 2 5" xfId="58995"/>
    <cellStyle name="Normal 3 3 2 3 2 3 2 3 3" xfId="16932"/>
    <cellStyle name="Normal 3 3 2 3 2 3 2 3 4" xfId="22039"/>
    <cellStyle name="Normal 3 3 2 3 2 3 2 3 5" xfId="32596"/>
    <cellStyle name="Normal 3 3 2 3 2 3 2 3 6" xfId="43151"/>
    <cellStyle name="Normal 3 3 2 3 2 3 2 3 7" xfId="53715"/>
    <cellStyle name="Normal 3 3 2 3 2 3 2 4" xfId="9172"/>
    <cellStyle name="Normal 3 3 2 3 2 3 2 4 2" xfId="24679"/>
    <cellStyle name="Normal 3 3 2 3 2 3 2 4 3" xfId="35236"/>
    <cellStyle name="Normal 3 3 2 3 2 3 2 4 4" xfId="45791"/>
    <cellStyle name="Normal 3 3 2 3 2 3 2 4 5" xfId="56355"/>
    <cellStyle name="Normal 3 3 2 3 2 3 2 5" xfId="3890"/>
    <cellStyle name="Normal 3 3 2 3 2 3 2 6" xfId="14468"/>
    <cellStyle name="Normal 3 3 2 3 2 3 2 7" xfId="19399"/>
    <cellStyle name="Normal 3 3 2 3 2 3 2 8" xfId="29956"/>
    <cellStyle name="Normal 3 3 2 3 2 3 2 9" xfId="40511"/>
    <cellStyle name="Normal 3 3 2 3 2 3 3" xfId="1774"/>
    <cellStyle name="Normal 3 3 2 3 2 3 3 2" xfId="7060"/>
    <cellStyle name="Normal 3 3 2 3 2 3 3 2 2" xfId="12341"/>
    <cellStyle name="Normal 3 3 2 3 2 3 3 2 2 2" xfId="27847"/>
    <cellStyle name="Normal 3 3 2 3 2 3 3 2 2 3" xfId="38404"/>
    <cellStyle name="Normal 3 3 2 3 2 3 3 2 2 4" xfId="48959"/>
    <cellStyle name="Normal 3 3 2 3 2 3 3 2 2 5" xfId="59523"/>
    <cellStyle name="Normal 3 3 2 3 2 3 3 2 3" xfId="17460"/>
    <cellStyle name="Normal 3 3 2 3 2 3 3 2 4" xfId="22567"/>
    <cellStyle name="Normal 3 3 2 3 2 3 3 2 5" xfId="33124"/>
    <cellStyle name="Normal 3 3 2 3 2 3 3 2 6" xfId="43679"/>
    <cellStyle name="Normal 3 3 2 3 2 3 3 2 7" xfId="54243"/>
    <cellStyle name="Normal 3 3 2 3 2 3 3 3" xfId="9700"/>
    <cellStyle name="Normal 3 3 2 3 2 3 3 3 2" xfId="25207"/>
    <cellStyle name="Normal 3 3 2 3 2 3 3 3 3" xfId="35764"/>
    <cellStyle name="Normal 3 3 2 3 2 3 3 3 4" xfId="46319"/>
    <cellStyle name="Normal 3 3 2 3 2 3 3 3 5" xfId="56883"/>
    <cellStyle name="Normal 3 3 2 3 2 3 3 4" xfId="4418"/>
    <cellStyle name="Normal 3 3 2 3 2 3 3 5" xfId="14996"/>
    <cellStyle name="Normal 3 3 2 3 2 3 3 6" xfId="19927"/>
    <cellStyle name="Normal 3 3 2 3 2 3 3 7" xfId="30484"/>
    <cellStyle name="Normal 3 3 2 3 2 3 3 8" xfId="41039"/>
    <cellStyle name="Normal 3 3 2 3 2 3 3 9" xfId="51603"/>
    <cellStyle name="Normal 3 3 2 3 2 3 4" xfId="5827"/>
    <cellStyle name="Normal 3 3 2 3 2 3 4 2" xfId="11109"/>
    <cellStyle name="Normal 3 3 2 3 2 3 4 2 2" xfId="26615"/>
    <cellStyle name="Normal 3 3 2 3 2 3 4 2 3" xfId="37172"/>
    <cellStyle name="Normal 3 3 2 3 2 3 4 2 4" xfId="47727"/>
    <cellStyle name="Normal 3 3 2 3 2 3 4 2 5" xfId="58291"/>
    <cellStyle name="Normal 3 3 2 3 2 3 4 3" xfId="16228"/>
    <cellStyle name="Normal 3 3 2 3 2 3 4 4" xfId="21335"/>
    <cellStyle name="Normal 3 3 2 3 2 3 4 5" xfId="31892"/>
    <cellStyle name="Normal 3 3 2 3 2 3 4 6" xfId="42447"/>
    <cellStyle name="Normal 3 3 2 3 2 3 4 7" xfId="53011"/>
    <cellStyle name="Normal 3 3 2 3 2 3 5" xfId="8468"/>
    <cellStyle name="Normal 3 3 2 3 2 3 5 2" xfId="23975"/>
    <cellStyle name="Normal 3 3 2 3 2 3 5 3" xfId="34532"/>
    <cellStyle name="Normal 3 3 2 3 2 3 5 4" xfId="45087"/>
    <cellStyle name="Normal 3 3 2 3 2 3 5 5" xfId="55651"/>
    <cellStyle name="Normal 3 3 2 3 2 3 6" xfId="3186"/>
    <cellStyle name="Normal 3 3 2 3 2 3 7" xfId="13764"/>
    <cellStyle name="Normal 3 3 2 3 2 3 8" xfId="18695"/>
    <cellStyle name="Normal 3 3 2 3 2 3 9" xfId="29252"/>
    <cellStyle name="Normal 3 3 2 3 2 4" xfId="894"/>
    <cellStyle name="Normal 3 3 2 3 2 4 10" xfId="50723"/>
    <cellStyle name="Normal 3 3 2 3 2 4 2" xfId="2126"/>
    <cellStyle name="Normal 3 3 2 3 2 4 2 2" xfId="7412"/>
    <cellStyle name="Normal 3 3 2 3 2 4 2 2 2" xfId="12693"/>
    <cellStyle name="Normal 3 3 2 3 2 4 2 2 2 2" xfId="28199"/>
    <cellStyle name="Normal 3 3 2 3 2 4 2 2 2 3" xfId="38756"/>
    <cellStyle name="Normal 3 3 2 3 2 4 2 2 2 4" xfId="49311"/>
    <cellStyle name="Normal 3 3 2 3 2 4 2 2 2 5" xfId="59875"/>
    <cellStyle name="Normal 3 3 2 3 2 4 2 2 3" xfId="17812"/>
    <cellStyle name="Normal 3 3 2 3 2 4 2 2 4" xfId="22919"/>
    <cellStyle name="Normal 3 3 2 3 2 4 2 2 5" xfId="33476"/>
    <cellStyle name="Normal 3 3 2 3 2 4 2 2 6" xfId="44031"/>
    <cellStyle name="Normal 3 3 2 3 2 4 2 2 7" xfId="54595"/>
    <cellStyle name="Normal 3 3 2 3 2 4 2 3" xfId="10052"/>
    <cellStyle name="Normal 3 3 2 3 2 4 2 3 2" xfId="25559"/>
    <cellStyle name="Normal 3 3 2 3 2 4 2 3 3" xfId="36116"/>
    <cellStyle name="Normal 3 3 2 3 2 4 2 3 4" xfId="46671"/>
    <cellStyle name="Normal 3 3 2 3 2 4 2 3 5" xfId="57235"/>
    <cellStyle name="Normal 3 3 2 3 2 4 2 4" xfId="4770"/>
    <cellStyle name="Normal 3 3 2 3 2 4 2 5" xfId="15348"/>
    <cellStyle name="Normal 3 3 2 3 2 4 2 6" xfId="20279"/>
    <cellStyle name="Normal 3 3 2 3 2 4 2 7" xfId="30836"/>
    <cellStyle name="Normal 3 3 2 3 2 4 2 8" xfId="41391"/>
    <cellStyle name="Normal 3 3 2 3 2 4 2 9" xfId="51955"/>
    <cellStyle name="Normal 3 3 2 3 2 4 3" xfId="6180"/>
    <cellStyle name="Normal 3 3 2 3 2 4 3 2" xfId="11461"/>
    <cellStyle name="Normal 3 3 2 3 2 4 3 2 2" xfId="26967"/>
    <cellStyle name="Normal 3 3 2 3 2 4 3 2 3" xfId="37524"/>
    <cellStyle name="Normal 3 3 2 3 2 4 3 2 4" xfId="48079"/>
    <cellStyle name="Normal 3 3 2 3 2 4 3 2 5" xfId="58643"/>
    <cellStyle name="Normal 3 3 2 3 2 4 3 3" xfId="16580"/>
    <cellStyle name="Normal 3 3 2 3 2 4 3 4" xfId="21687"/>
    <cellStyle name="Normal 3 3 2 3 2 4 3 5" xfId="32244"/>
    <cellStyle name="Normal 3 3 2 3 2 4 3 6" xfId="42799"/>
    <cellStyle name="Normal 3 3 2 3 2 4 3 7" xfId="53363"/>
    <cellStyle name="Normal 3 3 2 3 2 4 4" xfId="8820"/>
    <cellStyle name="Normal 3 3 2 3 2 4 4 2" xfId="24327"/>
    <cellStyle name="Normal 3 3 2 3 2 4 4 3" xfId="34884"/>
    <cellStyle name="Normal 3 3 2 3 2 4 4 4" xfId="45439"/>
    <cellStyle name="Normal 3 3 2 3 2 4 4 5" xfId="56003"/>
    <cellStyle name="Normal 3 3 2 3 2 4 5" xfId="3538"/>
    <cellStyle name="Normal 3 3 2 3 2 4 6" xfId="14116"/>
    <cellStyle name="Normal 3 3 2 3 2 4 7" xfId="19047"/>
    <cellStyle name="Normal 3 3 2 3 2 4 8" xfId="29604"/>
    <cellStyle name="Normal 3 3 2 3 2 4 9" xfId="40159"/>
    <cellStyle name="Normal 3 3 2 3 2 5" xfId="1422"/>
    <cellStyle name="Normal 3 3 2 3 2 5 2" xfId="6708"/>
    <cellStyle name="Normal 3 3 2 3 2 5 2 2" xfId="11989"/>
    <cellStyle name="Normal 3 3 2 3 2 5 2 2 2" xfId="27495"/>
    <cellStyle name="Normal 3 3 2 3 2 5 2 2 3" xfId="38052"/>
    <cellStyle name="Normal 3 3 2 3 2 5 2 2 4" xfId="48607"/>
    <cellStyle name="Normal 3 3 2 3 2 5 2 2 5" xfId="59171"/>
    <cellStyle name="Normal 3 3 2 3 2 5 2 3" xfId="17108"/>
    <cellStyle name="Normal 3 3 2 3 2 5 2 4" xfId="22215"/>
    <cellStyle name="Normal 3 3 2 3 2 5 2 5" xfId="32772"/>
    <cellStyle name="Normal 3 3 2 3 2 5 2 6" xfId="43327"/>
    <cellStyle name="Normal 3 3 2 3 2 5 2 7" xfId="53891"/>
    <cellStyle name="Normal 3 3 2 3 2 5 3" xfId="9348"/>
    <cellStyle name="Normal 3 3 2 3 2 5 3 2" xfId="24855"/>
    <cellStyle name="Normal 3 3 2 3 2 5 3 3" xfId="35412"/>
    <cellStyle name="Normal 3 3 2 3 2 5 3 4" xfId="45967"/>
    <cellStyle name="Normal 3 3 2 3 2 5 3 5" xfId="56531"/>
    <cellStyle name="Normal 3 3 2 3 2 5 4" xfId="4066"/>
    <cellStyle name="Normal 3 3 2 3 2 5 5" xfId="14644"/>
    <cellStyle name="Normal 3 3 2 3 2 5 6" xfId="19575"/>
    <cellStyle name="Normal 3 3 2 3 2 5 7" xfId="30132"/>
    <cellStyle name="Normal 3 3 2 3 2 5 8" xfId="40687"/>
    <cellStyle name="Normal 3 3 2 3 2 5 9" xfId="51251"/>
    <cellStyle name="Normal 3 3 2 3 2 6" xfId="2654"/>
    <cellStyle name="Normal 3 3 2 3 2 6 2" xfId="7940"/>
    <cellStyle name="Normal 3 3 2 3 2 6 2 2" xfId="13221"/>
    <cellStyle name="Normal 3 3 2 3 2 6 2 2 2" xfId="28727"/>
    <cellStyle name="Normal 3 3 2 3 2 6 2 2 3" xfId="39284"/>
    <cellStyle name="Normal 3 3 2 3 2 6 2 2 4" xfId="49839"/>
    <cellStyle name="Normal 3 3 2 3 2 6 2 2 5" xfId="60403"/>
    <cellStyle name="Normal 3 3 2 3 2 6 2 3" xfId="23447"/>
    <cellStyle name="Normal 3 3 2 3 2 6 2 4" xfId="34004"/>
    <cellStyle name="Normal 3 3 2 3 2 6 2 5" xfId="44559"/>
    <cellStyle name="Normal 3 3 2 3 2 6 2 6" xfId="55123"/>
    <cellStyle name="Normal 3 3 2 3 2 6 3" xfId="10580"/>
    <cellStyle name="Normal 3 3 2 3 2 6 3 2" xfId="26087"/>
    <cellStyle name="Normal 3 3 2 3 2 6 3 3" xfId="36644"/>
    <cellStyle name="Normal 3 3 2 3 2 6 3 4" xfId="47199"/>
    <cellStyle name="Normal 3 3 2 3 2 6 3 5" xfId="57763"/>
    <cellStyle name="Normal 3 3 2 3 2 6 4" xfId="5298"/>
    <cellStyle name="Normal 3 3 2 3 2 6 5" xfId="15876"/>
    <cellStyle name="Normal 3 3 2 3 2 6 6" xfId="20807"/>
    <cellStyle name="Normal 3 3 2 3 2 6 7" xfId="31364"/>
    <cellStyle name="Normal 3 3 2 3 2 6 8" xfId="41919"/>
    <cellStyle name="Normal 3 3 2 3 2 6 9" xfId="52483"/>
    <cellStyle name="Normal 3 3 2 3 2 7" xfId="5475"/>
    <cellStyle name="Normal 3 3 2 3 2 7 2" xfId="10757"/>
    <cellStyle name="Normal 3 3 2 3 2 7 2 2" xfId="26263"/>
    <cellStyle name="Normal 3 3 2 3 2 7 2 3" xfId="36820"/>
    <cellStyle name="Normal 3 3 2 3 2 7 2 4" xfId="47375"/>
    <cellStyle name="Normal 3 3 2 3 2 7 2 5" xfId="57939"/>
    <cellStyle name="Normal 3 3 2 3 2 7 3" xfId="20983"/>
    <cellStyle name="Normal 3 3 2 3 2 7 4" xfId="31540"/>
    <cellStyle name="Normal 3 3 2 3 2 7 5" xfId="42095"/>
    <cellStyle name="Normal 3 3 2 3 2 7 6" xfId="52659"/>
    <cellStyle name="Normal 3 3 2 3 2 8" xfId="8116"/>
    <cellStyle name="Normal 3 3 2 3 2 8 2" xfId="23623"/>
    <cellStyle name="Normal 3 3 2 3 2 8 3" xfId="34180"/>
    <cellStyle name="Normal 3 3 2 3 2 8 4" xfId="44735"/>
    <cellStyle name="Normal 3 3 2 3 2 8 5" xfId="55299"/>
    <cellStyle name="Normal 3 3 2 3 2 9" xfId="2831"/>
    <cellStyle name="Normal 3 3 2 3 3" xfId="278"/>
    <cellStyle name="Normal 3 3 2 3 3 10" xfId="28993"/>
    <cellStyle name="Normal 3 3 2 3 3 11" xfId="39548"/>
    <cellStyle name="Normal 3 3 2 3 3 12" xfId="50108"/>
    <cellStyle name="Normal 3 3 2 3 3 2" xfId="631"/>
    <cellStyle name="Normal 3 3 2 3 3 2 10" xfId="50460"/>
    <cellStyle name="Normal 3 3 2 3 3 2 2" xfId="1863"/>
    <cellStyle name="Normal 3 3 2 3 3 2 2 2" xfId="7149"/>
    <cellStyle name="Normal 3 3 2 3 3 2 2 2 2" xfId="12430"/>
    <cellStyle name="Normal 3 3 2 3 3 2 2 2 2 2" xfId="27936"/>
    <cellStyle name="Normal 3 3 2 3 3 2 2 2 2 3" xfId="38493"/>
    <cellStyle name="Normal 3 3 2 3 3 2 2 2 2 4" xfId="49048"/>
    <cellStyle name="Normal 3 3 2 3 3 2 2 2 2 5" xfId="59612"/>
    <cellStyle name="Normal 3 3 2 3 3 2 2 2 3" xfId="17549"/>
    <cellStyle name="Normal 3 3 2 3 3 2 2 2 4" xfId="22656"/>
    <cellStyle name="Normal 3 3 2 3 3 2 2 2 5" xfId="33213"/>
    <cellStyle name="Normal 3 3 2 3 3 2 2 2 6" xfId="43768"/>
    <cellStyle name="Normal 3 3 2 3 3 2 2 2 7" xfId="54332"/>
    <cellStyle name="Normal 3 3 2 3 3 2 2 3" xfId="9789"/>
    <cellStyle name="Normal 3 3 2 3 3 2 2 3 2" xfId="25296"/>
    <cellStyle name="Normal 3 3 2 3 3 2 2 3 3" xfId="35853"/>
    <cellStyle name="Normal 3 3 2 3 3 2 2 3 4" xfId="46408"/>
    <cellStyle name="Normal 3 3 2 3 3 2 2 3 5" xfId="56972"/>
    <cellStyle name="Normal 3 3 2 3 3 2 2 4" xfId="4507"/>
    <cellStyle name="Normal 3 3 2 3 3 2 2 5" xfId="15085"/>
    <cellStyle name="Normal 3 3 2 3 3 2 2 6" xfId="20016"/>
    <cellStyle name="Normal 3 3 2 3 3 2 2 7" xfId="30573"/>
    <cellStyle name="Normal 3 3 2 3 3 2 2 8" xfId="41128"/>
    <cellStyle name="Normal 3 3 2 3 3 2 2 9" xfId="51692"/>
    <cellStyle name="Normal 3 3 2 3 3 2 3" xfId="5917"/>
    <cellStyle name="Normal 3 3 2 3 3 2 3 2" xfId="11198"/>
    <cellStyle name="Normal 3 3 2 3 3 2 3 2 2" xfId="26704"/>
    <cellStyle name="Normal 3 3 2 3 3 2 3 2 3" xfId="37261"/>
    <cellStyle name="Normal 3 3 2 3 3 2 3 2 4" xfId="47816"/>
    <cellStyle name="Normal 3 3 2 3 3 2 3 2 5" xfId="58380"/>
    <cellStyle name="Normal 3 3 2 3 3 2 3 3" xfId="16317"/>
    <cellStyle name="Normal 3 3 2 3 3 2 3 4" xfId="21424"/>
    <cellStyle name="Normal 3 3 2 3 3 2 3 5" xfId="31981"/>
    <cellStyle name="Normal 3 3 2 3 3 2 3 6" xfId="42536"/>
    <cellStyle name="Normal 3 3 2 3 3 2 3 7" xfId="53100"/>
    <cellStyle name="Normal 3 3 2 3 3 2 4" xfId="8557"/>
    <cellStyle name="Normal 3 3 2 3 3 2 4 2" xfId="24064"/>
    <cellStyle name="Normal 3 3 2 3 3 2 4 3" xfId="34621"/>
    <cellStyle name="Normal 3 3 2 3 3 2 4 4" xfId="45176"/>
    <cellStyle name="Normal 3 3 2 3 3 2 4 5" xfId="55740"/>
    <cellStyle name="Normal 3 3 2 3 3 2 5" xfId="3275"/>
    <cellStyle name="Normal 3 3 2 3 3 2 6" xfId="13853"/>
    <cellStyle name="Normal 3 3 2 3 3 2 7" xfId="18784"/>
    <cellStyle name="Normal 3 3 2 3 3 2 8" xfId="29341"/>
    <cellStyle name="Normal 3 3 2 3 3 2 9" xfId="39896"/>
    <cellStyle name="Normal 3 3 2 3 3 3" xfId="983"/>
    <cellStyle name="Normal 3 3 2 3 3 3 10" xfId="50812"/>
    <cellStyle name="Normal 3 3 2 3 3 3 2" xfId="2215"/>
    <cellStyle name="Normal 3 3 2 3 3 3 2 2" xfId="7501"/>
    <cellStyle name="Normal 3 3 2 3 3 3 2 2 2" xfId="12782"/>
    <cellStyle name="Normal 3 3 2 3 3 3 2 2 2 2" xfId="28288"/>
    <cellStyle name="Normal 3 3 2 3 3 3 2 2 2 3" xfId="38845"/>
    <cellStyle name="Normal 3 3 2 3 3 3 2 2 2 4" xfId="49400"/>
    <cellStyle name="Normal 3 3 2 3 3 3 2 2 2 5" xfId="59964"/>
    <cellStyle name="Normal 3 3 2 3 3 3 2 2 3" xfId="17901"/>
    <cellStyle name="Normal 3 3 2 3 3 3 2 2 4" xfId="23008"/>
    <cellStyle name="Normal 3 3 2 3 3 3 2 2 5" xfId="33565"/>
    <cellStyle name="Normal 3 3 2 3 3 3 2 2 6" xfId="44120"/>
    <cellStyle name="Normal 3 3 2 3 3 3 2 2 7" xfId="54684"/>
    <cellStyle name="Normal 3 3 2 3 3 3 2 3" xfId="10141"/>
    <cellStyle name="Normal 3 3 2 3 3 3 2 3 2" xfId="25648"/>
    <cellStyle name="Normal 3 3 2 3 3 3 2 3 3" xfId="36205"/>
    <cellStyle name="Normal 3 3 2 3 3 3 2 3 4" xfId="46760"/>
    <cellStyle name="Normal 3 3 2 3 3 3 2 3 5" xfId="57324"/>
    <cellStyle name="Normal 3 3 2 3 3 3 2 4" xfId="4859"/>
    <cellStyle name="Normal 3 3 2 3 3 3 2 5" xfId="15437"/>
    <cellStyle name="Normal 3 3 2 3 3 3 2 6" xfId="20368"/>
    <cellStyle name="Normal 3 3 2 3 3 3 2 7" xfId="30925"/>
    <cellStyle name="Normal 3 3 2 3 3 3 2 8" xfId="41480"/>
    <cellStyle name="Normal 3 3 2 3 3 3 2 9" xfId="52044"/>
    <cellStyle name="Normal 3 3 2 3 3 3 3" xfId="6269"/>
    <cellStyle name="Normal 3 3 2 3 3 3 3 2" xfId="11550"/>
    <cellStyle name="Normal 3 3 2 3 3 3 3 2 2" xfId="27056"/>
    <cellStyle name="Normal 3 3 2 3 3 3 3 2 3" xfId="37613"/>
    <cellStyle name="Normal 3 3 2 3 3 3 3 2 4" xfId="48168"/>
    <cellStyle name="Normal 3 3 2 3 3 3 3 2 5" xfId="58732"/>
    <cellStyle name="Normal 3 3 2 3 3 3 3 3" xfId="16669"/>
    <cellStyle name="Normal 3 3 2 3 3 3 3 4" xfId="21776"/>
    <cellStyle name="Normal 3 3 2 3 3 3 3 5" xfId="32333"/>
    <cellStyle name="Normal 3 3 2 3 3 3 3 6" xfId="42888"/>
    <cellStyle name="Normal 3 3 2 3 3 3 3 7" xfId="53452"/>
    <cellStyle name="Normal 3 3 2 3 3 3 4" xfId="8909"/>
    <cellStyle name="Normal 3 3 2 3 3 3 4 2" xfId="24416"/>
    <cellStyle name="Normal 3 3 2 3 3 3 4 3" xfId="34973"/>
    <cellStyle name="Normal 3 3 2 3 3 3 4 4" xfId="45528"/>
    <cellStyle name="Normal 3 3 2 3 3 3 4 5" xfId="56092"/>
    <cellStyle name="Normal 3 3 2 3 3 3 5" xfId="3627"/>
    <cellStyle name="Normal 3 3 2 3 3 3 6" xfId="14205"/>
    <cellStyle name="Normal 3 3 2 3 3 3 7" xfId="19136"/>
    <cellStyle name="Normal 3 3 2 3 3 3 8" xfId="29693"/>
    <cellStyle name="Normal 3 3 2 3 3 3 9" xfId="40248"/>
    <cellStyle name="Normal 3 3 2 3 3 4" xfId="1511"/>
    <cellStyle name="Normal 3 3 2 3 3 4 2" xfId="6797"/>
    <cellStyle name="Normal 3 3 2 3 3 4 2 2" xfId="12078"/>
    <cellStyle name="Normal 3 3 2 3 3 4 2 2 2" xfId="27584"/>
    <cellStyle name="Normal 3 3 2 3 3 4 2 2 3" xfId="38141"/>
    <cellStyle name="Normal 3 3 2 3 3 4 2 2 4" xfId="48696"/>
    <cellStyle name="Normal 3 3 2 3 3 4 2 2 5" xfId="59260"/>
    <cellStyle name="Normal 3 3 2 3 3 4 2 3" xfId="17197"/>
    <cellStyle name="Normal 3 3 2 3 3 4 2 4" xfId="22304"/>
    <cellStyle name="Normal 3 3 2 3 3 4 2 5" xfId="32861"/>
    <cellStyle name="Normal 3 3 2 3 3 4 2 6" xfId="43416"/>
    <cellStyle name="Normal 3 3 2 3 3 4 2 7" xfId="53980"/>
    <cellStyle name="Normal 3 3 2 3 3 4 3" xfId="9437"/>
    <cellStyle name="Normal 3 3 2 3 3 4 3 2" xfId="24944"/>
    <cellStyle name="Normal 3 3 2 3 3 4 3 3" xfId="35501"/>
    <cellStyle name="Normal 3 3 2 3 3 4 3 4" xfId="46056"/>
    <cellStyle name="Normal 3 3 2 3 3 4 3 5" xfId="56620"/>
    <cellStyle name="Normal 3 3 2 3 3 4 4" xfId="4155"/>
    <cellStyle name="Normal 3 3 2 3 3 4 5" xfId="14733"/>
    <cellStyle name="Normal 3 3 2 3 3 4 6" xfId="19664"/>
    <cellStyle name="Normal 3 3 2 3 3 4 7" xfId="30221"/>
    <cellStyle name="Normal 3 3 2 3 3 4 8" xfId="40776"/>
    <cellStyle name="Normal 3 3 2 3 3 4 9" xfId="51340"/>
    <cellStyle name="Normal 3 3 2 3 3 5" xfId="5564"/>
    <cellStyle name="Normal 3 3 2 3 3 5 2" xfId="10846"/>
    <cellStyle name="Normal 3 3 2 3 3 5 2 2" xfId="26352"/>
    <cellStyle name="Normal 3 3 2 3 3 5 2 3" xfId="36909"/>
    <cellStyle name="Normal 3 3 2 3 3 5 2 4" xfId="47464"/>
    <cellStyle name="Normal 3 3 2 3 3 5 2 5" xfId="58028"/>
    <cellStyle name="Normal 3 3 2 3 3 5 3" xfId="15965"/>
    <cellStyle name="Normal 3 3 2 3 3 5 4" xfId="21072"/>
    <cellStyle name="Normal 3 3 2 3 3 5 5" xfId="31629"/>
    <cellStyle name="Normal 3 3 2 3 3 5 6" xfId="42184"/>
    <cellStyle name="Normal 3 3 2 3 3 5 7" xfId="52748"/>
    <cellStyle name="Normal 3 3 2 3 3 6" xfId="8205"/>
    <cellStyle name="Normal 3 3 2 3 3 6 2" xfId="23712"/>
    <cellStyle name="Normal 3 3 2 3 3 6 3" xfId="34269"/>
    <cellStyle name="Normal 3 3 2 3 3 6 4" xfId="44824"/>
    <cellStyle name="Normal 3 3 2 3 3 6 5" xfId="55388"/>
    <cellStyle name="Normal 3 3 2 3 3 7" xfId="2927"/>
    <cellStyle name="Normal 3 3 2 3 3 8" xfId="13501"/>
    <cellStyle name="Normal 3 3 2 3 3 9" xfId="18432"/>
    <cellStyle name="Normal 3 3 2 3 4" xfId="454"/>
    <cellStyle name="Normal 3 3 2 3 4 10" xfId="39722"/>
    <cellStyle name="Normal 3 3 2 3 4 11" xfId="50284"/>
    <cellStyle name="Normal 3 3 2 3 4 2" xfId="1159"/>
    <cellStyle name="Normal 3 3 2 3 4 2 10" xfId="50988"/>
    <cellStyle name="Normal 3 3 2 3 4 2 2" xfId="2391"/>
    <cellStyle name="Normal 3 3 2 3 4 2 2 2" xfId="7677"/>
    <cellStyle name="Normal 3 3 2 3 4 2 2 2 2" xfId="12958"/>
    <cellStyle name="Normal 3 3 2 3 4 2 2 2 2 2" xfId="28464"/>
    <cellStyle name="Normal 3 3 2 3 4 2 2 2 2 3" xfId="39021"/>
    <cellStyle name="Normal 3 3 2 3 4 2 2 2 2 4" xfId="49576"/>
    <cellStyle name="Normal 3 3 2 3 4 2 2 2 2 5" xfId="60140"/>
    <cellStyle name="Normal 3 3 2 3 4 2 2 2 3" xfId="18077"/>
    <cellStyle name="Normal 3 3 2 3 4 2 2 2 4" xfId="23184"/>
    <cellStyle name="Normal 3 3 2 3 4 2 2 2 5" xfId="33741"/>
    <cellStyle name="Normal 3 3 2 3 4 2 2 2 6" xfId="44296"/>
    <cellStyle name="Normal 3 3 2 3 4 2 2 2 7" xfId="54860"/>
    <cellStyle name="Normal 3 3 2 3 4 2 2 3" xfId="10317"/>
    <cellStyle name="Normal 3 3 2 3 4 2 2 3 2" xfId="25824"/>
    <cellStyle name="Normal 3 3 2 3 4 2 2 3 3" xfId="36381"/>
    <cellStyle name="Normal 3 3 2 3 4 2 2 3 4" xfId="46936"/>
    <cellStyle name="Normal 3 3 2 3 4 2 2 3 5" xfId="57500"/>
    <cellStyle name="Normal 3 3 2 3 4 2 2 4" xfId="5035"/>
    <cellStyle name="Normal 3 3 2 3 4 2 2 5" xfId="15613"/>
    <cellStyle name="Normal 3 3 2 3 4 2 2 6" xfId="20544"/>
    <cellStyle name="Normal 3 3 2 3 4 2 2 7" xfId="31101"/>
    <cellStyle name="Normal 3 3 2 3 4 2 2 8" xfId="41656"/>
    <cellStyle name="Normal 3 3 2 3 4 2 2 9" xfId="52220"/>
    <cellStyle name="Normal 3 3 2 3 4 2 3" xfId="6445"/>
    <cellStyle name="Normal 3 3 2 3 4 2 3 2" xfId="11726"/>
    <cellStyle name="Normal 3 3 2 3 4 2 3 2 2" xfId="27232"/>
    <cellStyle name="Normal 3 3 2 3 4 2 3 2 3" xfId="37789"/>
    <cellStyle name="Normal 3 3 2 3 4 2 3 2 4" xfId="48344"/>
    <cellStyle name="Normal 3 3 2 3 4 2 3 2 5" xfId="58908"/>
    <cellStyle name="Normal 3 3 2 3 4 2 3 3" xfId="16845"/>
    <cellStyle name="Normal 3 3 2 3 4 2 3 4" xfId="21952"/>
    <cellStyle name="Normal 3 3 2 3 4 2 3 5" xfId="32509"/>
    <cellStyle name="Normal 3 3 2 3 4 2 3 6" xfId="43064"/>
    <cellStyle name="Normal 3 3 2 3 4 2 3 7" xfId="53628"/>
    <cellStyle name="Normal 3 3 2 3 4 2 4" xfId="9085"/>
    <cellStyle name="Normal 3 3 2 3 4 2 4 2" xfId="24592"/>
    <cellStyle name="Normal 3 3 2 3 4 2 4 3" xfId="35149"/>
    <cellStyle name="Normal 3 3 2 3 4 2 4 4" xfId="45704"/>
    <cellStyle name="Normal 3 3 2 3 4 2 4 5" xfId="56268"/>
    <cellStyle name="Normal 3 3 2 3 4 2 5" xfId="3803"/>
    <cellStyle name="Normal 3 3 2 3 4 2 6" xfId="14381"/>
    <cellStyle name="Normal 3 3 2 3 4 2 7" xfId="19312"/>
    <cellStyle name="Normal 3 3 2 3 4 2 8" xfId="29869"/>
    <cellStyle name="Normal 3 3 2 3 4 2 9" xfId="40424"/>
    <cellStyle name="Normal 3 3 2 3 4 3" xfId="1687"/>
    <cellStyle name="Normal 3 3 2 3 4 3 2" xfId="6973"/>
    <cellStyle name="Normal 3 3 2 3 4 3 2 2" xfId="12254"/>
    <cellStyle name="Normal 3 3 2 3 4 3 2 2 2" xfId="27760"/>
    <cellStyle name="Normal 3 3 2 3 4 3 2 2 3" xfId="38317"/>
    <cellStyle name="Normal 3 3 2 3 4 3 2 2 4" xfId="48872"/>
    <cellStyle name="Normal 3 3 2 3 4 3 2 2 5" xfId="59436"/>
    <cellStyle name="Normal 3 3 2 3 4 3 2 3" xfId="17373"/>
    <cellStyle name="Normal 3 3 2 3 4 3 2 4" xfId="22480"/>
    <cellStyle name="Normal 3 3 2 3 4 3 2 5" xfId="33037"/>
    <cellStyle name="Normal 3 3 2 3 4 3 2 6" xfId="43592"/>
    <cellStyle name="Normal 3 3 2 3 4 3 2 7" xfId="54156"/>
    <cellStyle name="Normal 3 3 2 3 4 3 3" xfId="9613"/>
    <cellStyle name="Normal 3 3 2 3 4 3 3 2" xfId="25120"/>
    <cellStyle name="Normal 3 3 2 3 4 3 3 3" xfId="35677"/>
    <cellStyle name="Normal 3 3 2 3 4 3 3 4" xfId="46232"/>
    <cellStyle name="Normal 3 3 2 3 4 3 3 5" xfId="56796"/>
    <cellStyle name="Normal 3 3 2 3 4 3 4" xfId="4331"/>
    <cellStyle name="Normal 3 3 2 3 4 3 5" xfId="14909"/>
    <cellStyle name="Normal 3 3 2 3 4 3 6" xfId="19840"/>
    <cellStyle name="Normal 3 3 2 3 4 3 7" xfId="30397"/>
    <cellStyle name="Normal 3 3 2 3 4 3 8" xfId="40952"/>
    <cellStyle name="Normal 3 3 2 3 4 3 9" xfId="51516"/>
    <cellStyle name="Normal 3 3 2 3 4 4" xfId="5740"/>
    <cellStyle name="Normal 3 3 2 3 4 4 2" xfId="11022"/>
    <cellStyle name="Normal 3 3 2 3 4 4 2 2" xfId="26528"/>
    <cellStyle name="Normal 3 3 2 3 4 4 2 3" xfId="37085"/>
    <cellStyle name="Normal 3 3 2 3 4 4 2 4" xfId="47640"/>
    <cellStyle name="Normal 3 3 2 3 4 4 2 5" xfId="58204"/>
    <cellStyle name="Normal 3 3 2 3 4 4 3" xfId="16141"/>
    <cellStyle name="Normal 3 3 2 3 4 4 4" xfId="21248"/>
    <cellStyle name="Normal 3 3 2 3 4 4 5" xfId="31805"/>
    <cellStyle name="Normal 3 3 2 3 4 4 6" xfId="42360"/>
    <cellStyle name="Normal 3 3 2 3 4 4 7" xfId="52924"/>
    <cellStyle name="Normal 3 3 2 3 4 5" xfId="8381"/>
    <cellStyle name="Normal 3 3 2 3 4 5 2" xfId="23888"/>
    <cellStyle name="Normal 3 3 2 3 4 5 3" xfId="34445"/>
    <cellStyle name="Normal 3 3 2 3 4 5 4" xfId="45000"/>
    <cellStyle name="Normal 3 3 2 3 4 5 5" xfId="55564"/>
    <cellStyle name="Normal 3 3 2 3 4 6" xfId="3101"/>
    <cellStyle name="Normal 3 3 2 3 4 7" xfId="13677"/>
    <cellStyle name="Normal 3 3 2 3 4 8" xfId="18608"/>
    <cellStyle name="Normal 3 3 2 3 4 9" xfId="29167"/>
    <cellStyle name="Normal 3 3 2 3 5" xfId="807"/>
    <cellStyle name="Normal 3 3 2 3 5 10" xfId="50636"/>
    <cellStyle name="Normal 3 3 2 3 5 2" xfId="2039"/>
    <cellStyle name="Normal 3 3 2 3 5 2 2" xfId="7325"/>
    <cellStyle name="Normal 3 3 2 3 5 2 2 2" xfId="12606"/>
    <cellStyle name="Normal 3 3 2 3 5 2 2 2 2" xfId="28112"/>
    <cellStyle name="Normal 3 3 2 3 5 2 2 2 3" xfId="38669"/>
    <cellStyle name="Normal 3 3 2 3 5 2 2 2 4" xfId="49224"/>
    <cellStyle name="Normal 3 3 2 3 5 2 2 2 5" xfId="59788"/>
    <cellStyle name="Normal 3 3 2 3 5 2 2 3" xfId="17725"/>
    <cellStyle name="Normal 3 3 2 3 5 2 2 4" xfId="22832"/>
    <cellStyle name="Normal 3 3 2 3 5 2 2 5" xfId="33389"/>
    <cellStyle name="Normal 3 3 2 3 5 2 2 6" xfId="43944"/>
    <cellStyle name="Normal 3 3 2 3 5 2 2 7" xfId="54508"/>
    <cellStyle name="Normal 3 3 2 3 5 2 3" xfId="9965"/>
    <cellStyle name="Normal 3 3 2 3 5 2 3 2" xfId="25472"/>
    <cellStyle name="Normal 3 3 2 3 5 2 3 3" xfId="36029"/>
    <cellStyle name="Normal 3 3 2 3 5 2 3 4" xfId="46584"/>
    <cellStyle name="Normal 3 3 2 3 5 2 3 5" xfId="57148"/>
    <cellStyle name="Normal 3 3 2 3 5 2 4" xfId="4683"/>
    <cellStyle name="Normal 3 3 2 3 5 2 5" xfId="15261"/>
    <cellStyle name="Normal 3 3 2 3 5 2 6" xfId="20192"/>
    <cellStyle name="Normal 3 3 2 3 5 2 7" xfId="30749"/>
    <cellStyle name="Normal 3 3 2 3 5 2 8" xfId="41304"/>
    <cellStyle name="Normal 3 3 2 3 5 2 9" xfId="51868"/>
    <cellStyle name="Normal 3 3 2 3 5 3" xfId="6093"/>
    <cellStyle name="Normal 3 3 2 3 5 3 2" xfId="11374"/>
    <cellStyle name="Normal 3 3 2 3 5 3 2 2" xfId="26880"/>
    <cellStyle name="Normal 3 3 2 3 5 3 2 3" xfId="37437"/>
    <cellStyle name="Normal 3 3 2 3 5 3 2 4" xfId="47992"/>
    <cellStyle name="Normal 3 3 2 3 5 3 2 5" xfId="58556"/>
    <cellStyle name="Normal 3 3 2 3 5 3 3" xfId="16493"/>
    <cellStyle name="Normal 3 3 2 3 5 3 4" xfId="21600"/>
    <cellStyle name="Normal 3 3 2 3 5 3 5" xfId="32157"/>
    <cellStyle name="Normal 3 3 2 3 5 3 6" xfId="42712"/>
    <cellStyle name="Normal 3 3 2 3 5 3 7" xfId="53276"/>
    <cellStyle name="Normal 3 3 2 3 5 4" xfId="8733"/>
    <cellStyle name="Normal 3 3 2 3 5 4 2" xfId="24240"/>
    <cellStyle name="Normal 3 3 2 3 5 4 3" xfId="34797"/>
    <cellStyle name="Normal 3 3 2 3 5 4 4" xfId="45352"/>
    <cellStyle name="Normal 3 3 2 3 5 4 5" xfId="55916"/>
    <cellStyle name="Normal 3 3 2 3 5 5" xfId="3451"/>
    <cellStyle name="Normal 3 3 2 3 5 6" xfId="14029"/>
    <cellStyle name="Normal 3 3 2 3 5 7" xfId="18960"/>
    <cellStyle name="Normal 3 3 2 3 5 8" xfId="29517"/>
    <cellStyle name="Normal 3 3 2 3 5 9" xfId="40072"/>
    <cellStyle name="Normal 3 3 2 3 6" xfId="1335"/>
    <cellStyle name="Normal 3 3 2 3 6 2" xfId="6621"/>
    <cellStyle name="Normal 3 3 2 3 6 2 2" xfId="11902"/>
    <cellStyle name="Normal 3 3 2 3 6 2 2 2" xfId="27408"/>
    <cellStyle name="Normal 3 3 2 3 6 2 2 3" xfId="37965"/>
    <cellStyle name="Normal 3 3 2 3 6 2 2 4" xfId="48520"/>
    <cellStyle name="Normal 3 3 2 3 6 2 2 5" xfId="59084"/>
    <cellStyle name="Normal 3 3 2 3 6 2 3" xfId="17021"/>
    <cellStyle name="Normal 3 3 2 3 6 2 4" xfId="22128"/>
    <cellStyle name="Normal 3 3 2 3 6 2 5" xfId="32685"/>
    <cellStyle name="Normal 3 3 2 3 6 2 6" xfId="43240"/>
    <cellStyle name="Normal 3 3 2 3 6 2 7" xfId="53804"/>
    <cellStyle name="Normal 3 3 2 3 6 3" xfId="9261"/>
    <cellStyle name="Normal 3 3 2 3 6 3 2" xfId="24768"/>
    <cellStyle name="Normal 3 3 2 3 6 3 3" xfId="35325"/>
    <cellStyle name="Normal 3 3 2 3 6 3 4" xfId="45880"/>
    <cellStyle name="Normal 3 3 2 3 6 3 5" xfId="56444"/>
    <cellStyle name="Normal 3 3 2 3 6 4" xfId="3979"/>
    <cellStyle name="Normal 3 3 2 3 6 5" xfId="14557"/>
    <cellStyle name="Normal 3 3 2 3 6 6" xfId="19488"/>
    <cellStyle name="Normal 3 3 2 3 6 7" xfId="30045"/>
    <cellStyle name="Normal 3 3 2 3 6 8" xfId="40600"/>
    <cellStyle name="Normal 3 3 2 3 6 9" xfId="51164"/>
    <cellStyle name="Normal 3 3 2 3 7" xfId="2567"/>
    <cellStyle name="Normal 3 3 2 3 7 2" xfId="7853"/>
    <cellStyle name="Normal 3 3 2 3 7 2 2" xfId="13134"/>
    <cellStyle name="Normal 3 3 2 3 7 2 2 2" xfId="28640"/>
    <cellStyle name="Normal 3 3 2 3 7 2 2 3" xfId="39197"/>
    <cellStyle name="Normal 3 3 2 3 7 2 2 4" xfId="49752"/>
    <cellStyle name="Normal 3 3 2 3 7 2 2 5" xfId="60316"/>
    <cellStyle name="Normal 3 3 2 3 7 2 3" xfId="23360"/>
    <cellStyle name="Normal 3 3 2 3 7 2 4" xfId="33917"/>
    <cellStyle name="Normal 3 3 2 3 7 2 5" xfId="44472"/>
    <cellStyle name="Normal 3 3 2 3 7 2 6" xfId="55036"/>
    <cellStyle name="Normal 3 3 2 3 7 3" xfId="10493"/>
    <cellStyle name="Normal 3 3 2 3 7 3 2" xfId="26000"/>
    <cellStyle name="Normal 3 3 2 3 7 3 3" xfId="36557"/>
    <cellStyle name="Normal 3 3 2 3 7 3 4" xfId="47112"/>
    <cellStyle name="Normal 3 3 2 3 7 3 5" xfId="57676"/>
    <cellStyle name="Normal 3 3 2 3 7 4" xfId="5211"/>
    <cellStyle name="Normal 3 3 2 3 7 5" xfId="15789"/>
    <cellStyle name="Normal 3 3 2 3 7 6" xfId="20720"/>
    <cellStyle name="Normal 3 3 2 3 7 7" xfId="31277"/>
    <cellStyle name="Normal 3 3 2 3 7 8" xfId="41832"/>
    <cellStyle name="Normal 3 3 2 3 7 9" xfId="52396"/>
    <cellStyle name="Normal 3 3 2 3 8" xfId="5388"/>
    <cellStyle name="Normal 3 3 2 3 8 2" xfId="10670"/>
    <cellStyle name="Normal 3 3 2 3 8 2 2" xfId="26176"/>
    <cellStyle name="Normal 3 3 2 3 8 2 3" xfId="36733"/>
    <cellStyle name="Normal 3 3 2 3 8 2 4" xfId="47288"/>
    <cellStyle name="Normal 3 3 2 3 8 2 5" xfId="57852"/>
    <cellStyle name="Normal 3 3 2 3 8 3" xfId="20896"/>
    <cellStyle name="Normal 3 3 2 3 8 4" xfId="31453"/>
    <cellStyle name="Normal 3 3 2 3 8 5" xfId="42008"/>
    <cellStyle name="Normal 3 3 2 3 8 6" xfId="52572"/>
    <cellStyle name="Normal 3 3 2 3 9" xfId="8029"/>
    <cellStyle name="Normal 3 3 2 3 9 2" xfId="23536"/>
    <cellStyle name="Normal 3 3 2 3 9 3" xfId="34093"/>
    <cellStyle name="Normal 3 3 2 3 9 4" xfId="44648"/>
    <cellStyle name="Normal 3 3 2 3 9 5" xfId="55212"/>
    <cellStyle name="Normal 3 3 2 4" xfId="152"/>
    <cellStyle name="Normal 3 3 2 4 10" xfId="13382"/>
    <cellStyle name="Normal 3 3 2 4 11" xfId="18312"/>
    <cellStyle name="Normal 3 3 2 4 12" xfId="28874"/>
    <cellStyle name="Normal 3 3 2 4 13" xfId="39429"/>
    <cellStyle name="Normal 3 3 2 4 14" xfId="49989"/>
    <cellStyle name="Normal 3 3 2 4 2" xfId="335"/>
    <cellStyle name="Normal 3 3 2 4 2 10" xfId="29050"/>
    <cellStyle name="Normal 3 3 2 4 2 11" xfId="39605"/>
    <cellStyle name="Normal 3 3 2 4 2 12" xfId="50165"/>
    <cellStyle name="Normal 3 3 2 4 2 2" xfId="688"/>
    <cellStyle name="Normal 3 3 2 4 2 2 10" xfId="50517"/>
    <cellStyle name="Normal 3 3 2 4 2 2 2" xfId="1920"/>
    <cellStyle name="Normal 3 3 2 4 2 2 2 2" xfId="7206"/>
    <cellStyle name="Normal 3 3 2 4 2 2 2 2 2" xfId="12487"/>
    <cellStyle name="Normal 3 3 2 4 2 2 2 2 2 2" xfId="27993"/>
    <cellStyle name="Normal 3 3 2 4 2 2 2 2 2 3" xfId="38550"/>
    <cellStyle name="Normal 3 3 2 4 2 2 2 2 2 4" xfId="49105"/>
    <cellStyle name="Normal 3 3 2 4 2 2 2 2 2 5" xfId="59669"/>
    <cellStyle name="Normal 3 3 2 4 2 2 2 2 3" xfId="17606"/>
    <cellStyle name="Normal 3 3 2 4 2 2 2 2 4" xfId="22713"/>
    <cellStyle name="Normal 3 3 2 4 2 2 2 2 5" xfId="33270"/>
    <cellStyle name="Normal 3 3 2 4 2 2 2 2 6" xfId="43825"/>
    <cellStyle name="Normal 3 3 2 4 2 2 2 2 7" xfId="54389"/>
    <cellStyle name="Normal 3 3 2 4 2 2 2 3" xfId="9846"/>
    <cellStyle name="Normal 3 3 2 4 2 2 2 3 2" xfId="25353"/>
    <cellStyle name="Normal 3 3 2 4 2 2 2 3 3" xfId="35910"/>
    <cellStyle name="Normal 3 3 2 4 2 2 2 3 4" xfId="46465"/>
    <cellStyle name="Normal 3 3 2 4 2 2 2 3 5" xfId="57029"/>
    <cellStyle name="Normal 3 3 2 4 2 2 2 4" xfId="4564"/>
    <cellStyle name="Normal 3 3 2 4 2 2 2 5" xfId="15142"/>
    <cellStyle name="Normal 3 3 2 4 2 2 2 6" xfId="20073"/>
    <cellStyle name="Normal 3 3 2 4 2 2 2 7" xfId="30630"/>
    <cellStyle name="Normal 3 3 2 4 2 2 2 8" xfId="41185"/>
    <cellStyle name="Normal 3 3 2 4 2 2 2 9" xfId="51749"/>
    <cellStyle name="Normal 3 3 2 4 2 2 3" xfId="5974"/>
    <cellStyle name="Normal 3 3 2 4 2 2 3 2" xfId="11255"/>
    <cellStyle name="Normal 3 3 2 4 2 2 3 2 2" xfId="26761"/>
    <cellStyle name="Normal 3 3 2 4 2 2 3 2 3" xfId="37318"/>
    <cellStyle name="Normal 3 3 2 4 2 2 3 2 4" xfId="47873"/>
    <cellStyle name="Normal 3 3 2 4 2 2 3 2 5" xfId="58437"/>
    <cellStyle name="Normal 3 3 2 4 2 2 3 3" xfId="16374"/>
    <cellStyle name="Normal 3 3 2 4 2 2 3 4" xfId="21481"/>
    <cellStyle name="Normal 3 3 2 4 2 2 3 5" xfId="32038"/>
    <cellStyle name="Normal 3 3 2 4 2 2 3 6" xfId="42593"/>
    <cellStyle name="Normal 3 3 2 4 2 2 3 7" xfId="53157"/>
    <cellStyle name="Normal 3 3 2 4 2 2 4" xfId="8614"/>
    <cellStyle name="Normal 3 3 2 4 2 2 4 2" xfId="24121"/>
    <cellStyle name="Normal 3 3 2 4 2 2 4 3" xfId="34678"/>
    <cellStyle name="Normal 3 3 2 4 2 2 4 4" xfId="45233"/>
    <cellStyle name="Normal 3 3 2 4 2 2 4 5" xfId="55797"/>
    <cellStyle name="Normal 3 3 2 4 2 2 5" xfId="3332"/>
    <cellStyle name="Normal 3 3 2 4 2 2 6" xfId="13910"/>
    <cellStyle name="Normal 3 3 2 4 2 2 7" xfId="18841"/>
    <cellStyle name="Normal 3 3 2 4 2 2 8" xfId="29398"/>
    <cellStyle name="Normal 3 3 2 4 2 2 9" xfId="39953"/>
    <cellStyle name="Normal 3 3 2 4 2 3" xfId="1040"/>
    <cellStyle name="Normal 3 3 2 4 2 3 10" xfId="50869"/>
    <cellStyle name="Normal 3 3 2 4 2 3 2" xfId="2272"/>
    <cellStyle name="Normal 3 3 2 4 2 3 2 2" xfId="7558"/>
    <cellStyle name="Normal 3 3 2 4 2 3 2 2 2" xfId="12839"/>
    <cellStyle name="Normal 3 3 2 4 2 3 2 2 2 2" xfId="28345"/>
    <cellStyle name="Normal 3 3 2 4 2 3 2 2 2 3" xfId="38902"/>
    <cellStyle name="Normal 3 3 2 4 2 3 2 2 2 4" xfId="49457"/>
    <cellStyle name="Normal 3 3 2 4 2 3 2 2 2 5" xfId="60021"/>
    <cellStyle name="Normal 3 3 2 4 2 3 2 2 3" xfId="17958"/>
    <cellStyle name="Normal 3 3 2 4 2 3 2 2 4" xfId="23065"/>
    <cellStyle name="Normal 3 3 2 4 2 3 2 2 5" xfId="33622"/>
    <cellStyle name="Normal 3 3 2 4 2 3 2 2 6" xfId="44177"/>
    <cellStyle name="Normal 3 3 2 4 2 3 2 2 7" xfId="54741"/>
    <cellStyle name="Normal 3 3 2 4 2 3 2 3" xfId="10198"/>
    <cellStyle name="Normal 3 3 2 4 2 3 2 3 2" xfId="25705"/>
    <cellStyle name="Normal 3 3 2 4 2 3 2 3 3" xfId="36262"/>
    <cellStyle name="Normal 3 3 2 4 2 3 2 3 4" xfId="46817"/>
    <cellStyle name="Normal 3 3 2 4 2 3 2 3 5" xfId="57381"/>
    <cellStyle name="Normal 3 3 2 4 2 3 2 4" xfId="4916"/>
    <cellStyle name="Normal 3 3 2 4 2 3 2 5" xfId="15494"/>
    <cellStyle name="Normal 3 3 2 4 2 3 2 6" xfId="20425"/>
    <cellStyle name="Normal 3 3 2 4 2 3 2 7" xfId="30982"/>
    <cellStyle name="Normal 3 3 2 4 2 3 2 8" xfId="41537"/>
    <cellStyle name="Normal 3 3 2 4 2 3 2 9" xfId="52101"/>
    <cellStyle name="Normal 3 3 2 4 2 3 3" xfId="6326"/>
    <cellStyle name="Normal 3 3 2 4 2 3 3 2" xfId="11607"/>
    <cellStyle name="Normal 3 3 2 4 2 3 3 2 2" xfId="27113"/>
    <cellStyle name="Normal 3 3 2 4 2 3 3 2 3" xfId="37670"/>
    <cellStyle name="Normal 3 3 2 4 2 3 3 2 4" xfId="48225"/>
    <cellStyle name="Normal 3 3 2 4 2 3 3 2 5" xfId="58789"/>
    <cellStyle name="Normal 3 3 2 4 2 3 3 3" xfId="16726"/>
    <cellStyle name="Normal 3 3 2 4 2 3 3 4" xfId="21833"/>
    <cellStyle name="Normal 3 3 2 4 2 3 3 5" xfId="32390"/>
    <cellStyle name="Normal 3 3 2 4 2 3 3 6" xfId="42945"/>
    <cellStyle name="Normal 3 3 2 4 2 3 3 7" xfId="53509"/>
    <cellStyle name="Normal 3 3 2 4 2 3 4" xfId="8966"/>
    <cellStyle name="Normal 3 3 2 4 2 3 4 2" xfId="24473"/>
    <cellStyle name="Normal 3 3 2 4 2 3 4 3" xfId="35030"/>
    <cellStyle name="Normal 3 3 2 4 2 3 4 4" xfId="45585"/>
    <cellStyle name="Normal 3 3 2 4 2 3 4 5" xfId="56149"/>
    <cellStyle name="Normal 3 3 2 4 2 3 5" xfId="3684"/>
    <cellStyle name="Normal 3 3 2 4 2 3 6" xfId="14262"/>
    <cellStyle name="Normal 3 3 2 4 2 3 7" xfId="19193"/>
    <cellStyle name="Normal 3 3 2 4 2 3 8" xfId="29750"/>
    <cellStyle name="Normal 3 3 2 4 2 3 9" xfId="40305"/>
    <cellStyle name="Normal 3 3 2 4 2 4" xfId="1568"/>
    <cellStyle name="Normal 3 3 2 4 2 4 2" xfId="6854"/>
    <cellStyle name="Normal 3 3 2 4 2 4 2 2" xfId="12135"/>
    <cellStyle name="Normal 3 3 2 4 2 4 2 2 2" xfId="27641"/>
    <cellStyle name="Normal 3 3 2 4 2 4 2 2 3" xfId="38198"/>
    <cellStyle name="Normal 3 3 2 4 2 4 2 2 4" xfId="48753"/>
    <cellStyle name="Normal 3 3 2 4 2 4 2 2 5" xfId="59317"/>
    <cellStyle name="Normal 3 3 2 4 2 4 2 3" xfId="17254"/>
    <cellStyle name="Normal 3 3 2 4 2 4 2 4" xfId="22361"/>
    <cellStyle name="Normal 3 3 2 4 2 4 2 5" xfId="32918"/>
    <cellStyle name="Normal 3 3 2 4 2 4 2 6" xfId="43473"/>
    <cellStyle name="Normal 3 3 2 4 2 4 2 7" xfId="54037"/>
    <cellStyle name="Normal 3 3 2 4 2 4 3" xfId="9494"/>
    <cellStyle name="Normal 3 3 2 4 2 4 3 2" xfId="25001"/>
    <cellStyle name="Normal 3 3 2 4 2 4 3 3" xfId="35558"/>
    <cellStyle name="Normal 3 3 2 4 2 4 3 4" xfId="46113"/>
    <cellStyle name="Normal 3 3 2 4 2 4 3 5" xfId="56677"/>
    <cellStyle name="Normal 3 3 2 4 2 4 4" xfId="4212"/>
    <cellStyle name="Normal 3 3 2 4 2 4 5" xfId="14790"/>
    <cellStyle name="Normal 3 3 2 4 2 4 6" xfId="19721"/>
    <cellStyle name="Normal 3 3 2 4 2 4 7" xfId="30278"/>
    <cellStyle name="Normal 3 3 2 4 2 4 8" xfId="40833"/>
    <cellStyle name="Normal 3 3 2 4 2 4 9" xfId="51397"/>
    <cellStyle name="Normal 3 3 2 4 2 5" xfId="5621"/>
    <cellStyle name="Normal 3 3 2 4 2 5 2" xfId="10903"/>
    <cellStyle name="Normal 3 3 2 4 2 5 2 2" xfId="26409"/>
    <cellStyle name="Normal 3 3 2 4 2 5 2 3" xfId="36966"/>
    <cellStyle name="Normal 3 3 2 4 2 5 2 4" xfId="47521"/>
    <cellStyle name="Normal 3 3 2 4 2 5 2 5" xfId="58085"/>
    <cellStyle name="Normal 3 3 2 4 2 5 3" xfId="16022"/>
    <cellStyle name="Normal 3 3 2 4 2 5 4" xfId="21129"/>
    <cellStyle name="Normal 3 3 2 4 2 5 5" xfId="31686"/>
    <cellStyle name="Normal 3 3 2 4 2 5 6" xfId="42241"/>
    <cellStyle name="Normal 3 3 2 4 2 5 7" xfId="52805"/>
    <cellStyle name="Normal 3 3 2 4 2 6" xfId="8262"/>
    <cellStyle name="Normal 3 3 2 4 2 6 2" xfId="23769"/>
    <cellStyle name="Normal 3 3 2 4 2 6 3" xfId="34326"/>
    <cellStyle name="Normal 3 3 2 4 2 6 4" xfId="44881"/>
    <cellStyle name="Normal 3 3 2 4 2 6 5" xfId="55445"/>
    <cellStyle name="Normal 3 3 2 4 2 7" xfId="2984"/>
    <cellStyle name="Normal 3 3 2 4 2 8" xfId="13558"/>
    <cellStyle name="Normal 3 3 2 4 2 9" xfId="18489"/>
    <cellStyle name="Normal 3 3 2 4 3" xfId="511"/>
    <cellStyle name="Normal 3 3 2 4 3 10" xfId="39778"/>
    <cellStyle name="Normal 3 3 2 4 3 11" xfId="50341"/>
    <cellStyle name="Normal 3 3 2 4 3 2" xfId="1216"/>
    <cellStyle name="Normal 3 3 2 4 3 2 10" xfId="51045"/>
    <cellStyle name="Normal 3 3 2 4 3 2 2" xfId="2448"/>
    <cellStyle name="Normal 3 3 2 4 3 2 2 2" xfId="7734"/>
    <cellStyle name="Normal 3 3 2 4 3 2 2 2 2" xfId="13015"/>
    <cellStyle name="Normal 3 3 2 4 3 2 2 2 2 2" xfId="28521"/>
    <cellStyle name="Normal 3 3 2 4 3 2 2 2 2 3" xfId="39078"/>
    <cellStyle name="Normal 3 3 2 4 3 2 2 2 2 4" xfId="49633"/>
    <cellStyle name="Normal 3 3 2 4 3 2 2 2 2 5" xfId="60197"/>
    <cellStyle name="Normal 3 3 2 4 3 2 2 2 3" xfId="18134"/>
    <cellStyle name="Normal 3 3 2 4 3 2 2 2 4" xfId="23241"/>
    <cellStyle name="Normal 3 3 2 4 3 2 2 2 5" xfId="33798"/>
    <cellStyle name="Normal 3 3 2 4 3 2 2 2 6" xfId="44353"/>
    <cellStyle name="Normal 3 3 2 4 3 2 2 2 7" xfId="54917"/>
    <cellStyle name="Normal 3 3 2 4 3 2 2 3" xfId="10374"/>
    <cellStyle name="Normal 3 3 2 4 3 2 2 3 2" xfId="25881"/>
    <cellStyle name="Normal 3 3 2 4 3 2 2 3 3" xfId="36438"/>
    <cellStyle name="Normal 3 3 2 4 3 2 2 3 4" xfId="46993"/>
    <cellStyle name="Normal 3 3 2 4 3 2 2 3 5" xfId="57557"/>
    <cellStyle name="Normal 3 3 2 4 3 2 2 4" xfId="5092"/>
    <cellStyle name="Normal 3 3 2 4 3 2 2 5" xfId="15670"/>
    <cellStyle name="Normal 3 3 2 4 3 2 2 6" xfId="20601"/>
    <cellStyle name="Normal 3 3 2 4 3 2 2 7" xfId="31158"/>
    <cellStyle name="Normal 3 3 2 4 3 2 2 8" xfId="41713"/>
    <cellStyle name="Normal 3 3 2 4 3 2 2 9" xfId="52277"/>
    <cellStyle name="Normal 3 3 2 4 3 2 3" xfId="6502"/>
    <cellStyle name="Normal 3 3 2 4 3 2 3 2" xfId="11783"/>
    <cellStyle name="Normal 3 3 2 4 3 2 3 2 2" xfId="27289"/>
    <cellStyle name="Normal 3 3 2 4 3 2 3 2 3" xfId="37846"/>
    <cellStyle name="Normal 3 3 2 4 3 2 3 2 4" xfId="48401"/>
    <cellStyle name="Normal 3 3 2 4 3 2 3 2 5" xfId="58965"/>
    <cellStyle name="Normal 3 3 2 4 3 2 3 3" xfId="16902"/>
    <cellStyle name="Normal 3 3 2 4 3 2 3 4" xfId="22009"/>
    <cellStyle name="Normal 3 3 2 4 3 2 3 5" xfId="32566"/>
    <cellStyle name="Normal 3 3 2 4 3 2 3 6" xfId="43121"/>
    <cellStyle name="Normal 3 3 2 4 3 2 3 7" xfId="53685"/>
    <cellStyle name="Normal 3 3 2 4 3 2 4" xfId="9142"/>
    <cellStyle name="Normal 3 3 2 4 3 2 4 2" xfId="24649"/>
    <cellStyle name="Normal 3 3 2 4 3 2 4 3" xfId="35206"/>
    <cellStyle name="Normal 3 3 2 4 3 2 4 4" xfId="45761"/>
    <cellStyle name="Normal 3 3 2 4 3 2 4 5" xfId="56325"/>
    <cellStyle name="Normal 3 3 2 4 3 2 5" xfId="3860"/>
    <cellStyle name="Normal 3 3 2 4 3 2 6" xfId="14438"/>
    <cellStyle name="Normal 3 3 2 4 3 2 7" xfId="19369"/>
    <cellStyle name="Normal 3 3 2 4 3 2 8" xfId="29926"/>
    <cellStyle name="Normal 3 3 2 4 3 2 9" xfId="40481"/>
    <cellStyle name="Normal 3 3 2 4 3 3" xfId="1744"/>
    <cellStyle name="Normal 3 3 2 4 3 3 2" xfId="7030"/>
    <cellStyle name="Normal 3 3 2 4 3 3 2 2" xfId="12311"/>
    <cellStyle name="Normal 3 3 2 4 3 3 2 2 2" xfId="27817"/>
    <cellStyle name="Normal 3 3 2 4 3 3 2 2 3" xfId="38374"/>
    <cellStyle name="Normal 3 3 2 4 3 3 2 2 4" xfId="48929"/>
    <cellStyle name="Normal 3 3 2 4 3 3 2 2 5" xfId="59493"/>
    <cellStyle name="Normal 3 3 2 4 3 3 2 3" xfId="17430"/>
    <cellStyle name="Normal 3 3 2 4 3 3 2 4" xfId="22537"/>
    <cellStyle name="Normal 3 3 2 4 3 3 2 5" xfId="33094"/>
    <cellStyle name="Normal 3 3 2 4 3 3 2 6" xfId="43649"/>
    <cellStyle name="Normal 3 3 2 4 3 3 2 7" xfId="54213"/>
    <cellStyle name="Normal 3 3 2 4 3 3 3" xfId="9670"/>
    <cellStyle name="Normal 3 3 2 4 3 3 3 2" xfId="25177"/>
    <cellStyle name="Normal 3 3 2 4 3 3 3 3" xfId="35734"/>
    <cellStyle name="Normal 3 3 2 4 3 3 3 4" xfId="46289"/>
    <cellStyle name="Normal 3 3 2 4 3 3 3 5" xfId="56853"/>
    <cellStyle name="Normal 3 3 2 4 3 3 4" xfId="4388"/>
    <cellStyle name="Normal 3 3 2 4 3 3 5" xfId="14966"/>
    <cellStyle name="Normal 3 3 2 4 3 3 6" xfId="19897"/>
    <cellStyle name="Normal 3 3 2 4 3 3 7" xfId="30454"/>
    <cellStyle name="Normal 3 3 2 4 3 3 8" xfId="41009"/>
    <cellStyle name="Normal 3 3 2 4 3 3 9" xfId="51573"/>
    <cellStyle name="Normal 3 3 2 4 3 4" xfId="5797"/>
    <cellStyle name="Normal 3 3 2 4 3 4 2" xfId="11079"/>
    <cellStyle name="Normal 3 3 2 4 3 4 2 2" xfId="26585"/>
    <cellStyle name="Normal 3 3 2 4 3 4 2 3" xfId="37142"/>
    <cellStyle name="Normal 3 3 2 4 3 4 2 4" xfId="47697"/>
    <cellStyle name="Normal 3 3 2 4 3 4 2 5" xfId="58261"/>
    <cellStyle name="Normal 3 3 2 4 3 4 3" xfId="16198"/>
    <cellStyle name="Normal 3 3 2 4 3 4 4" xfId="21305"/>
    <cellStyle name="Normal 3 3 2 4 3 4 5" xfId="31862"/>
    <cellStyle name="Normal 3 3 2 4 3 4 6" xfId="42417"/>
    <cellStyle name="Normal 3 3 2 4 3 4 7" xfId="52981"/>
    <cellStyle name="Normal 3 3 2 4 3 5" xfId="8438"/>
    <cellStyle name="Normal 3 3 2 4 3 5 2" xfId="23945"/>
    <cellStyle name="Normal 3 3 2 4 3 5 3" xfId="34502"/>
    <cellStyle name="Normal 3 3 2 4 3 5 4" xfId="45057"/>
    <cellStyle name="Normal 3 3 2 4 3 5 5" xfId="55621"/>
    <cellStyle name="Normal 3 3 2 4 3 6" xfId="3157"/>
    <cellStyle name="Normal 3 3 2 4 3 7" xfId="13734"/>
    <cellStyle name="Normal 3 3 2 4 3 8" xfId="18665"/>
    <cellStyle name="Normal 3 3 2 4 3 9" xfId="29223"/>
    <cellStyle name="Normal 3 3 2 4 4" xfId="864"/>
    <cellStyle name="Normal 3 3 2 4 4 10" xfId="50693"/>
    <cellStyle name="Normal 3 3 2 4 4 2" xfId="2096"/>
    <cellStyle name="Normal 3 3 2 4 4 2 2" xfId="7382"/>
    <cellStyle name="Normal 3 3 2 4 4 2 2 2" xfId="12663"/>
    <cellStyle name="Normal 3 3 2 4 4 2 2 2 2" xfId="28169"/>
    <cellStyle name="Normal 3 3 2 4 4 2 2 2 3" xfId="38726"/>
    <cellStyle name="Normal 3 3 2 4 4 2 2 2 4" xfId="49281"/>
    <cellStyle name="Normal 3 3 2 4 4 2 2 2 5" xfId="59845"/>
    <cellStyle name="Normal 3 3 2 4 4 2 2 3" xfId="17782"/>
    <cellStyle name="Normal 3 3 2 4 4 2 2 4" xfId="22889"/>
    <cellStyle name="Normal 3 3 2 4 4 2 2 5" xfId="33446"/>
    <cellStyle name="Normal 3 3 2 4 4 2 2 6" xfId="44001"/>
    <cellStyle name="Normal 3 3 2 4 4 2 2 7" xfId="54565"/>
    <cellStyle name="Normal 3 3 2 4 4 2 3" xfId="10022"/>
    <cellStyle name="Normal 3 3 2 4 4 2 3 2" xfId="25529"/>
    <cellStyle name="Normal 3 3 2 4 4 2 3 3" xfId="36086"/>
    <cellStyle name="Normal 3 3 2 4 4 2 3 4" xfId="46641"/>
    <cellStyle name="Normal 3 3 2 4 4 2 3 5" xfId="57205"/>
    <cellStyle name="Normal 3 3 2 4 4 2 4" xfId="4740"/>
    <cellStyle name="Normal 3 3 2 4 4 2 5" xfId="15318"/>
    <cellStyle name="Normal 3 3 2 4 4 2 6" xfId="20249"/>
    <cellStyle name="Normal 3 3 2 4 4 2 7" xfId="30806"/>
    <cellStyle name="Normal 3 3 2 4 4 2 8" xfId="41361"/>
    <cellStyle name="Normal 3 3 2 4 4 2 9" xfId="51925"/>
    <cellStyle name="Normal 3 3 2 4 4 3" xfId="6150"/>
    <cellStyle name="Normal 3 3 2 4 4 3 2" xfId="11431"/>
    <cellStyle name="Normal 3 3 2 4 4 3 2 2" xfId="26937"/>
    <cellStyle name="Normal 3 3 2 4 4 3 2 3" xfId="37494"/>
    <cellStyle name="Normal 3 3 2 4 4 3 2 4" xfId="48049"/>
    <cellStyle name="Normal 3 3 2 4 4 3 2 5" xfId="58613"/>
    <cellStyle name="Normal 3 3 2 4 4 3 3" xfId="16550"/>
    <cellStyle name="Normal 3 3 2 4 4 3 4" xfId="21657"/>
    <cellStyle name="Normal 3 3 2 4 4 3 5" xfId="32214"/>
    <cellStyle name="Normal 3 3 2 4 4 3 6" xfId="42769"/>
    <cellStyle name="Normal 3 3 2 4 4 3 7" xfId="53333"/>
    <cellStyle name="Normal 3 3 2 4 4 4" xfId="8790"/>
    <cellStyle name="Normal 3 3 2 4 4 4 2" xfId="24297"/>
    <cellStyle name="Normal 3 3 2 4 4 4 3" xfId="34854"/>
    <cellStyle name="Normal 3 3 2 4 4 4 4" xfId="45409"/>
    <cellStyle name="Normal 3 3 2 4 4 4 5" xfId="55973"/>
    <cellStyle name="Normal 3 3 2 4 4 5" xfId="3508"/>
    <cellStyle name="Normal 3 3 2 4 4 6" xfId="14086"/>
    <cellStyle name="Normal 3 3 2 4 4 7" xfId="19017"/>
    <cellStyle name="Normal 3 3 2 4 4 8" xfId="29574"/>
    <cellStyle name="Normal 3 3 2 4 4 9" xfId="40129"/>
    <cellStyle name="Normal 3 3 2 4 5" xfId="1392"/>
    <cellStyle name="Normal 3 3 2 4 5 2" xfId="6678"/>
    <cellStyle name="Normal 3 3 2 4 5 2 2" xfId="11959"/>
    <cellStyle name="Normal 3 3 2 4 5 2 2 2" xfId="27465"/>
    <cellStyle name="Normal 3 3 2 4 5 2 2 3" xfId="38022"/>
    <cellStyle name="Normal 3 3 2 4 5 2 2 4" xfId="48577"/>
    <cellStyle name="Normal 3 3 2 4 5 2 2 5" xfId="59141"/>
    <cellStyle name="Normal 3 3 2 4 5 2 3" xfId="17078"/>
    <cellStyle name="Normal 3 3 2 4 5 2 4" xfId="22185"/>
    <cellStyle name="Normal 3 3 2 4 5 2 5" xfId="32742"/>
    <cellStyle name="Normal 3 3 2 4 5 2 6" xfId="43297"/>
    <cellStyle name="Normal 3 3 2 4 5 2 7" xfId="53861"/>
    <cellStyle name="Normal 3 3 2 4 5 3" xfId="9318"/>
    <cellStyle name="Normal 3 3 2 4 5 3 2" xfId="24825"/>
    <cellStyle name="Normal 3 3 2 4 5 3 3" xfId="35382"/>
    <cellStyle name="Normal 3 3 2 4 5 3 4" xfId="45937"/>
    <cellStyle name="Normal 3 3 2 4 5 3 5" xfId="56501"/>
    <cellStyle name="Normal 3 3 2 4 5 4" xfId="4036"/>
    <cellStyle name="Normal 3 3 2 4 5 5" xfId="14614"/>
    <cellStyle name="Normal 3 3 2 4 5 6" xfId="19545"/>
    <cellStyle name="Normal 3 3 2 4 5 7" xfId="30102"/>
    <cellStyle name="Normal 3 3 2 4 5 8" xfId="40657"/>
    <cellStyle name="Normal 3 3 2 4 5 9" xfId="51221"/>
    <cellStyle name="Normal 3 3 2 4 6" xfId="2624"/>
    <cellStyle name="Normal 3 3 2 4 6 2" xfId="7910"/>
    <cellStyle name="Normal 3 3 2 4 6 2 2" xfId="13191"/>
    <cellStyle name="Normal 3 3 2 4 6 2 2 2" xfId="28697"/>
    <cellStyle name="Normal 3 3 2 4 6 2 2 3" xfId="39254"/>
    <cellStyle name="Normal 3 3 2 4 6 2 2 4" xfId="49809"/>
    <cellStyle name="Normal 3 3 2 4 6 2 2 5" xfId="60373"/>
    <cellStyle name="Normal 3 3 2 4 6 2 3" xfId="23417"/>
    <cellStyle name="Normal 3 3 2 4 6 2 4" xfId="33974"/>
    <cellStyle name="Normal 3 3 2 4 6 2 5" xfId="44529"/>
    <cellStyle name="Normal 3 3 2 4 6 2 6" xfId="55093"/>
    <cellStyle name="Normal 3 3 2 4 6 3" xfId="10550"/>
    <cellStyle name="Normal 3 3 2 4 6 3 2" xfId="26057"/>
    <cellStyle name="Normal 3 3 2 4 6 3 3" xfId="36614"/>
    <cellStyle name="Normal 3 3 2 4 6 3 4" xfId="47169"/>
    <cellStyle name="Normal 3 3 2 4 6 3 5" xfId="57733"/>
    <cellStyle name="Normal 3 3 2 4 6 4" xfId="5268"/>
    <cellStyle name="Normal 3 3 2 4 6 5" xfId="15846"/>
    <cellStyle name="Normal 3 3 2 4 6 6" xfId="20777"/>
    <cellStyle name="Normal 3 3 2 4 6 7" xfId="31334"/>
    <cellStyle name="Normal 3 3 2 4 6 8" xfId="41889"/>
    <cellStyle name="Normal 3 3 2 4 6 9" xfId="52453"/>
    <cellStyle name="Normal 3 3 2 4 7" xfId="5445"/>
    <cellStyle name="Normal 3 3 2 4 7 2" xfId="10727"/>
    <cellStyle name="Normal 3 3 2 4 7 2 2" xfId="26233"/>
    <cellStyle name="Normal 3 3 2 4 7 2 3" xfId="36790"/>
    <cellStyle name="Normal 3 3 2 4 7 2 4" xfId="47345"/>
    <cellStyle name="Normal 3 3 2 4 7 2 5" xfId="57909"/>
    <cellStyle name="Normal 3 3 2 4 7 3" xfId="20953"/>
    <cellStyle name="Normal 3 3 2 4 7 4" xfId="31510"/>
    <cellStyle name="Normal 3 3 2 4 7 5" xfId="42065"/>
    <cellStyle name="Normal 3 3 2 4 7 6" xfId="52629"/>
    <cellStyle name="Normal 3 3 2 4 8" xfId="8086"/>
    <cellStyle name="Normal 3 3 2 4 8 2" xfId="23593"/>
    <cellStyle name="Normal 3 3 2 4 8 3" xfId="34150"/>
    <cellStyle name="Normal 3 3 2 4 8 4" xfId="44705"/>
    <cellStyle name="Normal 3 3 2 4 8 5" xfId="55269"/>
    <cellStyle name="Normal 3 3 2 4 9" xfId="2801"/>
    <cellStyle name="Normal 3 3 2 5" xfId="246"/>
    <cellStyle name="Normal 3 3 2 5 10" xfId="28962"/>
    <cellStyle name="Normal 3 3 2 5 11" xfId="39517"/>
    <cellStyle name="Normal 3 3 2 5 12" xfId="50077"/>
    <cellStyle name="Normal 3 3 2 5 2" xfId="599"/>
    <cellStyle name="Normal 3 3 2 5 2 10" xfId="50428"/>
    <cellStyle name="Normal 3 3 2 5 2 2" xfId="1831"/>
    <cellStyle name="Normal 3 3 2 5 2 2 2" xfId="7117"/>
    <cellStyle name="Normal 3 3 2 5 2 2 2 2" xfId="12398"/>
    <cellStyle name="Normal 3 3 2 5 2 2 2 2 2" xfId="27904"/>
    <cellStyle name="Normal 3 3 2 5 2 2 2 2 3" xfId="38461"/>
    <cellStyle name="Normal 3 3 2 5 2 2 2 2 4" xfId="49016"/>
    <cellStyle name="Normal 3 3 2 5 2 2 2 2 5" xfId="59580"/>
    <cellStyle name="Normal 3 3 2 5 2 2 2 3" xfId="17517"/>
    <cellStyle name="Normal 3 3 2 5 2 2 2 4" xfId="22624"/>
    <cellStyle name="Normal 3 3 2 5 2 2 2 5" xfId="33181"/>
    <cellStyle name="Normal 3 3 2 5 2 2 2 6" xfId="43736"/>
    <cellStyle name="Normal 3 3 2 5 2 2 2 7" xfId="54300"/>
    <cellStyle name="Normal 3 3 2 5 2 2 3" xfId="9757"/>
    <cellStyle name="Normal 3 3 2 5 2 2 3 2" xfId="25264"/>
    <cellStyle name="Normal 3 3 2 5 2 2 3 3" xfId="35821"/>
    <cellStyle name="Normal 3 3 2 5 2 2 3 4" xfId="46376"/>
    <cellStyle name="Normal 3 3 2 5 2 2 3 5" xfId="56940"/>
    <cellStyle name="Normal 3 3 2 5 2 2 4" xfId="4475"/>
    <cellStyle name="Normal 3 3 2 5 2 2 5" xfId="15053"/>
    <cellStyle name="Normal 3 3 2 5 2 2 6" xfId="19984"/>
    <cellStyle name="Normal 3 3 2 5 2 2 7" xfId="30541"/>
    <cellStyle name="Normal 3 3 2 5 2 2 8" xfId="41096"/>
    <cellStyle name="Normal 3 3 2 5 2 2 9" xfId="51660"/>
    <cellStyle name="Normal 3 3 2 5 2 3" xfId="5885"/>
    <cellStyle name="Normal 3 3 2 5 2 3 2" xfId="11166"/>
    <cellStyle name="Normal 3 3 2 5 2 3 2 2" xfId="26672"/>
    <cellStyle name="Normal 3 3 2 5 2 3 2 3" xfId="37229"/>
    <cellStyle name="Normal 3 3 2 5 2 3 2 4" xfId="47784"/>
    <cellStyle name="Normal 3 3 2 5 2 3 2 5" xfId="58348"/>
    <cellStyle name="Normal 3 3 2 5 2 3 3" xfId="16285"/>
    <cellStyle name="Normal 3 3 2 5 2 3 4" xfId="21392"/>
    <cellStyle name="Normal 3 3 2 5 2 3 5" xfId="31949"/>
    <cellStyle name="Normal 3 3 2 5 2 3 6" xfId="42504"/>
    <cellStyle name="Normal 3 3 2 5 2 3 7" xfId="53068"/>
    <cellStyle name="Normal 3 3 2 5 2 4" xfId="8525"/>
    <cellStyle name="Normal 3 3 2 5 2 4 2" xfId="24032"/>
    <cellStyle name="Normal 3 3 2 5 2 4 3" xfId="34589"/>
    <cellStyle name="Normal 3 3 2 5 2 4 4" xfId="45144"/>
    <cellStyle name="Normal 3 3 2 5 2 4 5" xfId="55708"/>
    <cellStyle name="Normal 3 3 2 5 2 5" xfId="3243"/>
    <cellStyle name="Normal 3 3 2 5 2 6" xfId="13821"/>
    <cellStyle name="Normal 3 3 2 5 2 7" xfId="18752"/>
    <cellStyle name="Normal 3 3 2 5 2 8" xfId="29309"/>
    <cellStyle name="Normal 3 3 2 5 2 9" xfId="39864"/>
    <cellStyle name="Normal 3 3 2 5 3" xfId="951"/>
    <cellStyle name="Normal 3 3 2 5 3 10" xfId="50780"/>
    <cellStyle name="Normal 3 3 2 5 3 2" xfId="2183"/>
    <cellStyle name="Normal 3 3 2 5 3 2 2" xfId="7469"/>
    <cellStyle name="Normal 3 3 2 5 3 2 2 2" xfId="12750"/>
    <cellStyle name="Normal 3 3 2 5 3 2 2 2 2" xfId="28256"/>
    <cellStyle name="Normal 3 3 2 5 3 2 2 2 3" xfId="38813"/>
    <cellStyle name="Normal 3 3 2 5 3 2 2 2 4" xfId="49368"/>
    <cellStyle name="Normal 3 3 2 5 3 2 2 2 5" xfId="59932"/>
    <cellStyle name="Normal 3 3 2 5 3 2 2 3" xfId="17869"/>
    <cellStyle name="Normal 3 3 2 5 3 2 2 4" xfId="22976"/>
    <cellStyle name="Normal 3 3 2 5 3 2 2 5" xfId="33533"/>
    <cellStyle name="Normal 3 3 2 5 3 2 2 6" xfId="44088"/>
    <cellStyle name="Normal 3 3 2 5 3 2 2 7" xfId="54652"/>
    <cellStyle name="Normal 3 3 2 5 3 2 3" xfId="10109"/>
    <cellStyle name="Normal 3 3 2 5 3 2 3 2" xfId="25616"/>
    <cellStyle name="Normal 3 3 2 5 3 2 3 3" xfId="36173"/>
    <cellStyle name="Normal 3 3 2 5 3 2 3 4" xfId="46728"/>
    <cellStyle name="Normal 3 3 2 5 3 2 3 5" xfId="57292"/>
    <cellStyle name="Normal 3 3 2 5 3 2 4" xfId="4827"/>
    <cellStyle name="Normal 3 3 2 5 3 2 5" xfId="15405"/>
    <cellStyle name="Normal 3 3 2 5 3 2 6" xfId="20336"/>
    <cellStyle name="Normal 3 3 2 5 3 2 7" xfId="30893"/>
    <cellStyle name="Normal 3 3 2 5 3 2 8" xfId="41448"/>
    <cellStyle name="Normal 3 3 2 5 3 2 9" xfId="52012"/>
    <cellStyle name="Normal 3 3 2 5 3 3" xfId="6237"/>
    <cellStyle name="Normal 3 3 2 5 3 3 2" xfId="11518"/>
    <cellStyle name="Normal 3 3 2 5 3 3 2 2" xfId="27024"/>
    <cellStyle name="Normal 3 3 2 5 3 3 2 3" xfId="37581"/>
    <cellStyle name="Normal 3 3 2 5 3 3 2 4" xfId="48136"/>
    <cellStyle name="Normal 3 3 2 5 3 3 2 5" xfId="58700"/>
    <cellStyle name="Normal 3 3 2 5 3 3 3" xfId="16637"/>
    <cellStyle name="Normal 3 3 2 5 3 3 4" xfId="21744"/>
    <cellStyle name="Normal 3 3 2 5 3 3 5" xfId="32301"/>
    <cellStyle name="Normal 3 3 2 5 3 3 6" xfId="42856"/>
    <cellStyle name="Normal 3 3 2 5 3 3 7" xfId="53420"/>
    <cellStyle name="Normal 3 3 2 5 3 4" xfId="8877"/>
    <cellStyle name="Normal 3 3 2 5 3 4 2" xfId="24384"/>
    <cellStyle name="Normal 3 3 2 5 3 4 3" xfId="34941"/>
    <cellStyle name="Normal 3 3 2 5 3 4 4" xfId="45496"/>
    <cellStyle name="Normal 3 3 2 5 3 4 5" xfId="56060"/>
    <cellStyle name="Normal 3 3 2 5 3 5" xfId="3595"/>
    <cellStyle name="Normal 3 3 2 5 3 6" xfId="14173"/>
    <cellStyle name="Normal 3 3 2 5 3 7" xfId="19104"/>
    <cellStyle name="Normal 3 3 2 5 3 8" xfId="29661"/>
    <cellStyle name="Normal 3 3 2 5 3 9" xfId="40216"/>
    <cellStyle name="Normal 3 3 2 5 4" xfId="1479"/>
    <cellStyle name="Normal 3 3 2 5 4 2" xfId="6765"/>
    <cellStyle name="Normal 3 3 2 5 4 2 2" xfId="12046"/>
    <cellStyle name="Normal 3 3 2 5 4 2 2 2" xfId="27552"/>
    <cellStyle name="Normal 3 3 2 5 4 2 2 3" xfId="38109"/>
    <cellStyle name="Normal 3 3 2 5 4 2 2 4" xfId="48664"/>
    <cellStyle name="Normal 3 3 2 5 4 2 2 5" xfId="59228"/>
    <cellStyle name="Normal 3 3 2 5 4 2 3" xfId="17165"/>
    <cellStyle name="Normal 3 3 2 5 4 2 4" xfId="22272"/>
    <cellStyle name="Normal 3 3 2 5 4 2 5" xfId="32829"/>
    <cellStyle name="Normal 3 3 2 5 4 2 6" xfId="43384"/>
    <cellStyle name="Normal 3 3 2 5 4 2 7" xfId="53948"/>
    <cellStyle name="Normal 3 3 2 5 4 3" xfId="9405"/>
    <cellStyle name="Normal 3 3 2 5 4 3 2" xfId="24912"/>
    <cellStyle name="Normal 3 3 2 5 4 3 3" xfId="35469"/>
    <cellStyle name="Normal 3 3 2 5 4 3 4" xfId="46024"/>
    <cellStyle name="Normal 3 3 2 5 4 3 5" xfId="56588"/>
    <cellStyle name="Normal 3 3 2 5 4 4" xfId="4123"/>
    <cellStyle name="Normal 3 3 2 5 4 5" xfId="14701"/>
    <cellStyle name="Normal 3 3 2 5 4 6" xfId="19632"/>
    <cellStyle name="Normal 3 3 2 5 4 7" xfId="30189"/>
    <cellStyle name="Normal 3 3 2 5 4 8" xfId="40744"/>
    <cellStyle name="Normal 3 3 2 5 4 9" xfId="51308"/>
    <cellStyle name="Normal 3 3 2 5 5" xfId="5532"/>
    <cellStyle name="Normal 3 3 2 5 5 2" xfId="10814"/>
    <cellStyle name="Normal 3 3 2 5 5 2 2" xfId="26320"/>
    <cellStyle name="Normal 3 3 2 5 5 2 3" xfId="36877"/>
    <cellStyle name="Normal 3 3 2 5 5 2 4" xfId="47432"/>
    <cellStyle name="Normal 3 3 2 5 5 2 5" xfId="57996"/>
    <cellStyle name="Normal 3 3 2 5 5 3" xfId="15933"/>
    <cellStyle name="Normal 3 3 2 5 5 4" xfId="21040"/>
    <cellStyle name="Normal 3 3 2 5 5 5" xfId="31597"/>
    <cellStyle name="Normal 3 3 2 5 5 6" xfId="42152"/>
    <cellStyle name="Normal 3 3 2 5 5 7" xfId="52716"/>
    <cellStyle name="Normal 3 3 2 5 6" xfId="8173"/>
    <cellStyle name="Normal 3 3 2 5 6 2" xfId="23680"/>
    <cellStyle name="Normal 3 3 2 5 6 3" xfId="34237"/>
    <cellStyle name="Normal 3 3 2 5 6 4" xfId="44792"/>
    <cellStyle name="Normal 3 3 2 5 6 5" xfId="55356"/>
    <cellStyle name="Normal 3 3 2 5 7" xfId="2896"/>
    <cellStyle name="Normal 3 3 2 5 8" xfId="13469"/>
    <cellStyle name="Normal 3 3 2 5 9" xfId="18401"/>
    <cellStyle name="Normal 3 3 2 6" xfId="422"/>
    <cellStyle name="Normal 3 3 2 6 10" xfId="39692"/>
    <cellStyle name="Normal 3 3 2 6 11" xfId="50252"/>
    <cellStyle name="Normal 3 3 2 6 2" xfId="1127"/>
    <cellStyle name="Normal 3 3 2 6 2 10" xfId="50956"/>
    <cellStyle name="Normal 3 3 2 6 2 2" xfId="2359"/>
    <cellStyle name="Normal 3 3 2 6 2 2 2" xfId="7645"/>
    <cellStyle name="Normal 3 3 2 6 2 2 2 2" xfId="12926"/>
    <cellStyle name="Normal 3 3 2 6 2 2 2 2 2" xfId="28432"/>
    <cellStyle name="Normal 3 3 2 6 2 2 2 2 3" xfId="38989"/>
    <cellStyle name="Normal 3 3 2 6 2 2 2 2 4" xfId="49544"/>
    <cellStyle name="Normal 3 3 2 6 2 2 2 2 5" xfId="60108"/>
    <cellStyle name="Normal 3 3 2 6 2 2 2 3" xfId="18045"/>
    <cellStyle name="Normal 3 3 2 6 2 2 2 4" xfId="23152"/>
    <cellStyle name="Normal 3 3 2 6 2 2 2 5" xfId="33709"/>
    <cellStyle name="Normal 3 3 2 6 2 2 2 6" xfId="44264"/>
    <cellStyle name="Normal 3 3 2 6 2 2 2 7" xfId="54828"/>
    <cellStyle name="Normal 3 3 2 6 2 2 3" xfId="10285"/>
    <cellStyle name="Normal 3 3 2 6 2 2 3 2" xfId="25792"/>
    <cellStyle name="Normal 3 3 2 6 2 2 3 3" xfId="36349"/>
    <cellStyle name="Normal 3 3 2 6 2 2 3 4" xfId="46904"/>
    <cellStyle name="Normal 3 3 2 6 2 2 3 5" xfId="57468"/>
    <cellStyle name="Normal 3 3 2 6 2 2 4" xfId="5003"/>
    <cellStyle name="Normal 3 3 2 6 2 2 5" xfId="15581"/>
    <cellStyle name="Normal 3 3 2 6 2 2 6" xfId="20512"/>
    <cellStyle name="Normal 3 3 2 6 2 2 7" xfId="31069"/>
    <cellStyle name="Normal 3 3 2 6 2 2 8" xfId="41624"/>
    <cellStyle name="Normal 3 3 2 6 2 2 9" xfId="52188"/>
    <cellStyle name="Normal 3 3 2 6 2 3" xfId="6413"/>
    <cellStyle name="Normal 3 3 2 6 2 3 2" xfId="11694"/>
    <cellStyle name="Normal 3 3 2 6 2 3 2 2" xfId="27200"/>
    <cellStyle name="Normal 3 3 2 6 2 3 2 3" xfId="37757"/>
    <cellStyle name="Normal 3 3 2 6 2 3 2 4" xfId="48312"/>
    <cellStyle name="Normal 3 3 2 6 2 3 2 5" xfId="58876"/>
    <cellStyle name="Normal 3 3 2 6 2 3 3" xfId="16813"/>
    <cellStyle name="Normal 3 3 2 6 2 3 4" xfId="21920"/>
    <cellStyle name="Normal 3 3 2 6 2 3 5" xfId="32477"/>
    <cellStyle name="Normal 3 3 2 6 2 3 6" xfId="43032"/>
    <cellStyle name="Normal 3 3 2 6 2 3 7" xfId="53596"/>
    <cellStyle name="Normal 3 3 2 6 2 4" xfId="9053"/>
    <cellStyle name="Normal 3 3 2 6 2 4 2" xfId="24560"/>
    <cellStyle name="Normal 3 3 2 6 2 4 3" xfId="35117"/>
    <cellStyle name="Normal 3 3 2 6 2 4 4" xfId="45672"/>
    <cellStyle name="Normal 3 3 2 6 2 4 5" xfId="56236"/>
    <cellStyle name="Normal 3 3 2 6 2 5" xfId="3771"/>
    <cellStyle name="Normal 3 3 2 6 2 6" xfId="14349"/>
    <cellStyle name="Normal 3 3 2 6 2 7" xfId="19280"/>
    <cellStyle name="Normal 3 3 2 6 2 8" xfId="29837"/>
    <cellStyle name="Normal 3 3 2 6 2 9" xfId="40392"/>
    <cellStyle name="Normal 3 3 2 6 3" xfId="1655"/>
    <cellStyle name="Normal 3 3 2 6 3 2" xfId="6941"/>
    <cellStyle name="Normal 3 3 2 6 3 2 2" xfId="12222"/>
    <cellStyle name="Normal 3 3 2 6 3 2 2 2" xfId="27728"/>
    <cellStyle name="Normal 3 3 2 6 3 2 2 3" xfId="38285"/>
    <cellStyle name="Normal 3 3 2 6 3 2 2 4" xfId="48840"/>
    <cellStyle name="Normal 3 3 2 6 3 2 2 5" xfId="59404"/>
    <cellStyle name="Normal 3 3 2 6 3 2 3" xfId="17341"/>
    <cellStyle name="Normal 3 3 2 6 3 2 4" xfId="22448"/>
    <cellStyle name="Normal 3 3 2 6 3 2 5" xfId="33005"/>
    <cellStyle name="Normal 3 3 2 6 3 2 6" xfId="43560"/>
    <cellStyle name="Normal 3 3 2 6 3 2 7" xfId="54124"/>
    <cellStyle name="Normal 3 3 2 6 3 3" xfId="9581"/>
    <cellStyle name="Normal 3 3 2 6 3 3 2" xfId="25088"/>
    <cellStyle name="Normal 3 3 2 6 3 3 3" xfId="35645"/>
    <cellStyle name="Normal 3 3 2 6 3 3 4" xfId="46200"/>
    <cellStyle name="Normal 3 3 2 6 3 3 5" xfId="56764"/>
    <cellStyle name="Normal 3 3 2 6 3 4" xfId="4299"/>
    <cellStyle name="Normal 3 3 2 6 3 5" xfId="14877"/>
    <cellStyle name="Normal 3 3 2 6 3 6" xfId="19808"/>
    <cellStyle name="Normal 3 3 2 6 3 7" xfId="30365"/>
    <cellStyle name="Normal 3 3 2 6 3 8" xfId="40920"/>
    <cellStyle name="Normal 3 3 2 6 3 9" xfId="51484"/>
    <cellStyle name="Normal 3 3 2 6 4" xfId="5708"/>
    <cellStyle name="Normal 3 3 2 6 4 2" xfId="10990"/>
    <cellStyle name="Normal 3 3 2 6 4 2 2" xfId="26496"/>
    <cellStyle name="Normal 3 3 2 6 4 2 3" xfId="37053"/>
    <cellStyle name="Normal 3 3 2 6 4 2 4" xfId="47608"/>
    <cellStyle name="Normal 3 3 2 6 4 2 5" xfId="58172"/>
    <cellStyle name="Normal 3 3 2 6 4 3" xfId="16109"/>
    <cellStyle name="Normal 3 3 2 6 4 4" xfId="21216"/>
    <cellStyle name="Normal 3 3 2 6 4 5" xfId="31773"/>
    <cellStyle name="Normal 3 3 2 6 4 6" xfId="42328"/>
    <cellStyle name="Normal 3 3 2 6 4 7" xfId="52892"/>
    <cellStyle name="Normal 3 3 2 6 5" xfId="8349"/>
    <cellStyle name="Normal 3 3 2 6 5 2" xfId="23856"/>
    <cellStyle name="Normal 3 3 2 6 5 3" xfId="34413"/>
    <cellStyle name="Normal 3 3 2 6 5 4" xfId="44968"/>
    <cellStyle name="Normal 3 3 2 6 5 5" xfId="55532"/>
    <cellStyle name="Normal 3 3 2 6 6" xfId="3071"/>
    <cellStyle name="Normal 3 3 2 6 7" xfId="13645"/>
    <cellStyle name="Normal 3 3 2 6 8" xfId="18576"/>
    <cellStyle name="Normal 3 3 2 6 9" xfId="29137"/>
    <cellStyle name="Normal 3 3 2 7" xfId="775"/>
    <cellStyle name="Normal 3 3 2 7 10" xfId="50604"/>
    <cellStyle name="Normal 3 3 2 7 2" xfId="2007"/>
    <cellStyle name="Normal 3 3 2 7 2 2" xfId="7293"/>
    <cellStyle name="Normal 3 3 2 7 2 2 2" xfId="12574"/>
    <cellStyle name="Normal 3 3 2 7 2 2 2 2" xfId="28080"/>
    <cellStyle name="Normal 3 3 2 7 2 2 2 3" xfId="38637"/>
    <cellStyle name="Normal 3 3 2 7 2 2 2 4" xfId="49192"/>
    <cellStyle name="Normal 3 3 2 7 2 2 2 5" xfId="59756"/>
    <cellStyle name="Normal 3 3 2 7 2 2 3" xfId="17693"/>
    <cellStyle name="Normal 3 3 2 7 2 2 4" xfId="22800"/>
    <cellStyle name="Normal 3 3 2 7 2 2 5" xfId="33357"/>
    <cellStyle name="Normal 3 3 2 7 2 2 6" xfId="43912"/>
    <cellStyle name="Normal 3 3 2 7 2 2 7" xfId="54476"/>
    <cellStyle name="Normal 3 3 2 7 2 3" xfId="9933"/>
    <cellStyle name="Normal 3 3 2 7 2 3 2" xfId="25440"/>
    <cellStyle name="Normal 3 3 2 7 2 3 3" xfId="35997"/>
    <cellStyle name="Normal 3 3 2 7 2 3 4" xfId="46552"/>
    <cellStyle name="Normal 3 3 2 7 2 3 5" xfId="57116"/>
    <cellStyle name="Normal 3 3 2 7 2 4" xfId="4651"/>
    <cellStyle name="Normal 3 3 2 7 2 5" xfId="15229"/>
    <cellStyle name="Normal 3 3 2 7 2 6" xfId="20160"/>
    <cellStyle name="Normal 3 3 2 7 2 7" xfId="30717"/>
    <cellStyle name="Normal 3 3 2 7 2 8" xfId="41272"/>
    <cellStyle name="Normal 3 3 2 7 2 9" xfId="51836"/>
    <cellStyle name="Normal 3 3 2 7 3" xfId="6061"/>
    <cellStyle name="Normal 3 3 2 7 3 2" xfId="11342"/>
    <cellStyle name="Normal 3 3 2 7 3 2 2" xfId="26848"/>
    <cellStyle name="Normal 3 3 2 7 3 2 3" xfId="37405"/>
    <cellStyle name="Normal 3 3 2 7 3 2 4" xfId="47960"/>
    <cellStyle name="Normal 3 3 2 7 3 2 5" xfId="58524"/>
    <cellStyle name="Normal 3 3 2 7 3 3" xfId="16461"/>
    <cellStyle name="Normal 3 3 2 7 3 4" xfId="21568"/>
    <cellStyle name="Normal 3 3 2 7 3 5" xfId="32125"/>
    <cellStyle name="Normal 3 3 2 7 3 6" xfId="42680"/>
    <cellStyle name="Normal 3 3 2 7 3 7" xfId="53244"/>
    <cellStyle name="Normal 3 3 2 7 4" xfId="8701"/>
    <cellStyle name="Normal 3 3 2 7 4 2" xfId="24208"/>
    <cellStyle name="Normal 3 3 2 7 4 3" xfId="34765"/>
    <cellStyle name="Normal 3 3 2 7 4 4" xfId="45320"/>
    <cellStyle name="Normal 3 3 2 7 4 5" xfId="55884"/>
    <cellStyle name="Normal 3 3 2 7 5" xfId="3419"/>
    <cellStyle name="Normal 3 3 2 7 6" xfId="13997"/>
    <cellStyle name="Normal 3 3 2 7 7" xfId="18928"/>
    <cellStyle name="Normal 3 3 2 7 8" xfId="29485"/>
    <cellStyle name="Normal 3 3 2 7 9" xfId="40040"/>
    <cellStyle name="Normal 3 3 2 8" xfId="1303"/>
    <cellStyle name="Normal 3 3 2 8 2" xfId="6589"/>
    <cellStyle name="Normal 3 3 2 8 2 2" xfId="11870"/>
    <cellStyle name="Normal 3 3 2 8 2 2 2" xfId="27376"/>
    <cellStyle name="Normal 3 3 2 8 2 2 3" xfId="37933"/>
    <cellStyle name="Normal 3 3 2 8 2 2 4" xfId="48488"/>
    <cellStyle name="Normal 3 3 2 8 2 2 5" xfId="59052"/>
    <cellStyle name="Normal 3 3 2 8 2 3" xfId="16989"/>
    <cellStyle name="Normal 3 3 2 8 2 4" xfId="22096"/>
    <cellStyle name="Normal 3 3 2 8 2 5" xfId="32653"/>
    <cellStyle name="Normal 3 3 2 8 2 6" xfId="43208"/>
    <cellStyle name="Normal 3 3 2 8 2 7" xfId="53772"/>
    <cellStyle name="Normal 3 3 2 8 3" xfId="9229"/>
    <cellStyle name="Normal 3 3 2 8 3 2" xfId="24736"/>
    <cellStyle name="Normal 3 3 2 8 3 3" xfId="35293"/>
    <cellStyle name="Normal 3 3 2 8 3 4" xfId="45848"/>
    <cellStyle name="Normal 3 3 2 8 3 5" xfId="56412"/>
    <cellStyle name="Normal 3 3 2 8 4" xfId="3947"/>
    <cellStyle name="Normal 3 3 2 8 5" xfId="14525"/>
    <cellStyle name="Normal 3 3 2 8 6" xfId="19456"/>
    <cellStyle name="Normal 3 3 2 8 7" xfId="30013"/>
    <cellStyle name="Normal 3 3 2 8 8" xfId="40568"/>
    <cellStyle name="Normal 3 3 2 8 9" xfId="51132"/>
    <cellStyle name="Normal 3 3 2 9" xfId="2535"/>
    <cellStyle name="Normal 3 3 2 9 2" xfId="7821"/>
    <cellStyle name="Normal 3 3 2 9 2 2" xfId="13102"/>
    <cellStyle name="Normal 3 3 2 9 2 2 2" xfId="28608"/>
    <cellStyle name="Normal 3 3 2 9 2 2 3" xfId="39165"/>
    <cellStyle name="Normal 3 3 2 9 2 2 4" xfId="49720"/>
    <cellStyle name="Normal 3 3 2 9 2 2 5" xfId="60284"/>
    <cellStyle name="Normal 3 3 2 9 2 3" xfId="23328"/>
    <cellStyle name="Normal 3 3 2 9 2 4" xfId="33885"/>
    <cellStyle name="Normal 3 3 2 9 2 5" xfId="44440"/>
    <cellStyle name="Normal 3 3 2 9 2 6" xfId="55004"/>
    <cellStyle name="Normal 3 3 2 9 3" xfId="10461"/>
    <cellStyle name="Normal 3 3 2 9 3 2" xfId="25968"/>
    <cellStyle name="Normal 3 3 2 9 3 3" xfId="36525"/>
    <cellStyle name="Normal 3 3 2 9 3 4" xfId="47080"/>
    <cellStyle name="Normal 3 3 2 9 3 5" xfId="57644"/>
    <cellStyle name="Normal 3 3 2 9 4" xfId="5179"/>
    <cellStyle name="Normal 3 3 2 9 5" xfId="15757"/>
    <cellStyle name="Normal 3 3 2 9 6" xfId="20688"/>
    <cellStyle name="Normal 3 3 2 9 7" xfId="31245"/>
    <cellStyle name="Normal 3 3 2 9 8" xfId="41800"/>
    <cellStyle name="Normal 3 3 2 9 9" xfId="52364"/>
    <cellStyle name="Normal 3 3 3" xfId="81"/>
    <cellStyle name="Normal 3 3 3 10" xfId="2737"/>
    <cellStyle name="Normal 3 3 3 11" xfId="13301"/>
    <cellStyle name="Normal 3 3 3 12" xfId="18230"/>
    <cellStyle name="Normal 3 3 3 13" xfId="28811"/>
    <cellStyle name="Normal 3 3 3 14" xfId="39366"/>
    <cellStyle name="Normal 3 3 3 15" xfId="49907"/>
    <cellStyle name="Normal 3 3 3 2" xfId="161"/>
    <cellStyle name="Normal 3 3 3 2 10" xfId="13390"/>
    <cellStyle name="Normal 3 3 3 2 11" xfId="18320"/>
    <cellStyle name="Normal 3 3 3 2 12" xfId="28882"/>
    <cellStyle name="Normal 3 3 3 2 13" xfId="39437"/>
    <cellStyle name="Normal 3 3 3 2 14" xfId="49997"/>
    <cellStyle name="Normal 3 3 3 2 2" xfId="343"/>
    <cellStyle name="Normal 3 3 3 2 2 10" xfId="29058"/>
    <cellStyle name="Normal 3 3 3 2 2 11" xfId="39613"/>
    <cellStyle name="Normal 3 3 3 2 2 12" xfId="50173"/>
    <cellStyle name="Normal 3 3 3 2 2 2" xfId="696"/>
    <cellStyle name="Normal 3 3 3 2 2 2 10" xfId="50525"/>
    <cellStyle name="Normal 3 3 3 2 2 2 2" xfId="1928"/>
    <cellStyle name="Normal 3 3 3 2 2 2 2 2" xfId="7214"/>
    <cellStyle name="Normal 3 3 3 2 2 2 2 2 2" xfId="12495"/>
    <cellStyle name="Normal 3 3 3 2 2 2 2 2 2 2" xfId="28001"/>
    <cellStyle name="Normal 3 3 3 2 2 2 2 2 2 3" xfId="38558"/>
    <cellStyle name="Normal 3 3 3 2 2 2 2 2 2 4" xfId="49113"/>
    <cellStyle name="Normal 3 3 3 2 2 2 2 2 2 5" xfId="59677"/>
    <cellStyle name="Normal 3 3 3 2 2 2 2 2 3" xfId="17614"/>
    <cellStyle name="Normal 3 3 3 2 2 2 2 2 4" xfId="22721"/>
    <cellStyle name="Normal 3 3 3 2 2 2 2 2 5" xfId="33278"/>
    <cellStyle name="Normal 3 3 3 2 2 2 2 2 6" xfId="43833"/>
    <cellStyle name="Normal 3 3 3 2 2 2 2 2 7" xfId="54397"/>
    <cellStyle name="Normal 3 3 3 2 2 2 2 3" xfId="9854"/>
    <cellStyle name="Normal 3 3 3 2 2 2 2 3 2" xfId="25361"/>
    <cellStyle name="Normal 3 3 3 2 2 2 2 3 3" xfId="35918"/>
    <cellStyle name="Normal 3 3 3 2 2 2 2 3 4" xfId="46473"/>
    <cellStyle name="Normal 3 3 3 2 2 2 2 3 5" xfId="57037"/>
    <cellStyle name="Normal 3 3 3 2 2 2 2 4" xfId="4572"/>
    <cellStyle name="Normal 3 3 3 2 2 2 2 5" xfId="15150"/>
    <cellStyle name="Normal 3 3 3 2 2 2 2 6" xfId="20081"/>
    <cellStyle name="Normal 3 3 3 2 2 2 2 7" xfId="30638"/>
    <cellStyle name="Normal 3 3 3 2 2 2 2 8" xfId="41193"/>
    <cellStyle name="Normal 3 3 3 2 2 2 2 9" xfId="51757"/>
    <cellStyle name="Normal 3 3 3 2 2 2 3" xfId="5982"/>
    <cellStyle name="Normal 3 3 3 2 2 2 3 2" xfId="11263"/>
    <cellStyle name="Normal 3 3 3 2 2 2 3 2 2" xfId="26769"/>
    <cellStyle name="Normal 3 3 3 2 2 2 3 2 3" xfId="37326"/>
    <cellStyle name="Normal 3 3 3 2 2 2 3 2 4" xfId="47881"/>
    <cellStyle name="Normal 3 3 3 2 2 2 3 2 5" xfId="58445"/>
    <cellStyle name="Normal 3 3 3 2 2 2 3 3" xfId="16382"/>
    <cellStyle name="Normal 3 3 3 2 2 2 3 4" xfId="21489"/>
    <cellStyle name="Normal 3 3 3 2 2 2 3 5" xfId="32046"/>
    <cellStyle name="Normal 3 3 3 2 2 2 3 6" xfId="42601"/>
    <cellStyle name="Normal 3 3 3 2 2 2 3 7" xfId="53165"/>
    <cellStyle name="Normal 3 3 3 2 2 2 4" xfId="8622"/>
    <cellStyle name="Normal 3 3 3 2 2 2 4 2" xfId="24129"/>
    <cellStyle name="Normal 3 3 3 2 2 2 4 3" xfId="34686"/>
    <cellStyle name="Normal 3 3 3 2 2 2 4 4" xfId="45241"/>
    <cellStyle name="Normal 3 3 3 2 2 2 4 5" xfId="55805"/>
    <cellStyle name="Normal 3 3 3 2 2 2 5" xfId="3340"/>
    <cellStyle name="Normal 3 3 3 2 2 2 6" xfId="13918"/>
    <cellStyle name="Normal 3 3 3 2 2 2 7" xfId="18849"/>
    <cellStyle name="Normal 3 3 3 2 2 2 8" xfId="29406"/>
    <cellStyle name="Normal 3 3 3 2 2 2 9" xfId="39961"/>
    <cellStyle name="Normal 3 3 3 2 2 3" xfId="1048"/>
    <cellStyle name="Normal 3 3 3 2 2 3 10" xfId="50877"/>
    <cellStyle name="Normal 3 3 3 2 2 3 2" xfId="2280"/>
    <cellStyle name="Normal 3 3 3 2 2 3 2 2" xfId="7566"/>
    <cellStyle name="Normal 3 3 3 2 2 3 2 2 2" xfId="12847"/>
    <cellStyle name="Normal 3 3 3 2 2 3 2 2 2 2" xfId="28353"/>
    <cellStyle name="Normal 3 3 3 2 2 3 2 2 2 3" xfId="38910"/>
    <cellStyle name="Normal 3 3 3 2 2 3 2 2 2 4" xfId="49465"/>
    <cellStyle name="Normal 3 3 3 2 2 3 2 2 2 5" xfId="60029"/>
    <cellStyle name="Normal 3 3 3 2 2 3 2 2 3" xfId="17966"/>
    <cellStyle name="Normal 3 3 3 2 2 3 2 2 4" xfId="23073"/>
    <cellStyle name="Normal 3 3 3 2 2 3 2 2 5" xfId="33630"/>
    <cellStyle name="Normal 3 3 3 2 2 3 2 2 6" xfId="44185"/>
    <cellStyle name="Normal 3 3 3 2 2 3 2 2 7" xfId="54749"/>
    <cellStyle name="Normal 3 3 3 2 2 3 2 3" xfId="10206"/>
    <cellStyle name="Normal 3 3 3 2 2 3 2 3 2" xfId="25713"/>
    <cellStyle name="Normal 3 3 3 2 2 3 2 3 3" xfId="36270"/>
    <cellStyle name="Normal 3 3 3 2 2 3 2 3 4" xfId="46825"/>
    <cellStyle name="Normal 3 3 3 2 2 3 2 3 5" xfId="57389"/>
    <cellStyle name="Normal 3 3 3 2 2 3 2 4" xfId="4924"/>
    <cellStyle name="Normal 3 3 3 2 2 3 2 5" xfId="15502"/>
    <cellStyle name="Normal 3 3 3 2 2 3 2 6" xfId="20433"/>
    <cellStyle name="Normal 3 3 3 2 2 3 2 7" xfId="30990"/>
    <cellStyle name="Normal 3 3 3 2 2 3 2 8" xfId="41545"/>
    <cellStyle name="Normal 3 3 3 2 2 3 2 9" xfId="52109"/>
    <cellStyle name="Normal 3 3 3 2 2 3 3" xfId="6334"/>
    <cellStyle name="Normal 3 3 3 2 2 3 3 2" xfId="11615"/>
    <cellStyle name="Normal 3 3 3 2 2 3 3 2 2" xfId="27121"/>
    <cellStyle name="Normal 3 3 3 2 2 3 3 2 3" xfId="37678"/>
    <cellStyle name="Normal 3 3 3 2 2 3 3 2 4" xfId="48233"/>
    <cellStyle name="Normal 3 3 3 2 2 3 3 2 5" xfId="58797"/>
    <cellStyle name="Normal 3 3 3 2 2 3 3 3" xfId="16734"/>
    <cellStyle name="Normal 3 3 3 2 2 3 3 4" xfId="21841"/>
    <cellStyle name="Normal 3 3 3 2 2 3 3 5" xfId="32398"/>
    <cellStyle name="Normal 3 3 3 2 2 3 3 6" xfId="42953"/>
    <cellStyle name="Normal 3 3 3 2 2 3 3 7" xfId="53517"/>
    <cellStyle name="Normal 3 3 3 2 2 3 4" xfId="8974"/>
    <cellStyle name="Normal 3 3 3 2 2 3 4 2" xfId="24481"/>
    <cellStyle name="Normal 3 3 3 2 2 3 4 3" xfId="35038"/>
    <cellStyle name="Normal 3 3 3 2 2 3 4 4" xfId="45593"/>
    <cellStyle name="Normal 3 3 3 2 2 3 4 5" xfId="56157"/>
    <cellStyle name="Normal 3 3 3 2 2 3 5" xfId="3692"/>
    <cellStyle name="Normal 3 3 3 2 2 3 6" xfId="14270"/>
    <cellStyle name="Normal 3 3 3 2 2 3 7" xfId="19201"/>
    <cellStyle name="Normal 3 3 3 2 2 3 8" xfId="29758"/>
    <cellStyle name="Normal 3 3 3 2 2 3 9" xfId="40313"/>
    <cellStyle name="Normal 3 3 3 2 2 4" xfId="1576"/>
    <cellStyle name="Normal 3 3 3 2 2 4 2" xfId="6862"/>
    <cellStyle name="Normal 3 3 3 2 2 4 2 2" xfId="12143"/>
    <cellStyle name="Normal 3 3 3 2 2 4 2 2 2" xfId="27649"/>
    <cellStyle name="Normal 3 3 3 2 2 4 2 2 3" xfId="38206"/>
    <cellStyle name="Normal 3 3 3 2 2 4 2 2 4" xfId="48761"/>
    <cellStyle name="Normal 3 3 3 2 2 4 2 2 5" xfId="59325"/>
    <cellStyle name="Normal 3 3 3 2 2 4 2 3" xfId="17262"/>
    <cellStyle name="Normal 3 3 3 2 2 4 2 4" xfId="22369"/>
    <cellStyle name="Normal 3 3 3 2 2 4 2 5" xfId="32926"/>
    <cellStyle name="Normal 3 3 3 2 2 4 2 6" xfId="43481"/>
    <cellStyle name="Normal 3 3 3 2 2 4 2 7" xfId="54045"/>
    <cellStyle name="Normal 3 3 3 2 2 4 3" xfId="9502"/>
    <cellStyle name="Normal 3 3 3 2 2 4 3 2" xfId="25009"/>
    <cellStyle name="Normal 3 3 3 2 2 4 3 3" xfId="35566"/>
    <cellStyle name="Normal 3 3 3 2 2 4 3 4" xfId="46121"/>
    <cellStyle name="Normal 3 3 3 2 2 4 3 5" xfId="56685"/>
    <cellStyle name="Normal 3 3 3 2 2 4 4" xfId="4220"/>
    <cellStyle name="Normal 3 3 3 2 2 4 5" xfId="14798"/>
    <cellStyle name="Normal 3 3 3 2 2 4 6" xfId="19729"/>
    <cellStyle name="Normal 3 3 3 2 2 4 7" xfId="30286"/>
    <cellStyle name="Normal 3 3 3 2 2 4 8" xfId="40841"/>
    <cellStyle name="Normal 3 3 3 2 2 4 9" xfId="51405"/>
    <cellStyle name="Normal 3 3 3 2 2 5" xfId="5629"/>
    <cellStyle name="Normal 3 3 3 2 2 5 2" xfId="10911"/>
    <cellStyle name="Normal 3 3 3 2 2 5 2 2" xfId="26417"/>
    <cellStyle name="Normal 3 3 3 2 2 5 2 3" xfId="36974"/>
    <cellStyle name="Normal 3 3 3 2 2 5 2 4" xfId="47529"/>
    <cellStyle name="Normal 3 3 3 2 2 5 2 5" xfId="58093"/>
    <cellStyle name="Normal 3 3 3 2 2 5 3" xfId="16030"/>
    <cellStyle name="Normal 3 3 3 2 2 5 4" xfId="21137"/>
    <cellStyle name="Normal 3 3 3 2 2 5 5" xfId="31694"/>
    <cellStyle name="Normal 3 3 3 2 2 5 6" xfId="42249"/>
    <cellStyle name="Normal 3 3 3 2 2 5 7" xfId="52813"/>
    <cellStyle name="Normal 3 3 3 2 2 6" xfId="8270"/>
    <cellStyle name="Normal 3 3 3 2 2 6 2" xfId="23777"/>
    <cellStyle name="Normal 3 3 3 2 2 6 3" xfId="34334"/>
    <cellStyle name="Normal 3 3 3 2 2 6 4" xfId="44889"/>
    <cellStyle name="Normal 3 3 3 2 2 6 5" xfId="55453"/>
    <cellStyle name="Normal 3 3 3 2 2 7" xfId="2992"/>
    <cellStyle name="Normal 3 3 3 2 2 8" xfId="13566"/>
    <cellStyle name="Normal 3 3 3 2 2 9" xfId="18497"/>
    <cellStyle name="Normal 3 3 3 2 3" xfId="519"/>
    <cellStyle name="Normal 3 3 3 2 3 10" xfId="39785"/>
    <cellStyle name="Normal 3 3 3 2 3 11" xfId="50349"/>
    <cellStyle name="Normal 3 3 3 2 3 2" xfId="1224"/>
    <cellStyle name="Normal 3 3 3 2 3 2 10" xfId="51053"/>
    <cellStyle name="Normal 3 3 3 2 3 2 2" xfId="2456"/>
    <cellStyle name="Normal 3 3 3 2 3 2 2 2" xfId="7742"/>
    <cellStyle name="Normal 3 3 3 2 3 2 2 2 2" xfId="13023"/>
    <cellStyle name="Normal 3 3 3 2 3 2 2 2 2 2" xfId="28529"/>
    <cellStyle name="Normal 3 3 3 2 3 2 2 2 2 3" xfId="39086"/>
    <cellStyle name="Normal 3 3 3 2 3 2 2 2 2 4" xfId="49641"/>
    <cellStyle name="Normal 3 3 3 2 3 2 2 2 2 5" xfId="60205"/>
    <cellStyle name="Normal 3 3 3 2 3 2 2 2 3" xfId="18142"/>
    <cellStyle name="Normal 3 3 3 2 3 2 2 2 4" xfId="23249"/>
    <cellStyle name="Normal 3 3 3 2 3 2 2 2 5" xfId="33806"/>
    <cellStyle name="Normal 3 3 3 2 3 2 2 2 6" xfId="44361"/>
    <cellStyle name="Normal 3 3 3 2 3 2 2 2 7" xfId="54925"/>
    <cellStyle name="Normal 3 3 3 2 3 2 2 3" xfId="10382"/>
    <cellStyle name="Normal 3 3 3 2 3 2 2 3 2" xfId="25889"/>
    <cellStyle name="Normal 3 3 3 2 3 2 2 3 3" xfId="36446"/>
    <cellStyle name="Normal 3 3 3 2 3 2 2 3 4" xfId="47001"/>
    <cellStyle name="Normal 3 3 3 2 3 2 2 3 5" xfId="57565"/>
    <cellStyle name="Normal 3 3 3 2 3 2 2 4" xfId="5100"/>
    <cellStyle name="Normal 3 3 3 2 3 2 2 5" xfId="15678"/>
    <cellStyle name="Normal 3 3 3 2 3 2 2 6" xfId="20609"/>
    <cellStyle name="Normal 3 3 3 2 3 2 2 7" xfId="31166"/>
    <cellStyle name="Normal 3 3 3 2 3 2 2 8" xfId="41721"/>
    <cellStyle name="Normal 3 3 3 2 3 2 2 9" xfId="52285"/>
    <cellStyle name="Normal 3 3 3 2 3 2 3" xfId="6510"/>
    <cellStyle name="Normal 3 3 3 2 3 2 3 2" xfId="11791"/>
    <cellStyle name="Normal 3 3 3 2 3 2 3 2 2" xfId="27297"/>
    <cellStyle name="Normal 3 3 3 2 3 2 3 2 3" xfId="37854"/>
    <cellStyle name="Normal 3 3 3 2 3 2 3 2 4" xfId="48409"/>
    <cellStyle name="Normal 3 3 3 2 3 2 3 2 5" xfId="58973"/>
    <cellStyle name="Normal 3 3 3 2 3 2 3 3" xfId="16910"/>
    <cellStyle name="Normal 3 3 3 2 3 2 3 4" xfId="22017"/>
    <cellStyle name="Normal 3 3 3 2 3 2 3 5" xfId="32574"/>
    <cellStyle name="Normal 3 3 3 2 3 2 3 6" xfId="43129"/>
    <cellStyle name="Normal 3 3 3 2 3 2 3 7" xfId="53693"/>
    <cellStyle name="Normal 3 3 3 2 3 2 4" xfId="9150"/>
    <cellStyle name="Normal 3 3 3 2 3 2 4 2" xfId="24657"/>
    <cellStyle name="Normal 3 3 3 2 3 2 4 3" xfId="35214"/>
    <cellStyle name="Normal 3 3 3 2 3 2 4 4" xfId="45769"/>
    <cellStyle name="Normal 3 3 3 2 3 2 4 5" xfId="56333"/>
    <cellStyle name="Normal 3 3 3 2 3 2 5" xfId="3868"/>
    <cellStyle name="Normal 3 3 3 2 3 2 6" xfId="14446"/>
    <cellStyle name="Normal 3 3 3 2 3 2 7" xfId="19377"/>
    <cellStyle name="Normal 3 3 3 2 3 2 8" xfId="29934"/>
    <cellStyle name="Normal 3 3 3 2 3 2 9" xfId="40489"/>
    <cellStyle name="Normal 3 3 3 2 3 3" xfId="1752"/>
    <cellStyle name="Normal 3 3 3 2 3 3 2" xfId="7038"/>
    <cellStyle name="Normal 3 3 3 2 3 3 2 2" xfId="12319"/>
    <cellStyle name="Normal 3 3 3 2 3 3 2 2 2" xfId="27825"/>
    <cellStyle name="Normal 3 3 3 2 3 3 2 2 3" xfId="38382"/>
    <cellStyle name="Normal 3 3 3 2 3 3 2 2 4" xfId="48937"/>
    <cellStyle name="Normal 3 3 3 2 3 3 2 2 5" xfId="59501"/>
    <cellStyle name="Normal 3 3 3 2 3 3 2 3" xfId="17438"/>
    <cellStyle name="Normal 3 3 3 2 3 3 2 4" xfId="22545"/>
    <cellStyle name="Normal 3 3 3 2 3 3 2 5" xfId="33102"/>
    <cellStyle name="Normal 3 3 3 2 3 3 2 6" xfId="43657"/>
    <cellStyle name="Normal 3 3 3 2 3 3 2 7" xfId="54221"/>
    <cellStyle name="Normal 3 3 3 2 3 3 3" xfId="9678"/>
    <cellStyle name="Normal 3 3 3 2 3 3 3 2" xfId="25185"/>
    <cellStyle name="Normal 3 3 3 2 3 3 3 3" xfId="35742"/>
    <cellStyle name="Normal 3 3 3 2 3 3 3 4" xfId="46297"/>
    <cellStyle name="Normal 3 3 3 2 3 3 3 5" xfId="56861"/>
    <cellStyle name="Normal 3 3 3 2 3 3 4" xfId="4396"/>
    <cellStyle name="Normal 3 3 3 2 3 3 5" xfId="14974"/>
    <cellStyle name="Normal 3 3 3 2 3 3 6" xfId="19905"/>
    <cellStyle name="Normal 3 3 3 2 3 3 7" xfId="30462"/>
    <cellStyle name="Normal 3 3 3 2 3 3 8" xfId="41017"/>
    <cellStyle name="Normal 3 3 3 2 3 3 9" xfId="51581"/>
    <cellStyle name="Normal 3 3 3 2 3 4" xfId="5805"/>
    <cellStyle name="Normal 3 3 3 2 3 4 2" xfId="11087"/>
    <cellStyle name="Normal 3 3 3 2 3 4 2 2" xfId="26593"/>
    <cellStyle name="Normal 3 3 3 2 3 4 2 3" xfId="37150"/>
    <cellStyle name="Normal 3 3 3 2 3 4 2 4" xfId="47705"/>
    <cellStyle name="Normal 3 3 3 2 3 4 2 5" xfId="58269"/>
    <cellStyle name="Normal 3 3 3 2 3 4 3" xfId="16206"/>
    <cellStyle name="Normal 3 3 3 2 3 4 4" xfId="21313"/>
    <cellStyle name="Normal 3 3 3 2 3 4 5" xfId="31870"/>
    <cellStyle name="Normal 3 3 3 2 3 4 6" xfId="42425"/>
    <cellStyle name="Normal 3 3 3 2 3 4 7" xfId="52989"/>
    <cellStyle name="Normal 3 3 3 2 3 5" xfId="8446"/>
    <cellStyle name="Normal 3 3 3 2 3 5 2" xfId="23953"/>
    <cellStyle name="Normal 3 3 3 2 3 5 3" xfId="34510"/>
    <cellStyle name="Normal 3 3 3 2 3 5 4" xfId="45065"/>
    <cellStyle name="Normal 3 3 3 2 3 5 5" xfId="55629"/>
    <cellStyle name="Normal 3 3 3 2 3 6" xfId="3164"/>
    <cellStyle name="Normal 3 3 3 2 3 7" xfId="13742"/>
    <cellStyle name="Normal 3 3 3 2 3 8" xfId="18673"/>
    <cellStyle name="Normal 3 3 3 2 3 9" xfId="29230"/>
    <cellStyle name="Normal 3 3 3 2 4" xfId="872"/>
    <cellStyle name="Normal 3 3 3 2 4 10" xfId="50701"/>
    <cellStyle name="Normal 3 3 3 2 4 2" xfId="2104"/>
    <cellStyle name="Normal 3 3 3 2 4 2 2" xfId="7390"/>
    <cellStyle name="Normal 3 3 3 2 4 2 2 2" xfId="12671"/>
    <cellStyle name="Normal 3 3 3 2 4 2 2 2 2" xfId="28177"/>
    <cellStyle name="Normal 3 3 3 2 4 2 2 2 3" xfId="38734"/>
    <cellStyle name="Normal 3 3 3 2 4 2 2 2 4" xfId="49289"/>
    <cellStyle name="Normal 3 3 3 2 4 2 2 2 5" xfId="59853"/>
    <cellStyle name="Normal 3 3 3 2 4 2 2 3" xfId="17790"/>
    <cellStyle name="Normal 3 3 3 2 4 2 2 4" xfId="22897"/>
    <cellStyle name="Normal 3 3 3 2 4 2 2 5" xfId="33454"/>
    <cellStyle name="Normal 3 3 3 2 4 2 2 6" xfId="44009"/>
    <cellStyle name="Normal 3 3 3 2 4 2 2 7" xfId="54573"/>
    <cellStyle name="Normal 3 3 3 2 4 2 3" xfId="10030"/>
    <cellStyle name="Normal 3 3 3 2 4 2 3 2" xfId="25537"/>
    <cellStyle name="Normal 3 3 3 2 4 2 3 3" xfId="36094"/>
    <cellStyle name="Normal 3 3 3 2 4 2 3 4" xfId="46649"/>
    <cellStyle name="Normal 3 3 3 2 4 2 3 5" xfId="57213"/>
    <cellStyle name="Normal 3 3 3 2 4 2 4" xfId="4748"/>
    <cellStyle name="Normal 3 3 3 2 4 2 5" xfId="15326"/>
    <cellStyle name="Normal 3 3 3 2 4 2 6" xfId="20257"/>
    <cellStyle name="Normal 3 3 3 2 4 2 7" xfId="30814"/>
    <cellStyle name="Normal 3 3 3 2 4 2 8" xfId="41369"/>
    <cellStyle name="Normal 3 3 3 2 4 2 9" xfId="51933"/>
    <cellStyle name="Normal 3 3 3 2 4 3" xfId="6158"/>
    <cellStyle name="Normal 3 3 3 2 4 3 2" xfId="11439"/>
    <cellStyle name="Normal 3 3 3 2 4 3 2 2" xfId="26945"/>
    <cellStyle name="Normal 3 3 3 2 4 3 2 3" xfId="37502"/>
    <cellStyle name="Normal 3 3 3 2 4 3 2 4" xfId="48057"/>
    <cellStyle name="Normal 3 3 3 2 4 3 2 5" xfId="58621"/>
    <cellStyle name="Normal 3 3 3 2 4 3 3" xfId="16558"/>
    <cellStyle name="Normal 3 3 3 2 4 3 4" xfId="21665"/>
    <cellStyle name="Normal 3 3 3 2 4 3 5" xfId="32222"/>
    <cellStyle name="Normal 3 3 3 2 4 3 6" xfId="42777"/>
    <cellStyle name="Normal 3 3 3 2 4 3 7" xfId="53341"/>
    <cellStyle name="Normal 3 3 3 2 4 4" xfId="8798"/>
    <cellStyle name="Normal 3 3 3 2 4 4 2" xfId="24305"/>
    <cellStyle name="Normal 3 3 3 2 4 4 3" xfId="34862"/>
    <cellStyle name="Normal 3 3 3 2 4 4 4" xfId="45417"/>
    <cellStyle name="Normal 3 3 3 2 4 4 5" xfId="55981"/>
    <cellStyle name="Normal 3 3 3 2 4 5" xfId="3516"/>
    <cellStyle name="Normal 3 3 3 2 4 6" xfId="14094"/>
    <cellStyle name="Normal 3 3 3 2 4 7" xfId="19025"/>
    <cellStyle name="Normal 3 3 3 2 4 8" xfId="29582"/>
    <cellStyle name="Normal 3 3 3 2 4 9" xfId="40137"/>
    <cellStyle name="Normal 3 3 3 2 5" xfId="1400"/>
    <cellStyle name="Normal 3 3 3 2 5 2" xfId="6686"/>
    <cellStyle name="Normal 3 3 3 2 5 2 2" xfId="11967"/>
    <cellStyle name="Normal 3 3 3 2 5 2 2 2" xfId="27473"/>
    <cellStyle name="Normal 3 3 3 2 5 2 2 3" xfId="38030"/>
    <cellStyle name="Normal 3 3 3 2 5 2 2 4" xfId="48585"/>
    <cellStyle name="Normal 3 3 3 2 5 2 2 5" xfId="59149"/>
    <cellStyle name="Normal 3 3 3 2 5 2 3" xfId="17086"/>
    <cellStyle name="Normal 3 3 3 2 5 2 4" xfId="22193"/>
    <cellStyle name="Normal 3 3 3 2 5 2 5" xfId="32750"/>
    <cellStyle name="Normal 3 3 3 2 5 2 6" xfId="43305"/>
    <cellStyle name="Normal 3 3 3 2 5 2 7" xfId="53869"/>
    <cellStyle name="Normal 3 3 3 2 5 3" xfId="9326"/>
    <cellStyle name="Normal 3 3 3 2 5 3 2" xfId="24833"/>
    <cellStyle name="Normal 3 3 3 2 5 3 3" xfId="35390"/>
    <cellStyle name="Normal 3 3 3 2 5 3 4" xfId="45945"/>
    <cellStyle name="Normal 3 3 3 2 5 3 5" xfId="56509"/>
    <cellStyle name="Normal 3 3 3 2 5 4" xfId="4044"/>
    <cellStyle name="Normal 3 3 3 2 5 5" xfId="14622"/>
    <cellStyle name="Normal 3 3 3 2 5 6" xfId="19553"/>
    <cellStyle name="Normal 3 3 3 2 5 7" xfId="30110"/>
    <cellStyle name="Normal 3 3 3 2 5 8" xfId="40665"/>
    <cellStyle name="Normal 3 3 3 2 5 9" xfId="51229"/>
    <cellStyle name="Normal 3 3 3 2 6" xfId="2632"/>
    <cellStyle name="Normal 3 3 3 2 6 2" xfId="7918"/>
    <cellStyle name="Normal 3 3 3 2 6 2 2" xfId="13199"/>
    <cellStyle name="Normal 3 3 3 2 6 2 2 2" xfId="28705"/>
    <cellStyle name="Normal 3 3 3 2 6 2 2 3" xfId="39262"/>
    <cellStyle name="Normal 3 3 3 2 6 2 2 4" xfId="49817"/>
    <cellStyle name="Normal 3 3 3 2 6 2 2 5" xfId="60381"/>
    <cellStyle name="Normal 3 3 3 2 6 2 3" xfId="23425"/>
    <cellStyle name="Normal 3 3 3 2 6 2 4" xfId="33982"/>
    <cellStyle name="Normal 3 3 3 2 6 2 5" xfId="44537"/>
    <cellStyle name="Normal 3 3 3 2 6 2 6" xfId="55101"/>
    <cellStyle name="Normal 3 3 3 2 6 3" xfId="10558"/>
    <cellStyle name="Normal 3 3 3 2 6 3 2" xfId="26065"/>
    <cellStyle name="Normal 3 3 3 2 6 3 3" xfId="36622"/>
    <cellStyle name="Normal 3 3 3 2 6 3 4" xfId="47177"/>
    <cellStyle name="Normal 3 3 3 2 6 3 5" xfId="57741"/>
    <cellStyle name="Normal 3 3 3 2 6 4" xfId="5276"/>
    <cellStyle name="Normal 3 3 3 2 6 5" xfId="15854"/>
    <cellStyle name="Normal 3 3 3 2 6 6" xfId="20785"/>
    <cellStyle name="Normal 3 3 3 2 6 7" xfId="31342"/>
    <cellStyle name="Normal 3 3 3 2 6 8" xfId="41897"/>
    <cellStyle name="Normal 3 3 3 2 6 9" xfId="52461"/>
    <cellStyle name="Normal 3 3 3 2 7" xfId="5453"/>
    <cellStyle name="Normal 3 3 3 2 7 2" xfId="10735"/>
    <cellStyle name="Normal 3 3 3 2 7 2 2" xfId="26241"/>
    <cellStyle name="Normal 3 3 3 2 7 2 3" xfId="36798"/>
    <cellStyle name="Normal 3 3 3 2 7 2 4" xfId="47353"/>
    <cellStyle name="Normal 3 3 3 2 7 2 5" xfId="57917"/>
    <cellStyle name="Normal 3 3 3 2 7 3" xfId="20961"/>
    <cellStyle name="Normal 3 3 3 2 7 4" xfId="31518"/>
    <cellStyle name="Normal 3 3 3 2 7 5" xfId="42073"/>
    <cellStyle name="Normal 3 3 3 2 7 6" xfId="52637"/>
    <cellStyle name="Normal 3 3 3 2 8" xfId="8094"/>
    <cellStyle name="Normal 3 3 3 2 8 2" xfId="23601"/>
    <cellStyle name="Normal 3 3 3 2 8 3" xfId="34158"/>
    <cellStyle name="Normal 3 3 3 2 8 4" xfId="44713"/>
    <cellStyle name="Normal 3 3 3 2 8 5" xfId="55277"/>
    <cellStyle name="Normal 3 3 3 2 9" xfId="2809"/>
    <cellStyle name="Normal 3 3 3 3" xfId="254"/>
    <cellStyle name="Normal 3 3 3 3 10" xfId="28969"/>
    <cellStyle name="Normal 3 3 3 3 11" xfId="39524"/>
    <cellStyle name="Normal 3 3 3 3 12" xfId="50084"/>
    <cellStyle name="Normal 3 3 3 3 2" xfId="607"/>
    <cellStyle name="Normal 3 3 3 3 2 10" xfId="50436"/>
    <cellStyle name="Normal 3 3 3 3 2 2" xfId="1839"/>
    <cellStyle name="Normal 3 3 3 3 2 2 2" xfId="7125"/>
    <cellStyle name="Normal 3 3 3 3 2 2 2 2" xfId="12406"/>
    <cellStyle name="Normal 3 3 3 3 2 2 2 2 2" xfId="27912"/>
    <cellStyle name="Normal 3 3 3 3 2 2 2 2 3" xfId="38469"/>
    <cellStyle name="Normal 3 3 3 3 2 2 2 2 4" xfId="49024"/>
    <cellStyle name="Normal 3 3 3 3 2 2 2 2 5" xfId="59588"/>
    <cellStyle name="Normal 3 3 3 3 2 2 2 3" xfId="17525"/>
    <cellStyle name="Normal 3 3 3 3 2 2 2 4" xfId="22632"/>
    <cellStyle name="Normal 3 3 3 3 2 2 2 5" xfId="33189"/>
    <cellStyle name="Normal 3 3 3 3 2 2 2 6" xfId="43744"/>
    <cellStyle name="Normal 3 3 3 3 2 2 2 7" xfId="54308"/>
    <cellStyle name="Normal 3 3 3 3 2 2 3" xfId="9765"/>
    <cellStyle name="Normal 3 3 3 3 2 2 3 2" xfId="25272"/>
    <cellStyle name="Normal 3 3 3 3 2 2 3 3" xfId="35829"/>
    <cellStyle name="Normal 3 3 3 3 2 2 3 4" xfId="46384"/>
    <cellStyle name="Normal 3 3 3 3 2 2 3 5" xfId="56948"/>
    <cellStyle name="Normal 3 3 3 3 2 2 4" xfId="4483"/>
    <cellStyle name="Normal 3 3 3 3 2 2 5" xfId="15061"/>
    <cellStyle name="Normal 3 3 3 3 2 2 6" xfId="19992"/>
    <cellStyle name="Normal 3 3 3 3 2 2 7" xfId="30549"/>
    <cellStyle name="Normal 3 3 3 3 2 2 8" xfId="41104"/>
    <cellStyle name="Normal 3 3 3 3 2 2 9" xfId="51668"/>
    <cellStyle name="Normal 3 3 3 3 2 3" xfId="5893"/>
    <cellStyle name="Normal 3 3 3 3 2 3 2" xfId="11174"/>
    <cellStyle name="Normal 3 3 3 3 2 3 2 2" xfId="26680"/>
    <cellStyle name="Normal 3 3 3 3 2 3 2 3" xfId="37237"/>
    <cellStyle name="Normal 3 3 3 3 2 3 2 4" xfId="47792"/>
    <cellStyle name="Normal 3 3 3 3 2 3 2 5" xfId="58356"/>
    <cellStyle name="Normal 3 3 3 3 2 3 3" xfId="16293"/>
    <cellStyle name="Normal 3 3 3 3 2 3 4" xfId="21400"/>
    <cellStyle name="Normal 3 3 3 3 2 3 5" xfId="31957"/>
    <cellStyle name="Normal 3 3 3 3 2 3 6" xfId="42512"/>
    <cellStyle name="Normal 3 3 3 3 2 3 7" xfId="53076"/>
    <cellStyle name="Normal 3 3 3 3 2 4" xfId="8533"/>
    <cellStyle name="Normal 3 3 3 3 2 4 2" xfId="24040"/>
    <cellStyle name="Normal 3 3 3 3 2 4 3" xfId="34597"/>
    <cellStyle name="Normal 3 3 3 3 2 4 4" xfId="45152"/>
    <cellStyle name="Normal 3 3 3 3 2 4 5" xfId="55716"/>
    <cellStyle name="Normal 3 3 3 3 2 5" xfId="3251"/>
    <cellStyle name="Normal 3 3 3 3 2 6" xfId="13829"/>
    <cellStyle name="Normal 3 3 3 3 2 7" xfId="18760"/>
    <cellStyle name="Normal 3 3 3 3 2 8" xfId="29317"/>
    <cellStyle name="Normal 3 3 3 3 2 9" xfId="39872"/>
    <cellStyle name="Normal 3 3 3 3 3" xfId="959"/>
    <cellStyle name="Normal 3 3 3 3 3 10" xfId="50788"/>
    <cellStyle name="Normal 3 3 3 3 3 2" xfId="2191"/>
    <cellStyle name="Normal 3 3 3 3 3 2 2" xfId="7477"/>
    <cellStyle name="Normal 3 3 3 3 3 2 2 2" xfId="12758"/>
    <cellStyle name="Normal 3 3 3 3 3 2 2 2 2" xfId="28264"/>
    <cellStyle name="Normal 3 3 3 3 3 2 2 2 3" xfId="38821"/>
    <cellStyle name="Normal 3 3 3 3 3 2 2 2 4" xfId="49376"/>
    <cellStyle name="Normal 3 3 3 3 3 2 2 2 5" xfId="59940"/>
    <cellStyle name="Normal 3 3 3 3 3 2 2 3" xfId="17877"/>
    <cellStyle name="Normal 3 3 3 3 3 2 2 4" xfId="22984"/>
    <cellStyle name="Normal 3 3 3 3 3 2 2 5" xfId="33541"/>
    <cellStyle name="Normal 3 3 3 3 3 2 2 6" xfId="44096"/>
    <cellStyle name="Normal 3 3 3 3 3 2 2 7" xfId="54660"/>
    <cellStyle name="Normal 3 3 3 3 3 2 3" xfId="10117"/>
    <cellStyle name="Normal 3 3 3 3 3 2 3 2" xfId="25624"/>
    <cellStyle name="Normal 3 3 3 3 3 2 3 3" xfId="36181"/>
    <cellStyle name="Normal 3 3 3 3 3 2 3 4" xfId="46736"/>
    <cellStyle name="Normal 3 3 3 3 3 2 3 5" xfId="57300"/>
    <cellStyle name="Normal 3 3 3 3 3 2 4" xfId="4835"/>
    <cellStyle name="Normal 3 3 3 3 3 2 5" xfId="15413"/>
    <cellStyle name="Normal 3 3 3 3 3 2 6" xfId="20344"/>
    <cellStyle name="Normal 3 3 3 3 3 2 7" xfId="30901"/>
    <cellStyle name="Normal 3 3 3 3 3 2 8" xfId="41456"/>
    <cellStyle name="Normal 3 3 3 3 3 2 9" xfId="52020"/>
    <cellStyle name="Normal 3 3 3 3 3 3" xfId="6245"/>
    <cellStyle name="Normal 3 3 3 3 3 3 2" xfId="11526"/>
    <cellStyle name="Normal 3 3 3 3 3 3 2 2" xfId="27032"/>
    <cellStyle name="Normal 3 3 3 3 3 3 2 3" xfId="37589"/>
    <cellStyle name="Normal 3 3 3 3 3 3 2 4" xfId="48144"/>
    <cellStyle name="Normal 3 3 3 3 3 3 2 5" xfId="58708"/>
    <cellStyle name="Normal 3 3 3 3 3 3 3" xfId="16645"/>
    <cellStyle name="Normal 3 3 3 3 3 3 4" xfId="21752"/>
    <cellStyle name="Normal 3 3 3 3 3 3 5" xfId="32309"/>
    <cellStyle name="Normal 3 3 3 3 3 3 6" xfId="42864"/>
    <cellStyle name="Normal 3 3 3 3 3 3 7" xfId="53428"/>
    <cellStyle name="Normal 3 3 3 3 3 4" xfId="8885"/>
    <cellStyle name="Normal 3 3 3 3 3 4 2" xfId="24392"/>
    <cellStyle name="Normal 3 3 3 3 3 4 3" xfId="34949"/>
    <cellStyle name="Normal 3 3 3 3 3 4 4" xfId="45504"/>
    <cellStyle name="Normal 3 3 3 3 3 4 5" xfId="56068"/>
    <cellStyle name="Normal 3 3 3 3 3 5" xfId="3603"/>
    <cellStyle name="Normal 3 3 3 3 3 6" xfId="14181"/>
    <cellStyle name="Normal 3 3 3 3 3 7" xfId="19112"/>
    <cellStyle name="Normal 3 3 3 3 3 8" xfId="29669"/>
    <cellStyle name="Normal 3 3 3 3 3 9" xfId="40224"/>
    <cellStyle name="Normal 3 3 3 3 4" xfId="1487"/>
    <cellStyle name="Normal 3 3 3 3 4 2" xfId="6773"/>
    <cellStyle name="Normal 3 3 3 3 4 2 2" xfId="12054"/>
    <cellStyle name="Normal 3 3 3 3 4 2 2 2" xfId="27560"/>
    <cellStyle name="Normal 3 3 3 3 4 2 2 3" xfId="38117"/>
    <cellStyle name="Normal 3 3 3 3 4 2 2 4" xfId="48672"/>
    <cellStyle name="Normal 3 3 3 3 4 2 2 5" xfId="59236"/>
    <cellStyle name="Normal 3 3 3 3 4 2 3" xfId="17173"/>
    <cellStyle name="Normal 3 3 3 3 4 2 4" xfId="22280"/>
    <cellStyle name="Normal 3 3 3 3 4 2 5" xfId="32837"/>
    <cellStyle name="Normal 3 3 3 3 4 2 6" xfId="43392"/>
    <cellStyle name="Normal 3 3 3 3 4 2 7" xfId="53956"/>
    <cellStyle name="Normal 3 3 3 3 4 3" xfId="9413"/>
    <cellStyle name="Normal 3 3 3 3 4 3 2" xfId="24920"/>
    <cellStyle name="Normal 3 3 3 3 4 3 3" xfId="35477"/>
    <cellStyle name="Normal 3 3 3 3 4 3 4" xfId="46032"/>
    <cellStyle name="Normal 3 3 3 3 4 3 5" xfId="56596"/>
    <cellStyle name="Normal 3 3 3 3 4 4" xfId="4131"/>
    <cellStyle name="Normal 3 3 3 3 4 5" xfId="14709"/>
    <cellStyle name="Normal 3 3 3 3 4 6" xfId="19640"/>
    <cellStyle name="Normal 3 3 3 3 4 7" xfId="30197"/>
    <cellStyle name="Normal 3 3 3 3 4 8" xfId="40752"/>
    <cellStyle name="Normal 3 3 3 3 4 9" xfId="51316"/>
    <cellStyle name="Normal 3 3 3 3 5" xfId="5540"/>
    <cellStyle name="Normal 3 3 3 3 5 2" xfId="10822"/>
    <cellStyle name="Normal 3 3 3 3 5 2 2" xfId="26328"/>
    <cellStyle name="Normal 3 3 3 3 5 2 3" xfId="36885"/>
    <cellStyle name="Normal 3 3 3 3 5 2 4" xfId="47440"/>
    <cellStyle name="Normal 3 3 3 3 5 2 5" xfId="58004"/>
    <cellStyle name="Normal 3 3 3 3 5 3" xfId="15941"/>
    <cellStyle name="Normal 3 3 3 3 5 4" xfId="21048"/>
    <cellStyle name="Normal 3 3 3 3 5 5" xfId="31605"/>
    <cellStyle name="Normal 3 3 3 3 5 6" xfId="42160"/>
    <cellStyle name="Normal 3 3 3 3 5 7" xfId="52724"/>
    <cellStyle name="Normal 3 3 3 3 6" xfId="8181"/>
    <cellStyle name="Normal 3 3 3 3 6 2" xfId="23688"/>
    <cellStyle name="Normal 3 3 3 3 6 3" xfId="34245"/>
    <cellStyle name="Normal 3 3 3 3 6 4" xfId="44800"/>
    <cellStyle name="Normal 3 3 3 3 6 5" xfId="55364"/>
    <cellStyle name="Normal 3 3 3 3 7" xfId="2903"/>
    <cellStyle name="Normal 3 3 3 3 8" xfId="13477"/>
    <cellStyle name="Normal 3 3 3 3 9" xfId="18408"/>
    <cellStyle name="Normal 3 3 3 4" xfId="432"/>
    <cellStyle name="Normal 3 3 3 4 10" xfId="39702"/>
    <cellStyle name="Normal 3 3 3 4 11" xfId="50262"/>
    <cellStyle name="Normal 3 3 3 4 2" xfId="1137"/>
    <cellStyle name="Normal 3 3 3 4 2 10" xfId="50966"/>
    <cellStyle name="Normal 3 3 3 4 2 2" xfId="2369"/>
    <cellStyle name="Normal 3 3 3 4 2 2 2" xfId="7655"/>
    <cellStyle name="Normal 3 3 3 4 2 2 2 2" xfId="12936"/>
    <cellStyle name="Normal 3 3 3 4 2 2 2 2 2" xfId="28442"/>
    <cellStyle name="Normal 3 3 3 4 2 2 2 2 3" xfId="38999"/>
    <cellStyle name="Normal 3 3 3 4 2 2 2 2 4" xfId="49554"/>
    <cellStyle name="Normal 3 3 3 4 2 2 2 2 5" xfId="60118"/>
    <cellStyle name="Normal 3 3 3 4 2 2 2 3" xfId="18055"/>
    <cellStyle name="Normal 3 3 3 4 2 2 2 4" xfId="23162"/>
    <cellStyle name="Normal 3 3 3 4 2 2 2 5" xfId="33719"/>
    <cellStyle name="Normal 3 3 3 4 2 2 2 6" xfId="44274"/>
    <cellStyle name="Normal 3 3 3 4 2 2 2 7" xfId="54838"/>
    <cellStyle name="Normal 3 3 3 4 2 2 3" xfId="10295"/>
    <cellStyle name="Normal 3 3 3 4 2 2 3 2" xfId="25802"/>
    <cellStyle name="Normal 3 3 3 4 2 2 3 3" xfId="36359"/>
    <cellStyle name="Normal 3 3 3 4 2 2 3 4" xfId="46914"/>
    <cellStyle name="Normal 3 3 3 4 2 2 3 5" xfId="57478"/>
    <cellStyle name="Normal 3 3 3 4 2 2 4" xfId="5013"/>
    <cellStyle name="Normal 3 3 3 4 2 2 5" xfId="15591"/>
    <cellStyle name="Normal 3 3 3 4 2 2 6" xfId="20522"/>
    <cellStyle name="Normal 3 3 3 4 2 2 7" xfId="31079"/>
    <cellStyle name="Normal 3 3 3 4 2 2 8" xfId="41634"/>
    <cellStyle name="Normal 3 3 3 4 2 2 9" xfId="52198"/>
    <cellStyle name="Normal 3 3 3 4 2 3" xfId="6423"/>
    <cellStyle name="Normal 3 3 3 4 2 3 2" xfId="11704"/>
    <cellStyle name="Normal 3 3 3 4 2 3 2 2" xfId="27210"/>
    <cellStyle name="Normal 3 3 3 4 2 3 2 3" xfId="37767"/>
    <cellStyle name="Normal 3 3 3 4 2 3 2 4" xfId="48322"/>
    <cellStyle name="Normal 3 3 3 4 2 3 2 5" xfId="58886"/>
    <cellStyle name="Normal 3 3 3 4 2 3 3" xfId="16823"/>
    <cellStyle name="Normal 3 3 3 4 2 3 4" xfId="21930"/>
    <cellStyle name="Normal 3 3 3 4 2 3 5" xfId="32487"/>
    <cellStyle name="Normal 3 3 3 4 2 3 6" xfId="43042"/>
    <cellStyle name="Normal 3 3 3 4 2 3 7" xfId="53606"/>
    <cellStyle name="Normal 3 3 3 4 2 4" xfId="9063"/>
    <cellStyle name="Normal 3 3 3 4 2 4 2" xfId="24570"/>
    <cellStyle name="Normal 3 3 3 4 2 4 3" xfId="35127"/>
    <cellStyle name="Normal 3 3 3 4 2 4 4" xfId="45682"/>
    <cellStyle name="Normal 3 3 3 4 2 4 5" xfId="56246"/>
    <cellStyle name="Normal 3 3 3 4 2 5" xfId="3781"/>
    <cellStyle name="Normal 3 3 3 4 2 6" xfId="14359"/>
    <cellStyle name="Normal 3 3 3 4 2 7" xfId="19290"/>
    <cellStyle name="Normal 3 3 3 4 2 8" xfId="29847"/>
    <cellStyle name="Normal 3 3 3 4 2 9" xfId="40402"/>
    <cellStyle name="Normal 3 3 3 4 3" xfId="1665"/>
    <cellStyle name="Normal 3 3 3 4 3 2" xfId="6951"/>
    <cellStyle name="Normal 3 3 3 4 3 2 2" xfId="12232"/>
    <cellStyle name="Normal 3 3 3 4 3 2 2 2" xfId="27738"/>
    <cellStyle name="Normal 3 3 3 4 3 2 2 3" xfId="38295"/>
    <cellStyle name="Normal 3 3 3 4 3 2 2 4" xfId="48850"/>
    <cellStyle name="Normal 3 3 3 4 3 2 2 5" xfId="59414"/>
    <cellStyle name="Normal 3 3 3 4 3 2 3" xfId="17351"/>
    <cellStyle name="Normal 3 3 3 4 3 2 4" xfId="22458"/>
    <cellStyle name="Normal 3 3 3 4 3 2 5" xfId="33015"/>
    <cellStyle name="Normal 3 3 3 4 3 2 6" xfId="43570"/>
    <cellStyle name="Normal 3 3 3 4 3 2 7" xfId="54134"/>
    <cellStyle name="Normal 3 3 3 4 3 3" xfId="9591"/>
    <cellStyle name="Normal 3 3 3 4 3 3 2" xfId="25098"/>
    <cellStyle name="Normal 3 3 3 4 3 3 3" xfId="35655"/>
    <cellStyle name="Normal 3 3 3 4 3 3 4" xfId="46210"/>
    <cellStyle name="Normal 3 3 3 4 3 3 5" xfId="56774"/>
    <cellStyle name="Normal 3 3 3 4 3 4" xfId="4309"/>
    <cellStyle name="Normal 3 3 3 4 3 5" xfId="14887"/>
    <cellStyle name="Normal 3 3 3 4 3 6" xfId="19818"/>
    <cellStyle name="Normal 3 3 3 4 3 7" xfId="30375"/>
    <cellStyle name="Normal 3 3 3 4 3 8" xfId="40930"/>
    <cellStyle name="Normal 3 3 3 4 3 9" xfId="51494"/>
    <cellStyle name="Normal 3 3 3 4 4" xfId="5718"/>
    <cellStyle name="Normal 3 3 3 4 4 2" xfId="11000"/>
    <cellStyle name="Normal 3 3 3 4 4 2 2" xfId="26506"/>
    <cellStyle name="Normal 3 3 3 4 4 2 3" xfId="37063"/>
    <cellStyle name="Normal 3 3 3 4 4 2 4" xfId="47618"/>
    <cellStyle name="Normal 3 3 3 4 4 2 5" xfId="58182"/>
    <cellStyle name="Normal 3 3 3 4 4 3" xfId="16119"/>
    <cellStyle name="Normal 3 3 3 4 4 4" xfId="21226"/>
    <cellStyle name="Normal 3 3 3 4 4 5" xfId="31783"/>
    <cellStyle name="Normal 3 3 3 4 4 6" xfId="42338"/>
    <cellStyle name="Normal 3 3 3 4 4 7" xfId="52902"/>
    <cellStyle name="Normal 3 3 3 4 5" xfId="8359"/>
    <cellStyle name="Normal 3 3 3 4 5 2" xfId="23866"/>
    <cellStyle name="Normal 3 3 3 4 5 3" xfId="34423"/>
    <cellStyle name="Normal 3 3 3 4 5 4" xfId="44978"/>
    <cellStyle name="Normal 3 3 3 4 5 5" xfId="55542"/>
    <cellStyle name="Normal 3 3 3 4 6" xfId="3081"/>
    <cellStyle name="Normal 3 3 3 4 7" xfId="13655"/>
    <cellStyle name="Normal 3 3 3 4 8" xfId="18586"/>
    <cellStyle name="Normal 3 3 3 4 9" xfId="29147"/>
    <cellStyle name="Normal 3 3 3 5" xfId="785"/>
    <cellStyle name="Normal 3 3 3 5 10" xfId="50614"/>
    <cellStyle name="Normal 3 3 3 5 2" xfId="2017"/>
    <cellStyle name="Normal 3 3 3 5 2 2" xfId="7303"/>
    <cellStyle name="Normal 3 3 3 5 2 2 2" xfId="12584"/>
    <cellStyle name="Normal 3 3 3 5 2 2 2 2" xfId="28090"/>
    <cellStyle name="Normal 3 3 3 5 2 2 2 3" xfId="38647"/>
    <cellStyle name="Normal 3 3 3 5 2 2 2 4" xfId="49202"/>
    <cellStyle name="Normal 3 3 3 5 2 2 2 5" xfId="59766"/>
    <cellStyle name="Normal 3 3 3 5 2 2 3" xfId="17703"/>
    <cellStyle name="Normal 3 3 3 5 2 2 4" xfId="22810"/>
    <cellStyle name="Normal 3 3 3 5 2 2 5" xfId="33367"/>
    <cellStyle name="Normal 3 3 3 5 2 2 6" xfId="43922"/>
    <cellStyle name="Normal 3 3 3 5 2 2 7" xfId="54486"/>
    <cellStyle name="Normal 3 3 3 5 2 3" xfId="9943"/>
    <cellStyle name="Normal 3 3 3 5 2 3 2" xfId="25450"/>
    <cellStyle name="Normal 3 3 3 5 2 3 3" xfId="36007"/>
    <cellStyle name="Normal 3 3 3 5 2 3 4" xfId="46562"/>
    <cellStyle name="Normal 3 3 3 5 2 3 5" xfId="57126"/>
    <cellStyle name="Normal 3 3 3 5 2 4" xfId="4661"/>
    <cellStyle name="Normal 3 3 3 5 2 5" xfId="15239"/>
    <cellStyle name="Normal 3 3 3 5 2 6" xfId="20170"/>
    <cellStyle name="Normal 3 3 3 5 2 7" xfId="30727"/>
    <cellStyle name="Normal 3 3 3 5 2 8" xfId="41282"/>
    <cellStyle name="Normal 3 3 3 5 2 9" xfId="51846"/>
    <cellStyle name="Normal 3 3 3 5 3" xfId="6071"/>
    <cellStyle name="Normal 3 3 3 5 3 2" xfId="11352"/>
    <cellStyle name="Normal 3 3 3 5 3 2 2" xfId="26858"/>
    <cellStyle name="Normal 3 3 3 5 3 2 3" xfId="37415"/>
    <cellStyle name="Normal 3 3 3 5 3 2 4" xfId="47970"/>
    <cellStyle name="Normal 3 3 3 5 3 2 5" xfId="58534"/>
    <cellStyle name="Normal 3 3 3 5 3 3" xfId="16471"/>
    <cellStyle name="Normal 3 3 3 5 3 4" xfId="21578"/>
    <cellStyle name="Normal 3 3 3 5 3 5" xfId="32135"/>
    <cellStyle name="Normal 3 3 3 5 3 6" xfId="42690"/>
    <cellStyle name="Normal 3 3 3 5 3 7" xfId="53254"/>
    <cellStyle name="Normal 3 3 3 5 4" xfId="8711"/>
    <cellStyle name="Normal 3 3 3 5 4 2" xfId="24218"/>
    <cellStyle name="Normal 3 3 3 5 4 3" xfId="34775"/>
    <cellStyle name="Normal 3 3 3 5 4 4" xfId="45330"/>
    <cellStyle name="Normal 3 3 3 5 4 5" xfId="55894"/>
    <cellStyle name="Normal 3 3 3 5 5" xfId="3429"/>
    <cellStyle name="Normal 3 3 3 5 6" xfId="14007"/>
    <cellStyle name="Normal 3 3 3 5 7" xfId="18938"/>
    <cellStyle name="Normal 3 3 3 5 8" xfId="29495"/>
    <cellStyle name="Normal 3 3 3 5 9" xfId="40050"/>
    <cellStyle name="Normal 3 3 3 6" xfId="1311"/>
    <cellStyle name="Normal 3 3 3 6 2" xfId="6597"/>
    <cellStyle name="Normal 3 3 3 6 2 2" xfId="11878"/>
    <cellStyle name="Normal 3 3 3 6 2 2 2" xfId="27384"/>
    <cellStyle name="Normal 3 3 3 6 2 2 3" xfId="37941"/>
    <cellStyle name="Normal 3 3 3 6 2 2 4" xfId="48496"/>
    <cellStyle name="Normal 3 3 3 6 2 2 5" xfId="59060"/>
    <cellStyle name="Normal 3 3 3 6 2 3" xfId="16997"/>
    <cellStyle name="Normal 3 3 3 6 2 4" xfId="22104"/>
    <cellStyle name="Normal 3 3 3 6 2 5" xfId="32661"/>
    <cellStyle name="Normal 3 3 3 6 2 6" xfId="43216"/>
    <cellStyle name="Normal 3 3 3 6 2 7" xfId="53780"/>
    <cellStyle name="Normal 3 3 3 6 3" xfId="9237"/>
    <cellStyle name="Normal 3 3 3 6 3 2" xfId="24744"/>
    <cellStyle name="Normal 3 3 3 6 3 3" xfId="35301"/>
    <cellStyle name="Normal 3 3 3 6 3 4" xfId="45856"/>
    <cellStyle name="Normal 3 3 3 6 3 5" xfId="56420"/>
    <cellStyle name="Normal 3 3 3 6 4" xfId="3955"/>
    <cellStyle name="Normal 3 3 3 6 5" xfId="14533"/>
    <cellStyle name="Normal 3 3 3 6 6" xfId="19464"/>
    <cellStyle name="Normal 3 3 3 6 7" xfId="30021"/>
    <cellStyle name="Normal 3 3 3 6 8" xfId="40576"/>
    <cellStyle name="Normal 3 3 3 6 9" xfId="51140"/>
    <cellStyle name="Normal 3 3 3 7" xfId="2543"/>
    <cellStyle name="Normal 3 3 3 7 2" xfId="7829"/>
    <cellStyle name="Normal 3 3 3 7 2 2" xfId="13110"/>
    <cellStyle name="Normal 3 3 3 7 2 2 2" xfId="28616"/>
    <cellStyle name="Normal 3 3 3 7 2 2 3" xfId="39173"/>
    <cellStyle name="Normal 3 3 3 7 2 2 4" xfId="49728"/>
    <cellStyle name="Normal 3 3 3 7 2 2 5" xfId="60292"/>
    <cellStyle name="Normal 3 3 3 7 2 3" xfId="23336"/>
    <cellStyle name="Normal 3 3 3 7 2 4" xfId="33893"/>
    <cellStyle name="Normal 3 3 3 7 2 5" xfId="44448"/>
    <cellStyle name="Normal 3 3 3 7 2 6" xfId="55012"/>
    <cellStyle name="Normal 3 3 3 7 3" xfId="10469"/>
    <cellStyle name="Normal 3 3 3 7 3 2" xfId="25976"/>
    <cellStyle name="Normal 3 3 3 7 3 3" xfId="36533"/>
    <cellStyle name="Normal 3 3 3 7 3 4" xfId="47088"/>
    <cellStyle name="Normal 3 3 3 7 3 5" xfId="57652"/>
    <cellStyle name="Normal 3 3 3 7 4" xfId="5187"/>
    <cellStyle name="Normal 3 3 3 7 5" xfId="15765"/>
    <cellStyle name="Normal 3 3 3 7 6" xfId="20696"/>
    <cellStyle name="Normal 3 3 3 7 7" xfId="31253"/>
    <cellStyle name="Normal 3 3 3 7 8" xfId="41808"/>
    <cellStyle name="Normal 3 3 3 7 9" xfId="52372"/>
    <cellStyle name="Normal 3 3 3 8" xfId="5366"/>
    <cellStyle name="Normal 3 3 3 8 2" xfId="10648"/>
    <cellStyle name="Normal 3 3 3 8 2 2" xfId="26154"/>
    <cellStyle name="Normal 3 3 3 8 2 3" xfId="36711"/>
    <cellStyle name="Normal 3 3 3 8 2 4" xfId="47266"/>
    <cellStyle name="Normal 3 3 3 8 2 5" xfId="57830"/>
    <cellStyle name="Normal 3 3 3 8 3" xfId="20874"/>
    <cellStyle name="Normal 3 3 3 8 4" xfId="31431"/>
    <cellStyle name="Normal 3 3 3 8 5" xfId="41986"/>
    <cellStyle name="Normal 3 3 3 8 6" xfId="52550"/>
    <cellStyle name="Normal 3 3 3 9" xfId="8007"/>
    <cellStyle name="Normal 3 3 3 9 2" xfId="23514"/>
    <cellStyle name="Normal 3 3 3 9 3" xfId="34071"/>
    <cellStyle name="Normal 3 3 3 9 4" xfId="44626"/>
    <cellStyle name="Normal 3 3 3 9 5" xfId="55190"/>
    <cellStyle name="Normal 3 3 4" xfId="97"/>
    <cellStyle name="Normal 3 3 4 10" xfId="2753"/>
    <cellStyle name="Normal 3 3 4 11" xfId="13317"/>
    <cellStyle name="Normal 3 3 4 12" xfId="18246"/>
    <cellStyle name="Normal 3 3 4 13" xfId="28827"/>
    <cellStyle name="Normal 3 3 4 14" xfId="39382"/>
    <cellStyle name="Normal 3 3 4 15" xfId="49923"/>
    <cellStyle name="Normal 3 3 4 2" xfId="177"/>
    <cellStyle name="Normal 3 3 4 2 10" xfId="13404"/>
    <cellStyle name="Normal 3 3 4 2 11" xfId="18334"/>
    <cellStyle name="Normal 3 3 4 2 12" xfId="28896"/>
    <cellStyle name="Normal 3 3 4 2 13" xfId="39451"/>
    <cellStyle name="Normal 3 3 4 2 14" xfId="50011"/>
    <cellStyle name="Normal 3 3 4 2 2" xfId="357"/>
    <cellStyle name="Normal 3 3 4 2 2 10" xfId="29072"/>
    <cellStyle name="Normal 3 3 4 2 2 11" xfId="39627"/>
    <cellStyle name="Normal 3 3 4 2 2 12" xfId="50187"/>
    <cellStyle name="Normal 3 3 4 2 2 2" xfId="710"/>
    <cellStyle name="Normal 3 3 4 2 2 2 10" xfId="50539"/>
    <cellStyle name="Normal 3 3 4 2 2 2 2" xfId="1942"/>
    <cellStyle name="Normal 3 3 4 2 2 2 2 2" xfId="7228"/>
    <cellStyle name="Normal 3 3 4 2 2 2 2 2 2" xfId="12509"/>
    <cellStyle name="Normal 3 3 4 2 2 2 2 2 2 2" xfId="28015"/>
    <cellStyle name="Normal 3 3 4 2 2 2 2 2 2 3" xfId="38572"/>
    <cellStyle name="Normal 3 3 4 2 2 2 2 2 2 4" xfId="49127"/>
    <cellStyle name="Normal 3 3 4 2 2 2 2 2 2 5" xfId="59691"/>
    <cellStyle name="Normal 3 3 4 2 2 2 2 2 3" xfId="17628"/>
    <cellStyle name="Normal 3 3 4 2 2 2 2 2 4" xfId="22735"/>
    <cellStyle name="Normal 3 3 4 2 2 2 2 2 5" xfId="33292"/>
    <cellStyle name="Normal 3 3 4 2 2 2 2 2 6" xfId="43847"/>
    <cellStyle name="Normal 3 3 4 2 2 2 2 2 7" xfId="54411"/>
    <cellStyle name="Normal 3 3 4 2 2 2 2 3" xfId="9868"/>
    <cellStyle name="Normal 3 3 4 2 2 2 2 3 2" xfId="25375"/>
    <cellStyle name="Normal 3 3 4 2 2 2 2 3 3" xfId="35932"/>
    <cellStyle name="Normal 3 3 4 2 2 2 2 3 4" xfId="46487"/>
    <cellStyle name="Normal 3 3 4 2 2 2 2 3 5" xfId="57051"/>
    <cellStyle name="Normal 3 3 4 2 2 2 2 4" xfId="4586"/>
    <cellStyle name="Normal 3 3 4 2 2 2 2 5" xfId="15164"/>
    <cellStyle name="Normal 3 3 4 2 2 2 2 6" xfId="20095"/>
    <cellStyle name="Normal 3 3 4 2 2 2 2 7" xfId="30652"/>
    <cellStyle name="Normal 3 3 4 2 2 2 2 8" xfId="41207"/>
    <cellStyle name="Normal 3 3 4 2 2 2 2 9" xfId="51771"/>
    <cellStyle name="Normal 3 3 4 2 2 2 3" xfId="5996"/>
    <cellStyle name="Normal 3 3 4 2 2 2 3 2" xfId="11277"/>
    <cellStyle name="Normal 3 3 4 2 2 2 3 2 2" xfId="26783"/>
    <cellStyle name="Normal 3 3 4 2 2 2 3 2 3" xfId="37340"/>
    <cellStyle name="Normal 3 3 4 2 2 2 3 2 4" xfId="47895"/>
    <cellStyle name="Normal 3 3 4 2 2 2 3 2 5" xfId="58459"/>
    <cellStyle name="Normal 3 3 4 2 2 2 3 3" xfId="16396"/>
    <cellStyle name="Normal 3 3 4 2 2 2 3 4" xfId="21503"/>
    <cellStyle name="Normal 3 3 4 2 2 2 3 5" xfId="32060"/>
    <cellStyle name="Normal 3 3 4 2 2 2 3 6" xfId="42615"/>
    <cellStyle name="Normal 3 3 4 2 2 2 3 7" xfId="53179"/>
    <cellStyle name="Normal 3 3 4 2 2 2 4" xfId="8636"/>
    <cellStyle name="Normal 3 3 4 2 2 2 4 2" xfId="24143"/>
    <cellStyle name="Normal 3 3 4 2 2 2 4 3" xfId="34700"/>
    <cellStyle name="Normal 3 3 4 2 2 2 4 4" xfId="45255"/>
    <cellStyle name="Normal 3 3 4 2 2 2 4 5" xfId="55819"/>
    <cellStyle name="Normal 3 3 4 2 2 2 5" xfId="3354"/>
    <cellStyle name="Normal 3 3 4 2 2 2 6" xfId="13932"/>
    <cellStyle name="Normal 3 3 4 2 2 2 7" xfId="18863"/>
    <cellStyle name="Normal 3 3 4 2 2 2 8" xfId="29420"/>
    <cellStyle name="Normal 3 3 4 2 2 2 9" xfId="39975"/>
    <cellStyle name="Normal 3 3 4 2 2 3" xfId="1062"/>
    <cellStyle name="Normal 3 3 4 2 2 3 10" xfId="50891"/>
    <cellStyle name="Normal 3 3 4 2 2 3 2" xfId="2294"/>
    <cellStyle name="Normal 3 3 4 2 2 3 2 2" xfId="7580"/>
    <cellStyle name="Normal 3 3 4 2 2 3 2 2 2" xfId="12861"/>
    <cellStyle name="Normal 3 3 4 2 2 3 2 2 2 2" xfId="28367"/>
    <cellStyle name="Normal 3 3 4 2 2 3 2 2 2 3" xfId="38924"/>
    <cellStyle name="Normal 3 3 4 2 2 3 2 2 2 4" xfId="49479"/>
    <cellStyle name="Normal 3 3 4 2 2 3 2 2 2 5" xfId="60043"/>
    <cellStyle name="Normal 3 3 4 2 2 3 2 2 3" xfId="17980"/>
    <cellStyle name="Normal 3 3 4 2 2 3 2 2 4" xfId="23087"/>
    <cellStyle name="Normal 3 3 4 2 2 3 2 2 5" xfId="33644"/>
    <cellStyle name="Normal 3 3 4 2 2 3 2 2 6" xfId="44199"/>
    <cellStyle name="Normal 3 3 4 2 2 3 2 2 7" xfId="54763"/>
    <cellStyle name="Normal 3 3 4 2 2 3 2 3" xfId="10220"/>
    <cellStyle name="Normal 3 3 4 2 2 3 2 3 2" xfId="25727"/>
    <cellStyle name="Normal 3 3 4 2 2 3 2 3 3" xfId="36284"/>
    <cellStyle name="Normal 3 3 4 2 2 3 2 3 4" xfId="46839"/>
    <cellStyle name="Normal 3 3 4 2 2 3 2 3 5" xfId="57403"/>
    <cellStyle name="Normal 3 3 4 2 2 3 2 4" xfId="4938"/>
    <cellStyle name="Normal 3 3 4 2 2 3 2 5" xfId="15516"/>
    <cellStyle name="Normal 3 3 4 2 2 3 2 6" xfId="20447"/>
    <cellStyle name="Normal 3 3 4 2 2 3 2 7" xfId="31004"/>
    <cellStyle name="Normal 3 3 4 2 2 3 2 8" xfId="41559"/>
    <cellStyle name="Normal 3 3 4 2 2 3 2 9" xfId="52123"/>
    <cellStyle name="Normal 3 3 4 2 2 3 3" xfId="6348"/>
    <cellStyle name="Normal 3 3 4 2 2 3 3 2" xfId="11629"/>
    <cellStyle name="Normal 3 3 4 2 2 3 3 2 2" xfId="27135"/>
    <cellStyle name="Normal 3 3 4 2 2 3 3 2 3" xfId="37692"/>
    <cellStyle name="Normal 3 3 4 2 2 3 3 2 4" xfId="48247"/>
    <cellStyle name="Normal 3 3 4 2 2 3 3 2 5" xfId="58811"/>
    <cellStyle name="Normal 3 3 4 2 2 3 3 3" xfId="16748"/>
    <cellStyle name="Normal 3 3 4 2 2 3 3 4" xfId="21855"/>
    <cellStyle name="Normal 3 3 4 2 2 3 3 5" xfId="32412"/>
    <cellStyle name="Normal 3 3 4 2 2 3 3 6" xfId="42967"/>
    <cellStyle name="Normal 3 3 4 2 2 3 3 7" xfId="53531"/>
    <cellStyle name="Normal 3 3 4 2 2 3 4" xfId="8988"/>
    <cellStyle name="Normal 3 3 4 2 2 3 4 2" xfId="24495"/>
    <cellStyle name="Normal 3 3 4 2 2 3 4 3" xfId="35052"/>
    <cellStyle name="Normal 3 3 4 2 2 3 4 4" xfId="45607"/>
    <cellStyle name="Normal 3 3 4 2 2 3 4 5" xfId="56171"/>
    <cellStyle name="Normal 3 3 4 2 2 3 5" xfId="3706"/>
    <cellStyle name="Normal 3 3 4 2 2 3 6" xfId="14284"/>
    <cellStyle name="Normal 3 3 4 2 2 3 7" xfId="19215"/>
    <cellStyle name="Normal 3 3 4 2 2 3 8" xfId="29772"/>
    <cellStyle name="Normal 3 3 4 2 2 3 9" xfId="40327"/>
    <cellStyle name="Normal 3 3 4 2 2 4" xfId="1590"/>
    <cellStyle name="Normal 3 3 4 2 2 4 2" xfId="6876"/>
    <cellStyle name="Normal 3 3 4 2 2 4 2 2" xfId="12157"/>
    <cellStyle name="Normal 3 3 4 2 2 4 2 2 2" xfId="27663"/>
    <cellStyle name="Normal 3 3 4 2 2 4 2 2 3" xfId="38220"/>
    <cellStyle name="Normal 3 3 4 2 2 4 2 2 4" xfId="48775"/>
    <cellStyle name="Normal 3 3 4 2 2 4 2 2 5" xfId="59339"/>
    <cellStyle name="Normal 3 3 4 2 2 4 2 3" xfId="17276"/>
    <cellStyle name="Normal 3 3 4 2 2 4 2 4" xfId="22383"/>
    <cellStyle name="Normal 3 3 4 2 2 4 2 5" xfId="32940"/>
    <cellStyle name="Normal 3 3 4 2 2 4 2 6" xfId="43495"/>
    <cellStyle name="Normal 3 3 4 2 2 4 2 7" xfId="54059"/>
    <cellStyle name="Normal 3 3 4 2 2 4 3" xfId="9516"/>
    <cellStyle name="Normal 3 3 4 2 2 4 3 2" xfId="25023"/>
    <cellStyle name="Normal 3 3 4 2 2 4 3 3" xfId="35580"/>
    <cellStyle name="Normal 3 3 4 2 2 4 3 4" xfId="46135"/>
    <cellStyle name="Normal 3 3 4 2 2 4 3 5" xfId="56699"/>
    <cellStyle name="Normal 3 3 4 2 2 4 4" xfId="4234"/>
    <cellStyle name="Normal 3 3 4 2 2 4 5" xfId="14812"/>
    <cellStyle name="Normal 3 3 4 2 2 4 6" xfId="19743"/>
    <cellStyle name="Normal 3 3 4 2 2 4 7" xfId="30300"/>
    <cellStyle name="Normal 3 3 4 2 2 4 8" xfId="40855"/>
    <cellStyle name="Normal 3 3 4 2 2 4 9" xfId="51419"/>
    <cellStyle name="Normal 3 3 4 2 2 5" xfId="5643"/>
    <cellStyle name="Normal 3 3 4 2 2 5 2" xfId="10925"/>
    <cellStyle name="Normal 3 3 4 2 2 5 2 2" xfId="26431"/>
    <cellStyle name="Normal 3 3 4 2 2 5 2 3" xfId="36988"/>
    <cellStyle name="Normal 3 3 4 2 2 5 2 4" xfId="47543"/>
    <cellStyle name="Normal 3 3 4 2 2 5 2 5" xfId="58107"/>
    <cellStyle name="Normal 3 3 4 2 2 5 3" xfId="16044"/>
    <cellStyle name="Normal 3 3 4 2 2 5 4" xfId="21151"/>
    <cellStyle name="Normal 3 3 4 2 2 5 5" xfId="31708"/>
    <cellStyle name="Normal 3 3 4 2 2 5 6" xfId="42263"/>
    <cellStyle name="Normal 3 3 4 2 2 5 7" xfId="52827"/>
    <cellStyle name="Normal 3 3 4 2 2 6" xfId="8284"/>
    <cellStyle name="Normal 3 3 4 2 2 6 2" xfId="23791"/>
    <cellStyle name="Normal 3 3 4 2 2 6 3" xfId="34348"/>
    <cellStyle name="Normal 3 3 4 2 2 6 4" xfId="44903"/>
    <cellStyle name="Normal 3 3 4 2 2 6 5" xfId="55467"/>
    <cellStyle name="Normal 3 3 4 2 2 7" xfId="3006"/>
    <cellStyle name="Normal 3 3 4 2 2 8" xfId="13580"/>
    <cellStyle name="Normal 3 3 4 2 2 9" xfId="18511"/>
    <cellStyle name="Normal 3 3 4 2 3" xfId="533"/>
    <cellStyle name="Normal 3 3 4 2 3 10" xfId="39799"/>
    <cellStyle name="Normal 3 3 4 2 3 11" xfId="50363"/>
    <cellStyle name="Normal 3 3 4 2 3 2" xfId="1238"/>
    <cellStyle name="Normal 3 3 4 2 3 2 10" xfId="51067"/>
    <cellStyle name="Normal 3 3 4 2 3 2 2" xfId="2470"/>
    <cellStyle name="Normal 3 3 4 2 3 2 2 2" xfId="7756"/>
    <cellStyle name="Normal 3 3 4 2 3 2 2 2 2" xfId="13037"/>
    <cellStyle name="Normal 3 3 4 2 3 2 2 2 2 2" xfId="28543"/>
    <cellStyle name="Normal 3 3 4 2 3 2 2 2 2 3" xfId="39100"/>
    <cellStyle name="Normal 3 3 4 2 3 2 2 2 2 4" xfId="49655"/>
    <cellStyle name="Normal 3 3 4 2 3 2 2 2 2 5" xfId="60219"/>
    <cellStyle name="Normal 3 3 4 2 3 2 2 2 3" xfId="18156"/>
    <cellStyle name="Normal 3 3 4 2 3 2 2 2 4" xfId="23263"/>
    <cellStyle name="Normal 3 3 4 2 3 2 2 2 5" xfId="33820"/>
    <cellStyle name="Normal 3 3 4 2 3 2 2 2 6" xfId="44375"/>
    <cellStyle name="Normal 3 3 4 2 3 2 2 2 7" xfId="54939"/>
    <cellStyle name="Normal 3 3 4 2 3 2 2 3" xfId="10396"/>
    <cellStyle name="Normal 3 3 4 2 3 2 2 3 2" xfId="25903"/>
    <cellStyle name="Normal 3 3 4 2 3 2 2 3 3" xfId="36460"/>
    <cellStyle name="Normal 3 3 4 2 3 2 2 3 4" xfId="47015"/>
    <cellStyle name="Normal 3 3 4 2 3 2 2 3 5" xfId="57579"/>
    <cellStyle name="Normal 3 3 4 2 3 2 2 4" xfId="5114"/>
    <cellStyle name="Normal 3 3 4 2 3 2 2 5" xfId="15692"/>
    <cellStyle name="Normal 3 3 4 2 3 2 2 6" xfId="20623"/>
    <cellStyle name="Normal 3 3 4 2 3 2 2 7" xfId="31180"/>
    <cellStyle name="Normal 3 3 4 2 3 2 2 8" xfId="41735"/>
    <cellStyle name="Normal 3 3 4 2 3 2 2 9" xfId="52299"/>
    <cellStyle name="Normal 3 3 4 2 3 2 3" xfId="6524"/>
    <cellStyle name="Normal 3 3 4 2 3 2 3 2" xfId="11805"/>
    <cellStyle name="Normal 3 3 4 2 3 2 3 2 2" xfId="27311"/>
    <cellStyle name="Normal 3 3 4 2 3 2 3 2 3" xfId="37868"/>
    <cellStyle name="Normal 3 3 4 2 3 2 3 2 4" xfId="48423"/>
    <cellStyle name="Normal 3 3 4 2 3 2 3 2 5" xfId="58987"/>
    <cellStyle name="Normal 3 3 4 2 3 2 3 3" xfId="16924"/>
    <cellStyle name="Normal 3 3 4 2 3 2 3 4" xfId="22031"/>
    <cellStyle name="Normal 3 3 4 2 3 2 3 5" xfId="32588"/>
    <cellStyle name="Normal 3 3 4 2 3 2 3 6" xfId="43143"/>
    <cellStyle name="Normal 3 3 4 2 3 2 3 7" xfId="53707"/>
    <cellStyle name="Normal 3 3 4 2 3 2 4" xfId="9164"/>
    <cellStyle name="Normal 3 3 4 2 3 2 4 2" xfId="24671"/>
    <cellStyle name="Normal 3 3 4 2 3 2 4 3" xfId="35228"/>
    <cellStyle name="Normal 3 3 4 2 3 2 4 4" xfId="45783"/>
    <cellStyle name="Normal 3 3 4 2 3 2 4 5" xfId="56347"/>
    <cellStyle name="Normal 3 3 4 2 3 2 5" xfId="3882"/>
    <cellStyle name="Normal 3 3 4 2 3 2 6" xfId="14460"/>
    <cellStyle name="Normal 3 3 4 2 3 2 7" xfId="19391"/>
    <cellStyle name="Normal 3 3 4 2 3 2 8" xfId="29948"/>
    <cellStyle name="Normal 3 3 4 2 3 2 9" xfId="40503"/>
    <cellStyle name="Normal 3 3 4 2 3 3" xfId="1766"/>
    <cellStyle name="Normal 3 3 4 2 3 3 2" xfId="7052"/>
    <cellStyle name="Normal 3 3 4 2 3 3 2 2" xfId="12333"/>
    <cellStyle name="Normal 3 3 4 2 3 3 2 2 2" xfId="27839"/>
    <cellStyle name="Normal 3 3 4 2 3 3 2 2 3" xfId="38396"/>
    <cellStyle name="Normal 3 3 4 2 3 3 2 2 4" xfId="48951"/>
    <cellStyle name="Normal 3 3 4 2 3 3 2 2 5" xfId="59515"/>
    <cellStyle name="Normal 3 3 4 2 3 3 2 3" xfId="17452"/>
    <cellStyle name="Normal 3 3 4 2 3 3 2 4" xfId="22559"/>
    <cellStyle name="Normal 3 3 4 2 3 3 2 5" xfId="33116"/>
    <cellStyle name="Normal 3 3 4 2 3 3 2 6" xfId="43671"/>
    <cellStyle name="Normal 3 3 4 2 3 3 2 7" xfId="54235"/>
    <cellStyle name="Normal 3 3 4 2 3 3 3" xfId="9692"/>
    <cellStyle name="Normal 3 3 4 2 3 3 3 2" xfId="25199"/>
    <cellStyle name="Normal 3 3 4 2 3 3 3 3" xfId="35756"/>
    <cellStyle name="Normal 3 3 4 2 3 3 3 4" xfId="46311"/>
    <cellStyle name="Normal 3 3 4 2 3 3 3 5" xfId="56875"/>
    <cellStyle name="Normal 3 3 4 2 3 3 4" xfId="4410"/>
    <cellStyle name="Normal 3 3 4 2 3 3 5" xfId="14988"/>
    <cellStyle name="Normal 3 3 4 2 3 3 6" xfId="19919"/>
    <cellStyle name="Normal 3 3 4 2 3 3 7" xfId="30476"/>
    <cellStyle name="Normal 3 3 4 2 3 3 8" xfId="41031"/>
    <cellStyle name="Normal 3 3 4 2 3 3 9" xfId="51595"/>
    <cellStyle name="Normal 3 3 4 2 3 4" xfId="5819"/>
    <cellStyle name="Normal 3 3 4 2 3 4 2" xfId="11101"/>
    <cellStyle name="Normal 3 3 4 2 3 4 2 2" xfId="26607"/>
    <cellStyle name="Normal 3 3 4 2 3 4 2 3" xfId="37164"/>
    <cellStyle name="Normal 3 3 4 2 3 4 2 4" xfId="47719"/>
    <cellStyle name="Normal 3 3 4 2 3 4 2 5" xfId="58283"/>
    <cellStyle name="Normal 3 3 4 2 3 4 3" xfId="16220"/>
    <cellStyle name="Normal 3 3 4 2 3 4 4" xfId="21327"/>
    <cellStyle name="Normal 3 3 4 2 3 4 5" xfId="31884"/>
    <cellStyle name="Normal 3 3 4 2 3 4 6" xfId="42439"/>
    <cellStyle name="Normal 3 3 4 2 3 4 7" xfId="53003"/>
    <cellStyle name="Normal 3 3 4 2 3 5" xfId="8460"/>
    <cellStyle name="Normal 3 3 4 2 3 5 2" xfId="23967"/>
    <cellStyle name="Normal 3 3 4 2 3 5 3" xfId="34524"/>
    <cellStyle name="Normal 3 3 4 2 3 5 4" xfId="45079"/>
    <cellStyle name="Normal 3 3 4 2 3 5 5" xfId="55643"/>
    <cellStyle name="Normal 3 3 4 2 3 6" xfId="3178"/>
    <cellStyle name="Normal 3 3 4 2 3 7" xfId="13756"/>
    <cellStyle name="Normal 3 3 4 2 3 8" xfId="18687"/>
    <cellStyle name="Normal 3 3 4 2 3 9" xfId="29244"/>
    <cellStyle name="Normal 3 3 4 2 4" xfId="886"/>
    <cellStyle name="Normal 3 3 4 2 4 10" xfId="50715"/>
    <cellStyle name="Normal 3 3 4 2 4 2" xfId="2118"/>
    <cellStyle name="Normal 3 3 4 2 4 2 2" xfId="7404"/>
    <cellStyle name="Normal 3 3 4 2 4 2 2 2" xfId="12685"/>
    <cellStyle name="Normal 3 3 4 2 4 2 2 2 2" xfId="28191"/>
    <cellStyle name="Normal 3 3 4 2 4 2 2 2 3" xfId="38748"/>
    <cellStyle name="Normal 3 3 4 2 4 2 2 2 4" xfId="49303"/>
    <cellStyle name="Normal 3 3 4 2 4 2 2 2 5" xfId="59867"/>
    <cellStyle name="Normal 3 3 4 2 4 2 2 3" xfId="17804"/>
    <cellStyle name="Normal 3 3 4 2 4 2 2 4" xfId="22911"/>
    <cellStyle name="Normal 3 3 4 2 4 2 2 5" xfId="33468"/>
    <cellStyle name="Normal 3 3 4 2 4 2 2 6" xfId="44023"/>
    <cellStyle name="Normal 3 3 4 2 4 2 2 7" xfId="54587"/>
    <cellStyle name="Normal 3 3 4 2 4 2 3" xfId="10044"/>
    <cellStyle name="Normal 3 3 4 2 4 2 3 2" xfId="25551"/>
    <cellStyle name="Normal 3 3 4 2 4 2 3 3" xfId="36108"/>
    <cellStyle name="Normal 3 3 4 2 4 2 3 4" xfId="46663"/>
    <cellStyle name="Normal 3 3 4 2 4 2 3 5" xfId="57227"/>
    <cellStyle name="Normal 3 3 4 2 4 2 4" xfId="4762"/>
    <cellStyle name="Normal 3 3 4 2 4 2 5" xfId="15340"/>
    <cellStyle name="Normal 3 3 4 2 4 2 6" xfId="20271"/>
    <cellStyle name="Normal 3 3 4 2 4 2 7" xfId="30828"/>
    <cellStyle name="Normal 3 3 4 2 4 2 8" xfId="41383"/>
    <cellStyle name="Normal 3 3 4 2 4 2 9" xfId="51947"/>
    <cellStyle name="Normal 3 3 4 2 4 3" xfId="6172"/>
    <cellStyle name="Normal 3 3 4 2 4 3 2" xfId="11453"/>
    <cellStyle name="Normal 3 3 4 2 4 3 2 2" xfId="26959"/>
    <cellStyle name="Normal 3 3 4 2 4 3 2 3" xfId="37516"/>
    <cellStyle name="Normal 3 3 4 2 4 3 2 4" xfId="48071"/>
    <cellStyle name="Normal 3 3 4 2 4 3 2 5" xfId="58635"/>
    <cellStyle name="Normal 3 3 4 2 4 3 3" xfId="16572"/>
    <cellStyle name="Normal 3 3 4 2 4 3 4" xfId="21679"/>
    <cellStyle name="Normal 3 3 4 2 4 3 5" xfId="32236"/>
    <cellStyle name="Normal 3 3 4 2 4 3 6" xfId="42791"/>
    <cellStyle name="Normal 3 3 4 2 4 3 7" xfId="53355"/>
    <cellStyle name="Normal 3 3 4 2 4 4" xfId="8812"/>
    <cellStyle name="Normal 3 3 4 2 4 4 2" xfId="24319"/>
    <cellStyle name="Normal 3 3 4 2 4 4 3" xfId="34876"/>
    <cellStyle name="Normal 3 3 4 2 4 4 4" xfId="45431"/>
    <cellStyle name="Normal 3 3 4 2 4 4 5" xfId="55995"/>
    <cellStyle name="Normal 3 3 4 2 4 5" xfId="3530"/>
    <cellStyle name="Normal 3 3 4 2 4 6" xfId="14108"/>
    <cellStyle name="Normal 3 3 4 2 4 7" xfId="19039"/>
    <cellStyle name="Normal 3 3 4 2 4 8" xfId="29596"/>
    <cellStyle name="Normal 3 3 4 2 4 9" xfId="40151"/>
    <cellStyle name="Normal 3 3 4 2 5" xfId="1414"/>
    <cellStyle name="Normal 3 3 4 2 5 2" xfId="6700"/>
    <cellStyle name="Normal 3 3 4 2 5 2 2" xfId="11981"/>
    <cellStyle name="Normal 3 3 4 2 5 2 2 2" xfId="27487"/>
    <cellStyle name="Normal 3 3 4 2 5 2 2 3" xfId="38044"/>
    <cellStyle name="Normal 3 3 4 2 5 2 2 4" xfId="48599"/>
    <cellStyle name="Normal 3 3 4 2 5 2 2 5" xfId="59163"/>
    <cellStyle name="Normal 3 3 4 2 5 2 3" xfId="17100"/>
    <cellStyle name="Normal 3 3 4 2 5 2 4" xfId="22207"/>
    <cellStyle name="Normal 3 3 4 2 5 2 5" xfId="32764"/>
    <cellStyle name="Normal 3 3 4 2 5 2 6" xfId="43319"/>
    <cellStyle name="Normal 3 3 4 2 5 2 7" xfId="53883"/>
    <cellStyle name="Normal 3 3 4 2 5 3" xfId="9340"/>
    <cellStyle name="Normal 3 3 4 2 5 3 2" xfId="24847"/>
    <cellStyle name="Normal 3 3 4 2 5 3 3" xfId="35404"/>
    <cellStyle name="Normal 3 3 4 2 5 3 4" xfId="45959"/>
    <cellStyle name="Normal 3 3 4 2 5 3 5" xfId="56523"/>
    <cellStyle name="Normal 3 3 4 2 5 4" xfId="4058"/>
    <cellStyle name="Normal 3 3 4 2 5 5" xfId="14636"/>
    <cellStyle name="Normal 3 3 4 2 5 6" xfId="19567"/>
    <cellStyle name="Normal 3 3 4 2 5 7" xfId="30124"/>
    <cellStyle name="Normal 3 3 4 2 5 8" xfId="40679"/>
    <cellStyle name="Normal 3 3 4 2 5 9" xfId="51243"/>
    <cellStyle name="Normal 3 3 4 2 6" xfId="2646"/>
    <cellStyle name="Normal 3 3 4 2 6 2" xfId="7932"/>
    <cellStyle name="Normal 3 3 4 2 6 2 2" xfId="13213"/>
    <cellStyle name="Normal 3 3 4 2 6 2 2 2" xfId="28719"/>
    <cellStyle name="Normal 3 3 4 2 6 2 2 3" xfId="39276"/>
    <cellStyle name="Normal 3 3 4 2 6 2 2 4" xfId="49831"/>
    <cellStyle name="Normal 3 3 4 2 6 2 2 5" xfId="60395"/>
    <cellStyle name="Normal 3 3 4 2 6 2 3" xfId="23439"/>
    <cellStyle name="Normal 3 3 4 2 6 2 4" xfId="33996"/>
    <cellStyle name="Normal 3 3 4 2 6 2 5" xfId="44551"/>
    <cellStyle name="Normal 3 3 4 2 6 2 6" xfId="55115"/>
    <cellStyle name="Normal 3 3 4 2 6 3" xfId="10572"/>
    <cellStyle name="Normal 3 3 4 2 6 3 2" xfId="26079"/>
    <cellStyle name="Normal 3 3 4 2 6 3 3" xfId="36636"/>
    <cellStyle name="Normal 3 3 4 2 6 3 4" xfId="47191"/>
    <cellStyle name="Normal 3 3 4 2 6 3 5" xfId="57755"/>
    <cellStyle name="Normal 3 3 4 2 6 4" xfId="5290"/>
    <cellStyle name="Normal 3 3 4 2 6 5" xfId="15868"/>
    <cellStyle name="Normal 3 3 4 2 6 6" xfId="20799"/>
    <cellStyle name="Normal 3 3 4 2 6 7" xfId="31356"/>
    <cellStyle name="Normal 3 3 4 2 6 8" xfId="41911"/>
    <cellStyle name="Normal 3 3 4 2 6 9" xfId="52475"/>
    <cellStyle name="Normal 3 3 4 2 7" xfId="5467"/>
    <cellStyle name="Normal 3 3 4 2 7 2" xfId="10749"/>
    <cellStyle name="Normal 3 3 4 2 7 2 2" xfId="26255"/>
    <cellStyle name="Normal 3 3 4 2 7 2 3" xfId="36812"/>
    <cellStyle name="Normal 3 3 4 2 7 2 4" xfId="47367"/>
    <cellStyle name="Normal 3 3 4 2 7 2 5" xfId="57931"/>
    <cellStyle name="Normal 3 3 4 2 7 3" xfId="20975"/>
    <cellStyle name="Normal 3 3 4 2 7 4" xfId="31532"/>
    <cellStyle name="Normal 3 3 4 2 7 5" xfId="42087"/>
    <cellStyle name="Normal 3 3 4 2 7 6" xfId="52651"/>
    <cellStyle name="Normal 3 3 4 2 8" xfId="8108"/>
    <cellStyle name="Normal 3 3 4 2 8 2" xfId="23615"/>
    <cellStyle name="Normal 3 3 4 2 8 3" xfId="34172"/>
    <cellStyle name="Normal 3 3 4 2 8 4" xfId="44727"/>
    <cellStyle name="Normal 3 3 4 2 8 5" xfId="55291"/>
    <cellStyle name="Normal 3 3 4 2 9" xfId="2823"/>
    <cellStyle name="Normal 3 3 4 3" xfId="270"/>
    <cellStyle name="Normal 3 3 4 3 10" xfId="28985"/>
    <cellStyle name="Normal 3 3 4 3 11" xfId="39540"/>
    <cellStyle name="Normal 3 3 4 3 12" xfId="50100"/>
    <cellStyle name="Normal 3 3 4 3 2" xfId="623"/>
    <cellStyle name="Normal 3 3 4 3 2 10" xfId="50452"/>
    <cellStyle name="Normal 3 3 4 3 2 2" xfId="1855"/>
    <cellStyle name="Normal 3 3 4 3 2 2 2" xfId="7141"/>
    <cellStyle name="Normal 3 3 4 3 2 2 2 2" xfId="12422"/>
    <cellStyle name="Normal 3 3 4 3 2 2 2 2 2" xfId="27928"/>
    <cellStyle name="Normal 3 3 4 3 2 2 2 2 3" xfId="38485"/>
    <cellStyle name="Normal 3 3 4 3 2 2 2 2 4" xfId="49040"/>
    <cellStyle name="Normal 3 3 4 3 2 2 2 2 5" xfId="59604"/>
    <cellStyle name="Normal 3 3 4 3 2 2 2 3" xfId="17541"/>
    <cellStyle name="Normal 3 3 4 3 2 2 2 4" xfId="22648"/>
    <cellStyle name="Normal 3 3 4 3 2 2 2 5" xfId="33205"/>
    <cellStyle name="Normal 3 3 4 3 2 2 2 6" xfId="43760"/>
    <cellStyle name="Normal 3 3 4 3 2 2 2 7" xfId="54324"/>
    <cellStyle name="Normal 3 3 4 3 2 2 3" xfId="9781"/>
    <cellStyle name="Normal 3 3 4 3 2 2 3 2" xfId="25288"/>
    <cellStyle name="Normal 3 3 4 3 2 2 3 3" xfId="35845"/>
    <cellStyle name="Normal 3 3 4 3 2 2 3 4" xfId="46400"/>
    <cellStyle name="Normal 3 3 4 3 2 2 3 5" xfId="56964"/>
    <cellStyle name="Normal 3 3 4 3 2 2 4" xfId="4499"/>
    <cellStyle name="Normal 3 3 4 3 2 2 5" xfId="15077"/>
    <cellStyle name="Normal 3 3 4 3 2 2 6" xfId="20008"/>
    <cellStyle name="Normal 3 3 4 3 2 2 7" xfId="30565"/>
    <cellStyle name="Normal 3 3 4 3 2 2 8" xfId="41120"/>
    <cellStyle name="Normal 3 3 4 3 2 2 9" xfId="51684"/>
    <cellStyle name="Normal 3 3 4 3 2 3" xfId="5909"/>
    <cellStyle name="Normal 3 3 4 3 2 3 2" xfId="11190"/>
    <cellStyle name="Normal 3 3 4 3 2 3 2 2" xfId="26696"/>
    <cellStyle name="Normal 3 3 4 3 2 3 2 3" xfId="37253"/>
    <cellStyle name="Normal 3 3 4 3 2 3 2 4" xfId="47808"/>
    <cellStyle name="Normal 3 3 4 3 2 3 2 5" xfId="58372"/>
    <cellStyle name="Normal 3 3 4 3 2 3 3" xfId="16309"/>
    <cellStyle name="Normal 3 3 4 3 2 3 4" xfId="21416"/>
    <cellStyle name="Normal 3 3 4 3 2 3 5" xfId="31973"/>
    <cellStyle name="Normal 3 3 4 3 2 3 6" xfId="42528"/>
    <cellStyle name="Normal 3 3 4 3 2 3 7" xfId="53092"/>
    <cellStyle name="Normal 3 3 4 3 2 4" xfId="8549"/>
    <cellStyle name="Normal 3 3 4 3 2 4 2" xfId="24056"/>
    <cellStyle name="Normal 3 3 4 3 2 4 3" xfId="34613"/>
    <cellStyle name="Normal 3 3 4 3 2 4 4" xfId="45168"/>
    <cellStyle name="Normal 3 3 4 3 2 4 5" xfId="55732"/>
    <cellStyle name="Normal 3 3 4 3 2 5" xfId="3267"/>
    <cellStyle name="Normal 3 3 4 3 2 6" xfId="13845"/>
    <cellStyle name="Normal 3 3 4 3 2 7" xfId="18776"/>
    <cellStyle name="Normal 3 3 4 3 2 8" xfId="29333"/>
    <cellStyle name="Normal 3 3 4 3 2 9" xfId="39888"/>
    <cellStyle name="Normal 3 3 4 3 3" xfId="975"/>
    <cellStyle name="Normal 3 3 4 3 3 10" xfId="50804"/>
    <cellStyle name="Normal 3 3 4 3 3 2" xfId="2207"/>
    <cellStyle name="Normal 3 3 4 3 3 2 2" xfId="7493"/>
    <cellStyle name="Normal 3 3 4 3 3 2 2 2" xfId="12774"/>
    <cellStyle name="Normal 3 3 4 3 3 2 2 2 2" xfId="28280"/>
    <cellStyle name="Normal 3 3 4 3 3 2 2 2 3" xfId="38837"/>
    <cellStyle name="Normal 3 3 4 3 3 2 2 2 4" xfId="49392"/>
    <cellStyle name="Normal 3 3 4 3 3 2 2 2 5" xfId="59956"/>
    <cellStyle name="Normal 3 3 4 3 3 2 2 3" xfId="17893"/>
    <cellStyle name="Normal 3 3 4 3 3 2 2 4" xfId="23000"/>
    <cellStyle name="Normal 3 3 4 3 3 2 2 5" xfId="33557"/>
    <cellStyle name="Normal 3 3 4 3 3 2 2 6" xfId="44112"/>
    <cellStyle name="Normal 3 3 4 3 3 2 2 7" xfId="54676"/>
    <cellStyle name="Normal 3 3 4 3 3 2 3" xfId="10133"/>
    <cellStyle name="Normal 3 3 4 3 3 2 3 2" xfId="25640"/>
    <cellStyle name="Normal 3 3 4 3 3 2 3 3" xfId="36197"/>
    <cellStyle name="Normal 3 3 4 3 3 2 3 4" xfId="46752"/>
    <cellStyle name="Normal 3 3 4 3 3 2 3 5" xfId="57316"/>
    <cellStyle name="Normal 3 3 4 3 3 2 4" xfId="4851"/>
    <cellStyle name="Normal 3 3 4 3 3 2 5" xfId="15429"/>
    <cellStyle name="Normal 3 3 4 3 3 2 6" xfId="20360"/>
    <cellStyle name="Normal 3 3 4 3 3 2 7" xfId="30917"/>
    <cellStyle name="Normal 3 3 4 3 3 2 8" xfId="41472"/>
    <cellStyle name="Normal 3 3 4 3 3 2 9" xfId="52036"/>
    <cellStyle name="Normal 3 3 4 3 3 3" xfId="6261"/>
    <cellStyle name="Normal 3 3 4 3 3 3 2" xfId="11542"/>
    <cellStyle name="Normal 3 3 4 3 3 3 2 2" xfId="27048"/>
    <cellStyle name="Normal 3 3 4 3 3 3 2 3" xfId="37605"/>
    <cellStyle name="Normal 3 3 4 3 3 3 2 4" xfId="48160"/>
    <cellStyle name="Normal 3 3 4 3 3 3 2 5" xfId="58724"/>
    <cellStyle name="Normal 3 3 4 3 3 3 3" xfId="16661"/>
    <cellStyle name="Normal 3 3 4 3 3 3 4" xfId="21768"/>
    <cellStyle name="Normal 3 3 4 3 3 3 5" xfId="32325"/>
    <cellStyle name="Normal 3 3 4 3 3 3 6" xfId="42880"/>
    <cellStyle name="Normal 3 3 4 3 3 3 7" xfId="53444"/>
    <cellStyle name="Normal 3 3 4 3 3 4" xfId="8901"/>
    <cellStyle name="Normal 3 3 4 3 3 4 2" xfId="24408"/>
    <cellStyle name="Normal 3 3 4 3 3 4 3" xfId="34965"/>
    <cellStyle name="Normal 3 3 4 3 3 4 4" xfId="45520"/>
    <cellStyle name="Normal 3 3 4 3 3 4 5" xfId="56084"/>
    <cellStyle name="Normal 3 3 4 3 3 5" xfId="3619"/>
    <cellStyle name="Normal 3 3 4 3 3 6" xfId="14197"/>
    <cellStyle name="Normal 3 3 4 3 3 7" xfId="19128"/>
    <cellStyle name="Normal 3 3 4 3 3 8" xfId="29685"/>
    <cellStyle name="Normal 3 3 4 3 3 9" xfId="40240"/>
    <cellStyle name="Normal 3 3 4 3 4" xfId="1503"/>
    <cellStyle name="Normal 3 3 4 3 4 2" xfId="6789"/>
    <cellStyle name="Normal 3 3 4 3 4 2 2" xfId="12070"/>
    <cellStyle name="Normal 3 3 4 3 4 2 2 2" xfId="27576"/>
    <cellStyle name="Normal 3 3 4 3 4 2 2 3" xfId="38133"/>
    <cellStyle name="Normal 3 3 4 3 4 2 2 4" xfId="48688"/>
    <cellStyle name="Normal 3 3 4 3 4 2 2 5" xfId="59252"/>
    <cellStyle name="Normal 3 3 4 3 4 2 3" xfId="17189"/>
    <cellStyle name="Normal 3 3 4 3 4 2 4" xfId="22296"/>
    <cellStyle name="Normal 3 3 4 3 4 2 5" xfId="32853"/>
    <cellStyle name="Normal 3 3 4 3 4 2 6" xfId="43408"/>
    <cellStyle name="Normal 3 3 4 3 4 2 7" xfId="53972"/>
    <cellStyle name="Normal 3 3 4 3 4 3" xfId="9429"/>
    <cellStyle name="Normal 3 3 4 3 4 3 2" xfId="24936"/>
    <cellStyle name="Normal 3 3 4 3 4 3 3" xfId="35493"/>
    <cellStyle name="Normal 3 3 4 3 4 3 4" xfId="46048"/>
    <cellStyle name="Normal 3 3 4 3 4 3 5" xfId="56612"/>
    <cellStyle name="Normal 3 3 4 3 4 4" xfId="4147"/>
    <cellStyle name="Normal 3 3 4 3 4 5" xfId="14725"/>
    <cellStyle name="Normal 3 3 4 3 4 6" xfId="19656"/>
    <cellStyle name="Normal 3 3 4 3 4 7" xfId="30213"/>
    <cellStyle name="Normal 3 3 4 3 4 8" xfId="40768"/>
    <cellStyle name="Normal 3 3 4 3 4 9" xfId="51332"/>
    <cellStyle name="Normal 3 3 4 3 5" xfId="5556"/>
    <cellStyle name="Normal 3 3 4 3 5 2" xfId="10838"/>
    <cellStyle name="Normal 3 3 4 3 5 2 2" xfId="26344"/>
    <cellStyle name="Normal 3 3 4 3 5 2 3" xfId="36901"/>
    <cellStyle name="Normal 3 3 4 3 5 2 4" xfId="47456"/>
    <cellStyle name="Normal 3 3 4 3 5 2 5" xfId="58020"/>
    <cellStyle name="Normal 3 3 4 3 5 3" xfId="15957"/>
    <cellStyle name="Normal 3 3 4 3 5 4" xfId="21064"/>
    <cellStyle name="Normal 3 3 4 3 5 5" xfId="31621"/>
    <cellStyle name="Normal 3 3 4 3 5 6" xfId="42176"/>
    <cellStyle name="Normal 3 3 4 3 5 7" xfId="52740"/>
    <cellStyle name="Normal 3 3 4 3 6" xfId="8197"/>
    <cellStyle name="Normal 3 3 4 3 6 2" xfId="23704"/>
    <cellStyle name="Normal 3 3 4 3 6 3" xfId="34261"/>
    <cellStyle name="Normal 3 3 4 3 6 4" xfId="44816"/>
    <cellStyle name="Normal 3 3 4 3 6 5" xfId="55380"/>
    <cellStyle name="Normal 3 3 4 3 7" xfId="2919"/>
    <cellStyle name="Normal 3 3 4 3 8" xfId="13493"/>
    <cellStyle name="Normal 3 3 4 3 9" xfId="18424"/>
    <cellStyle name="Normal 3 3 4 4" xfId="448"/>
    <cellStyle name="Normal 3 3 4 4 10" xfId="39716"/>
    <cellStyle name="Normal 3 3 4 4 11" xfId="50278"/>
    <cellStyle name="Normal 3 3 4 4 2" xfId="1153"/>
    <cellStyle name="Normal 3 3 4 4 2 10" xfId="50982"/>
    <cellStyle name="Normal 3 3 4 4 2 2" xfId="2385"/>
    <cellStyle name="Normal 3 3 4 4 2 2 2" xfId="7671"/>
    <cellStyle name="Normal 3 3 4 4 2 2 2 2" xfId="12952"/>
    <cellStyle name="Normal 3 3 4 4 2 2 2 2 2" xfId="28458"/>
    <cellStyle name="Normal 3 3 4 4 2 2 2 2 3" xfId="39015"/>
    <cellStyle name="Normal 3 3 4 4 2 2 2 2 4" xfId="49570"/>
    <cellStyle name="Normal 3 3 4 4 2 2 2 2 5" xfId="60134"/>
    <cellStyle name="Normal 3 3 4 4 2 2 2 3" xfId="18071"/>
    <cellStyle name="Normal 3 3 4 4 2 2 2 4" xfId="23178"/>
    <cellStyle name="Normal 3 3 4 4 2 2 2 5" xfId="33735"/>
    <cellStyle name="Normal 3 3 4 4 2 2 2 6" xfId="44290"/>
    <cellStyle name="Normal 3 3 4 4 2 2 2 7" xfId="54854"/>
    <cellStyle name="Normal 3 3 4 4 2 2 3" xfId="10311"/>
    <cellStyle name="Normal 3 3 4 4 2 2 3 2" xfId="25818"/>
    <cellStyle name="Normal 3 3 4 4 2 2 3 3" xfId="36375"/>
    <cellStyle name="Normal 3 3 4 4 2 2 3 4" xfId="46930"/>
    <cellStyle name="Normal 3 3 4 4 2 2 3 5" xfId="57494"/>
    <cellStyle name="Normal 3 3 4 4 2 2 4" xfId="5029"/>
    <cellStyle name="Normal 3 3 4 4 2 2 5" xfId="15607"/>
    <cellStyle name="Normal 3 3 4 4 2 2 6" xfId="20538"/>
    <cellStyle name="Normal 3 3 4 4 2 2 7" xfId="31095"/>
    <cellStyle name="Normal 3 3 4 4 2 2 8" xfId="41650"/>
    <cellStyle name="Normal 3 3 4 4 2 2 9" xfId="52214"/>
    <cellStyle name="Normal 3 3 4 4 2 3" xfId="6439"/>
    <cellStyle name="Normal 3 3 4 4 2 3 2" xfId="11720"/>
    <cellStyle name="Normal 3 3 4 4 2 3 2 2" xfId="27226"/>
    <cellStyle name="Normal 3 3 4 4 2 3 2 3" xfId="37783"/>
    <cellStyle name="Normal 3 3 4 4 2 3 2 4" xfId="48338"/>
    <cellStyle name="Normal 3 3 4 4 2 3 2 5" xfId="58902"/>
    <cellStyle name="Normal 3 3 4 4 2 3 3" xfId="16839"/>
    <cellStyle name="Normal 3 3 4 4 2 3 4" xfId="21946"/>
    <cellStyle name="Normal 3 3 4 4 2 3 5" xfId="32503"/>
    <cellStyle name="Normal 3 3 4 4 2 3 6" xfId="43058"/>
    <cellStyle name="Normal 3 3 4 4 2 3 7" xfId="53622"/>
    <cellStyle name="Normal 3 3 4 4 2 4" xfId="9079"/>
    <cellStyle name="Normal 3 3 4 4 2 4 2" xfId="24586"/>
    <cellStyle name="Normal 3 3 4 4 2 4 3" xfId="35143"/>
    <cellStyle name="Normal 3 3 4 4 2 4 4" xfId="45698"/>
    <cellStyle name="Normal 3 3 4 4 2 4 5" xfId="56262"/>
    <cellStyle name="Normal 3 3 4 4 2 5" xfId="3797"/>
    <cellStyle name="Normal 3 3 4 4 2 6" xfId="14375"/>
    <cellStyle name="Normal 3 3 4 4 2 7" xfId="19306"/>
    <cellStyle name="Normal 3 3 4 4 2 8" xfId="29863"/>
    <cellStyle name="Normal 3 3 4 4 2 9" xfId="40418"/>
    <cellStyle name="Normal 3 3 4 4 3" xfId="1681"/>
    <cellStyle name="Normal 3 3 4 4 3 2" xfId="6967"/>
    <cellStyle name="Normal 3 3 4 4 3 2 2" xfId="12248"/>
    <cellStyle name="Normal 3 3 4 4 3 2 2 2" xfId="27754"/>
    <cellStyle name="Normal 3 3 4 4 3 2 2 3" xfId="38311"/>
    <cellStyle name="Normal 3 3 4 4 3 2 2 4" xfId="48866"/>
    <cellStyle name="Normal 3 3 4 4 3 2 2 5" xfId="59430"/>
    <cellStyle name="Normal 3 3 4 4 3 2 3" xfId="17367"/>
    <cellStyle name="Normal 3 3 4 4 3 2 4" xfId="22474"/>
    <cellStyle name="Normal 3 3 4 4 3 2 5" xfId="33031"/>
    <cellStyle name="Normal 3 3 4 4 3 2 6" xfId="43586"/>
    <cellStyle name="Normal 3 3 4 4 3 2 7" xfId="54150"/>
    <cellStyle name="Normal 3 3 4 4 3 3" xfId="9607"/>
    <cellStyle name="Normal 3 3 4 4 3 3 2" xfId="25114"/>
    <cellStyle name="Normal 3 3 4 4 3 3 3" xfId="35671"/>
    <cellStyle name="Normal 3 3 4 4 3 3 4" xfId="46226"/>
    <cellStyle name="Normal 3 3 4 4 3 3 5" xfId="56790"/>
    <cellStyle name="Normal 3 3 4 4 3 4" xfId="4325"/>
    <cellStyle name="Normal 3 3 4 4 3 5" xfId="14903"/>
    <cellStyle name="Normal 3 3 4 4 3 6" xfId="19834"/>
    <cellStyle name="Normal 3 3 4 4 3 7" xfId="30391"/>
    <cellStyle name="Normal 3 3 4 4 3 8" xfId="40946"/>
    <cellStyle name="Normal 3 3 4 4 3 9" xfId="51510"/>
    <cellStyle name="Normal 3 3 4 4 4" xfId="5734"/>
    <cellStyle name="Normal 3 3 4 4 4 2" xfId="11016"/>
    <cellStyle name="Normal 3 3 4 4 4 2 2" xfId="26522"/>
    <cellStyle name="Normal 3 3 4 4 4 2 3" xfId="37079"/>
    <cellStyle name="Normal 3 3 4 4 4 2 4" xfId="47634"/>
    <cellStyle name="Normal 3 3 4 4 4 2 5" xfId="58198"/>
    <cellStyle name="Normal 3 3 4 4 4 3" xfId="16135"/>
    <cellStyle name="Normal 3 3 4 4 4 4" xfId="21242"/>
    <cellStyle name="Normal 3 3 4 4 4 5" xfId="31799"/>
    <cellStyle name="Normal 3 3 4 4 4 6" xfId="42354"/>
    <cellStyle name="Normal 3 3 4 4 4 7" xfId="52918"/>
    <cellStyle name="Normal 3 3 4 4 5" xfId="8375"/>
    <cellStyle name="Normal 3 3 4 4 5 2" xfId="23882"/>
    <cellStyle name="Normal 3 3 4 4 5 3" xfId="34439"/>
    <cellStyle name="Normal 3 3 4 4 5 4" xfId="44994"/>
    <cellStyle name="Normal 3 3 4 4 5 5" xfId="55558"/>
    <cellStyle name="Normal 3 3 4 4 6" xfId="3095"/>
    <cellStyle name="Normal 3 3 4 4 7" xfId="13671"/>
    <cellStyle name="Normal 3 3 4 4 8" xfId="18602"/>
    <cellStyle name="Normal 3 3 4 4 9" xfId="29161"/>
    <cellStyle name="Normal 3 3 4 5" xfId="801"/>
    <cellStyle name="Normal 3 3 4 5 10" xfId="50630"/>
    <cellStyle name="Normal 3 3 4 5 2" xfId="2033"/>
    <cellStyle name="Normal 3 3 4 5 2 2" xfId="7319"/>
    <cellStyle name="Normal 3 3 4 5 2 2 2" xfId="12600"/>
    <cellStyle name="Normal 3 3 4 5 2 2 2 2" xfId="28106"/>
    <cellStyle name="Normal 3 3 4 5 2 2 2 3" xfId="38663"/>
    <cellStyle name="Normal 3 3 4 5 2 2 2 4" xfId="49218"/>
    <cellStyle name="Normal 3 3 4 5 2 2 2 5" xfId="59782"/>
    <cellStyle name="Normal 3 3 4 5 2 2 3" xfId="17719"/>
    <cellStyle name="Normal 3 3 4 5 2 2 4" xfId="22826"/>
    <cellStyle name="Normal 3 3 4 5 2 2 5" xfId="33383"/>
    <cellStyle name="Normal 3 3 4 5 2 2 6" xfId="43938"/>
    <cellStyle name="Normal 3 3 4 5 2 2 7" xfId="54502"/>
    <cellStyle name="Normal 3 3 4 5 2 3" xfId="9959"/>
    <cellStyle name="Normal 3 3 4 5 2 3 2" xfId="25466"/>
    <cellStyle name="Normal 3 3 4 5 2 3 3" xfId="36023"/>
    <cellStyle name="Normal 3 3 4 5 2 3 4" xfId="46578"/>
    <cellStyle name="Normal 3 3 4 5 2 3 5" xfId="57142"/>
    <cellStyle name="Normal 3 3 4 5 2 4" xfId="4677"/>
    <cellStyle name="Normal 3 3 4 5 2 5" xfId="15255"/>
    <cellStyle name="Normal 3 3 4 5 2 6" xfId="20186"/>
    <cellStyle name="Normal 3 3 4 5 2 7" xfId="30743"/>
    <cellStyle name="Normal 3 3 4 5 2 8" xfId="41298"/>
    <cellStyle name="Normal 3 3 4 5 2 9" xfId="51862"/>
    <cellStyle name="Normal 3 3 4 5 3" xfId="6087"/>
    <cellStyle name="Normal 3 3 4 5 3 2" xfId="11368"/>
    <cellStyle name="Normal 3 3 4 5 3 2 2" xfId="26874"/>
    <cellStyle name="Normal 3 3 4 5 3 2 3" xfId="37431"/>
    <cellStyle name="Normal 3 3 4 5 3 2 4" xfId="47986"/>
    <cellStyle name="Normal 3 3 4 5 3 2 5" xfId="58550"/>
    <cellStyle name="Normal 3 3 4 5 3 3" xfId="16487"/>
    <cellStyle name="Normal 3 3 4 5 3 4" xfId="21594"/>
    <cellStyle name="Normal 3 3 4 5 3 5" xfId="32151"/>
    <cellStyle name="Normal 3 3 4 5 3 6" xfId="42706"/>
    <cellStyle name="Normal 3 3 4 5 3 7" xfId="53270"/>
    <cellStyle name="Normal 3 3 4 5 4" xfId="8727"/>
    <cellStyle name="Normal 3 3 4 5 4 2" xfId="24234"/>
    <cellStyle name="Normal 3 3 4 5 4 3" xfId="34791"/>
    <cellStyle name="Normal 3 3 4 5 4 4" xfId="45346"/>
    <cellStyle name="Normal 3 3 4 5 4 5" xfId="55910"/>
    <cellStyle name="Normal 3 3 4 5 5" xfId="3445"/>
    <cellStyle name="Normal 3 3 4 5 6" xfId="14023"/>
    <cellStyle name="Normal 3 3 4 5 7" xfId="18954"/>
    <cellStyle name="Normal 3 3 4 5 8" xfId="29511"/>
    <cellStyle name="Normal 3 3 4 5 9" xfId="40066"/>
    <cellStyle name="Normal 3 3 4 6" xfId="1327"/>
    <cellStyle name="Normal 3 3 4 6 2" xfId="6613"/>
    <cellStyle name="Normal 3 3 4 6 2 2" xfId="11894"/>
    <cellStyle name="Normal 3 3 4 6 2 2 2" xfId="27400"/>
    <cellStyle name="Normal 3 3 4 6 2 2 3" xfId="37957"/>
    <cellStyle name="Normal 3 3 4 6 2 2 4" xfId="48512"/>
    <cellStyle name="Normal 3 3 4 6 2 2 5" xfId="59076"/>
    <cellStyle name="Normal 3 3 4 6 2 3" xfId="17013"/>
    <cellStyle name="Normal 3 3 4 6 2 4" xfId="22120"/>
    <cellStyle name="Normal 3 3 4 6 2 5" xfId="32677"/>
    <cellStyle name="Normal 3 3 4 6 2 6" xfId="43232"/>
    <cellStyle name="Normal 3 3 4 6 2 7" xfId="53796"/>
    <cellStyle name="Normal 3 3 4 6 3" xfId="9253"/>
    <cellStyle name="Normal 3 3 4 6 3 2" xfId="24760"/>
    <cellStyle name="Normal 3 3 4 6 3 3" xfId="35317"/>
    <cellStyle name="Normal 3 3 4 6 3 4" xfId="45872"/>
    <cellStyle name="Normal 3 3 4 6 3 5" xfId="56436"/>
    <cellStyle name="Normal 3 3 4 6 4" xfId="3971"/>
    <cellStyle name="Normal 3 3 4 6 5" xfId="14549"/>
    <cellStyle name="Normal 3 3 4 6 6" xfId="19480"/>
    <cellStyle name="Normal 3 3 4 6 7" xfId="30037"/>
    <cellStyle name="Normal 3 3 4 6 8" xfId="40592"/>
    <cellStyle name="Normal 3 3 4 6 9" xfId="51156"/>
    <cellStyle name="Normal 3 3 4 7" xfId="2559"/>
    <cellStyle name="Normal 3 3 4 7 2" xfId="7845"/>
    <cellStyle name="Normal 3 3 4 7 2 2" xfId="13126"/>
    <cellStyle name="Normal 3 3 4 7 2 2 2" xfId="28632"/>
    <cellStyle name="Normal 3 3 4 7 2 2 3" xfId="39189"/>
    <cellStyle name="Normal 3 3 4 7 2 2 4" xfId="49744"/>
    <cellStyle name="Normal 3 3 4 7 2 2 5" xfId="60308"/>
    <cellStyle name="Normal 3 3 4 7 2 3" xfId="23352"/>
    <cellStyle name="Normal 3 3 4 7 2 4" xfId="33909"/>
    <cellStyle name="Normal 3 3 4 7 2 5" xfId="44464"/>
    <cellStyle name="Normal 3 3 4 7 2 6" xfId="55028"/>
    <cellStyle name="Normal 3 3 4 7 3" xfId="10485"/>
    <cellStyle name="Normal 3 3 4 7 3 2" xfId="25992"/>
    <cellStyle name="Normal 3 3 4 7 3 3" xfId="36549"/>
    <cellStyle name="Normal 3 3 4 7 3 4" xfId="47104"/>
    <cellStyle name="Normal 3 3 4 7 3 5" xfId="57668"/>
    <cellStyle name="Normal 3 3 4 7 4" xfId="5203"/>
    <cellStyle name="Normal 3 3 4 7 5" xfId="15781"/>
    <cellStyle name="Normal 3 3 4 7 6" xfId="20712"/>
    <cellStyle name="Normal 3 3 4 7 7" xfId="31269"/>
    <cellStyle name="Normal 3 3 4 7 8" xfId="41824"/>
    <cellStyle name="Normal 3 3 4 7 9" xfId="52388"/>
    <cellStyle name="Normal 3 3 4 8" xfId="5382"/>
    <cellStyle name="Normal 3 3 4 8 2" xfId="10664"/>
    <cellStyle name="Normal 3 3 4 8 2 2" xfId="26170"/>
    <cellStyle name="Normal 3 3 4 8 2 3" xfId="36727"/>
    <cellStyle name="Normal 3 3 4 8 2 4" xfId="47282"/>
    <cellStyle name="Normal 3 3 4 8 2 5" xfId="57846"/>
    <cellStyle name="Normal 3 3 4 8 3" xfId="20890"/>
    <cellStyle name="Normal 3 3 4 8 4" xfId="31447"/>
    <cellStyle name="Normal 3 3 4 8 5" xfId="42002"/>
    <cellStyle name="Normal 3 3 4 8 6" xfId="52566"/>
    <cellStyle name="Normal 3 3 4 9" xfId="8023"/>
    <cellStyle name="Normal 3 3 4 9 2" xfId="23530"/>
    <cellStyle name="Normal 3 3 4 9 3" xfId="34087"/>
    <cellStyle name="Normal 3 3 4 9 4" xfId="44642"/>
    <cellStyle name="Normal 3 3 4 9 5" xfId="55206"/>
    <cellStyle name="Normal 3 3 5" xfId="115"/>
    <cellStyle name="Normal 3 3 5 10" xfId="2770"/>
    <cellStyle name="Normal 3 3 5 11" xfId="13335"/>
    <cellStyle name="Normal 3 3 5 12" xfId="18264"/>
    <cellStyle name="Normal 3 3 5 13" xfId="28844"/>
    <cellStyle name="Normal 3 3 5 14" xfId="39399"/>
    <cellStyle name="Normal 3 3 5 15" xfId="49941"/>
    <cellStyle name="Normal 3 3 5 2" xfId="195"/>
    <cellStyle name="Normal 3 3 5 2 10" xfId="13422"/>
    <cellStyle name="Normal 3 3 5 2 11" xfId="18352"/>
    <cellStyle name="Normal 3 3 5 2 12" xfId="28914"/>
    <cellStyle name="Normal 3 3 5 2 13" xfId="39469"/>
    <cellStyle name="Normal 3 3 5 2 14" xfId="50029"/>
    <cellStyle name="Normal 3 3 5 2 2" xfId="375"/>
    <cellStyle name="Normal 3 3 5 2 2 10" xfId="29090"/>
    <cellStyle name="Normal 3 3 5 2 2 11" xfId="39645"/>
    <cellStyle name="Normal 3 3 5 2 2 12" xfId="50205"/>
    <cellStyle name="Normal 3 3 5 2 2 2" xfId="728"/>
    <cellStyle name="Normal 3 3 5 2 2 2 10" xfId="50557"/>
    <cellStyle name="Normal 3 3 5 2 2 2 2" xfId="1960"/>
    <cellStyle name="Normal 3 3 5 2 2 2 2 2" xfId="7246"/>
    <cellStyle name="Normal 3 3 5 2 2 2 2 2 2" xfId="12527"/>
    <cellStyle name="Normal 3 3 5 2 2 2 2 2 2 2" xfId="28033"/>
    <cellStyle name="Normal 3 3 5 2 2 2 2 2 2 3" xfId="38590"/>
    <cellStyle name="Normal 3 3 5 2 2 2 2 2 2 4" xfId="49145"/>
    <cellStyle name="Normal 3 3 5 2 2 2 2 2 2 5" xfId="59709"/>
    <cellStyle name="Normal 3 3 5 2 2 2 2 2 3" xfId="17646"/>
    <cellStyle name="Normal 3 3 5 2 2 2 2 2 4" xfId="22753"/>
    <cellStyle name="Normal 3 3 5 2 2 2 2 2 5" xfId="33310"/>
    <cellStyle name="Normal 3 3 5 2 2 2 2 2 6" xfId="43865"/>
    <cellStyle name="Normal 3 3 5 2 2 2 2 2 7" xfId="54429"/>
    <cellStyle name="Normal 3 3 5 2 2 2 2 3" xfId="9886"/>
    <cellStyle name="Normal 3 3 5 2 2 2 2 3 2" xfId="25393"/>
    <cellStyle name="Normal 3 3 5 2 2 2 2 3 3" xfId="35950"/>
    <cellStyle name="Normal 3 3 5 2 2 2 2 3 4" xfId="46505"/>
    <cellStyle name="Normal 3 3 5 2 2 2 2 3 5" xfId="57069"/>
    <cellStyle name="Normal 3 3 5 2 2 2 2 4" xfId="4604"/>
    <cellStyle name="Normal 3 3 5 2 2 2 2 5" xfId="15182"/>
    <cellStyle name="Normal 3 3 5 2 2 2 2 6" xfId="20113"/>
    <cellStyle name="Normal 3 3 5 2 2 2 2 7" xfId="30670"/>
    <cellStyle name="Normal 3 3 5 2 2 2 2 8" xfId="41225"/>
    <cellStyle name="Normal 3 3 5 2 2 2 2 9" xfId="51789"/>
    <cellStyle name="Normal 3 3 5 2 2 2 3" xfId="6014"/>
    <cellStyle name="Normal 3 3 5 2 2 2 3 2" xfId="11295"/>
    <cellStyle name="Normal 3 3 5 2 2 2 3 2 2" xfId="26801"/>
    <cellStyle name="Normal 3 3 5 2 2 2 3 2 3" xfId="37358"/>
    <cellStyle name="Normal 3 3 5 2 2 2 3 2 4" xfId="47913"/>
    <cellStyle name="Normal 3 3 5 2 2 2 3 2 5" xfId="58477"/>
    <cellStyle name="Normal 3 3 5 2 2 2 3 3" xfId="16414"/>
    <cellStyle name="Normal 3 3 5 2 2 2 3 4" xfId="21521"/>
    <cellStyle name="Normal 3 3 5 2 2 2 3 5" xfId="32078"/>
    <cellStyle name="Normal 3 3 5 2 2 2 3 6" xfId="42633"/>
    <cellStyle name="Normal 3 3 5 2 2 2 3 7" xfId="53197"/>
    <cellStyle name="Normal 3 3 5 2 2 2 4" xfId="8654"/>
    <cellStyle name="Normal 3 3 5 2 2 2 4 2" xfId="24161"/>
    <cellStyle name="Normal 3 3 5 2 2 2 4 3" xfId="34718"/>
    <cellStyle name="Normal 3 3 5 2 2 2 4 4" xfId="45273"/>
    <cellStyle name="Normal 3 3 5 2 2 2 4 5" xfId="55837"/>
    <cellStyle name="Normal 3 3 5 2 2 2 5" xfId="3372"/>
    <cellStyle name="Normal 3 3 5 2 2 2 6" xfId="13950"/>
    <cellStyle name="Normal 3 3 5 2 2 2 7" xfId="18881"/>
    <cellStyle name="Normal 3 3 5 2 2 2 8" xfId="29438"/>
    <cellStyle name="Normal 3 3 5 2 2 2 9" xfId="39993"/>
    <cellStyle name="Normal 3 3 5 2 2 3" xfId="1080"/>
    <cellStyle name="Normal 3 3 5 2 2 3 10" xfId="50909"/>
    <cellStyle name="Normal 3 3 5 2 2 3 2" xfId="2312"/>
    <cellStyle name="Normal 3 3 5 2 2 3 2 2" xfId="7598"/>
    <cellStyle name="Normal 3 3 5 2 2 3 2 2 2" xfId="12879"/>
    <cellStyle name="Normal 3 3 5 2 2 3 2 2 2 2" xfId="28385"/>
    <cellStyle name="Normal 3 3 5 2 2 3 2 2 2 3" xfId="38942"/>
    <cellStyle name="Normal 3 3 5 2 2 3 2 2 2 4" xfId="49497"/>
    <cellStyle name="Normal 3 3 5 2 2 3 2 2 2 5" xfId="60061"/>
    <cellStyle name="Normal 3 3 5 2 2 3 2 2 3" xfId="17998"/>
    <cellStyle name="Normal 3 3 5 2 2 3 2 2 4" xfId="23105"/>
    <cellStyle name="Normal 3 3 5 2 2 3 2 2 5" xfId="33662"/>
    <cellStyle name="Normal 3 3 5 2 2 3 2 2 6" xfId="44217"/>
    <cellStyle name="Normal 3 3 5 2 2 3 2 2 7" xfId="54781"/>
    <cellStyle name="Normal 3 3 5 2 2 3 2 3" xfId="10238"/>
    <cellStyle name="Normal 3 3 5 2 2 3 2 3 2" xfId="25745"/>
    <cellStyle name="Normal 3 3 5 2 2 3 2 3 3" xfId="36302"/>
    <cellStyle name="Normal 3 3 5 2 2 3 2 3 4" xfId="46857"/>
    <cellStyle name="Normal 3 3 5 2 2 3 2 3 5" xfId="57421"/>
    <cellStyle name="Normal 3 3 5 2 2 3 2 4" xfId="4956"/>
    <cellStyle name="Normal 3 3 5 2 2 3 2 5" xfId="15534"/>
    <cellStyle name="Normal 3 3 5 2 2 3 2 6" xfId="20465"/>
    <cellStyle name="Normal 3 3 5 2 2 3 2 7" xfId="31022"/>
    <cellStyle name="Normal 3 3 5 2 2 3 2 8" xfId="41577"/>
    <cellStyle name="Normal 3 3 5 2 2 3 2 9" xfId="52141"/>
    <cellStyle name="Normal 3 3 5 2 2 3 3" xfId="6366"/>
    <cellStyle name="Normal 3 3 5 2 2 3 3 2" xfId="11647"/>
    <cellStyle name="Normal 3 3 5 2 2 3 3 2 2" xfId="27153"/>
    <cellStyle name="Normal 3 3 5 2 2 3 3 2 3" xfId="37710"/>
    <cellStyle name="Normal 3 3 5 2 2 3 3 2 4" xfId="48265"/>
    <cellStyle name="Normal 3 3 5 2 2 3 3 2 5" xfId="58829"/>
    <cellStyle name="Normal 3 3 5 2 2 3 3 3" xfId="16766"/>
    <cellStyle name="Normal 3 3 5 2 2 3 3 4" xfId="21873"/>
    <cellStyle name="Normal 3 3 5 2 2 3 3 5" xfId="32430"/>
    <cellStyle name="Normal 3 3 5 2 2 3 3 6" xfId="42985"/>
    <cellStyle name="Normal 3 3 5 2 2 3 3 7" xfId="53549"/>
    <cellStyle name="Normal 3 3 5 2 2 3 4" xfId="9006"/>
    <cellStyle name="Normal 3 3 5 2 2 3 4 2" xfId="24513"/>
    <cellStyle name="Normal 3 3 5 2 2 3 4 3" xfId="35070"/>
    <cellStyle name="Normal 3 3 5 2 2 3 4 4" xfId="45625"/>
    <cellStyle name="Normal 3 3 5 2 2 3 4 5" xfId="56189"/>
    <cellStyle name="Normal 3 3 5 2 2 3 5" xfId="3724"/>
    <cellStyle name="Normal 3 3 5 2 2 3 6" xfId="14302"/>
    <cellStyle name="Normal 3 3 5 2 2 3 7" xfId="19233"/>
    <cellStyle name="Normal 3 3 5 2 2 3 8" xfId="29790"/>
    <cellStyle name="Normal 3 3 5 2 2 3 9" xfId="40345"/>
    <cellStyle name="Normal 3 3 5 2 2 4" xfId="1608"/>
    <cellStyle name="Normal 3 3 5 2 2 4 2" xfId="6894"/>
    <cellStyle name="Normal 3 3 5 2 2 4 2 2" xfId="12175"/>
    <cellStyle name="Normal 3 3 5 2 2 4 2 2 2" xfId="27681"/>
    <cellStyle name="Normal 3 3 5 2 2 4 2 2 3" xfId="38238"/>
    <cellStyle name="Normal 3 3 5 2 2 4 2 2 4" xfId="48793"/>
    <cellStyle name="Normal 3 3 5 2 2 4 2 2 5" xfId="59357"/>
    <cellStyle name="Normal 3 3 5 2 2 4 2 3" xfId="17294"/>
    <cellStyle name="Normal 3 3 5 2 2 4 2 4" xfId="22401"/>
    <cellStyle name="Normal 3 3 5 2 2 4 2 5" xfId="32958"/>
    <cellStyle name="Normal 3 3 5 2 2 4 2 6" xfId="43513"/>
    <cellStyle name="Normal 3 3 5 2 2 4 2 7" xfId="54077"/>
    <cellStyle name="Normal 3 3 5 2 2 4 3" xfId="9534"/>
    <cellStyle name="Normal 3 3 5 2 2 4 3 2" xfId="25041"/>
    <cellStyle name="Normal 3 3 5 2 2 4 3 3" xfId="35598"/>
    <cellStyle name="Normal 3 3 5 2 2 4 3 4" xfId="46153"/>
    <cellStyle name="Normal 3 3 5 2 2 4 3 5" xfId="56717"/>
    <cellStyle name="Normal 3 3 5 2 2 4 4" xfId="4252"/>
    <cellStyle name="Normal 3 3 5 2 2 4 5" xfId="14830"/>
    <cellStyle name="Normal 3 3 5 2 2 4 6" xfId="19761"/>
    <cellStyle name="Normal 3 3 5 2 2 4 7" xfId="30318"/>
    <cellStyle name="Normal 3 3 5 2 2 4 8" xfId="40873"/>
    <cellStyle name="Normal 3 3 5 2 2 4 9" xfId="51437"/>
    <cellStyle name="Normal 3 3 5 2 2 5" xfId="5661"/>
    <cellStyle name="Normal 3 3 5 2 2 5 2" xfId="10943"/>
    <cellStyle name="Normal 3 3 5 2 2 5 2 2" xfId="26449"/>
    <cellStyle name="Normal 3 3 5 2 2 5 2 3" xfId="37006"/>
    <cellStyle name="Normal 3 3 5 2 2 5 2 4" xfId="47561"/>
    <cellStyle name="Normal 3 3 5 2 2 5 2 5" xfId="58125"/>
    <cellStyle name="Normal 3 3 5 2 2 5 3" xfId="16062"/>
    <cellStyle name="Normal 3 3 5 2 2 5 4" xfId="21169"/>
    <cellStyle name="Normal 3 3 5 2 2 5 5" xfId="31726"/>
    <cellStyle name="Normal 3 3 5 2 2 5 6" xfId="42281"/>
    <cellStyle name="Normal 3 3 5 2 2 5 7" xfId="52845"/>
    <cellStyle name="Normal 3 3 5 2 2 6" xfId="8302"/>
    <cellStyle name="Normal 3 3 5 2 2 6 2" xfId="23809"/>
    <cellStyle name="Normal 3 3 5 2 2 6 3" xfId="34366"/>
    <cellStyle name="Normal 3 3 5 2 2 6 4" xfId="44921"/>
    <cellStyle name="Normal 3 3 5 2 2 6 5" xfId="55485"/>
    <cellStyle name="Normal 3 3 5 2 2 7" xfId="3024"/>
    <cellStyle name="Normal 3 3 5 2 2 8" xfId="13598"/>
    <cellStyle name="Normal 3 3 5 2 2 9" xfId="18529"/>
    <cellStyle name="Normal 3 3 5 2 3" xfId="551"/>
    <cellStyle name="Normal 3 3 5 2 3 10" xfId="39817"/>
    <cellStyle name="Normal 3 3 5 2 3 11" xfId="50381"/>
    <cellStyle name="Normal 3 3 5 2 3 2" xfId="1256"/>
    <cellStyle name="Normal 3 3 5 2 3 2 10" xfId="51085"/>
    <cellStyle name="Normal 3 3 5 2 3 2 2" xfId="2488"/>
    <cellStyle name="Normal 3 3 5 2 3 2 2 2" xfId="7774"/>
    <cellStyle name="Normal 3 3 5 2 3 2 2 2 2" xfId="13055"/>
    <cellStyle name="Normal 3 3 5 2 3 2 2 2 2 2" xfId="28561"/>
    <cellStyle name="Normal 3 3 5 2 3 2 2 2 2 3" xfId="39118"/>
    <cellStyle name="Normal 3 3 5 2 3 2 2 2 2 4" xfId="49673"/>
    <cellStyle name="Normal 3 3 5 2 3 2 2 2 2 5" xfId="60237"/>
    <cellStyle name="Normal 3 3 5 2 3 2 2 2 3" xfId="18174"/>
    <cellStyle name="Normal 3 3 5 2 3 2 2 2 4" xfId="23281"/>
    <cellStyle name="Normal 3 3 5 2 3 2 2 2 5" xfId="33838"/>
    <cellStyle name="Normal 3 3 5 2 3 2 2 2 6" xfId="44393"/>
    <cellStyle name="Normal 3 3 5 2 3 2 2 2 7" xfId="54957"/>
    <cellStyle name="Normal 3 3 5 2 3 2 2 3" xfId="10414"/>
    <cellStyle name="Normal 3 3 5 2 3 2 2 3 2" xfId="25921"/>
    <cellStyle name="Normal 3 3 5 2 3 2 2 3 3" xfId="36478"/>
    <cellStyle name="Normal 3 3 5 2 3 2 2 3 4" xfId="47033"/>
    <cellStyle name="Normal 3 3 5 2 3 2 2 3 5" xfId="57597"/>
    <cellStyle name="Normal 3 3 5 2 3 2 2 4" xfId="5132"/>
    <cellStyle name="Normal 3 3 5 2 3 2 2 5" xfId="15710"/>
    <cellStyle name="Normal 3 3 5 2 3 2 2 6" xfId="20641"/>
    <cellStyle name="Normal 3 3 5 2 3 2 2 7" xfId="31198"/>
    <cellStyle name="Normal 3 3 5 2 3 2 2 8" xfId="41753"/>
    <cellStyle name="Normal 3 3 5 2 3 2 2 9" xfId="52317"/>
    <cellStyle name="Normal 3 3 5 2 3 2 3" xfId="6542"/>
    <cellStyle name="Normal 3 3 5 2 3 2 3 2" xfId="11823"/>
    <cellStyle name="Normal 3 3 5 2 3 2 3 2 2" xfId="27329"/>
    <cellStyle name="Normal 3 3 5 2 3 2 3 2 3" xfId="37886"/>
    <cellStyle name="Normal 3 3 5 2 3 2 3 2 4" xfId="48441"/>
    <cellStyle name="Normal 3 3 5 2 3 2 3 2 5" xfId="59005"/>
    <cellStyle name="Normal 3 3 5 2 3 2 3 3" xfId="16942"/>
    <cellStyle name="Normal 3 3 5 2 3 2 3 4" xfId="22049"/>
    <cellStyle name="Normal 3 3 5 2 3 2 3 5" xfId="32606"/>
    <cellStyle name="Normal 3 3 5 2 3 2 3 6" xfId="43161"/>
    <cellStyle name="Normal 3 3 5 2 3 2 3 7" xfId="53725"/>
    <cellStyle name="Normal 3 3 5 2 3 2 4" xfId="9182"/>
    <cellStyle name="Normal 3 3 5 2 3 2 4 2" xfId="24689"/>
    <cellStyle name="Normal 3 3 5 2 3 2 4 3" xfId="35246"/>
    <cellStyle name="Normal 3 3 5 2 3 2 4 4" xfId="45801"/>
    <cellStyle name="Normal 3 3 5 2 3 2 4 5" xfId="56365"/>
    <cellStyle name="Normal 3 3 5 2 3 2 5" xfId="3900"/>
    <cellStyle name="Normal 3 3 5 2 3 2 6" xfId="14478"/>
    <cellStyle name="Normal 3 3 5 2 3 2 7" xfId="19409"/>
    <cellStyle name="Normal 3 3 5 2 3 2 8" xfId="29966"/>
    <cellStyle name="Normal 3 3 5 2 3 2 9" xfId="40521"/>
    <cellStyle name="Normal 3 3 5 2 3 3" xfId="1784"/>
    <cellStyle name="Normal 3 3 5 2 3 3 2" xfId="7070"/>
    <cellStyle name="Normal 3 3 5 2 3 3 2 2" xfId="12351"/>
    <cellStyle name="Normal 3 3 5 2 3 3 2 2 2" xfId="27857"/>
    <cellStyle name="Normal 3 3 5 2 3 3 2 2 3" xfId="38414"/>
    <cellStyle name="Normal 3 3 5 2 3 3 2 2 4" xfId="48969"/>
    <cellStyle name="Normal 3 3 5 2 3 3 2 2 5" xfId="59533"/>
    <cellStyle name="Normal 3 3 5 2 3 3 2 3" xfId="17470"/>
    <cellStyle name="Normal 3 3 5 2 3 3 2 4" xfId="22577"/>
    <cellStyle name="Normal 3 3 5 2 3 3 2 5" xfId="33134"/>
    <cellStyle name="Normal 3 3 5 2 3 3 2 6" xfId="43689"/>
    <cellStyle name="Normal 3 3 5 2 3 3 2 7" xfId="54253"/>
    <cellStyle name="Normal 3 3 5 2 3 3 3" xfId="9710"/>
    <cellStyle name="Normal 3 3 5 2 3 3 3 2" xfId="25217"/>
    <cellStyle name="Normal 3 3 5 2 3 3 3 3" xfId="35774"/>
    <cellStyle name="Normal 3 3 5 2 3 3 3 4" xfId="46329"/>
    <cellStyle name="Normal 3 3 5 2 3 3 3 5" xfId="56893"/>
    <cellStyle name="Normal 3 3 5 2 3 3 4" xfId="4428"/>
    <cellStyle name="Normal 3 3 5 2 3 3 5" xfId="15006"/>
    <cellStyle name="Normal 3 3 5 2 3 3 6" xfId="19937"/>
    <cellStyle name="Normal 3 3 5 2 3 3 7" xfId="30494"/>
    <cellStyle name="Normal 3 3 5 2 3 3 8" xfId="41049"/>
    <cellStyle name="Normal 3 3 5 2 3 3 9" xfId="51613"/>
    <cellStyle name="Normal 3 3 5 2 3 4" xfId="5837"/>
    <cellStyle name="Normal 3 3 5 2 3 4 2" xfId="11119"/>
    <cellStyle name="Normal 3 3 5 2 3 4 2 2" xfId="26625"/>
    <cellStyle name="Normal 3 3 5 2 3 4 2 3" xfId="37182"/>
    <cellStyle name="Normal 3 3 5 2 3 4 2 4" xfId="47737"/>
    <cellStyle name="Normal 3 3 5 2 3 4 2 5" xfId="58301"/>
    <cellStyle name="Normal 3 3 5 2 3 4 3" xfId="16238"/>
    <cellStyle name="Normal 3 3 5 2 3 4 4" xfId="21345"/>
    <cellStyle name="Normal 3 3 5 2 3 4 5" xfId="31902"/>
    <cellStyle name="Normal 3 3 5 2 3 4 6" xfId="42457"/>
    <cellStyle name="Normal 3 3 5 2 3 4 7" xfId="53021"/>
    <cellStyle name="Normal 3 3 5 2 3 5" xfId="8478"/>
    <cellStyle name="Normal 3 3 5 2 3 5 2" xfId="23985"/>
    <cellStyle name="Normal 3 3 5 2 3 5 3" xfId="34542"/>
    <cellStyle name="Normal 3 3 5 2 3 5 4" xfId="45097"/>
    <cellStyle name="Normal 3 3 5 2 3 5 5" xfId="55661"/>
    <cellStyle name="Normal 3 3 5 2 3 6" xfId="3196"/>
    <cellStyle name="Normal 3 3 5 2 3 7" xfId="13774"/>
    <cellStyle name="Normal 3 3 5 2 3 8" xfId="18705"/>
    <cellStyle name="Normal 3 3 5 2 3 9" xfId="29262"/>
    <cellStyle name="Normal 3 3 5 2 4" xfId="904"/>
    <cellStyle name="Normal 3 3 5 2 4 10" xfId="50733"/>
    <cellStyle name="Normal 3 3 5 2 4 2" xfId="2136"/>
    <cellStyle name="Normal 3 3 5 2 4 2 2" xfId="7422"/>
    <cellStyle name="Normal 3 3 5 2 4 2 2 2" xfId="12703"/>
    <cellStyle name="Normal 3 3 5 2 4 2 2 2 2" xfId="28209"/>
    <cellStyle name="Normal 3 3 5 2 4 2 2 2 3" xfId="38766"/>
    <cellStyle name="Normal 3 3 5 2 4 2 2 2 4" xfId="49321"/>
    <cellStyle name="Normal 3 3 5 2 4 2 2 2 5" xfId="59885"/>
    <cellStyle name="Normal 3 3 5 2 4 2 2 3" xfId="17822"/>
    <cellStyle name="Normal 3 3 5 2 4 2 2 4" xfId="22929"/>
    <cellStyle name="Normal 3 3 5 2 4 2 2 5" xfId="33486"/>
    <cellStyle name="Normal 3 3 5 2 4 2 2 6" xfId="44041"/>
    <cellStyle name="Normal 3 3 5 2 4 2 2 7" xfId="54605"/>
    <cellStyle name="Normal 3 3 5 2 4 2 3" xfId="10062"/>
    <cellStyle name="Normal 3 3 5 2 4 2 3 2" xfId="25569"/>
    <cellStyle name="Normal 3 3 5 2 4 2 3 3" xfId="36126"/>
    <cellStyle name="Normal 3 3 5 2 4 2 3 4" xfId="46681"/>
    <cellStyle name="Normal 3 3 5 2 4 2 3 5" xfId="57245"/>
    <cellStyle name="Normal 3 3 5 2 4 2 4" xfId="4780"/>
    <cellStyle name="Normal 3 3 5 2 4 2 5" xfId="15358"/>
    <cellStyle name="Normal 3 3 5 2 4 2 6" xfId="20289"/>
    <cellStyle name="Normal 3 3 5 2 4 2 7" xfId="30846"/>
    <cellStyle name="Normal 3 3 5 2 4 2 8" xfId="41401"/>
    <cellStyle name="Normal 3 3 5 2 4 2 9" xfId="51965"/>
    <cellStyle name="Normal 3 3 5 2 4 3" xfId="6190"/>
    <cellStyle name="Normal 3 3 5 2 4 3 2" xfId="11471"/>
    <cellStyle name="Normal 3 3 5 2 4 3 2 2" xfId="26977"/>
    <cellStyle name="Normal 3 3 5 2 4 3 2 3" xfId="37534"/>
    <cellStyle name="Normal 3 3 5 2 4 3 2 4" xfId="48089"/>
    <cellStyle name="Normal 3 3 5 2 4 3 2 5" xfId="58653"/>
    <cellStyle name="Normal 3 3 5 2 4 3 3" xfId="16590"/>
    <cellStyle name="Normal 3 3 5 2 4 3 4" xfId="21697"/>
    <cellStyle name="Normal 3 3 5 2 4 3 5" xfId="32254"/>
    <cellStyle name="Normal 3 3 5 2 4 3 6" xfId="42809"/>
    <cellStyle name="Normal 3 3 5 2 4 3 7" xfId="53373"/>
    <cellStyle name="Normal 3 3 5 2 4 4" xfId="8830"/>
    <cellStyle name="Normal 3 3 5 2 4 4 2" xfId="24337"/>
    <cellStyle name="Normal 3 3 5 2 4 4 3" xfId="34894"/>
    <cellStyle name="Normal 3 3 5 2 4 4 4" xfId="45449"/>
    <cellStyle name="Normal 3 3 5 2 4 4 5" xfId="56013"/>
    <cellStyle name="Normal 3 3 5 2 4 5" xfId="3548"/>
    <cellStyle name="Normal 3 3 5 2 4 6" xfId="14126"/>
    <cellStyle name="Normal 3 3 5 2 4 7" xfId="19057"/>
    <cellStyle name="Normal 3 3 5 2 4 8" xfId="29614"/>
    <cellStyle name="Normal 3 3 5 2 4 9" xfId="40169"/>
    <cellStyle name="Normal 3 3 5 2 5" xfId="1432"/>
    <cellStyle name="Normal 3 3 5 2 5 2" xfId="6718"/>
    <cellStyle name="Normal 3 3 5 2 5 2 2" xfId="11999"/>
    <cellStyle name="Normal 3 3 5 2 5 2 2 2" xfId="27505"/>
    <cellStyle name="Normal 3 3 5 2 5 2 2 3" xfId="38062"/>
    <cellStyle name="Normal 3 3 5 2 5 2 2 4" xfId="48617"/>
    <cellStyle name="Normal 3 3 5 2 5 2 2 5" xfId="59181"/>
    <cellStyle name="Normal 3 3 5 2 5 2 3" xfId="17118"/>
    <cellStyle name="Normal 3 3 5 2 5 2 4" xfId="22225"/>
    <cellStyle name="Normal 3 3 5 2 5 2 5" xfId="32782"/>
    <cellStyle name="Normal 3 3 5 2 5 2 6" xfId="43337"/>
    <cellStyle name="Normal 3 3 5 2 5 2 7" xfId="53901"/>
    <cellStyle name="Normal 3 3 5 2 5 3" xfId="9358"/>
    <cellStyle name="Normal 3 3 5 2 5 3 2" xfId="24865"/>
    <cellStyle name="Normal 3 3 5 2 5 3 3" xfId="35422"/>
    <cellStyle name="Normal 3 3 5 2 5 3 4" xfId="45977"/>
    <cellStyle name="Normal 3 3 5 2 5 3 5" xfId="56541"/>
    <cellStyle name="Normal 3 3 5 2 5 4" xfId="4076"/>
    <cellStyle name="Normal 3 3 5 2 5 5" xfId="14654"/>
    <cellStyle name="Normal 3 3 5 2 5 6" xfId="19585"/>
    <cellStyle name="Normal 3 3 5 2 5 7" xfId="30142"/>
    <cellStyle name="Normal 3 3 5 2 5 8" xfId="40697"/>
    <cellStyle name="Normal 3 3 5 2 5 9" xfId="51261"/>
    <cellStyle name="Normal 3 3 5 2 6" xfId="2664"/>
    <cellStyle name="Normal 3 3 5 2 6 2" xfId="7950"/>
    <cellStyle name="Normal 3 3 5 2 6 2 2" xfId="13231"/>
    <cellStyle name="Normal 3 3 5 2 6 2 2 2" xfId="28737"/>
    <cellStyle name="Normal 3 3 5 2 6 2 2 3" xfId="39294"/>
    <cellStyle name="Normal 3 3 5 2 6 2 2 4" xfId="49849"/>
    <cellStyle name="Normal 3 3 5 2 6 2 2 5" xfId="60413"/>
    <cellStyle name="Normal 3 3 5 2 6 2 3" xfId="23457"/>
    <cellStyle name="Normal 3 3 5 2 6 2 4" xfId="34014"/>
    <cellStyle name="Normal 3 3 5 2 6 2 5" xfId="44569"/>
    <cellStyle name="Normal 3 3 5 2 6 2 6" xfId="55133"/>
    <cellStyle name="Normal 3 3 5 2 6 3" xfId="10590"/>
    <cellStyle name="Normal 3 3 5 2 6 3 2" xfId="26097"/>
    <cellStyle name="Normal 3 3 5 2 6 3 3" xfId="36654"/>
    <cellStyle name="Normal 3 3 5 2 6 3 4" xfId="47209"/>
    <cellStyle name="Normal 3 3 5 2 6 3 5" xfId="57773"/>
    <cellStyle name="Normal 3 3 5 2 6 4" xfId="5308"/>
    <cellStyle name="Normal 3 3 5 2 6 5" xfId="15886"/>
    <cellStyle name="Normal 3 3 5 2 6 6" xfId="20817"/>
    <cellStyle name="Normal 3 3 5 2 6 7" xfId="31374"/>
    <cellStyle name="Normal 3 3 5 2 6 8" xfId="41929"/>
    <cellStyle name="Normal 3 3 5 2 6 9" xfId="52493"/>
    <cellStyle name="Normal 3 3 5 2 7" xfId="5485"/>
    <cellStyle name="Normal 3 3 5 2 7 2" xfId="10767"/>
    <cellStyle name="Normal 3 3 5 2 7 2 2" xfId="26273"/>
    <cellStyle name="Normal 3 3 5 2 7 2 3" xfId="36830"/>
    <cellStyle name="Normal 3 3 5 2 7 2 4" xfId="47385"/>
    <cellStyle name="Normal 3 3 5 2 7 2 5" xfId="57949"/>
    <cellStyle name="Normal 3 3 5 2 7 3" xfId="20993"/>
    <cellStyle name="Normal 3 3 5 2 7 4" xfId="31550"/>
    <cellStyle name="Normal 3 3 5 2 7 5" xfId="42105"/>
    <cellStyle name="Normal 3 3 5 2 7 6" xfId="52669"/>
    <cellStyle name="Normal 3 3 5 2 8" xfId="8126"/>
    <cellStyle name="Normal 3 3 5 2 8 2" xfId="23633"/>
    <cellStyle name="Normal 3 3 5 2 8 3" xfId="34190"/>
    <cellStyle name="Normal 3 3 5 2 8 4" xfId="44745"/>
    <cellStyle name="Normal 3 3 5 2 8 5" xfId="55309"/>
    <cellStyle name="Normal 3 3 5 2 9" xfId="2841"/>
    <cellStyle name="Normal 3 3 5 3" xfId="288"/>
    <cellStyle name="Normal 3 3 5 3 10" xfId="29003"/>
    <cellStyle name="Normal 3 3 5 3 11" xfId="39558"/>
    <cellStyle name="Normal 3 3 5 3 12" xfId="50118"/>
    <cellStyle name="Normal 3 3 5 3 2" xfId="641"/>
    <cellStyle name="Normal 3 3 5 3 2 10" xfId="50470"/>
    <cellStyle name="Normal 3 3 5 3 2 2" xfId="1873"/>
    <cellStyle name="Normal 3 3 5 3 2 2 2" xfId="7159"/>
    <cellStyle name="Normal 3 3 5 3 2 2 2 2" xfId="12440"/>
    <cellStyle name="Normal 3 3 5 3 2 2 2 2 2" xfId="27946"/>
    <cellStyle name="Normal 3 3 5 3 2 2 2 2 3" xfId="38503"/>
    <cellStyle name="Normal 3 3 5 3 2 2 2 2 4" xfId="49058"/>
    <cellStyle name="Normal 3 3 5 3 2 2 2 2 5" xfId="59622"/>
    <cellStyle name="Normal 3 3 5 3 2 2 2 3" xfId="17559"/>
    <cellStyle name="Normal 3 3 5 3 2 2 2 4" xfId="22666"/>
    <cellStyle name="Normal 3 3 5 3 2 2 2 5" xfId="33223"/>
    <cellStyle name="Normal 3 3 5 3 2 2 2 6" xfId="43778"/>
    <cellStyle name="Normal 3 3 5 3 2 2 2 7" xfId="54342"/>
    <cellStyle name="Normal 3 3 5 3 2 2 3" xfId="9799"/>
    <cellStyle name="Normal 3 3 5 3 2 2 3 2" xfId="25306"/>
    <cellStyle name="Normal 3 3 5 3 2 2 3 3" xfId="35863"/>
    <cellStyle name="Normal 3 3 5 3 2 2 3 4" xfId="46418"/>
    <cellStyle name="Normal 3 3 5 3 2 2 3 5" xfId="56982"/>
    <cellStyle name="Normal 3 3 5 3 2 2 4" xfId="4517"/>
    <cellStyle name="Normal 3 3 5 3 2 2 5" xfId="15095"/>
    <cellStyle name="Normal 3 3 5 3 2 2 6" xfId="20026"/>
    <cellStyle name="Normal 3 3 5 3 2 2 7" xfId="30583"/>
    <cellStyle name="Normal 3 3 5 3 2 2 8" xfId="41138"/>
    <cellStyle name="Normal 3 3 5 3 2 2 9" xfId="51702"/>
    <cellStyle name="Normal 3 3 5 3 2 3" xfId="5927"/>
    <cellStyle name="Normal 3 3 5 3 2 3 2" xfId="11208"/>
    <cellStyle name="Normal 3 3 5 3 2 3 2 2" xfId="26714"/>
    <cellStyle name="Normal 3 3 5 3 2 3 2 3" xfId="37271"/>
    <cellStyle name="Normal 3 3 5 3 2 3 2 4" xfId="47826"/>
    <cellStyle name="Normal 3 3 5 3 2 3 2 5" xfId="58390"/>
    <cellStyle name="Normal 3 3 5 3 2 3 3" xfId="16327"/>
    <cellStyle name="Normal 3 3 5 3 2 3 4" xfId="21434"/>
    <cellStyle name="Normal 3 3 5 3 2 3 5" xfId="31991"/>
    <cellStyle name="Normal 3 3 5 3 2 3 6" xfId="42546"/>
    <cellStyle name="Normal 3 3 5 3 2 3 7" xfId="53110"/>
    <cellStyle name="Normal 3 3 5 3 2 4" xfId="8567"/>
    <cellStyle name="Normal 3 3 5 3 2 4 2" xfId="24074"/>
    <cellStyle name="Normal 3 3 5 3 2 4 3" xfId="34631"/>
    <cellStyle name="Normal 3 3 5 3 2 4 4" xfId="45186"/>
    <cellStyle name="Normal 3 3 5 3 2 4 5" xfId="55750"/>
    <cellStyle name="Normal 3 3 5 3 2 5" xfId="3285"/>
    <cellStyle name="Normal 3 3 5 3 2 6" xfId="13863"/>
    <cellStyle name="Normal 3 3 5 3 2 7" xfId="18794"/>
    <cellStyle name="Normal 3 3 5 3 2 8" xfId="29351"/>
    <cellStyle name="Normal 3 3 5 3 2 9" xfId="39906"/>
    <cellStyle name="Normal 3 3 5 3 3" xfId="993"/>
    <cellStyle name="Normal 3 3 5 3 3 10" xfId="50822"/>
    <cellStyle name="Normal 3 3 5 3 3 2" xfId="2225"/>
    <cellStyle name="Normal 3 3 5 3 3 2 2" xfId="7511"/>
    <cellStyle name="Normal 3 3 5 3 3 2 2 2" xfId="12792"/>
    <cellStyle name="Normal 3 3 5 3 3 2 2 2 2" xfId="28298"/>
    <cellStyle name="Normal 3 3 5 3 3 2 2 2 3" xfId="38855"/>
    <cellStyle name="Normal 3 3 5 3 3 2 2 2 4" xfId="49410"/>
    <cellStyle name="Normal 3 3 5 3 3 2 2 2 5" xfId="59974"/>
    <cellStyle name="Normal 3 3 5 3 3 2 2 3" xfId="17911"/>
    <cellStyle name="Normal 3 3 5 3 3 2 2 4" xfId="23018"/>
    <cellStyle name="Normal 3 3 5 3 3 2 2 5" xfId="33575"/>
    <cellStyle name="Normal 3 3 5 3 3 2 2 6" xfId="44130"/>
    <cellStyle name="Normal 3 3 5 3 3 2 2 7" xfId="54694"/>
    <cellStyle name="Normal 3 3 5 3 3 2 3" xfId="10151"/>
    <cellStyle name="Normal 3 3 5 3 3 2 3 2" xfId="25658"/>
    <cellStyle name="Normal 3 3 5 3 3 2 3 3" xfId="36215"/>
    <cellStyle name="Normal 3 3 5 3 3 2 3 4" xfId="46770"/>
    <cellStyle name="Normal 3 3 5 3 3 2 3 5" xfId="57334"/>
    <cellStyle name="Normal 3 3 5 3 3 2 4" xfId="4869"/>
    <cellStyle name="Normal 3 3 5 3 3 2 5" xfId="15447"/>
    <cellStyle name="Normal 3 3 5 3 3 2 6" xfId="20378"/>
    <cellStyle name="Normal 3 3 5 3 3 2 7" xfId="30935"/>
    <cellStyle name="Normal 3 3 5 3 3 2 8" xfId="41490"/>
    <cellStyle name="Normal 3 3 5 3 3 2 9" xfId="52054"/>
    <cellStyle name="Normal 3 3 5 3 3 3" xfId="6279"/>
    <cellStyle name="Normal 3 3 5 3 3 3 2" xfId="11560"/>
    <cellStyle name="Normal 3 3 5 3 3 3 2 2" xfId="27066"/>
    <cellStyle name="Normal 3 3 5 3 3 3 2 3" xfId="37623"/>
    <cellStyle name="Normal 3 3 5 3 3 3 2 4" xfId="48178"/>
    <cellStyle name="Normal 3 3 5 3 3 3 2 5" xfId="58742"/>
    <cellStyle name="Normal 3 3 5 3 3 3 3" xfId="16679"/>
    <cellStyle name="Normal 3 3 5 3 3 3 4" xfId="21786"/>
    <cellStyle name="Normal 3 3 5 3 3 3 5" xfId="32343"/>
    <cellStyle name="Normal 3 3 5 3 3 3 6" xfId="42898"/>
    <cellStyle name="Normal 3 3 5 3 3 3 7" xfId="53462"/>
    <cellStyle name="Normal 3 3 5 3 3 4" xfId="8919"/>
    <cellStyle name="Normal 3 3 5 3 3 4 2" xfId="24426"/>
    <cellStyle name="Normal 3 3 5 3 3 4 3" xfId="34983"/>
    <cellStyle name="Normal 3 3 5 3 3 4 4" xfId="45538"/>
    <cellStyle name="Normal 3 3 5 3 3 4 5" xfId="56102"/>
    <cellStyle name="Normal 3 3 5 3 3 5" xfId="3637"/>
    <cellStyle name="Normal 3 3 5 3 3 6" xfId="14215"/>
    <cellStyle name="Normal 3 3 5 3 3 7" xfId="19146"/>
    <cellStyle name="Normal 3 3 5 3 3 8" xfId="29703"/>
    <cellStyle name="Normal 3 3 5 3 3 9" xfId="40258"/>
    <cellStyle name="Normal 3 3 5 3 4" xfId="1521"/>
    <cellStyle name="Normal 3 3 5 3 4 2" xfId="6807"/>
    <cellStyle name="Normal 3 3 5 3 4 2 2" xfId="12088"/>
    <cellStyle name="Normal 3 3 5 3 4 2 2 2" xfId="27594"/>
    <cellStyle name="Normal 3 3 5 3 4 2 2 3" xfId="38151"/>
    <cellStyle name="Normal 3 3 5 3 4 2 2 4" xfId="48706"/>
    <cellStyle name="Normal 3 3 5 3 4 2 2 5" xfId="59270"/>
    <cellStyle name="Normal 3 3 5 3 4 2 3" xfId="17207"/>
    <cellStyle name="Normal 3 3 5 3 4 2 4" xfId="22314"/>
    <cellStyle name="Normal 3 3 5 3 4 2 5" xfId="32871"/>
    <cellStyle name="Normal 3 3 5 3 4 2 6" xfId="43426"/>
    <cellStyle name="Normal 3 3 5 3 4 2 7" xfId="53990"/>
    <cellStyle name="Normal 3 3 5 3 4 3" xfId="9447"/>
    <cellStyle name="Normal 3 3 5 3 4 3 2" xfId="24954"/>
    <cellStyle name="Normal 3 3 5 3 4 3 3" xfId="35511"/>
    <cellStyle name="Normal 3 3 5 3 4 3 4" xfId="46066"/>
    <cellStyle name="Normal 3 3 5 3 4 3 5" xfId="56630"/>
    <cellStyle name="Normal 3 3 5 3 4 4" xfId="4165"/>
    <cellStyle name="Normal 3 3 5 3 4 5" xfId="14743"/>
    <cellStyle name="Normal 3 3 5 3 4 6" xfId="19674"/>
    <cellStyle name="Normal 3 3 5 3 4 7" xfId="30231"/>
    <cellStyle name="Normal 3 3 5 3 4 8" xfId="40786"/>
    <cellStyle name="Normal 3 3 5 3 4 9" xfId="51350"/>
    <cellStyle name="Normal 3 3 5 3 5" xfId="5574"/>
    <cellStyle name="Normal 3 3 5 3 5 2" xfId="10856"/>
    <cellStyle name="Normal 3 3 5 3 5 2 2" xfId="26362"/>
    <cellStyle name="Normal 3 3 5 3 5 2 3" xfId="36919"/>
    <cellStyle name="Normal 3 3 5 3 5 2 4" xfId="47474"/>
    <cellStyle name="Normal 3 3 5 3 5 2 5" xfId="58038"/>
    <cellStyle name="Normal 3 3 5 3 5 3" xfId="15975"/>
    <cellStyle name="Normal 3 3 5 3 5 4" xfId="21082"/>
    <cellStyle name="Normal 3 3 5 3 5 5" xfId="31639"/>
    <cellStyle name="Normal 3 3 5 3 5 6" xfId="42194"/>
    <cellStyle name="Normal 3 3 5 3 5 7" xfId="52758"/>
    <cellStyle name="Normal 3 3 5 3 6" xfId="8215"/>
    <cellStyle name="Normal 3 3 5 3 6 2" xfId="23722"/>
    <cellStyle name="Normal 3 3 5 3 6 3" xfId="34279"/>
    <cellStyle name="Normal 3 3 5 3 6 4" xfId="44834"/>
    <cellStyle name="Normal 3 3 5 3 6 5" xfId="55398"/>
    <cellStyle name="Normal 3 3 5 3 7" xfId="2937"/>
    <cellStyle name="Normal 3 3 5 3 8" xfId="13511"/>
    <cellStyle name="Normal 3 3 5 3 9" xfId="18442"/>
    <cellStyle name="Normal 3 3 5 4" xfId="464"/>
    <cellStyle name="Normal 3 3 5 4 10" xfId="39732"/>
    <cellStyle name="Normal 3 3 5 4 11" xfId="50294"/>
    <cellStyle name="Normal 3 3 5 4 2" xfId="1169"/>
    <cellStyle name="Normal 3 3 5 4 2 10" xfId="50998"/>
    <cellStyle name="Normal 3 3 5 4 2 2" xfId="2401"/>
    <cellStyle name="Normal 3 3 5 4 2 2 2" xfId="7687"/>
    <cellStyle name="Normal 3 3 5 4 2 2 2 2" xfId="12968"/>
    <cellStyle name="Normal 3 3 5 4 2 2 2 2 2" xfId="28474"/>
    <cellStyle name="Normal 3 3 5 4 2 2 2 2 3" xfId="39031"/>
    <cellStyle name="Normal 3 3 5 4 2 2 2 2 4" xfId="49586"/>
    <cellStyle name="Normal 3 3 5 4 2 2 2 2 5" xfId="60150"/>
    <cellStyle name="Normal 3 3 5 4 2 2 2 3" xfId="18087"/>
    <cellStyle name="Normal 3 3 5 4 2 2 2 4" xfId="23194"/>
    <cellStyle name="Normal 3 3 5 4 2 2 2 5" xfId="33751"/>
    <cellStyle name="Normal 3 3 5 4 2 2 2 6" xfId="44306"/>
    <cellStyle name="Normal 3 3 5 4 2 2 2 7" xfId="54870"/>
    <cellStyle name="Normal 3 3 5 4 2 2 3" xfId="10327"/>
    <cellStyle name="Normal 3 3 5 4 2 2 3 2" xfId="25834"/>
    <cellStyle name="Normal 3 3 5 4 2 2 3 3" xfId="36391"/>
    <cellStyle name="Normal 3 3 5 4 2 2 3 4" xfId="46946"/>
    <cellStyle name="Normal 3 3 5 4 2 2 3 5" xfId="57510"/>
    <cellStyle name="Normal 3 3 5 4 2 2 4" xfId="5045"/>
    <cellStyle name="Normal 3 3 5 4 2 2 5" xfId="15623"/>
    <cellStyle name="Normal 3 3 5 4 2 2 6" xfId="20554"/>
    <cellStyle name="Normal 3 3 5 4 2 2 7" xfId="31111"/>
    <cellStyle name="Normal 3 3 5 4 2 2 8" xfId="41666"/>
    <cellStyle name="Normal 3 3 5 4 2 2 9" xfId="52230"/>
    <cellStyle name="Normal 3 3 5 4 2 3" xfId="6455"/>
    <cellStyle name="Normal 3 3 5 4 2 3 2" xfId="11736"/>
    <cellStyle name="Normal 3 3 5 4 2 3 2 2" xfId="27242"/>
    <cellStyle name="Normal 3 3 5 4 2 3 2 3" xfId="37799"/>
    <cellStyle name="Normal 3 3 5 4 2 3 2 4" xfId="48354"/>
    <cellStyle name="Normal 3 3 5 4 2 3 2 5" xfId="58918"/>
    <cellStyle name="Normal 3 3 5 4 2 3 3" xfId="16855"/>
    <cellStyle name="Normal 3 3 5 4 2 3 4" xfId="21962"/>
    <cellStyle name="Normal 3 3 5 4 2 3 5" xfId="32519"/>
    <cellStyle name="Normal 3 3 5 4 2 3 6" xfId="43074"/>
    <cellStyle name="Normal 3 3 5 4 2 3 7" xfId="53638"/>
    <cellStyle name="Normal 3 3 5 4 2 4" xfId="9095"/>
    <cellStyle name="Normal 3 3 5 4 2 4 2" xfId="24602"/>
    <cellStyle name="Normal 3 3 5 4 2 4 3" xfId="35159"/>
    <cellStyle name="Normal 3 3 5 4 2 4 4" xfId="45714"/>
    <cellStyle name="Normal 3 3 5 4 2 4 5" xfId="56278"/>
    <cellStyle name="Normal 3 3 5 4 2 5" xfId="3813"/>
    <cellStyle name="Normal 3 3 5 4 2 6" xfId="14391"/>
    <cellStyle name="Normal 3 3 5 4 2 7" xfId="19322"/>
    <cellStyle name="Normal 3 3 5 4 2 8" xfId="29879"/>
    <cellStyle name="Normal 3 3 5 4 2 9" xfId="40434"/>
    <cellStyle name="Normal 3 3 5 4 3" xfId="1697"/>
    <cellStyle name="Normal 3 3 5 4 3 2" xfId="6983"/>
    <cellStyle name="Normal 3 3 5 4 3 2 2" xfId="12264"/>
    <cellStyle name="Normal 3 3 5 4 3 2 2 2" xfId="27770"/>
    <cellStyle name="Normal 3 3 5 4 3 2 2 3" xfId="38327"/>
    <cellStyle name="Normal 3 3 5 4 3 2 2 4" xfId="48882"/>
    <cellStyle name="Normal 3 3 5 4 3 2 2 5" xfId="59446"/>
    <cellStyle name="Normal 3 3 5 4 3 2 3" xfId="17383"/>
    <cellStyle name="Normal 3 3 5 4 3 2 4" xfId="22490"/>
    <cellStyle name="Normal 3 3 5 4 3 2 5" xfId="33047"/>
    <cellStyle name="Normal 3 3 5 4 3 2 6" xfId="43602"/>
    <cellStyle name="Normal 3 3 5 4 3 2 7" xfId="54166"/>
    <cellStyle name="Normal 3 3 5 4 3 3" xfId="9623"/>
    <cellStyle name="Normal 3 3 5 4 3 3 2" xfId="25130"/>
    <cellStyle name="Normal 3 3 5 4 3 3 3" xfId="35687"/>
    <cellStyle name="Normal 3 3 5 4 3 3 4" xfId="46242"/>
    <cellStyle name="Normal 3 3 5 4 3 3 5" xfId="56806"/>
    <cellStyle name="Normal 3 3 5 4 3 4" xfId="4341"/>
    <cellStyle name="Normal 3 3 5 4 3 5" xfId="14919"/>
    <cellStyle name="Normal 3 3 5 4 3 6" xfId="19850"/>
    <cellStyle name="Normal 3 3 5 4 3 7" xfId="30407"/>
    <cellStyle name="Normal 3 3 5 4 3 8" xfId="40962"/>
    <cellStyle name="Normal 3 3 5 4 3 9" xfId="51526"/>
    <cellStyle name="Normal 3 3 5 4 4" xfId="5750"/>
    <cellStyle name="Normal 3 3 5 4 4 2" xfId="11032"/>
    <cellStyle name="Normal 3 3 5 4 4 2 2" xfId="26538"/>
    <cellStyle name="Normal 3 3 5 4 4 2 3" xfId="37095"/>
    <cellStyle name="Normal 3 3 5 4 4 2 4" xfId="47650"/>
    <cellStyle name="Normal 3 3 5 4 4 2 5" xfId="58214"/>
    <cellStyle name="Normal 3 3 5 4 4 3" xfId="16151"/>
    <cellStyle name="Normal 3 3 5 4 4 4" xfId="21258"/>
    <cellStyle name="Normal 3 3 5 4 4 5" xfId="31815"/>
    <cellStyle name="Normal 3 3 5 4 4 6" xfId="42370"/>
    <cellStyle name="Normal 3 3 5 4 4 7" xfId="52934"/>
    <cellStyle name="Normal 3 3 5 4 5" xfId="8391"/>
    <cellStyle name="Normal 3 3 5 4 5 2" xfId="23898"/>
    <cellStyle name="Normal 3 3 5 4 5 3" xfId="34455"/>
    <cellStyle name="Normal 3 3 5 4 5 4" xfId="45010"/>
    <cellStyle name="Normal 3 3 5 4 5 5" xfId="55574"/>
    <cellStyle name="Normal 3 3 5 4 6" xfId="3111"/>
    <cellStyle name="Normal 3 3 5 4 7" xfId="13687"/>
    <cellStyle name="Normal 3 3 5 4 8" xfId="18618"/>
    <cellStyle name="Normal 3 3 5 4 9" xfId="29177"/>
    <cellStyle name="Normal 3 3 5 5" xfId="817"/>
    <cellStyle name="Normal 3 3 5 5 10" xfId="50646"/>
    <cellStyle name="Normal 3 3 5 5 2" xfId="2049"/>
    <cellStyle name="Normal 3 3 5 5 2 2" xfId="7335"/>
    <cellStyle name="Normal 3 3 5 5 2 2 2" xfId="12616"/>
    <cellStyle name="Normal 3 3 5 5 2 2 2 2" xfId="28122"/>
    <cellStyle name="Normal 3 3 5 5 2 2 2 3" xfId="38679"/>
    <cellStyle name="Normal 3 3 5 5 2 2 2 4" xfId="49234"/>
    <cellStyle name="Normal 3 3 5 5 2 2 2 5" xfId="59798"/>
    <cellStyle name="Normal 3 3 5 5 2 2 3" xfId="17735"/>
    <cellStyle name="Normal 3 3 5 5 2 2 4" xfId="22842"/>
    <cellStyle name="Normal 3 3 5 5 2 2 5" xfId="33399"/>
    <cellStyle name="Normal 3 3 5 5 2 2 6" xfId="43954"/>
    <cellStyle name="Normal 3 3 5 5 2 2 7" xfId="54518"/>
    <cellStyle name="Normal 3 3 5 5 2 3" xfId="9975"/>
    <cellStyle name="Normal 3 3 5 5 2 3 2" xfId="25482"/>
    <cellStyle name="Normal 3 3 5 5 2 3 3" xfId="36039"/>
    <cellStyle name="Normal 3 3 5 5 2 3 4" xfId="46594"/>
    <cellStyle name="Normal 3 3 5 5 2 3 5" xfId="57158"/>
    <cellStyle name="Normal 3 3 5 5 2 4" xfId="4693"/>
    <cellStyle name="Normal 3 3 5 5 2 5" xfId="15271"/>
    <cellStyle name="Normal 3 3 5 5 2 6" xfId="20202"/>
    <cellStyle name="Normal 3 3 5 5 2 7" xfId="30759"/>
    <cellStyle name="Normal 3 3 5 5 2 8" xfId="41314"/>
    <cellStyle name="Normal 3 3 5 5 2 9" xfId="51878"/>
    <cellStyle name="Normal 3 3 5 5 3" xfId="6103"/>
    <cellStyle name="Normal 3 3 5 5 3 2" xfId="11384"/>
    <cellStyle name="Normal 3 3 5 5 3 2 2" xfId="26890"/>
    <cellStyle name="Normal 3 3 5 5 3 2 3" xfId="37447"/>
    <cellStyle name="Normal 3 3 5 5 3 2 4" xfId="48002"/>
    <cellStyle name="Normal 3 3 5 5 3 2 5" xfId="58566"/>
    <cellStyle name="Normal 3 3 5 5 3 3" xfId="16503"/>
    <cellStyle name="Normal 3 3 5 5 3 4" xfId="21610"/>
    <cellStyle name="Normal 3 3 5 5 3 5" xfId="32167"/>
    <cellStyle name="Normal 3 3 5 5 3 6" xfId="42722"/>
    <cellStyle name="Normal 3 3 5 5 3 7" xfId="53286"/>
    <cellStyle name="Normal 3 3 5 5 4" xfId="8743"/>
    <cellStyle name="Normal 3 3 5 5 4 2" xfId="24250"/>
    <cellStyle name="Normal 3 3 5 5 4 3" xfId="34807"/>
    <cellStyle name="Normal 3 3 5 5 4 4" xfId="45362"/>
    <cellStyle name="Normal 3 3 5 5 4 5" xfId="55926"/>
    <cellStyle name="Normal 3 3 5 5 5" xfId="3461"/>
    <cellStyle name="Normal 3 3 5 5 6" xfId="14039"/>
    <cellStyle name="Normal 3 3 5 5 7" xfId="18970"/>
    <cellStyle name="Normal 3 3 5 5 8" xfId="29527"/>
    <cellStyle name="Normal 3 3 5 5 9" xfId="40082"/>
    <cellStyle name="Normal 3 3 5 6" xfId="1345"/>
    <cellStyle name="Normal 3 3 5 6 2" xfId="6631"/>
    <cellStyle name="Normal 3 3 5 6 2 2" xfId="11912"/>
    <cellStyle name="Normal 3 3 5 6 2 2 2" xfId="27418"/>
    <cellStyle name="Normal 3 3 5 6 2 2 3" xfId="37975"/>
    <cellStyle name="Normal 3 3 5 6 2 2 4" xfId="48530"/>
    <cellStyle name="Normal 3 3 5 6 2 2 5" xfId="59094"/>
    <cellStyle name="Normal 3 3 5 6 2 3" xfId="17031"/>
    <cellStyle name="Normal 3 3 5 6 2 4" xfId="22138"/>
    <cellStyle name="Normal 3 3 5 6 2 5" xfId="32695"/>
    <cellStyle name="Normal 3 3 5 6 2 6" xfId="43250"/>
    <cellStyle name="Normal 3 3 5 6 2 7" xfId="53814"/>
    <cellStyle name="Normal 3 3 5 6 3" xfId="9271"/>
    <cellStyle name="Normal 3 3 5 6 3 2" xfId="24778"/>
    <cellStyle name="Normal 3 3 5 6 3 3" xfId="35335"/>
    <cellStyle name="Normal 3 3 5 6 3 4" xfId="45890"/>
    <cellStyle name="Normal 3 3 5 6 3 5" xfId="56454"/>
    <cellStyle name="Normal 3 3 5 6 4" xfId="3989"/>
    <cellStyle name="Normal 3 3 5 6 5" xfId="14567"/>
    <cellStyle name="Normal 3 3 5 6 6" xfId="19498"/>
    <cellStyle name="Normal 3 3 5 6 7" xfId="30055"/>
    <cellStyle name="Normal 3 3 5 6 8" xfId="40610"/>
    <cellStyle name="Normal 3 3 5 6 9" xfId="51174"/>
    <cellStyle name="Normal 3 3 5 7" xfId="2577"/>
    <cellStyle name="Normal 3 3 5 7 2" xfId="7863"/>
    <cellStyle name="Normal 3 3 5 7 2 2" xfId="13144"/>
    <cellStyle name="Normal 3 3 5 7 2 2 2" xfId="28650"/>
    <cellStyle name="Normal 3 3 5 7 2 2 3" xfId="39207"/>
    <cellStyle name="Normal 3 3 5 7 2 2 4" xfId="49762"/>
    <cellStyle name="Normal 3 3 5 7 2 2 5" xfId="60326"/>
    <cellStyle name="Normal 3 3 5 7 2 3" xfId="23370"/>
    <cellStyle name="Normal 3 3 5 7 2 4" xfId="33927"/>
    <cellStyle name="Normal 3 3 5 7 2 5" xfId="44482"/>
    <cellStyle name="Normal 3 3 5 7 2 6" xfId="55046"/>
    <cellStyle name="Normal 3 3 5 7 3" xfId="10503"/>
    <cellStyle name="Normal 3 3 5 7 3 2" xfId="26010"/>
    <cellStyle name="Normal 3 3 5 7 3 3" xfId="36567"/>
    <cellStyle name="Normal 3 3 5 7 3 4" xfId="47122"/>
    <cellStyle name="Normal 3 3 5 7 3 5" xfId="57686"/>
    <cellStyle name="Normal 3 3 5 7 4" xfId="5221"/>
    <cellStyle name="Normal 3 3 5 7 5" xfId="15799"/>
    <cellStyle name="Normal 3 3 5 7 6" xfId="20730"/>
    <cellStyle name="Normal 3 3 5 7 7" xfId="31287"/>
    <cellStyle name="Normal 3 3 5 7 8" xfId="41842"/>
    <cellStyle name="Normal 3 3 5 7 9" xfId="52406"/>
    <cellStyle name="Normal 3 3 5 8" xfId="5398"/>
    <cellStyle name="Normal 3 3 5 8 2" xfId="10680"/>
    <cellStyle name="Normal 3 3 5 8 2 2" xfId="26186"/>
    <cellStyle name="Normal 3 3 5 8 2 3" xfId="36743"/>
    <cellStyle name="Normal 3 3 5 8 2 4" xfId="47298"/>
    <cellStyle name="Normal 3 3 5 8 2 5" xfId="57862"/>
    <cellStyle name="Normal 3 3 5 8 3" xfId="20906"/>
    <cellStyle name="Normal 3 3 5 8 4" xfId="31463"/>
    <cellStyle name="Normal 3 3 5 8 5" xfId="42018"/>
    <cellStyle name="Normal 3 3 5 8 6" xfId="52582"/>
    <cellStyle name="Normal 3 3 5 9" xfId="8039"/>
    <cellStyle name="Normal 3 3 5 9 2" xfId="23546"/>
    <cellStyle name="Normal 3 3 5 9 3" xfId="34103"/>
    <cellStyle name="Normal 3 3 5 9 4" xfId="44658"/>
    <cellStyle name="Normal 3 3 5 9 5" xfId="55222"/>
    <cellStyle name="Normal 3 3 6" xfId="128"/>
    <cellStyle name="Normal 3 3 6 10" xfId="13358"/>
    <cellStyle name="Normal 3 3 6 11" xfId="18288"/>
    <cellStyle name="Normal 3 3 6 12" xfId="28850"/>
    <cellStyle name="Normal 3 3 6 13" xfId="39405"/>
    <cellStyle name="Normal 3 3 6 14" xfId="49965"/>
    <cellStyle name="Normal 3 3 6 2" xfId="311"/>
    <cellStyle name="Normal 3 3 6 2 10" xfId="29026"/>
    <cellStyle name="Normal 3 3 6 2 11" xfId="39581"/>
    <cellStyle name="Normal 3 3 6 2 12" xfId="50141"/>
    <cellStyle name="Normal 3 3 6 2 2" xfId="664"/>
    <cellStyle name="Normal 3 3 6 2 2 10" xfId="50493"/>
    <cellStyle name="Normal 3 3 6 2 2 2" xfId="1896"/>
    <cellStyle name="Normal 3 3 6 2 2 2 2" xfId="7182"/>
    <cellStyle name="Normal 3 3 6 2 2 2 2 2" xfId="12463"/>
    <cellStyle name="Normal 3 3 6 2 2 2 2 2 2" xfId="27969"/>
    <cellStyle name="Normal 3 3 6 2 2 2 2 2 3" xfId="38526"/>
    <cellStyle name="Normal 3 3 6 2 2 2 2 2 4" xfId="49081"/>
    <cellStyle name="Normal 3 3 6 2 2 2 2 2 5" xfId="59645"/>
    <cellStyle name="Normal 3 3 6 2 2 2 2 3" xfId="17582"/>
    <cellStyle name="Normal 3 3 6 2 2 2 2 4" xfId="22689"/>
    <cellStyle name="Normal 3 3 6 2 2 2 2 5" xfId="33246"/>
    <cellStyle name="Normal 3 3 6 2 2 2 2 6" xfId="43801"/>
    <cellStyle name="Normal 3 3 6 2 2 2 2 7" xfId="54365"/>
    <cellStyle name="Normal 3 3 6 2 2 2 3" xfId="9822"/>
    <cellStyle name="Normal 3 3 6 2 2 2 3 2" xfId="25329"/>
    <cellStyle name="Normal 3 3 6 2 2 2 3 3" xfId="35886"/>
    <cellStyle name="Normal 3 3 6 2 2 2 3 4" xfId="46441"/>
    <cellStyle name="Normal 3 3 6 2 2 2 3 5" xfId="57005"/>
    <cellStyle name="Normal 3 3 6 2 2 2 4" xfId="4540"/>
    <cellStyle name="Normal 3 3 6 2 2 2 5" xfId="15118"/>
    <cellStyle name="Normal 3 3 6 2 2 2 6" xfId="20049"/>
    <cellStyle name="Normal 3 3 6 2 2 2 7" xfId="30606"/>
    <cellStyle name="Normal 3 3 6 2 2 2 8" xfId="41161"/>
    <cellStyle name="Normal 3 3 6 2 2 2 9" xfId="51725"/>
    <cellStyle name="Normal 3 3 6 2 2 3" xfId="5950"/>
    <cellStyle name="Normal 3 3 6 2 2 3 2" xfId="11231"/>
    <cellStyle name="Normal 3 3 6 2 2 3 2 2" xfId="26737"/>
    <cellStyle name="Normal 3 3 6 2 2 3 2 3" xfId="37294"/>
    <cellStyle name="Normal 3 3 6 2 2 3 2 4" xfId="47849"/>
    <cellStyle name="Normal 3 3 6 2 2 3 2 5" xfId="58413"/>
    <cellStyle name="Normal 3 3 6 2 2 3 3" xfId="16350"/>
    <cellStyle name="Normal 3 3 6 2 2 3 4" xfId="21457"/>
    <cellStyle name="Normal 3 3 6 2 2 3 5" xfId="32014"/>
    <cellStyle name="Normal 3 3 6 2 2 3 6" xfId="42569"/>
    <cellStyle name="Normal 3 3 6 2 2 3 7" xfId="53133"/>
    <cellStyle name="Normal 3 3 6 2 2 4" xfId="8590"/>
    <cellStyle name="Normal 3 3 6 2 2 4 2" xfId="24097"/>
    <cellStyle name="Normal 3 3 6 2 2 4 3" xfId="34654"/>
    <cellStyle name="Normal 3 3 6 2 2 4 4" xfId="45209"/>
    <cellStyle name="Normal 3 3 6 2 2 4 5" xfId="55773"/>
    <cellStyle name="Normal 3 3 6 2 2 5" xfId="3308"/>
    <cellStyle name="Normal 3 3 6 2 2 6" xfId="13886"/>
    <cellStyle name="Normal 3 3 6 2 2 7" xfId="18817"/>
    <cellStyle name="Normal 3 3 6 2 2 8" xfId="29374"/>
    <cellStyle name="Normal 3 3 6 2 2 9" xfId="39929"/>
    <cellStyle name="Normal 3 3 6 2 3" xfId="1016"/>
    <cellStyle name="Normal 3 3 6 2 3 10" xfId="50845"/>
    <cellStyle name="Normal 3 3 6 2 3 2" xfId="2248"/>
    <cellStyle name="Normal 3 3 6 2 3 2 2" xfId="7534"/>
    <cellStyle name="Normal 3 3 6 2 3 2 2 2" xfId="12815"/>
    <cellStyle name="Normal 3 3 6 2 3 2 2 2 2" xfId="28321"/>
    <cellStyle name="Normal 3 3 6 2 3 2 2 2 3" xfId="38878"/>
    <cellStyle name="Normal 3 3 6 2 3 2 2 2 4" xfId="49433"/>
    <cellStyle name="Normal 3 3 6 2 3 2 2 2 5" xfId="59997"/>
    <cellStyle name="Normal 3 3 6 2 3 2 2 3" xfId="17934"/>
    <cellStyle name="Normal 3 3 6 2 3 2 2 4" xfId="23041"/>
    <cellStyle name="Normal 3 3 6 2 3 2 2 5" xfId="33598"/>
    <cellStyle name="Normal 3 3 6 2 3 2 2 6" xfId="44153"/>
    <cellStyle name="Normal 3 3 6 2 3 2 2 7" xfId="54717"/>
    <cellStyle name="Normal 3 3 6 2 3 2 3" xfId="10174"/>
    <cellStyle name="Normal 3 3 6 2 3 2 3 2" xfId="25681"/>
    <cellStyle name="Normal 3 3 6 2 3 2 3 3" xfId="36238"/>
    <cellStyle name="Normal 3 3 6 2 3 2 3 4" xfId="46793"/>
    <cellStyle name="Normal 3 3 6 2 3 2 3 5" xfId="57357"/>
    <cellStyle name="Normal 3 3 6 2 3 2 4" xfId="4892"/>
    <cellStyle name="Normal 3 3 6 2 3 2 5" xfId="15470"/>
    <cellStyle name="Normal 3 3 6 2 3 2 6" xfId="20401"/>
    <cellStyle name="Normal 3 3 6 2 3 2 7" xfId="30958"/>
    <cellStyle name="Normal 3 3 6 2 3 2 8" xfId="41513"/>
    <cellStyle name="Normal 3 3 6 2 3 2 9" xfId="52077"/>
    <cellStyle name="Normal 3 3 6 2 3 3" xfId="6302"/>
    <cellStyle name="Normal 3 3 6 2 3 3 2" xfId="11583"/>
    <cellStyle name="Normal 3 3 6 2 3 3 2 2" xfId="27089"/>
    <cellStyle name="Normal 3 3 6 2 3 3 2 3" xfId="37646"/>
    <cellStyle name="Normal 3 3 6 2 3 3 2 4" xfId="48201"/>
    <cellStyle name="Normal 3 3 6 2 3 3 2 5" xfId="58765"/>
    <cellStyle name="Normal 3 3 6 2 3 3 3" xfId="16702"/>
    <cellStyle name="Normal 3 3 6 2 3 3 4" xfId="21809"/>
    <cellStyle name="Normal 3 3 6 2 3 3 5" xfId="32366"/>
    <cellStyle name="Normal 3 3 6 2 3 3 6" xfId="42921"/>
    <cellStyle name="Normal 3 3 6 2 3 3 7" xfId="53485"/>
    <cellStyle name="Normal 3 3 6 2 3 4" xfId="8942"/>
    <cellStyle name="Normal 3 3 6 2 3 4 2" xfId="24449"/>
    <cellStyle name="Normal 3 3 6 2 3 4 3" xfId="35006"/>
    <cellStyle name="Normal 3 3 6 2 3 4 4" xfId="45561"/>
    <cellStyle name="Normal 3 3 6 2 3 4 5" xfId="56125"/>
    <cellStyle name="Normal 3 3 6 2 3 5" xfId="3660"/>
    <cellStyle name="Normal 3 3 6 2 3 6" xfId="14238"/>
    <cellStyle name="Normal 3 3 6 2 3 7" xfId="19169"/>
    <cellStyle name="Normal 3 3 6 2 3 8" xfId="29726"/>
    <cellStyle name="Normal 3 3 6 2 3 9" xfId="40281"/>
    <cellStyle name="Normal 3 3 6 2 4" xfId="1544"/>
    <cellStyle name="Normal 3 3 6 2 4 2" xfId="6830"/>
    <cellStyle name="Normal 3 3 6 2 4 2 2" xfId="12111"/>
    <cellStyle name="Normal 3 3 6 2 4 2 2 2" xfId="27617"/>
    <cellStyle name="Normal 3 3 6 2 4 2 2 3" xfId="38174"/>
    <cellStyle name="Normal 3 3 6 2 4 2 2 4" xfId="48729"/>
    <cellStyle name="Normal 3 3 6 2 4 2 2 5" xfId="59293"/>
    <cellStyle name="Normal 3 3 6 2 4 2 3" xfId="17230"/>
    <cellStyle name="Normal 3 3 6 2 4 2 4" xfId="22337"/>
    <cellStyle name="Normal 3 3 6 2 4 2 5" xfId="32894"/>
    <cellStyle name="Normal 3 3 6 2 4 2 6" xfId="43449"/>
    <cellStyle name="Normal 3 3 6 2 4 2 7" xfId="54013"/>
    <cellStyle name="Normal 3 3 6 2 4 3" xfId="9470"/>
    <cellStyle name="Normal 3 3 6 2 4 3 2" xfId="24977"/>
    <cellStyle name="Normal 3 3 6 2 4 3 3" xfId="35534"/>
    <cellStyle name="Normal 3 3 6 2 4 3 4" xfId="46089"/>
    <cellStyle name="Normal 3 3 6 2 4 3 5" xfId="56653"/>
    <cellStyle name="Normal 3 3 6 2 4 4" xfId="4188"/>
    <cellStyle name="Normal 3 3 6 2 4 5" xfId="14766"/>
    <cellStyle name="Normal 3 3 6 2 4 6" xfId="19697"/>
    <cellStyle name="Normal 3 3 6 2 4 7" xfId="30254"/>
    <cellStyle name="Normal 3 3 6 2 4 8" xfId="40809"/>
    <cellStyle name="Normal 3 3 6 2 4 9" xfId="51373"/>
    <cellStyle name="Normal 3 3 6 2 5" xfId="5597"/>
    <cellStyle name="Normal 3 3 6 2 5 2" xfId="10879"/>
    <cellStyle name="Normal 3 3 6 2 5 2 2" xfId="26385"/>
    <cellStyle name="Normal 3 3 6 2 5 2 3" xfId="36942"/>
    <cellStyle name="Normal 3 3 6 2 5 2 4" xfId="47497"/>
    <cellStyle name="Normal 3 3 6 2 5 2 5" xfId="58061"/>
    <cellStyle name="Normal 3 3 6 2 5 3" xfId="15998"/>
    <cellStyle name="Normal 3 3 6 2 5 4" xfId="21105"/>
    <cellStyle name="Normal 3 3 6 2 5 5" xfId="31662"/>
    <cellStyle name="Normal 3 3 6 2 5 6" xfId="42217"/>
    <cellStyle name="Normal 3 3 6 2 5 7" xfId="52781"/>
    <cellStyle name="Normal 3 3 6 2 6" xfId="8238"/>
    <cellStyle name="Normal 3 3 6 2 6 2" xfId="23745"/>
    <cellStyle name="Normal 3 3 6 2 6 3" xfId="34302"/>
    <cellStyle name="Normal 3 3 6 2 6 4" xfId="44857"/>
    <cellStyle name="Normal 3 3 6 2 6 5" xfId="55421"/>
    <cellStyle name="Normal 3 3 6 2 7" xfId="2960"/>
    <cellStyle name="Normal 3 3 6 2 8" xfId="13534"/>
    <cellStyle name="Normal 3 3 6 2 9" xfId="18465"/>
    <cellStyle name="Normal 3 3 6 3" xfId="487"/>
    <cellStyle name="Normal 3 3 6 3 10" xfId="39755"/>
    <cellStyle name="Normal 3 3 6 3 11" xfId="50317"/>
    <cellStyle name="Normal 3 3 6 3 2" xfId="1192"/>
    <cellStyle name="Normal 3 3 6 3 2 10" xfId="51021"/>
    <cellStyle name="Normal 3 3 6 3 2 2" xfId="2424"/>
    <cellStyle name="Normal 3 3 6 3 2 2 2" xfId="7710"/>
    <cellStyle name="Normal 3 3 6 3 2 2 2 2" xfId="12991"/>
    <cellStyle name="Normal 3 3 6 3 2 2 2 2 2" xfId="28497"/>
    <cellStyle name="Normal 3 3 6 3 2 2 2 2 3" xfId="39054"/>
    <cellStyle name="Normal 3 3 6 3 2 2 2 2 4" xfId="49609"/>
    <cellStyle name="Normal 3 3 6 3 2 2 2 2 5" xfId="60173"/>
    <cellStyle name="Normal 3 3 6 3 2 2 2 3" xfId="18110"/>
    <cellStyle name="Normal 3 3 6 3 2 2 2 4" xfId="23217"/>
    <cellStyle name="Normal 3 3 6 3 2 2 2 5" xfId="33774"/>
    <cellStyle name="Normal 3 3 6 3 2 2 2 6" xfId="44329"/>
    <cellStyle name="Normal 3 3 6 3 2 2 2 7" xfId="54893"/>
    <cellStyle name="Normal 3 3 6 3 2 2 3" xfId="10350"/>
    <cellStyle name="Normal 3 3 6 3 2 2 3 2" xfId="25857"/>
    <cellStyle name="Normal 3 3 6 3 2 2 3 3" xfId="36414"/>
    <cellStyle name="Normal 3 3 6 3 2 2 3 4" xfId="46969"/>
    <cellStyle name="Normal 3 3 6 3 2 2 3 5" xfId="57533"/>
    <cellStyle name="Normal 3 3 6 3 2 2 4" xfId="5068"/>
    <cellStyle name="Normal 3 3 6 3 2 2 5" xfId="15646"/>
    <cellStyle name="Normal 3 3 6 3 2 2 6" xfId="20577"/>
    <cellStyle name="Normal 3 3 6 3 2 2 7" xfId="31134"/>
    <cellStyle name="Normal 3 3 6 3 2 2 8" xfId="41689"/>
    <cellStyle name="Normal 3 3 6 3 2 2 9" xfId="52253"/>
    <cellStyle name="Normal 3 3 6 3 2 3" xfId="6478"/>
    <cellStyle name="Normal 3 3 6 3 2 3 2" xfId="11759"/>
    <cellStyle name="Normal 3 3 6 3 2 3 2 2" xfId="27265"/>
    <cellStyle name="Normal 3 3 6 3 2 3 2 3" xfId="37822"/>
    <cellStyle name="Normal 3 3 6 3 2 3 2 4" xfId="48377"/>
    <cellStyle name="Normal 3 3 6 3 2 3 2 5" xfId="58941"/>
    <cellStyle name="Normal 3 3 6 3 2 3 3" xfId="16878"/>
    <cellStyle name="Normal 3 3 6 3 2 3 4" xfId="21985"/>
    <cellStyle name="Normal 3 3 6 3 2 3 5" xfId="32542"/>
    <cellStyle name="Normal 3 3 6 3 2 3 6" xfId="43097"/>
    <cellStyle name="Normal 3 3 6 3 2 3 7" xfId="53661"/>
    <cellStyle name="Normal 3 3 6 3 2 4" xfId="9118"/>
    <cellStyle name="Normal 3 3 6 3 2 4 2" xfId="24625"/>
    <cellStyle name="Normal 3 3 6 3 2 4 3" xfId="35182"/>
    <cellStyle name="Normal 3 3 6 3 2 4 4" xfId="45737"/>
    <cellStyle name="Normal 3 3 6 3 2 4 5" xfId="56301"/>
    <cellStyle name="Normal 3 3 6 3 2 5" xfId="3836"/>
    <cellStyle name="Normal 3 3 6 3 2 6" xfId="14414"/>
    <cellStyle name="Normal 3 3 6 3 2 7" xfId="19345"/>
    <cellStyle name="Normal 3 3 6 3 2 8" xfId="29902"/>
    <cellStyle name="Normal 3 3 6 3 2 9" xfId="40457"/>
    <cellStyle name="Normal 3 3 6 3 3" xfId="1720"/>
    <cellStyle name="Normal 3 3 6 3 3 2" xfId="7006"/>
    <cellStyle name="Normal 3 3 6 3 3 2 2" xfId="12287"/>
    <cellStyle name="Normal 3 3 6 3 3 2 2 2" xfId="27793"/>
    <cellStyle name="Normal 3 3 6 3 3 2 2 3" xfId="38350"/>
    <cellStyle name="Normal 3 3 6 3 3 2 2 4" xfId="48905"/>
    <cellStyle name="Normal 3 3 6 3 3 2 2 5" xfId="59469"/>
    <cellStyle name="Normal 3 3 6 3 3 2 3" xfId="17406"/>
    <cellStyle name="Normal 3 3 6 3 3 2 4" xfId="22513"/>
    <cellStyle name="Normal 3 3 6 3 3 2 5" xfId="33070"/>
    <cellStyle name="Normal 3 3 6 3 3 2 6" xfId="43625"/>
    <cellStyle name="Normal 3 3 6 3 3 2 7" xfId="54189"/>
    <cellStyle name="Normal 3 3 6 3 3 3" xfId="9646"/>
    <cellStyle name="Normal 3 3 6 3 3 3 2" xfId="25153"/>
    <cellStyle name="Normal 3 3 6 3 3 3 3" xfId="35710"/>
    <cellStyle name="Normal 3 3 6 3 3 3 4" xfId="46265"/>
    <cellStyle name="Normal 3 3 6 3 3 3 5" xfId="56829"/>
    <cellStyle name="Normal 3 3 6 3 3 4" xfId="4364"/>
    <cellStyle name="Normal 3 3 6 3 3 5" xfId="14942"/>
    <cellStyle name="Normal 3 3 6 3 3 6" xfId="19873"/>
    <cellStyle name="Normal 3 3 6 3 3 7" xfId="30430"/>
    <cellStyle name="Normal 3 3 6 3 3 8" xfId="40985"/>
    <cellStyle name="Normal 3 3 6 3 3 9" xfId="51549"/>
    <cellStyle name="Normal 3 3 6 3 4" xfId="5773"/>
    <cellStyle name="Normal 3 3 6 3 4 2" xfId="11055"/>
    <cellStyle name="Normal 3 3 6 3 4 2 2" xfId="26561"/>
    <cellStyle name="Normal 3 3 6 3 4 2 3" xfId="37118"/>
    <cellStyle name="Normal 3 3 6 3 4 2 4" xfId="47673"/>
    <cellStyle name="Normal 3 3 6 3 4 2 5" xfId="58237"/>
    <cellStyle name="Normal 3 3 6 3 4 3" xfId="16174"/>
    <cellStyle name="Normal 3 3 6 3 4 4" xfId="21281"/>
    <cellStyle name="Normal 3 3 6 3 4 5" xfId="31838"/>
    <cellStyle name="Normal 3 3 6 3 4 6" xfId="42393"/>
    <cellStyle name="Normal 3 3 6 3 4 7" xfId="52957"/>
    <cellStyle name="Normal 3 3 6 3 5" xfId="8414"/>
    <cellStyle name="Normal 3 3 6 3 5 2" xfId="23921"/>
    <cellStyle name="Normal 3 3 6 3 5 3" xfId="34478"/>
    <cellStyle name="Normal 3 3 6 3 5 4" xfId="45033"/>
    <cellStyle name="Normal 3 3 6 3 5 5" xfId="55597"/>
    <cellStyle name="Normal 3 3 6 3 6" xfId="3134"/>
    <cellStyle name="Normal 3 3 6 3 7" xfId="13710"/>
    <cellStyle name="Normal 3 3 6 3 8" xfId="18641"/>
    <cellStyle name="Normal 3 3 6 3 9" xfId="29200"/>
    <cellStyle name="Normal 3 3 6 4" xfId="840"/>
    <cellStyle name="Normal 3 3 6 4 10" xfId="50669"/>
    <cellStyle name="Normal 3 3 6 4 2" xfId="2072"/>
    <cellStyle name="Normal 3 3 6 4 2 2" xfId="7358"/>
    <cellStyle name="Normal 3 3 6 4 2 2 2" xfId="12639"/>
    <cellStyle name="Normal 3 3 6 4 2 2 2 2" xfId="28145"/>
    <cellStyle name="Normal 3 3 6 4 2 2 2 3" xfId="38702"/>
    <cellStyle name="Normal 3 3 6 4 2 2 2 4" xfId="49257"/>
    <cellStyle name="Normal 3 3 6 4 2 2 2 5" xfId="59821"/>
    <cellStyle name="Normal 3 3 6 4 2 2 3" xfId="17758"/>
    <cellStyle name="Normal 3 3 6 4 2 2 4" xfId="22865"/>
    <cellStyle name="Normal 3 3 6 4 2 2 5" xfId="33422"/>
    <cellStyle name="Normal 3 3 6 4 2 2 6" xfId="43977"/>
    <cellStyle name="Normal 3 3 6 4 2 2 7" xfId="54541"/>
    <cellStyle name="Normal 3 3 6 4 2 3" xfId="9998"/>
    <cellStyle name="Normal 3 3 6 4 2 3 2" xfId="25505"/>
    <cellStyle name="Normal 3 3 6 4 2 3 3" xfId="36062"/>
    <cellStyle name="Normal 3 3 6 4 2 3 4" xfId="46617"/>
    <cellStyle name="Normal 3 3 6 4 2 3 5" xfId="57181"/>
    <cellStyle name="Normal 3 3 6 4 2 4" xfId="4716"/>
    <cellStyle name="Normal 3 3 6 4 2 5" xfId="15294"/>
    <cellStyle name="Normal 3 3 6 4 2 6" xfId="20225"/>
    <cellStyle name="Normal 3 3 6 4 2 7" xfId="30782"/>
    <cellStyle name="Normal 3 3 6 4 2 8" xfId="41337"/>
    <cellStyle name="Normal 3 3 6 4 2 9" xfId="51901"/>
    <cellStyle name="Normal 3 3 6 4 3" xfId="6126"/>
    <cellStyle name="Normal 3 3 6 4 3 2" xfId="11407"/>
    <cellStyle name="Normal 3 3 6 4 3 2 2" xfId="26913"/>
    <cellStyle name="Normal 3 3 6 4 3 2 3" xfId="37470"/>
    <cellStyle name="Normal 3 3 6 4 3 2 4" xfId="48025"/>
    <cellStyle name="Normal 3 3 6 4 3 2 5" xfId="58589"/>
    <cellStyle name="Normal 3 3 6 4 3 3" xfId="16526"/>
    <cellStyle name="Normal 3 3 6 4 3 4" xfId="21633"/>
    <cellStyle name="Normal 3 3 6 4 3 5" xfId="32190"/>
    <cellStyle name="Normal 3 3 6 4 3 6" xfId="42745"/>
    <cellStyle name="Normal 3 3 6 4 3 7" xfId="53309"/>
    <cellStyle name="Normal 3 3 6 4 4" xfId="8766"/>
    <cellStyle name="Normal 3 3 6 4 4 2" xfId="24273"/>
    <cellStyle name="Normal 3 3 6 4 4 3" xfId="34830"/>
    <cellStyle name="Normal 3 3 6 4 4 4" xfId="45385"/>
    <cellStyle name="Normal 3 3 6 4 4 5" xfId="55949"/>
    <cellStyle name="Normal 3 3 6 4 5" xfId="3484"/>
    <cellStyle name="Normal 3 3 6 4 6" xfId="14062"/>
    <cellStyle name="Normal 3 3 6 4 7" xfId="18993"/>
    <cellStyle name="Normal 3 3 6 4 8" xfId="29550"/>
    <cellStyle name="Normal 3 3 6 4 9" xfId="40105"/>
    <cellStyle name="Normal 3 3 6 5" xfId="1368"/>
    <cellStyle name="Normal 3 3 6 5 2" xfId="6654"/>
    <cellStyle name="Normal 3 3 6 5 2 2" xfId="11935"/>
    <cellStyle name="Normal 3 3 6 5 2 2 2" xfId="27441"/>
    <cellStyle name="Normal 3 3 6 5 2 2 3" xfId="37998"/>
    <cellStyle name="Normal 3 3 6 5 2 2 4" xfId="48553"/>
    <cellStyle name="Normal 3 3 6 5 2 2 5" xfId="59117"/>
    <cellStyle name="Normal 3 3 6 5 2 3" xfId="17054"/>
    <cellStyle name="Normal 3 3 6 5 2 4" xfId="22161"/>
    <cellStyle name="Normal 3 3 6 5 2 5" xfId="32718"/>
    <cellStyle name="Normal 3 3 6 5 2 6" xfId="43273"/>
    <cellStyle name="Normal 3 3 6 5 2 7" xfId="53837"/>
    <cellStyle name="Normal 3 3 6 5 3" xfId="9294"/>
    <cellStyle name="Normal 3 3 6 5 3 2" xfId="24801"/>
    <cellStyle name="Normal 3 3 6 5 3 3" xfId="35358"/>
    <cellStyle name="Normal 3 3 6 5 3 4" xfId="45913"/>
    <cellStyle name="Normal 3 3 6 5 3 5" xfId="56477"/>
    <cellStyle name="Normal 3 3 6 5 4" xfId="4012"/>
    <cellStyle name="Normal 3 3 6 5 5" xfId="14590"/>
    <cellStyle name="Normal 3 3 6 5 6" xfId="19521"/>
    <cellStyle name="Normal 3 3 6 5 7" xfId="30078"/>
    <cellStyle name="Normal 3 3 6 5 8" xfId="40633"/>
    <cellStyle name="Normal 3 3 6 5 9" xfId="51197"/>
    <cellStyle name="Normal 3 3 6 6" xfId="2600"/>
    <cellStyle name="Normal 3 3 6 6 2" xfId="7886"/>
    <cellStyle name="Normal 3 3 6 6 2 2" xfId="13167"/>
    <cellStyle name="Normal 3 3 6 6 2 2 2" xfId="28673"/>
    <cellStyle name="Normal 3 3 6 6 2 2 3" xfId="39230"/>
    <cellStyle name="Normal 3 3 6 6 2 2 4" xfId="49785"/>
    <cellStyle name="Normal 3 3 6 6 2 2 5" xfId="60349"/>
    <cellStyle name="Normal 3 3 6 6 2 3" xfId="23393"/>
    <cellStyle name="Normal 3 3 6 6 2 4" xfId="33950"/>
    <cellStyle name="Normal 3 3 6 6 2 5" xfId="44505"/>
    <cellStyle name="Normal 3 3 6 6 2 6" xfId="55069"/>
    <cellStyle name="Normal 3 3 6 6 3" xfId="10526"/>
    <cellStyle name="Normal 3 3 6 6 3 2" xfId="26033"/>
    <cellStyle name="Normal 3 3 6 6 3 3" xfId="36590"/>
    <cellStyle name="Normal 3 3 6 6 3 4" xfId="47145"/>
    <cellStyle name="Normal 3 3 6 6 3 5" xfId="57709"/>
    <cellStyle name="Normal 3 3 6 6 4" xfId="5244"/>
    <cellStyle name="Normal 3 3 6 6 5" xfId="15822"/>
    <cellStyle name="Normal 3 3 6 6 6" xfId="20753"/>
    <cellStyle name="Normal 3 3 6 6 7" xfId="31310"/>
    <cellStyle name="Normal 3 3 6 6 8" xfId="41865"/>
    <cellStyle name="Normal 3 3 6 6 9" xfId="52429"/>
    <cellStyle name="Normal 3 3 6 7" xfId="5421"/>
    <cellStyle name="Normal 3 3 6 7 2" xfId="10703"/>
    <cellStyle name="Normal 3 3 6 7 2 2" xfId="26209"/>
    <cellStyle name="Normal 3 3 6 7 2 3" xfId="36766"/>
    <cellStyle name="Normal 3 3 6 7 2 4" xfId="47321"/>
    <cellStyle name="Normal 3 3 6 7 2 5" xfId="57885"/>
    <cellStyle name="Normal 3 3 6 7 3" xfId="20929"/>
    <cellStyle name="Normal 3 3 6 7 4" xfId="31486"/>
    <cellStyle name="Normal 3 3 6 7 5" xfId="42041"/>
    <cellStyle name="Normal 3 3 6 7 6" xfId="52605"/>
    <cellStyle name="Normal 3 3 6 8" xfId="8062"/>
    <cellStyle name="Normal 3 3 6 8 2" xfId="23569"/>
    <cellStyle name="Normal 3 3 6 8 3" xfId="34126"/>
    <cellStyle name="Normal 3 3 6 8 4" xfId="44681"/>
    <cellStyle name="Normal 3 3 6 8 5" xfId="55245"/>
    <cellStyle name="Normal 3 3 6 9" xfId="2777"/>
    <cellStyle name="Normal 3 3 7" xfId="222"/>
    <cellStyle name="Normal 3 3 7 10" xfId="28938"/>
    <cellStyle name="Normal 3 3 7 11" xfId="39493"/>
    <cellStyle name="Normal 3 3 7 12" xfId="50053"/>
    <cellStyle name="Normal 3 3 7 2" xfId="575"/>
    <cellStyle name="Normal 3 3 7 2 10" xfId="50404"/>
    <cellStyle name="Normal 3 3 7 2 2" xfId="1807"/>
    <cellStyle name="Normal 3 3 7 2 2 2" xfId="7093"/>
    <cellStyle name="Normal 3 3 7 2 2 2 2" xfId="12374"/>
    <cellStyle name="Normal 3 3 7 2 2 2 2 2" xfId="27880"/>
    <cellStyle name="Normal 3 3 7 2 2 2 2 3" xfId="38437"/>
    <cellStyle name="Normal 3 3 7 2 2 2 2 4" xfId="48992"/>
    <cellStyle name="Normal 3 3 7 2 2 2 2 5" xfId="59556"/>
    <cellStyle name="Normal 3 3 7 2 2 2 3" xfId="17493"/>
    <cellStyle name="Normal 3 3 7 2 2 2 4" xfId="22600"/>
    <cellStyle name="Normal 3 3 7 2 2 2 5" xfId="33157"/>
    <cellStyle name="Normal 3 3 7 2 2 2 6" xfId="43712"/>
    <cellStyle name="Normal 3 3 7 2 2 2 7" xfId="54276"/>
    <cellStyle name="Normal 3 3 7 2 2 3" xfId="9733"/>
    <cellStyle name="Normal 3 3 7 2 2 3 2" xfId="25240"/>
    <cellStyle name="Normal 3 3 7 2 2 3 3" xfId="35797"/>
    <cellStyle name="Normal 3 3 7 2 2 3 4" xfId="46352"/>
    <cellStyle name="Normal 3 3 7 2 2 3 5" xfId="56916"/>
    <cellStyle name="Normal 3 3 7 2 2 4" xfId="4451"/>
    <cellStyle name="Normal 3 3 7 2 2 5" xfId="15029"/>
    <cellStyle name="Normal 3 3 7 2 2 6" xfId="19960"/>
    <cellStyle name="Normal 3 3 7 2 2 7" xfId="30517"/>
    <cellStyle name="Normal 3 3 7 2 2 8" xfId="41072"/>
    <cellStyle name="Normal 3 3 7 2 2 9" xfId="51636"/>
    <cellStyle name="Normal 3 3 7 2 3" xfId="5861"/>
    <cellStyle name="Normal 3 3 7 2 3 2" xfId="11142"/>
    <cellStyle name="Normal 3 3 7 2 3 2 2" xfId="26648"/>
    <cellStyle name="Normal 3 3 7 2 3 2 3" xfId="37205"/>
    <cellStyle name="Normal 3 3 7 2 3 2 4" xfId="47760"/>
    <cellStyle name="Normal 3 3 7 2 3 2 5" xfId="58324"/>
    <cellStyle name="Normal 3 3 7 2 3 3" xfId="16261"/>
    <cellStyle name="Normal 3 3 7 2 3 4" xfId="21368"/>
    <cellStyle name="Normal 3 3 7 2 3 5" xfId="31925"/>
    <cellStyle name="Normal 3 3 7 2 3 6" xfId="42480"/>
    <cellStyle name="Normal 3 3 7 2 3 7" xfId="53044"/>
    <cellStyle name="Normal 3 3 7 2 4" xfId="8501"/>
    <cellStyle name="Normal 3 3 7 2 4 2" xfId="24008"/>
    <cellStyle name="Normal 3 3 7 2 4 3" xfId="34565"/>
    <cellStyle name="Normal 3 3 7 2 4 4" xfId="45120"/>
    <cellStyle name="Normal 3 3 7 2 4 5" xfId="55684"/>
    <cellStyle name="Normal 3 3 7 2 5" xfId="3219"/>
    <cellStyle name="Normal 3 3 7 2 6" xfId="13797"/>
    <cellStyle name="Normal 3 3 7 2 7" xfId="18728"/>
    <cellStyle name="Normal 3 3 7 2 8" xfId="29285"/>
    <cellStyle name="Normal 3 3 7 2 9" xfId="39840"/>
    <cellStyle name="Normal 3 3 7 3" xfId="927"/>
    <cellStyle name="Normal 3 3 7 3 10" xfId="50756"/>
    <cellStyle name="Normal 3 3 7 3 2" xfId="2159"/>
    <cellStyle name="Normal 3 3 7 3 2 2" xfId="7445"/>
    <cellStyle name="Normal 3 3 7 3 2 2 2" xfId="12726"/>
    <cellStyle name="Normal 3 3 7 3 2 2 2 2" xfId="28232"/>
    <cellStyle name="Normal 3 3 7 3 2 2 2 3" xfId="38789"/>
    <cellStyle name="Normal 3 3 7 3 2 2 2 4" xfId="49344"/>
    <cellStyle name="Normal 3 3 7 3 2 2 2 5" xfId="59908"/>
    <cellStyle name="Normal 3 3 7 3 2 2 3" xfId="17845"/>
    <cellStyle name="Normal 3 3 7 3 2 2 4" xfId="22952"/>
    <cellStyle name="Normal 3 3 7 3 2 2 5" xfId="33509"/>
    <cellStyle name="Normal 3 3 7 3 2 2 6" xfId="44064"/>
    <cellStyle name="Normal 3 3 7 3 2 2 7" xfId="54628"/>
    <cellStyle name="Normal 3 3 7 3 2 3" xfId="10085"/>
    <cellStyle name="Normal 3 3 7 3 2 3 2" xfId="25592"/>
    <cellStyle name="Normal 3 3 7 3 2 3 3" xfId="36149"/>
    <cellStyle name="Normal 3 3 7 3 2 3 4" xfId="46704"/>
    <cellStyle name="Normal 3 3 7 3 2 3 5" xfId="57268"/>
    <cellStyle name="Normal 3 3 7 3 2 4" xfId="4803"/>
    <cellStyle name="Normal 3 3 7 3 2 5" xfId="15381"/>
    <cellStyle name="Normal 3 3 7 3 2 6" xfId="20312"/>
    <cellStyle name="Normal 3 3 7 3 2 7" xfId="30869"/>
    <cellStyle name="Normal 3 3 7 3 2 8" xfId="41424"/>
    <cellStyle name="Normal 3 3 7 3 2 9" xfId="51988"/>
    <cellStyle name="Normal 3 3 7 3 3" xfId="6213"/>
    <cellStyle name="Normal 3 3 7 3 3 2" xfId="11494"/>
    <cellStyle name="Normal 3 3 7 3 3 2 2" xfId="27000"/>
    <cellStyle name="Normal 3 3 7 3 3 2 3" xfId="37557"/>
    <cellStyle name="Normal 3 3 7 3 3 2 4" xfId="48112"/>
    <cellStyle name="Normal 3 3 7 3 3 2 5" xfId="58676"/>
    <cellStyle name="Normal 3 3 7 3 3 3" xfId="16613"/>
    <cellStyle name="Normal 3 3 7 3 3 4" xfId="21720"/>
    <cellStyle name="Normal 3 3 7 3 3 5" xfId="32277"/>
    <cellStyle name="Normal 3 3 7 3 3 6" xfId="42832"/>
    <cellStyle name="Normal 3 3 7 3 3 7" xfId="53396"/>
    <cellStyle name="Normal 3 3 7 3 4" xfId="8853"/>
    <cellStyle name="Normal 3 3 7 3 4 2" xfId="24360"/>
    <cellStyle name="Normal 3 3 7 3 4 3" xfId="34917"/>
    <cellStyle name="Normal 3 3 7 3 4 4" xfId="45472"/>
    <cellStyle name="Normal 3 3 7 3 4 5" xfId="56036"/>
    <cellStyle name="Normal 3 3 7 3 5" xfId="3571"/>
    <cellStyle name="Normal 3 3 7 3 6" xfId="14149"/>
    <cellStyle name="Normal 3 3 7 3 7" xfId="19080"/>
    <cellStyle name="Normal 3 3 7 3 8" xfId="29637"/>
    <cellStyle name="Normal 3 3 7 3 9" xfId="40192"/>
    <cellStyle name="Normal 3 3 7 4" xfId="1455"/>
    <cellStyle name="Normal 3 3 7 4 2" xfId="6741"/>
    <cellStyle name="Normal 3 3 7 4 2 2" xfId="12022"/>
    <cellStyle name="Normal 3 3 7 4 2 2 2" xfId="27528"/>
    <cellStyle name="Normal 3 3 7 4 2 2 3" xfId="38085"/>
    <cellStyle name="Normal 3 3 7 4 2 2 4" xfId="48640"/>
    <cellStyle name="Normal 3 3 7 4 2 2 5" xfId="59204"/>
    <cellStyle name="Normal 3 3 7 4 2 3" xfId="17141"/>
    <cellStyle name="Normal 3 3 7 4 2 4" xfId="22248"/>
    <cellStyle name="Normal 3 3 7 4 2 5" xfId="32805"/>
    <cellStyle name="Normal 3 3 7 4 2 6" xfId="43360"/>
    <cellStyle name="Normal 3 3 7 4 2 7" xfId="53924"/>
    <cellStyle name="Normal 3 3 7 4 3" xfId="9381"/>
    <cellStyle name="Normal 3 3 7 4 3 2" xfId="24888"/>
    <cellStyle name="Normal 3 3 7 4 3 3" xfId="35445"/>
    <cellStyle name="Normal 3 3 7 4 3 4" xfId="46000"/>
    <cellStyle name="Normal 3 3 7 4 3 5" xfId="56564"/>
    <cellStyle name="Normal 3 3 7 4 4" xfId="4099"/>
    <cellStyle name="Normal 3 3 7 4 5" xfId="14677"/>
    <cellStyle name="Normal 3 3 7 4 6" xfId="19608"/>
    <cellStyle name="Normal 3 3 7 4 7" xfId="30165"/>
    <cellStyle name="Normal 3 3 7 4 8" xfId="40720"/>
    <cellStyle name="Normal 3 3 7 4 9" xfId="51284"/>
    <cellStyle name="Normal 3 3 7 5" xfId="5508"/>
    <cellStyle name="Normal 3 3 7 5 2" xfId="10790"/>
    <cellStyle name="Normal 3 3 7 5 2 2" xfId="26296"/>
    <cellStyle name="Normal 3 3 7 5 2 3" xfId="36853"/>
    <cellStyle name="Normal 3 3 7 5 2 4" xfId="47408"/>
    <cellStyle name="Normal 3 3 7 5 2 5" xfId="57972"/>
    <cellStyle name="Normal 3 3 7 5 3" xfId="15909"/>
    <cellStyle name="Normal 3 3 7 5 4" xfId="21016"/>
    <cellStyle name="Normal 3 3 7 5 5" xfId="31573"/>
    <cellStyle name="Normal 3 3 7 5 6" xfId="42128"/>
    <cellStyle name="Normal 3 3 7 5 7" xfId="52692"/>
    <cellStyle name="Normal 3 3 7 6" xfId="8149"/>
    <cellStyle name="Normal 3 3 7 6 2" xfId="23656"/>
    <cellStyle name="Normal 3 3 7 6 3" xfId="34213"/>
    <cellStyle name="Normal 3 3 7 6 4" xfId="44768"/>
    <cellStyle name="Normal 3 3 7 6 5" xfId="55332"/>
    <cellStyle name="Normal 3 3 7 7" xfId="2872"/>
    <cellStyle name="Normal 3 3 7 8" xfId="13445"/>
    <cellStyle name="Normal 3 3 7 9" xfId="18377"/>
    <cellStyle name="Normal 3 3 8" xfId="411"/>
    <cellStyle name="Normal 3 3 8 10" xfId="39681"/>
    <cellStyle name="Normal 3 3 8 11" xfId="50241"/>
    <cellStyle name="Normal 3 3 8 2" xfId="1116"/>
    <cellStyle name="Normal 3 3 8 2 10" xfId="50945"/>
    <cellStyle name="Normal 3 3 8 2 2" xfId="2348"/>
    <cellStyle name="Normal 3 3 8 2 2 2" xfId="7634"/>
    <cellStyle name="Normal 3 3 8 2 2 2 2" xfId="12915"/>
    <cellStyle name="Normal 3 3 8 2 2 2 2 2" xfId="28421"/>
    <cellStyle name="Normal 3 3 8 2 2 2 2 3" xfId="38978"/>
    <cellStyle name="Normal 3 3 8 2 2 2 2 4" xfId="49533"/>
    <cellStyle name="Normal 3 3 8 2 2 2 2 5" xfId="60097"/>
    <cellStyle name="Normal 3 3 8 2 2 2 3" xfId="18034"/>
    <cellStyle name="Normal 3 3 8 2 2 2 4" xfId="23141"/>
    <cellStyle name="Normal 3 3 8 2 2 2 5" xfId="33698"/>
    <cellStyle name="Normal 3 3 8 2 2 2 6" xfId="44253"/>
    <cellStyle name="Normal 3 3 8 2 2 2 7" xfId="54817"/>
    <cellStyle name="Normal 3 3 8 2 2 3" xfId="10274"/>
    <cellStyle name="Normal 3 3 8 2 2 3 2" xfId="25781"/>
    <cellStyle name="Normal 3 3 8 2 2 3 3" xfId="36338"/>
    <cellStyle name="Normal 3 3 8 2 2 3 4" xfId="46893"/>
    <cellStyle name="Normal 3 3 8 2 2 3 5" xfId="57457"/>
    <cellStyle name="Normal 3 3 8 2 2 4" xfId="4992"/>
    <cellStyle name="Normal 3 3 8 2 2 5" xfId="15570"/>
    <cellStyle name="Normal 3 3 8 2 2 6" xfId="20501"/>
    <cellStyle name="Normal 3 3 8 2 2 7" xfId="31058"/>
    <cellStyle name="Normal 3 3 8 2 2 8" xfId="41613"/>
    <cellStyle name="Normal 3 3 8 2 2 9" xfId="52177"/>
    <cellStyle name="Normal 3 3 8 2 3" xfId="6402"/>
    <cellStyle name="Normal 3 3 8 2 3 2" xfId="11683"/>
    <cellStyle name="Normal 3 3 8 2 3 2 2" xfId="27189"/>
    <cellStyle name="Normal 3 3 8 2 3 2 3" xfId="37746"/>
    <cellStyle name="Normal 3 3 8 2 3 2 4" xfId="48301"/>
    <cellStyle name="Normal 3 3 8 2 3 2 5" xfId="58865"/>
    <cellStyle name="Normal 3 3 8 2 3 3" xfId="16802"/>
    <cellStyle name="Normal 3 3 8 2 3 4" xfId="21909"/>
    <cellStyle name="Normal 3 3 8 2 3 5" xfId="32466"/>
    <cellStyle name="Normal 3 3 8 2 3 6" xfId="43021"/>
    <cellStyle name="Normal 3 3 8 2 3 7" xfId="53585"/>
    <cellStyle name="Normal 3 3 8 2 4" xfId="9042"/>
    <cellStyle name="Normal 3 3 8 2 4 2" xfId="24549"/>
    <cellStyle name="Normal 3 3 8 2 4 3" xfId="35106"/>
    <cellStyle name="Normal 3 3 8 2 4 4" xfId="45661"/>
    <cellStyle name="Normal 3 3 8 2 4 5" xfId="56225"/>
    <cellStyle name="Normal 3 3 8 2 5" xfId="3760"/>
    <cellStyle name="Normal 3 3 8 2 6" xfId="14338"/>
    <cellStyle name="Normal 3 3 8 2 7" xfId="19269"/>
    <cellStyle name="Normal 3 3 8 2 8" xfId="29826"/>
    <cellStyle name="Normal 3 3 8 2 9" xfId="40381"/>
    <cellStyle name="Normal 3 3 8 3" xfId="1644"/>
    <cellStyle name="Normal 3 3 8 3 2" xfId="6930"/>
    <cellStyle name="Normal 3 3 8 3 2 2" xfId="12211"/>
    <cellStyle name="Normal 3 3 8 3 2 2 2" xfId="27717"/>
    <cellStyle name="Normal 3 3 8 3 2 2 3" xfId="38274"/>
    <cellStyle name="Normal 3 3 8 3 2 2 4" xfId="48829"/>
    <cellStyle name="Normal 3 3 8 3 2 2 5" xfId="59393"/>
    <cellStyle name="Normal 3 3 8 3 2 3" xfId="17330"/>
    <cellStyle name="Normal 3 3 8 3 2 4" xfId="22437"/>
    <cellStyle name="Normal 3 3 8 3 2 5" xfId="32994"/>
    <cellStyle name="Normal 3 3 8 3 2 6" xfId="43549"/>
    <cellStyle name="Normal 3 3 8 3 2 7" xfId="54113"/>
    <cellStyle name="Normal 3 3 8 3 3" xfId="9570"/>
    <cellStyle name="Normal 3 3 8 3 3 2" xfId="25077"/>
    <cellStyle name="Normal 3 3 8 3 3 3" xfId="35634"/>
    <cellStyle name="Normal 3 3 8 3 3 4" xfId="46189"/>
    <cellStyle name="Normal 3 3 8 3 3 5" xfId="56753"/>
    <cellStyle name="Normal 3 3 8 3 4" xfId="4288"/>
    <cellStyle name="Normal 3 3 8 3 5" xfId="14866"/>
    <cellStyle name="Normal 3 3 8 3 6" xfId="19797"/>
    <cellStyle name="Normal 3 3 8 3 7" xfId="30354"/>
    <cellStyle name="Normal 3 3 8 3 8" xfId="40909"/>
    <cellStyle name="Normal 3 3 8 3 9" xfId="51473"/>
    <cellStyle name="Normal 3 3 8 4" xfId="5697"/>
    <cellStyle name="Normal 3 3 8 4 2" xfId="10979"/>
    <cellStyle name="Normal 3 3 8 4 2 2" xfId="26485"/>
    <cellStyle name="Normal 3 3 8 4 2 3" xfId="37042"/>
    <cellStyle name="Normal 3 3 8 4 2 4" xfId="47597"/>
    <cellStyle name="Normal 3 3 8 4 2 5" xfId="58161"/>
    <cellStyle name="Normal 3 3 8 4 3" xfId="16098"/>
    <cellStyle name="Normal 3 3 8 4 4" xfId="21205"/>
    <cellStyle name="Normal 3 3 8 4 5" xfId="31762"/>
    <cellStyle name="Normal 3 3 8 4 6" xfId="42317"/>
    <cellStyle name="Normal 3 3 8 4 7" xfId="52881"/>
    <cellStyle name="Normal 3 3 8 5" xfId="8338"/>
    <cellStyle name="Normal 3 3 8 5 2" xfId="23845"/>
    <cellStyle name="Normal 3 3 8 5 3" xfId="34402"/>
    <cellStyle name="Normal 3 3 8 5 4" xfId="44957"/>
    <cellStyle name="Normal 3 3 8 5 5" xfId="55521"/>
    <cellStyle name="Normal 3 3 8 6" xfId="3060"/>
    <cellStyle name="Normal 3 3 8 7" xfId="13634"/>
    <cellStyle name="Normal 3 3 8 8" xfId="18565"/>
    <cellStyle name="Normal 3 3 8 9" xfId="29126"/>
    <cellStyle name="Normal 3 3 9" xfId="764"/>
    <cellStyle name="Normal 3 3 9 10" xfId="50593"/>
    <cellStyle name="Normal 3 3 9 2" xfId="1996"/>
    <cellStyle name="Normal 3 3 9 2 2" xfId="7282"/>
    <cellStyle name="Normal 3 3 9 2 2 2" xfId="12563"/>
    <cellStyle name="Normal 3 3 9 2 2 2 2" xfId="28069"/>
    <cellStyle name="Normal 3 3 9 2 2 2 3" xfId="38626"/>
    <cellStyle name="Normal 3 3 9 2 2 2 4" xfId="49181"/>
    <cellStyle name="Normal 3 3 9 2 2 2 5" xfId="59745"/>
    <cellStyle name="Normal 3 3 9 2 2 3" xfId="17682"/>
    <cellStyle name="Normal 3 3 9 2 2 4" xfId="22789"/>
    <cellStyle name="Normal 3 3 9 2 2 5" xfId="33346"/>
    <cellStyle name="Normal 3 3 9 2 2 6" xfId="43901"/>
    <cellStyle name="Normal 3 3 9 2 2 7" xfId="54465"/>
    <cellStyle name="Normal 3 3 9 2 3" xfId="9922"/>
    <cellStyle name="Normal 3 3 9 2 3 2" xfId="25429"/>
    <cellStyle name="Normal 3 3 9 2 3 3" xfId="35986"/>
    <cellStyle name="Normal 3 3 9 2 3 4" xfId="46541"/>
    <cellStyle name="Normal 3 3 9 2 3 5" xfId="57105"/>
    <cellStyle name="Normal 3 3 9 2 4" xfId="4640"/>
    <cellStyle name="Normal 3 3 9 2 5" xfId="15218"/>
    <cellStyle name="Normal 3 3 9 2 6" xfId="20149"/>
    <cellStyle name="Normal 3 3 9 2 7" xfId="30706"/>
    <cellStyle name="Normal 3 3 9 2 8" xfId="41261"/>
    <cellStyle name="Normal 3 3 9 2 9" xfId="51825"/>
    <cellStyle name="Normal 3 3 9 3" xfId="6050"/>
    <cellStyle name="Normal 3 3 9 3 2" xfId="11331"/>
    <cellStyle name="Normal 3 3 9 3 2 2" xfId="26837"/>
    <cellStyle name="Normal 3 3 9 3 2 3" xfId="37394"/>
    <cellStyle name="Normal 3 3 9 3 2 4" xfId="47949"/>
    <cellStyle name="Normal 3 3 9 3 2 5" xfId="58513"/>
    <cellStyle name="Normal 3 3 9 3 3" xfId="16450"/>
    <cellStyle name="Normal 3 3 9 3 4" xfId="21557"/>
    <cellStyle name="Normal 3 3 9 3 5" xfId="32114"/>
    <cellStyle name="Normal 3 3 9 3 6" xfId="42669"/>
    <cellStyle name="Normal 3 3 9 3 7" xfId="53233"/>
    <cellStyle name="Normal 3 3 9 4" xfId="8690"/>
    <cellStyle name="Normal 3 3 9 4 2" xfId="24197"/>
    <cellStyle name="Normal 3 3 9 4 3" xfId="34754"/>
    <cellStyle name="Normal 3 3 9 4 4" xfId="45309"/>
    <cellStyle name="Normal 3 3 9 4 5" xfId="55873"/>
    <cellStyle name="Normal 3 3 9 5" xfId="3408"/>
    <cellStyle name="Normal 3 3 9 6" xfId="13986"/>
    <cellStyle name="Normal 3 3 9 7" xfId="18917"/>
    <cellStyle name="Normal 3 3 9 8" xfId="29474"/>
    <cellStyle name="Normal 3 3 9 9" xfId="40029"/>
    <cellStyle name="Normal 3 4" xfId="56"/>
    <cellStyle name="Normal 3 4 10" xfId="2530"/>
    <cellStyle name="Normal 3 4 10 2" xfId="7816"/>
    <cellStyle name="Normal 3 4 10 2 2" xfId="13097"/>
    <cellStyle name="Normal 3 4 10 2 2 2" xfId="28603"/>
    <cellStyle name="Normal 3 4 10 2 2 3" xfId="39160"/>
    <cellStyle name="Normal 3 4 10 2 2 4" xfId="49715"/>
    <cellStyle name="Normal 3 4 10 2 2 5" xfId="60279"/>
    <cellStyle name="Normal 3 4 10 2 3" xfId="23323"/>
    <cellStyle name="Normal 3 4 10 2 4" xfId="33880"/>
    <cellStyle name="Normal 3 4 10 2 5" xfId="44435"/>
    <cellStyle name="Normal 3 4 10 2 6" xfId="54999"/>
    <cellStyle name="Normal 3 4 10 3" xfId="10456"/>
    <cellStyle name="Normal 3 4 10 3 2" xfId="25963"/>
    <cellStyle name="Normal 3 4 10 3 3" xfId="36520"/>
    <cellStyle name="Normal 3 4 10 3 4" xfId="47075"/>
    <cellStyle name="Normal 3 4 10 3 5" xfId="57639"/>
    <cellStyle name="Normal 3 4 10 4" xfId="5174"/>
    <cellStyle name="Normal 3 4 10 5" xfId="15752"/>
    <cellStyle name="Normal 3 4 10 6" xfId="20683"/>
    <cellStyle name="Normal 3 4 10 7" xfId="31240"/>
    <cellStyle name="Normal 3 4 10 8" xfId="41795"/>
    <cellStyle name="Normal 3 4 10 9" xfId="52359"/>
    <cellStyle name="Normal 3 4 11" xfId="5350"/>
    <cellStyle name="Normal 3 4 11 2" xfId="10632"/>
    <cellStyle name="Normal 3 4 11 2 2" xfId="26139"/>
    <cellStyle name="Normal 3 4 11 2 3" xfId="36696"/>
    <cellStyle name="Normal 3 4 11 2 4" xfId="47251"/>
    <cellStyle name="Normal 3 4 11 2 5" xfId="57815"/>
    <cellStyle name="Normal 3 4 11 3" xfId="20859"/>
    <cellStyle name="Normal 3 4 11 4" xfId="31416"/>
    <cellStyle name="Normal 3 4 11 5" xfId="41971"/>
    <cellStyle name="Normal 3 4 11 6" xfId="52535"/>
    <cellStyle name="Normal 3 4 12" xfId="7992"/>
    <cellStyle name="Normal 3 4 12 2" xfId="23499"/>
    <cellStyle name="Normal 3 4 12 3" xfId="34056"/>
    <cellStyle name="Normal 3 4 12 4" xfId="44611"/>
    <cellStyle name="Normal 3 4 12 5" xfId="55175"/>
    <cellStyle name="Normal 3 4 13" xfId="2704"/>
    <cellStyle name="Normal 3 4 14" xfId="13288"/>
    <cellStyle name="Normal 3 4 15" xfId="18217"/>
    <cellStyle name="Normal 3 4 16" xfId="28781"/>
    <cellStyle name="Normal 3 4 17" xfId="39336"/>
    <cellStyle name="Normal 3 4 18" xfId="49894"/>
    <cellStyle name="Normal 3 4 2" xfId="84"/>
    <cellStyle name="Normal 3 4 2 10" xfId="2740"/>
    <cellStyle name="Normal 3 4 2 11" xfId="13304"/>
    <cellStyle name="Normal 3 4 2 12" xfId="18233"/>
    <cellStyle name="Normal 3 4 2 13" xfId="28814"/>
    <cellStyle name="Normal 3 4 2 14" xfId="39369"/>
    <cellStyle name="Normal 3 4 2 15" xfId="49910"/>
    <cellStyle name="Normal 3 4 2 2" xfId="164"/>
    <cellStyle name="Normal 3 4 2 2 10" xfId="13393"/>
    <cellStyle name="Normal 3 4 2 2 11" xfId="18323"/>
    <cellStyle name="Normal 3 4 2 2 12" xfId="28885"/>
    <cellStyle name="Normal 3 4 2 2 13" xfId="39440"/>
    <cellStyle name="Normal 3 4 2 2 14" xfId="50000"/>
    <cellStyle name="Normal 3 4 2 2 2" xfId="346"/>
    <cellStyle name="Normal 3 4 2 2 2 10" xfId="29061"/>
    <cellStyle name="Normal 3 4 2 2 2 11" xfId="39616"/>
    <cellStyle name="Normal 3 4 2 2 2 12" xfId="50176"/>
    <cellStyle name="Normal 3 4 2 2 2 2" xfId="699"/>
    <cellStyle name="Normal 3 4 2 2 2 2 10" xfId="50528"/>
    <cellStyle name="Normal 3 4 2 2 2 2 2" xfId="1931"/>
    <cellStyle name="Normal 3 4 2 2 2 2 2 2" xfId="7217"/>
    <cellStyle name="Normal 3 4 2 2 2 2 2 2 2" xfId="12498"/>
    <cellStyle name="Normal 3 4 2 2 2 2 2 2 2 2" xfId="28004"/>
    <cellStyle name="Normal 3 4 2 2 2 2 2 2 2 3" xfId="38561"/>
    <cellStyle name="Normal 3 4 2 2 2 2 2 2 2 4" xfId="49116"/>
    <cellStyle name="Normal 3 4 2 2 2 2 2 2 2 5" xfId="59680"/>
    <cellStyle name="Normal 3 4 2 2 2 2 2 2 3" xfId="17617"/>
    <cellStyle name="Normal 3 4 2 2 2 2 2 2 4" xfId="22724"/>
    <cellStyle name="Normal 3 4 2 2 2 2 2 2 5" xfId="33281"/>
    <cellStyle name="Normal 3 4 2 2 2 2 2 2 6" xfId="43836"/>
    <cellStyle name="Normal 3 4 2 2 2 2 2 2 7" xfId="54400"/>
    <cellStyle name="Normal 3 4 2 2 2 2 2 3" xfId="9857"/>
    <cellStyle name="Normal 3 4 2 2 2 2 2 3 2" xfId="25364"/>
    <cellStyle name="Normal 3 4 2 2 2 2 2 3 3" xfId="35921"/>
    <cellStyle name="Normal 3 4 2 2 2 2 2 3 4" xfId="46476"/>
    <cellStyle name="Normal 3 4 2 2 2 2 2 3 5" xfId="57040"/>
    <cellStyle name="Normal 3 4 2 2 2 2 2 4" xfId="4575"/>
    <cellStyle name="Normal 3 4 2 2 2 2 2 5" xfId="15153"/>
    <cellStyle name="Normal 3 4 2 2 2 2 2 6" xfId="20084"/>
    <cellStyle name="Normal 3 4 2 2 2 2 2 7" xfId="30641"/>
    <cellStyle name="Normal 3 4 2 2 2 2 2 8" xfId="41196"/>
    <cellStyle name="Normal 3 4 2 2 2 2 2 9" xfId="51760"/>
    <cellStyle name="Normal 3 4 2 2 2 2 3" xfId="5985"/>
    <cellStyle name="Normal 3 4 2 2 2 2 3 2" xfId="11266"/>
    <cellStyle name="Normal 3 4 2 2 2 2 3 2 2" xfId="26772"/>
    <cellStyle name="Normal 3 4 2 2 2 2 3 2 3" xfId="37329"/>
    <cellStyle name="Normal 3 4 2 2 2 2 3 2 4" xfId="47884"/>
    <cellStyle name="Normal 3 4 2 2 2 2 3 2 5" xfId="58448"/>
    <cellStyle name="Normal 3 4 2 2 2 2 3 3" xfId="16385"/>
    <cellStyle name="Normal 3 4 2 2 2 2 3 4" xfId="21492"/>
    <cellStyle name="Normal 3 4 2 2 2 2 3 5" xfId="32049"/>
    <cellStyle name="Normal 3 4 2 2 2 2 3 6" xfId="42604"/>
    <cellStyle name="Normal 3 4 2 2 2 2 3 7" xfId="53168"/>
    <cellStyle name="Normal 3 4 2 2 2 2 4" xfId="8625"/>
    <cellStyle name="Normal 3 4 2 2 2 2 4 2" xfId="24132"/>
    <cellStyle name="Normal 3 4 2 2 2 2 4 3" xfId="34689"/>
    <cellStyle name="Normal 3 4 2 2 2 2 4 4" xfId="45244"/>
    <cellStyle name="Normal 3 4 2 2 2 2 4 5" xfId="55808"/>
    <cellStyle name="Normal 3 4 2 2 2 2 5" xfId="3343"/>
    <cellStyle name="Normal 3 4 2 2 2 2 6" xfId="13921"/>
    <cellStyle name="Normal 3 4 2 2 2 2 7" xfId="18852"/>
    <cellStyle name="Normal 3 4 2 2 2 2 8" xfId="29409"/>
    <cellStyle name="Normal 3 4 2 2 2 2 9" xfId="39964"/>
    <cellStyle name="Normal 3 4 2 2 2 3" xfId="1051"/>
    <cellStyle name="Normal 3 4 2 2 2 3 10" xfId="50880"/>
    <cellStyle name="Normal 3 4 2 2 2 3 2" xfId="2283"/>
    <cellStyle name="Normal 3 4 2 2 2 3 2 2" xfId="7569"/>
    <cellStyle name="Normal 3 4 2 2 2 3 2 2 2" xfId="12850"/>
    <cellStyle name="Normal 3 4 2 2 2 3 2 2 2 2" xfId="28356"/>
    <cellStyle name="Normal 3 4 2 2 2 3 2 2 2 3" xfId="38913"/>
    <cellStyle name="Normal 3 4 2 2 2 3 2 2 2 4" xfId="49468"/>
    <cellStyle name="Normal 3 4 2 2 2 3 2 2 2 5" xfId="60032"/>
    <cellStyle name="Normal 3 4 2 2 2 3 2 2 3" xfId="17969"/>
    <cellStyle name="Normal 3 4 2 2 2 3 2 2 4" xfId="23076"/>
    <cellStyle name="Normal 3 4 2 2 2 3 2 2 5" xfId="33633"/>
    <cellStyle name="Normal 3 4 2 2 2 3 2 2 6" xfId="44188"/>
    <cellStyle name="Normal 3 4 2 2 2 3 2 2 7" xfId="54752"/>
    <cellStyle name="Normal 3 4 2 2 2 3 2 3" xfId="10209"/>
    <cellStyle name="Normal 3 4 2 2 2 3 2 3 2" xfId="25716"/>
    <cellStyle name="Normal 3 4 2 2 2 3 2 3 3" xfId="36273"/>
    <cellStyle name="Normal 3 4 2 2 2 3 2 3 4" xfId="46828"/>
    <cellStyle name="Normal 3 4 2 2 2 3 2 3 5" xfId="57392"/>
    <cellStyle name="Normal 3 4 2 2 2 3 2 4" xfId="4927"/>
    <cellStyle name="Normal 3 4 2 2 2 3 2 5" xfId="15505"/>
    <cellStyle name="Normal 3 4 2 2 2 3 2 6" xfId="20436"/>
    <cellStyle name="Normal 3 4 2 2 2 3 2 7" xfId="30993"/>
    <cellStyle name="Normal 3 4 2 2 2 3 2 8" xfId="41548"/>
    <cellStyle name="Normal 3 4 2 2 2 3 2 9" xfId="52112"/>
    <cellStyle name="Normal 3 4 2 2 2 3 3" xfId="6337"/>
    <cellStyle name="Normal 3 4 2 2 2 3 3 2" xfId="11618"/>
    <cellStyle name="Normal 3 4 2 2 2 3 3 2 2" xfId="27124"/>
    <cellStyle name="Normal 3 4 2 2 2 3 3 2 3" xfId="37681"/>
    <cellStyle name="Normal 3 4 2 2 2 3 3 2 4" xfId="48236"/>
    <cellStyle name="Normal 3 4 2 2 2 3 3 2 5" xfId="58800"/>
    <cellStyle name="Normal 3 4 2 2 2 3 3 3" xfId="16737"/>
    <cellStyle name="Normal 3 4 2 2 2 3 3 4" xfId="21844"/>
    <cellStyle name="Normal 3 4 2 2 2 3 3 5" xfId="32401"/>
    <cellStyle name="Normal 3 4 2 2 2 3 3 6" xfId="42956"/>
    <cellStyle name="Normal 3 4 2 2 2 3 3 7" xfId="53520"/>
    <cellStyle name="Normal 3 4 2 2 2 3 4" xfId="8977"/>
    <cellStyle name="Normal 3 4 2 2 2 3 4 2" xfId="24484"/>
    <cellStyle name="Normal 3 4 2 2 2 3 4 3" xfId="35041"/>
    <cellStyle name="Normal 3 4 2 2 2 3 4 4" xfId="45596"/>
    <cellStyle name="Normal 3 4 2 2 2 3 4 5" xfId="56160"/>
    <cellStyle name="Normal 3 4 2 2 2 3 5" xfId="3695"/>
    <cellStyle name="Normal 3 4 2 2 2 3 6" xfId="14273"/>
    <cellStyle name="Normal 3 4 2 2 2 3 7" xfId="19204"/>
    <cellStyle name="Normal 3 4 2 2 2 3 8" xfId="29761"/>
    <cellStyle name="Normal 3 4 2 2 2 3 9" xfId="40316"/>
    <cellStyle name="Normal 3 4 2 2 2 4" xfId="1579"/>
    <cellStyle name="Normal 3 4 2 2 2 4 2" xfId="6865"/>
    <cellStyle name="Normal 3 4 2 2 2 4 2 2" xfId="12146"/>
    <cellStyle name="Normal 3 4 2 2 2 4 2 2 2" xfId="27652"/>
    <cellStyle name="Normal 3 4 2 2 2 4 2 2 3" xfId="38209"/>
    <cellStyle name="Normal 3 4 2 2 2 4 2 2 4" xfId="48764"/>
    <cellStyle name="Normal 3 4 2 2 2 4 2 2 5" xfId="59328"/>
    <cellStyle name="Normal 3 4 2 2 2 4 2 3" xfId="17265"/>
    <cellStyle name="Normal 3 4 2 2 2 4 2 4" xfId="22372"/>
    <cellStyle name="Normal 3 4 2 2 2 4 2 5" xfId="32929"/>
    <cellStyle name="Normal 3 4 2 2 2 4 2 6" xfId="43484"/>
    <cellStyle name="Normal 3 4 2 2 2 4 2 7" xfId="54048"/>
    <cellStyle name="Normal 3 4 2 2 2 4 3" xfId="9505"/>
    <cellStyle name="Normal 3 4 2 2 2 4 3 2" xfId="25012"/>
    <cellStyle name="Normal 3 4 2 2 2 4 3 3" xfId="35569"/>
    <cellStyle name="Normal 3 4 2 2 2 4 3 4" xfId="46124"/>
    <cellStyle name="Normal 3 4 2 2 2 4 3 5" xfId="56688"/>
    <cellStyle name="Normal 3 4 2 2 2 4 4" xfId="4223"/>
    <cellStyle name="Normal 3 4 2 2 2 4 5" xfId="14801"/>
    <cellStyle name="Normal 3 4 2 2 2 4 6" xfId="19732"/>
    <cellStyle name="Normal 3 4 2 2 2 4 7" xfId="30289"/>
    <cellStyle name="Normal 3 4 2 2 2 4 8" xfId="40844"/>
    <cellStyle name="Normal 3 4 2 2 2 4 9" xfId="51408"/>
    <cellStyle name="Normal 3 4 2 2 2 5" xfId="5632"/>
    <cellStyle name="Normal 3 4 2 2 2 5 2" xfId="10914"/>
    <cellStyle name="Normal 3 4 2 2 2 5 2 2" xfId="26420"/>
    <cellStyle name="Normal 3 4 2 2 2 5 2 3" xfId="36977"/>
    <cellStyle name="Normal 3 4 2 2 2 5 2 4" xfId="47532"/>
    <cellStyle name="Normal 3 4 2 2 2 5 2 5" xfId="58096"/>
    <cellStyle name="Normal 3 4 2 2 2 5 3" xfId="16033"/>
    <cellStyle name="Normal 3 4 2 2 2 5 4" xfId="21140"/>
    <cellStyle name="Normal 3 4 2 2 2 5 5" xfId="31697"/>
    <cellStyle name="Normal 3 4 2 2 2 5 6" xfId="42252"/>
    <cellStyle name="Normal 3 4 2 2 2 5 7" xfId="52816"/>
    <cellStyle name="Normal 3 4 2 2 2 6" xfId="8273"/>
    <cellStyle name="Normal 3 4 2 2 2 6 2" xfId="23780"/>
    <cellStyle name="Normal 3 4 2 2 2 6 3" xfId="34337"/>
    <cellStyle name="Normal 3 4 2 2 2 6 4" xfId="44892"/>
    <cellStyle name="Normal 3 4 2 2 2 6 5" xfId="55456"/>
    <cellStyle name="Normal 3 4 2 2 2 7" xfId="2995"/>
    <cellStyle name="Normal 3 4 2 2 2 8" xfId="13569"/>
    <cellStyle name="Normal 3 4 2 2 2 9" xfId="18500"/>
    <cellStyle name="Normal 3 4 2 2 3" xfId="522"/>
    <cellStyle name="Normal 3 4 2 2 3 10" xfId="39788"/>
    <cellStyle name="Normal 3 4 2 2 3 11" xfId="50352"/>
    <cellStyle name="Normal 3 4 2 2 3 2" xfId="1227"/>
    <cellStyle name="Normal 3 4 2 2 3 2 10" xfId="51056"/>
    <cellStyle name="Normal 3 4 2 2 3 2 2" xfId="2459"/>
    <cellStyle name="Normal 3 4 2 2 3 2 2 2" xfId="7745"/>
    <cellStyle name="Normal 3 4 2 2 3 2 2 2 2" xfId="13026"/>
    <cellStyle name="Normal 3 4 2 2 3 2 2 2 2 2" xfId="28532"/>
    <cellStyle name="Normal 3 4 2 2 3 2 2 2 2 3" xfId="39089"/>
    <cellStyle name="Normal 3 4 2 2 3 2 2 2 2 4" xfId="49644"/>
    <cellStyle name="Normal 3 4 2 2 3 2 2 2 2 5" xfId="60208"/>
    <cellStyle name="Normal 3 4 2 2 3 2 2 2 3" xfId="18145"/>
    <cellStyle name="Normal 3 4 2 2 3 2 2 2 4" xfId="23252"/>
    <cellStyle name="Normal 3 4 2 2 3 2 2 2 5" xfId="33809"/>
    <cellStyle name="Normal 3 4 2 2 3 2 2 2 6" xfId="44364"/>
    <cellStyle name="Normal 3 4 2 2 3 2 2 2 7" xfId="54928"/>
    <cellStyle name="Normal 3 4 2 2 3 2 2 3" xfId="10385"/>
    <cellStyle name="Normal 3 4 2 2 3 2 2 3 2" xfId="25892"/>
    <cellStyle name="Normal 3 4 2 2 3 2 2 3 3" xfId="36449"/>
    <cellStyle name="Normal 3 4 2 2 3 2 2 3 4" xfId="47004"/>
    <cellStyle name="Normal 3 4 2 2 3 2 2 3 5" xfId="57568"/>
    <cellStyle name="Normal 3 4 2 2 3 2 2 4" xfId="5103"/>
    <cellStyle name="Normal 3 4 2 2 3 2 2 5" xfId="15681"/>
    <cellStyle name="Normal 3 4 2 2 3 2 2 6" xfId="20612"/>
    <cellStyle name="Normal 3 4 2 2 3 2 2 7" xfId="31169"/>
    <cellStyle name="Normal 3 4 2 2 3 2 2 8" xfId="41724"/>
    <cellStyle name="Normal 3 4 2 2 3 2 2 9" xfId="52288"/>
    <cellStyle name="Normal 3 4 2 2 3 2 3" xfId="6513"/>
    <cellStyle name="Normal 3 4 2 2 3 2 3 2" xfId="11794"/>
    <cellStyle name="Normal 3 4 2 2 3 2 3 2 2" xfId="27300"/>
    <cellStyle name="Normal 3 4 2 2 3 2 3 2 3" xfId="37857"/>
    <cellStyle name="Normal 3 4 2 2 3 2 3 2 4" xfId="48412"/>
    <cellStyle name="Normal 3 4 2 2 3 2 3 2 5" xfId="58976"/>
    <cellStyle name="Normal 3 4 2 2 3 2 3 3" xfId="16913"/>
    <cellStyle name="Normal 3 4 2 2 3 2 3 4" xfId="22020"/>
    <cellStyle name="Normal 3 4 2 2 3 2 3 5" xfId="32577"/>
    <cellStyle name="Normal 3 4 2 2 3 2 3 6" xfId="43132"/>
    <cellStyle name="Normal 3 4 2 2 3 2 3 7" xfId="53696"/>
    <cellStyle name="Normal 3 4 2 2 3 2 4" xfId="9153"/>
    <cellStyle name="Normal 3 4 2 2 3 2 4 2" xfId="24660"/>
    <cellStyle name="Normal 3 4 2 2 3 2 4 3" xfId="35217"/>
    <cellStyle name="Normal 3 4 2 2 3 2 4 4" xfId="45772"/>
    <cellStyle name="Normal 3 4 2 2 3 2 4 5" xfId="56336"/>
    <cellStyle name="Normal 3 4 2 2 3 2 5" xfId="3871"/>
    <cellStyle name="Normal 3 4 2 2 3 2 6" xfId="14449"/>
    <cellStyle name="Normal 3 4 2 2 3 2 7" xfId="19380"/>
    <cellStyle name="Normal 3 4 2 2 3 2 8" xfId="29937"/>
    <cellStyle name="Normal 3 4 2 2 3 2 9" xfId="40492"/>
    <cellStyle name="Normal 3 4 2 2 3 3" xfId="1755"/>
    <cellStyle name="Normal 3 4 2 2 3 3 2" xfId="7041"/>
    <cellStyle name="Normal 3 4 2 2 3 3 2 2" xfId="12322"/>
    <cellStyle name="Normal 3 4 2 2 3 3 2 2 2" xfId="27828"/>
    <cellStyle name="Normal 3 4 2 2 3 3 2 2 3" xfId="38385"/>
    <cellStyle name="Normal 3 4 2 2 3 3 2 2 4" xfId="48940"/>
    <cellStyle name="Normal 3 4 2 2 3 3 2 2 5" xfId="59504"/>
    <cellStyle name="Normal 3 4 2 2 3 3 2 3" xfId="17441"/>
    <cellStyle name="Normal 3 4 2 2 3 3 2 4" xfId="22548"/>
    <cellStyle name="Normal 3 4 2 2 3 3 2 5" xfId="33105"/>
    <cellStyle name="Normal 3 4 2 2 3 3 2 6" xfId="43660"/>
    <cellStyle name="Normal 3 4 2 2 3 3 2 7" xfId="54224"/>
    <cellStyle name="Normal 3 4 2 2 3 3 3" xfId="9681"/>
    <cellStyle name="Normal 3 4 2 2 3 3 3 2" xfId="25188"/>
    <cellStyle name="Normal 3 4 2 2 3 3 3 3" xfId="35745"/>
    <cellStyle name="Normal 3 4 2 2 3 3 3 4" xfId="46300"/>
    <cellStyle name="Normal 3 4 2 2 3 3 3 5" xfId="56864"/>
    <cellStyle name="Normal 3 4 2 2 3 3 4" xfId="4399"/>
    <cellStyle name="Normal 3 4 2 2 3 3 5" xfId="14977"/>
    <cellStyle name="Normal 3 4 2 2 3 3 6" xfId="19908"/>
    <cellStyle name="Normal 3 4 2 2 3 3 7" xfId="30465"/>
    <cellStyle name="Normal 3 4 2 2 3 3 8" xfId="41020"/>
    <cellStyle name="Normal 3 4 2 2 3 3 9" xfId="51584"/>
    <cellStyle name="Normal 3 4 2 2 3 4" xfId="5808"/>
    <cellStyle name="Normal 3 4 2 2 3 4 2" xfId="11090"/>
    <cellStyle name="Normal 3 4 2 2 3 4 2 2" xfId="26596"/>
    <cellStyle name="Normal 3 4 2 2 3 4 2 3" xfId="37153"/>
    <cellStyle name="Normal 3 4 2 2 3 4 2 4" xfId="47708"/>
    <cellStyle name="Normal 3 4 2 2 3 4 2 5" xfId="58272"/>
    <cellStyle name="Normal 3 4 2 2 3 4 3" xfId="16209"/>
    <cellStyle name="Normal 3 4 2 2 3 4 4" xfId="21316"/>
    <cellStyle name="Normal 3 4 2 2 3 4 5" xfId="31873"/>
    <cellStyle name="Normal 3 4 2 2 3 4 6" xfId="42428"/>
    <cellStyle name="Normal 3 4 2 2 3 4 7" xfId="52992"/>
    <cellStyle name="Normal 3 4 2 2 3 5" xfId="8449"/>
    <cellStyle name="Normal 3 4 2 2 3 5 2" xfId="23956"/>
    <cellStyle name="Normal 3 4 2 2 3 5 3" xfId="34513"/>
    <cellStyle name="Normal 3 4 2 2 3 5 4" xfId="45068"/>
    <cellStyle name="Normal 3 4 2 2 3 5 5" xfId="55632"/>
    <cellStyle name="Normal 3 4 2 2 3 6" xfId="3167"/>
    <cellStyle name="Normal 3 4 2 2 3 7" xfId="13745"/>
    <cellStyle name="Normal 3 4 2 2 3 8" xfId="18676"/>
    <cellStyle name="Normal 3 4 2 2 3 9" xfId="29233"/>
    <cellStyle name="Normal 3 4 2 2 4" xfId="875"/>
    <cellStyle name="Normal 3 4 2 2 4 10" xfId="50704"/>
    <cellStyle name="Normal 3 4 2 2 4 2" xfId="2107"/>
    <cellStyle name="Normal 3 4 2 2 4 2 2" xfId="7393"/>
    <cellStyle name="Normal 3 4 2 2 4 2 2 2" xfId="12674"/>
    <cellStyle name="Normal 3 4 2 2 4 2 2 2 2" xfId="28180"/>
    <cellStyle name="Normal 3 4 2 2 4 2 2 2 3" xfId="38737"/>
    <cellStyle name="Normal 3 4 2 2 4 2 2 2 4" xfId="49292"/>
    <cellStyle name="Normal 3 4 2 2 4 2 2 2 5" xfId="59856"/>
    <cellStyle name="Normal 3 4 2 2 4 2 2 3" xfId="17793"/>
    <cellStyle name="Normal 3 4 2 2 4 2 2 4" xfId="22900"/>
    <cellStyle name="Normal 3 4 2 2 4 2 2 5" xfId="33457"/>
    <cellStyle name="Normal 3 4 2 2 4 2 2 6" xfId="44012"/>
    <cellStyle name="Normal 3 4 2 2 4 2 2 7" xfId="54576"/>
    <cellStyle name="Normal 3 4 2 2 4 2 3" xfId="10033"/>
    <cellStyle name="Normal 3 4 2 2 4 2 3 2" xfId="25540"/>
    <cellStyle name="Normal 3 4 2 2 4 2 3 3" xfId="36097"/>
    <cellStyle name="Normal 3 4 2 2 4 2 3 4" xfId="46652"/>
    <cellStyle name="Normal 3 4 2 2 4 2 3 5" xfId="57216"/>
    <cellStyle name="Normal 3 4 2 2 4 2 4" xfId="4751"/>
    <cellStyle name="Normal 3 4 2 2 4 2 5" xfId="15329"/>
    <cellStyle name="Normal 3 4 2 2 4 2 6" xfId="20260"/>
    <cellStyle name="Normal 3 4 2 2 4 2 7" xfId="30817"/>
    <cellStyle name="Normal 3 4 2 2 4 2 8" xfId="41372"/>
    <cellStyle name="Normal 3 4 2 2 4 2 9" xfId="51936"/>
    <cellStyle name="Normal 3 4 2 2 4 3" xfId="6161"/>
    <cellStyle name="Normal 3 4 2 2 4 3 2" xfId="11442"/>
    <cellStyle name="Normal 3 4 2 2 4 3 2 2" xfId="26948"/>
    <cellStyle name="Normal 3 4 2 2 4 3 2 3" xfId="37505"/>
    <cellStyle name="Normal 3 4 2 2 4 3 2 4" xfId="48060"/>
    <cellStyle name="Normal 3 4 2 2 4 3 2 5" xfId="58624"/>
    <cellStyle name="Normal 3 4 2 2 4 3 3" xfId="16561"/>
    <cellStyle name="Normal 3 4 2 2 4 3 4" xfId="21668"/>
    <cellStyle name="Normal 3 4 2 2 4 3 5" xfId="32225"/>
    <cellStyle name="Normal 3 4 2 2 4 3 6" xfId="42780"/>
    <cellStyle name="Normal 3 4 2 2 4 3 7" xfId="53344"/>
    <cellStyle name="Normal 3 4 2 2 4 4" xfId="8801"/>
    <cellStyle name="Normal 3 4 2 2 4 4 2" xfId="24308"/>
    <cellStyle name="Normal 3 4 2 2 4 4 3" xfId="34865"/>
    <cellStyle name="Normal 3 4 2 2 4 4 4" xfId="45420"/>
    <cellStyle name="Normal 3 4 2 2 4 4 5" xfId="55984"/>
    <cellStyle name="Normal 3 4 2 2 4 5" xfId="3519"/>
    <cellStyle name="Normal 3 4 2 2 4 6" xfId="14097"/>
    <cellStyle name="Normal 3 4 2 2 4 7" xfId="19028"/>
    <cellStyle name="Normal 3 4 2 2 4 8" xfId="29585"/>
    <cellStyle name="Normal 3 4 2 2 4 9" xfId="40140"/>
    <cellStyle name="Normal 3 4 2 2 5" xfId="1403"/>
    <cellStyle name="Normal 3 4 2 2 5 2" xfId="6689"/>
    <cellStyle name="Normal 3 4 2 2 5 2 2" xfId="11970"/>
    <cellStyle name="Normal 3 4 2 2 5 2 2 2" xfId="27476"/>
    <cellStyle name="Normal 3 4 2 2 5 2 2 3" xfId="38033"/>
    <cellStyle name="Normal 3 4 2 2 5 2 2 4" xfId="48588"/>
    <cellStyle name="Normal 3 4 2 2 5 2 2 5" xfId="59152"/>
    <cellStyle name="Normal 3 4 2 2 5 2 3" xfId="17089"/>
    <cellStyle name="Normal 3 4 2 2 5 2 4" xfId="22196"/>
    <cellStyle name="Normal 3 4 2 2 5 2 5" xfId="32753"/>
    <cellStyle name="Normal 3 4 2 2 5 2 6" xfId="43308"/>
    <cellStyle name="Normal 3 4 2 2 5 2 7" xfId="53872"/>
    <cellStyle name="Normal 3 4 2 2 5 3" xfId="9329"/>
    <cellStyle name="Normal 3 4 2 2 5 3 2" xfId="24836"/>
    <cellStyle name="Normal 3 4 2 2 5 3 3" xfId="35393"/>
    <cellStyle name="Normal 3 4 2 2 5 3 4" xfId="45948"/>
    <cellStyle name="Normal 3 4 2 2 5 3 5" xfId="56512"/>
    <cellStyle name="Normal 3 4 2 2 5 4" xfId="4047"/>
    <cellStyle name="Normal 3 4 2 2 5 5" xfId="14625"/>
    <cellStyle name="Normal 3 4 2 2 5 6" xfId="19556"/>
    <cellStyle name="Normal 3 4 2 2 5 7" xfId="30113"/>
    <cellStyle name="Normal 3 4 2 2 5 8" xfId="40668"/>
    <cellStyle name="Normal 3 4 2 2 5 9" xfId="51232"/>
    <cellStyle name="Normal 3 4 2 2 6" xfId="2635"/>
    <cellStyle name="Normal 3 4 2 2 6 2" xfId="7921"/>
    <cellStyle name="Normal 3 4 2 2 6 2 2" xfId="13202"/>
    <cellStyle name="Normal 3 4 2 2 6 2 2 2" xfId="28708"/>
    <cellStyle name="Normal 3 4 2 2 6 2 2 3" xfId="39265"/>
    <cellStyle name="Normal 3 4 2 2 6 2 2 4" xfId="49820"/>
    <cellStyle name="Normal 3 4 2 2 6 2 2 5" xfId="60384"/>
    <cellStyle name="Normal 3 4 2 2 6 2 3" xfId="23428"/>
    <cellStyle name="Normal 3 4 2 2 6 2 4" xfId="33985"/>
    <cellStyle name="Normal 3 4 2 2 6 2 5" xfId="44540"/>
    <cellStyle name="Normal 3 4 2 2 6 2 6" xfId="55104"/>
    <cellStyle name="Normal 3 4 2 2 6 3" xfId="10561"/>
    <cellStyle name="Normal 3 4 2 2 6 3 2" xfId="26068"/>
    <cellStyle name="Normal 3 4 2 2 6 3 3" xfId="36625"/>
    <cellStyle name="Normal 3 4 2 2 6 3 4" xfId="47180"/>
    <cellStyle name="Normal 3 4 2 2 6 3 5" xfId="57744"/>
    <cellStyle name="Normal 3 4 2 2 6 4" xfId="5279"/>
    <cellStyle name="Normal 3 4 2 2 6 5" xfId="15857"/>
    <cellStyle name="Normal 3 4 2 2 6 6" xfId="20788"/>
    <cellStyle name="Normal 3 4 2 2 6 7" xfId="31345"/>
    <cellStyle name="Normal 3 4 2 2 6 8" xfId="41900"/>
    <cellStyle name="Normal 3 4 2 2 6 9" xfId="52464"/>
    <cellStyle name="Normal 3 4 2 2 7" xfId="5456"/>
    <cellStyle name="Normal 3 4 2 2 7 2" xfId="10738"/>
    <cellStyle name="Normal 3 4 2 2 7 2 2" xfId="26244"/>
    <cellStyle name="Normal 3 4 2 2 7 2 3" xfId="36801"/>
    <cellStyle name="Normal 3 4 2 2 7 2 4" xfId="47356"/>
    <cellStyle name="Normal 3 4 2 2 7 2 5" xfId="57920"/>
    <cellStyle name="Normal 3 4 2 2 7 3" xfId="20964"/>
    <cellStyle name="Normal 3 4 2 2 7 4" xfId="31521"/>
    <cellStyle name="Normal 3 4 2 2 7 5" xfId="42076"/>
    <cellStyle name="Normal 3 4 2 2 7 6" xfId="52640"/>
    <cellStyle name="Normal 3 4 2 2 8" xfId="8097"/>
    <cellStyle name="Normal 3 4 2 2 8 2" xfId="23604"/>
    <cellStyle name="Normal 3 4 2 2 8 3" xfId="34161"/>
    <cellStyle name="Normal 3 4 2 2 8 4" xfId="44716"/>
    <cellStyle name="Normal 3 4 2 2 8 5" xfId="55280"/>
    <cellStyle name="Normal 3 4 2 2 9" xfId="2812"/>
    <cellStyle name="Normal 3 4 2 3" xfId="257"/>
    <cellStyle name="Normal 3 4 2 3 10" xfId="28972"/>
    <cellStyle name="Normal 3 4 2 3 11" xfId="39527"/>
    <cellStyle name="Normal 3 4 2 3 12" xfId="50087"/>
    <cellStyle name="Normal 3 4 2 3 2" xfId="610"/>
    <cellStyle name="Normal 3 4 2 3 2 10" xfId="50439"/>
    <cellStyle name="Normal 3 4 2 3 2 2" xfId="1842"/>
    <cellStyle name="Normal 3 4 2 3 2 2 2" xfId="7128"/>
    <cellStyle name="Normal 3 4 2 3 2 2 2 2" xfId="12409"/>
    <cellStyle name="Normal 3 4 2 3 2 2 2 2 2" xfId="27915"/>
    <cellStyle name="Normal 3 4 2 3 2 2 2 2 3" xfId="38472"/>
    <cellStyle name="Normal 3 4 2 3 2 2 2 2 4" xfId="49027"/>
    <cellStyle name="Normal 3 4 2 3 2 2 2 2 5" xfId="59591"/>
    <cellStyle name="Normal 3 4 2 3 2 2 2 3" xfId="17528"/>
    <cellStyle name="Normal 3 4 2 3 2 2 2 4" xfId="22635"/>
    <cellStyle name="Normal 3 4 2 3 2 2 2 5" xfId="33192"/>
    <cellStyle name="Normal 3 4 2 3 2 2 2 6" xfId="43747"/>
    <cellStyle name="Normal 3 4 2 3 2 2 2 7" xfId="54311"/>
    <cellStyle name="Normal 3 4 2 3 2 2 3" xfId="9768"/>
    <cellStyle name="Normal 3 4 2 3 2 2 3 2" xfId="25275"/>
    <cellStyle name="Normal 3 4 2 3 2 2 3 3" xfId="35832"/>
    <cellStyle name="Normal 3 4 2 3 2 2 3 4" xfId="46387"/>
    <cellStyle name="Normal 3 4 2 3 2 2 3 5" xfId="56951"/>
    <cellStyle name="Normal 3 4 2 3 2 2 4" xfId="4486"/>
    <cellStyle name="Normal 3 4 2 3 2 2 5" xfId="15064"/>
    <cellStyle name="Normal 3 4 2 3 2 2 6" xfId="19995"/>
    <cellStyle name="Normal 3 4 2 3 2 2 7" xfId="30552"/>
    <cellStyle name="Normal 3 4 2 3 2 2 8" xfId="41107"/>
    <cellStyle name="Normal 3 4 2 3 2 2 9" xfId="51671"/>
    <cellStyle name="Normal 3 4 2 3 2 3" xfId="5896"/>
    <cellStyle name="Normal 3 4 2 3 2 3 2" xfId="11177"/>
    <cellStyle name="Normal 3 4 2 3 2 3 2 2" xfId="26683"/>
    <cellStyle name="Normal 3 4 2 3 2 3 2 3" xfId="37240"/>
    <cellStyle name="Normal 3 4 2 3 2 3 2 4" xfId="47795"/>
    <cellStyle name="Normal 3 4 2 3 2 3 2 5" xfId="58359"/>
    <cellStyle name="Normal 3 4 2 3 2 3 3" xfId="16296"/>
    <cellStyle name="Normal 3 4 2 3 2 3 4" xfId="21403"/>
    <cellStyle name="Normal 3 4 2 3 2 3 5" xfId="31960"/>
    <cellStyle name="Normal 3 4 2 3 2 3 6" xfId="42515"/>
    <cellStyle name="Normal 3 4 2 3 2 3 7" xfId="53079"/>
    <cellStyle name="Normal 3 4 2 3 2 4" xfId="8536"/>
    <cellStyle name="Normal 3 4 2 3 2 4 2" xfId="24043"/>
    <cellStyle name="Normal 3 4 2 3 2 4 3" xfId="34600"/>
    <cellStyle name="Normal 3 4 2 3 2 4 4" xfId="45155"/>
    <cellStyle name="Normal 3 4 2 3 2 4 5" xfId="55719"/>
    <cellStyle name="Normal 3 4 2 3 2 5" xfId="3254"/>
    <cellStyle name="Normal 3 4 2 3 2 6" xfId="13832"/>
    <cellStyle name="Normal 3 4 2 3 2 7" xfId="18763"/>
    <cellStyle name="Normal 3 4 2 3 2 8" xfId="29320"/>
    <cellStyle name="Normal 3 4 2 3 2 9" xfId="39875"/>
    <cellStyle name="Normal 3 4 2 3 3" xfId="962"/>
    <cellStyle name="Normal 3 4 2 3 3 10" xfId="50791"/>
    <cellStyle name="Normal 3 4 2 3 3 2" xfId="2194"/>
    <cellStyle name="Normal 3 4 2 3 3 2 2" xfId="7480"/>
    <cellStyle name="Normal 3 4 2 3 3 2 2 2" xfId="12761"/>
    <cellStyle name="Normal 3 4 2 3 3 2 2 2 2" xfId="28267"/>
    <cellStyle name="Normal 3 4 2 3 3 2 2 2 3" xfId="38824"/>
    <cellStyle name="Normal 3 4 2 3 3 2 2 2 4" xfId="49379"/>
    <cellStyle name="Normal 3 4 2 3 3 2 2 2 5" xfId="59943"/>
    <cellStyle name="Normal 3 4 2 3 3 2 2 3" xfId="17880"/>
    <cellStyle name="Normal 3 4 2 3 3 2 2 4" xfId="22987"/>
    <cellStyle name="Normal 3 4 2 3 3 2 2 5" xfId="33544"/>
    <cellStyle name="Normal 3 4 2 3 3 2 2 6" xfId="44099"/>
    <cellStyle name="Normal 3 4 2 3 3 2 2 7" xfId="54663"/>
    <cellStyle name="Normal 3 4 2 3 3 2 3" xfId="10120"/>
    <cellStyle name="Normal 3 4 2 3 3 2 3 2" xfId="25627"/>
    <cellStyle name="Normal 3 4 2 3 3 2 3 3" xfId="36184"/>
    <cellStyle name="Normal 3 4 2 3 3 2 3 4" xfId="46739"/>
    <cellStyle name="Normal 3 4 2 3 3 2 3 5" xfId="57303"/>
    <cellStyle name="Normal 3 4 2 3 3 2 4" xfId="4838"/>
    <cellStyle name="Normal 3 4 2 3 3 2 5" xfId="15416"/>
    <cellStyle name="Normal 3 4 2 3 3 2 6" xfId="20347"/>
    <cellStyle name="Normal 3 4 2 3 3 2 7" xfId="30904"/>
    <cellStyle name="Normal 3 4 2 3 3 2 8" xfId="41459"/>
    <cellStyle name="Normal 3 4 2 3 3 2 9" xfId="52023"/>
    <cellStyle name="Normal 3 4 2 3 3 3" xfId="6248"/>
    <cellStyle name="Normal 3 4 2 3 3 3 2" xfId="11529"/>
    <cellStyle name="Normal 3 4 2 3 3 3 2 2" xfId="27035"/>
    <cellStyle name="Normal 3 4 2 3 3 3 2 3" xfId="37592"/>
    <cellStyle name="Normal 3 4 2 3 3 3 2 4" xfId="48147"/>
    <cellStyle name="Normal 3 4 2 3 3 3 2 5" xfId="58711"/>
    <cellStyle name="Normal 3 4 2 3 3 3 3" xfId="16648"/>
    <cellStyle name="Normal 3 4 2 3 3 3 4" xfId="21755"/>
    <cellStyle name="Normal 3 4 2 3 3 3 5" xfId="32312"/>
    <cellStyle name="Normal 3 4 2 3 3 3 6" xfId="42867"/>
    <cellStyle name="Normal 3 4 2 3 3 3 7" xfId="53431"/>
    <cellStyle name="Normal 3 4 2 3 3 4" xfId="8888"/>
    <cellStyle name="Normal 3 4 2 3 3 4 2" xfId="24395"/>
    <cellStyle name="Normal 3 4 2 3 3 4 3" xfId="34952"/>
    <cellStyle name="Normal 3 4 2 3 3 4 4" xfId="45507"/>
    <cellStyle name="Normal 3 4 2 3 3 4 5" xfId="56071"/>
    <cellStyle name="Normal 3 4 2 3 3 5" xfId="3606"/>
    <cellStyle name="Normal 3 4 2 3 3 6" xfId="14184"/>
    <cellStyle name="Normal 3 4 2 3 3 7" xfId="19115"/>
    <cellStyle name="Normal 3 4 2 3 3 8" xfId="29672"/>
    <cellStyle name="Normal 3 4 2 3 3 9" xfId="40227"/>
    <cellStyle name="Normal 3 4 2 3 4" xfId="1490"/>
    <cellStyle name="Normal 3 4 2 3 4 2" xfId="6776"/>
    <cellStyle name="Normal 3 4 2 3 4 2 2" xfId="12057"/>
    <cellStyle name="Normal 3 4 2 3 4 2 2 2" xfId="27563"/>
    <cellStyle name="Normal 3 4 2 3 4 2 2 3" xfId="38120"/>
    <cellStyle name="Normal 3 4 2 3 4 2 2 4" xfId="48675"/>
    <cellStyle name="Normal 3 4 2 3 4 2 2 5" xfId="59239"/>
    <cellStyle name="Normal 3 4 2 3 4 2 3" xfId="17176"/>
    <cellStyle name="Normal 3 4 2 3 4 2 4" xfId="22283"/>
    <cellStyle name="Normal 3 4 2 3 4 2 5" xfId="32840"/>
    <cellStyle name="Normal 3 4 2 3 4 2 6" xfId="43395"/>
    <cellStyle name="Normal 3 4 2 3 4 2 7" xfId="53959"/>
    <cellStyle name="Normal 3 4 2 3 4 3" xfId="9416"/>
    <cellStyle name="Normal 3 4 2 3 4 3 2" xfId="24923"/>
    <cellStyle name="Normal 3 4 2 3 4 3 3" xfId="35480"/>
    <cellStyle name="Normal 3 4 2 3 4 3 4" xfId="46035"/>
    <cellStyle name="Normal 3 4 2 3 4 3 5" xfId="56599"/>
    <cellStyle name="Normal 3 4 2 3 4 4" xfId="4134"/>
    <cellStyle name="Normal 3 4 2 3 4 5" xfId="14712"/>
    <cellStyle name="Normal 3 4 2 3 4 6" xfId="19643"/>
    <cellStyle name="Normal 3 4 2 3 4 7" xfId="30200"/>
    <cellStyle name="Normal 3 4 2 3 4 8" xfId="40755"/>
    <cellStyle name="Normal 3 4 2 3 4 9" xfId="51319"/>
    <cellStyle name="Normal 3 4 2 3 5" xfId="5543"/>
    <cellStyle name="Normal 3 4 2 3 5 2" xfId="10825"/>
    <cellStyle name="Normal 3 4 2 3 5 2 2" xfId="26331"/>
    <cellStyle name="Normal 3 4 2 3 5 2 3" xfId="36888"/>
    <cellStyle name="Normal 3 4 2 3 5 2 4" xfId="47443"/>
    <cellStyle name="Normal 3 4 2 3 5 2 5" xfId="58007"/>
    <cellStyle name="Normal 3 4 2 3 5 3" xfId="15944"/>
    <cellStyle name="Normal 3 4 2 3 5 4" xfId="21051"/>
    <cellStyle name="Normal 3 4 2 3 5 5" xfId="31608"/>
    <cellStyle name="Normal 3 4 2 3 5 6" xfId="42163"/>
    <cellStyle name="Normal 3 4 2 3 5 7" xfId="52727"/>
    <cellStyle name="Normal 3 4 2 3 6" xfId="8184"/>
    <cellStyle name="Normal 3 4 2 3 6 2" xfId="23691"/>
    <cellStyle name="Normal 3 4 2 3 6 3" xfId="34248"/>
    <cellStyle name="Normal 3 4 2 3 6 4" xfId="44803"/>
    <cellStyle name="Normal 3 4 2 3 6 5" xfId="55367"/>
    <cellStyle name="Normal 3 4 2 3 7" xfId="2906"/>
    <cellStyle name="Normal 3 4 2 3 8" xfId="13480"/>
    <cellStyle name="Normal 3 4 2 3 9" xfId="18411"/>
    <cellStyle name="Normal 3 4 2 4" xfId="435"/>
    <cellStyle name="Normal 3 4 2 4 10" xfId="39705"/>
    <cellStyle name="Normal 3 4 2 4 11" xfId="50265"/>
    <cellStyle name="Normal 3 4 2 4 2" xfId="1140"/>
    <cellStyle name="Normal 3 4 2 4 2 10" xfId="50969"/>
    <cellStyle name="Normal 3 4 2 4 2 2" xfId="2372"/>
    <cellStyle name="Normal 3 4 2 4 2 2 2" xfId="7658"/>
    <cellStyle name="Normal 3 4 2 4 2 2 2 2" xfId="12939"/>
    <cellStyle name="Normal 3 4 2 4 2 2 2 2 2" xfId="28445"/>
    <cellStyle name="Normal 3 4 2 4 2 2 2 2 3" xfId="39002"/>
    <cellStyle name="Normal 3 4 2 4 2 2 2 2 4" xfId="49557"/>
    <cellStyle name="Normal 3 4 2 4 2 2 2 2 5" xfId="60121"/>
    <cellStyle name="Normal 3 4 2 4 2 2 2 3" xfId="18058"/>
    <cellStyle name="Normal 3 4 2 4 2 2 2 4" xfId="23165"/>
    <cellStyle name="Normal 3 4 2 4 2 2 2 5" xfId="33722"/>
    <cellStyle name="Normal 3 4 2 4 2 2 2 6" xfId="44277"/>
    <cellStyle name="Normal 3 4 2 4 2 2 2 7" xfId="54841"/>
    <cellStyle name="Normal 3 4 2 4 2 2 3" xfId="10298"/>
    <cellStyle name="Normal 3 4 2 4 2 2 3 2" xfId="25805"/>
    <cellStyle name="Normal 3 4 2 4 2 2 3 3" xfId="36362"/>
    <cellStyle name="Normal 3 4 2 4 2 2 3 4" xfId="46917"/>
    <cellStyle name="Normal 3 4 2 4 2 2 3 5" xfId="57481"/>
    <cellStyle name="Normal 3 4 2 4 2 2 4" xfId="5016"/>
    <cellStyle name="Normal 3 4 2 4 2 2 5" xfId="15594"/>
    <cellStyle name="Normal 3 4 2 4 2 2 6" xfId="20525"/>
    <cellStyle name="Normal 3 4 2 4 2 2 7" xfId="31082"/>
    <cellStyle name="Normal 3 4 2 4 2 2 8" xfId="41637"/>
    <cellStyle name="Normal 3 4 2 4 2 2 9" xfId="52201"/>
    <cellStyle name="Normal 3 4 2 4 2 3" xfId="6426"/>
    <cellStyle name="Normal 3 4 2 4 2 3 2" xfId="11707"/>
    <cellStyle name="Normal 3 4 2 4 2 3 2 2" xfId="27213"/>
    <cellStyle name="Normal 3 4 2 4 2 3 2 3" xfId="37770"/>
    <cellStyle name="Normal 3 4 2 4 2 3 2 4" xfId="48325"/>
    <cellStyle name="Normal 3 4 2 4 2 3 2 5" xfId="58889"/>
    <cellStyle name="Normal 3 4 2 4 2 3 3" xfId="16826"/>
    <cellStyle name="Normal 3 4 2 4 2 3 4" xfId="21933"/>
    <cellStyle name="Normal 3 4 2 4 2 3 5" xfId="32490"/>
    <cellStyle name="Normal 3 4 2 4 2 3 6" xfId="43045"/>
    <cellStyle name="Normal 3 4 2 4 2 3 7" xfId="53609"/>
    <cellStyle name="Normal 3 4 2 4 2 4" xfId="9066"/>
    <cellStyle name="Normal 3 4 2 4 2 4 2" xfId="24573"/>
    <cellStyle name="Normal 3 4 2 4 2 4 3" xfId="35130"/>
    <cellStyle name="Normal 3 4 2 4 2 4 4" xfId="45685"/>
    <cellStyle name="Normal 3 4 2 4 2 4 5" xfId="56249"/>
    <cellStyle name="Normal 3 4 2 4 2 5" xfId="3784"/>
    <cellStyle name="Normal 3 4 2 4 2 6" xfId="14362"/>
    <cellStyle name="Normal 3 4 2 4 2 7" xfId="19293"/>
    <cellStyle name="Normal 3 4 2 4 2 8" xfId="29850"/>
    <cellStyle name="Normal 3 4 2 4 2 9" xfId="40405"/>
    <cellStyle name="Normal 3 4 2 4 3" xfId="1668"/>
    <cellStyle name="Normal 3 4 2 4 3 2" xfId="6954"/>
    <cellStyle name="Normal 3 4 2 4 3 2 2" xfId="12235"/>
    <cellStyle name="Normal 3 4 2 4 3 2 2 2" xfId="27741"/>
    <cellStyle name="Normal 3 4 2 4 3 2 2 3" xfId="38298"/>
    <cellStyle name="Normal 3 4 2 4 3 2 2 4" xfId="48853"/>
    <cellStyle name="Normal 3 4 2 4 3 2 2 5" xfId="59417"/>
    <cellStyle name="Normal 3 4 2 4 3 2 3" xfId="17354"/>
    <cellStyle name="Normal 3 4 2 4 3 2 4" xfId="22461"/>
    <cellStyle name="Normal 3 4 2 4 3 2 5" xfId="33018"/>
    <cellStyle name="Normal 3 4 2 4 3 2 6" xfId="43573"/>
    <cellStyle name="Normal 3 4 2 4 3 2 7" xfId="54137"/>
    <cellStyle name="Normal 3 4 2 4 3 3" xfId="9594"/>
    <cellStyle name="Normal 3 4 2 4 3 3 2" xfId="25101"/>
    <cellStyle name="Normal 3 4 2 4 3 3 3" xfId="35658"/>
    <cellStyle name="Normal 3 4 2 4 3 3 4" xfId="46213"/>
    <cellStyle name="Normal 3 4 2 4 3 3 5" xfId="56777"/>
    <cellStyle name="Normal 3 4 2 4 3 4" xfId="4312"/>
    <cellStyle name="Normal 3 4 2 4 3 5" xfId="14890"/>
    <cellStyle name="Normal 3 4 2 4 3 6" xfId="19821"/>
    <cellStyle name="Normal 3 4 2 4 3 7" xfId="30378"/>
    <cellStyle name="Normal 3 4 2 4 3 8" xfId="40933"/>
    <cellStyle name="Normal 3 4 2 4 3 9" xfId="51497"/>
    <cellStyle name="Normal 3 4 2 4 4" xfId="5721"/>
    <cellStyle name="Normal 3 4 2 4 4 2" xfId="11003"/>
    <cellStyle name="Normal 3 4 2 4 4 2 2" xfId="26509"/>
    <cellStyle name="Normal 3 4 2 4 4 2 3" xfId="37066"/>
    <cellStyle name="Normal 3 4 2 4 4 2 4" xfId="47621"/>
    <cellStyle name="Normal 3 4 2 4 4 2 5" xfId="58185"/>
    <cellStyle name="Normal 3 4 2 4 4 3" xfId="16122"/>
    <cellStyle name="Normal 3 4 2 4 4 4" xfId="21229"/>
    <cellStyle name="Normal 3 4 2 4 4 5" xfId="31786"/>
    <cellStyle name="Normal 3 4 2 4 4 6" xfId="42341"/>
    <cellStyle name="Normal 3 4 2 4 4 7" xfId="52905"/>
    <cellStyle name="Normal 3 4 2 4 5" xfId="8362"/>
    <cellStyle name="Normal 3 4 2 4 5 2" xfId="23869"/>
    <cellStyle name="Normal 3 4 2 4 5 3" xfId="34426"/>
    <cellStyle name="Normal 3 4 2 4 5 4" xfId="44981"/>
    <cellStyle name="Normal 3 4 2 4 5 5" xfId="55545"/>
    <cellStyle name="Normal 3 4 2 4 6" xfId="3084"/>
    <cellStyle name="Normal 3 4 2 4 7" xfId="13658"/>
    <cellStyle name="Normal 3 4 2 4 8" xfId="18589"/>
    <cellStyle name="Normal 3 4 2 4 9" xfId="29150"/>
    <cellStyle name="Normal 3 4 2 5" xfId="788"/>
    <cellStyle name="Normal 3 4 2 5 10" xfId="50617"/>
    <cellStyle name="Normal 3 4 2 5 2" xfId="2020"/>
    <cellStyle name="Normal 3 4 2 5 2 2" xfId="7306"/>
    <cellStyle name="Normal 3 4 2 5 2 2 2" xfId="12587"/>
    <cellStyle name="Normal 3 4 2 5 2 2 2 2" xfId="28093"/>
    <cellStyle name="Normal 3 4 2 5 2 2 2 3" xfId="38650"/>
    <cellStyle name="Normal 3 4 2 5 2 2 2 4" xfId="49205"/>
    <cellStyle name="Normal 3 4 2 5 2 2 2 5" xfId="59769"/>
    <cellStyle name="Normal 3 4 2 5 2 2 3" xfId="17706"/>
    <cellStyle name="Normal 3 4 2 5 2 2 4" xfId="22813"/>
    <cellStyle name="Normal 3 4 2 5 2 2 5" xfId="33370"/>
    <cellStyle name="Normal 3 4 2 5 2 2 6" xfId="43925"/>
    <cellStyle name="Normal 3 4 2 5 2 2 7" xfId="54489"/>
    <cellStyle name="Normal 3 4 2 5 2 3" xfId="9946"/>
    <cellStyle name="Normal 3 4 2 5 2 3 2" xfId="25453"/>
    <cellStyle name="Normal 3 4 2 5 2 3 3" xfId="36010"/>
    <cellStyle name="Normal 3 4 2 5 2 3 4" xfId="46565"/>
    <cellStyle name="Normal 3 4 2 5 2 3 5" xfId="57129"/>
    <cellStyle name="Normal 3 4 2 5 2 4" xfId="4664"/>
    <cellStyle name="Normal 3 4 2 5 2 5" xfId="15242"/>
    <cellStyle name="Normal 3 4 2 5 2 6" xfId="20173"/>
    <cellStyle name="Normal 3 4 2 5 2 7" xfId="30730"/>
    <cellStyle name="Normal 3 4 2 5 2 8" xfId="41285"/>
    <cellStyle name="Normal 3 4 2 5 2 9" xfId="51849"/>
    <cellStyle name="Normal 3 4 2 5 3" xfId="6074"/>
    <cellStyle name="Normal 3 4 2 5 3 2" xfId="11355"/>
    <cellStyle name="Normal 3 4 2 5 3 2 2" xfId="26861"/>
    <cellStyle name="Normal 3 4 2 5 3 2 3" xfId="37418"/>
    <cellStyle name="Normal 3 4 2 5 3 2 4" xfId="47973"/>
    <cellStyle name="Normal 3 4 2 5 3 2 5" xfId="58537"/>
    <cellStyle name="Normal 3 4 2 5 3 3" xfId="16474"/>
    <cellStyle name="Normal 3 4 2 5 3 4" xfId="21581"/>
    <cellStyle name="Normal 3 4 2 5 3 5" xfId="32138"/>
    <cellStyle name="Normal 3 4 2 5 3 6" xfId="42693"/>
    <cellStyle name="Normal 3 4 2 5 3 7" xfId="53257"/>
    <cellStyle name="Normal 3 4 2 5 4" xfId="8714"/>
    <cellStyle name="Normal 3 4 2 5 4 2" xfId="24221"/>
    <cellStyle name="Normal 3 4 2 5 4 3" xfId="34778"/>
    <cellStyle name="Normal 3 4 2 5 4 4" xfId="45333"/>
    <cellStyle name="Normal 3 4 2 5 4 5" xfId="55897"/>
    <cellStyle name="Normal 3 4 2 5 5" xfId="3432"/>
    <cellStyle name="Normal 3 4 2 5 6" xfId="14010"/>
    <cellStyle name="Normal 3 4 2 5 7" xfId="18941"/>
    <cellStyle name="Normal 3 4 2 5 8" xfId="29498"/>
    <cellStyle name="Normal 3 4 2 5 9" xfId="40053"/>
    <cellStyle name="Normal 3 4 2 6" xfId="1314"/>
    <cellStyle name="Normal 3 4 2 6 2" xfId="6600"/>
    <cellStyle name="Normal 3 4 2 6 2 2" xfId="11881"/>
    <cellStyle name="Normal 3 4 2 6 2 2 2" xfId="27387"/>
    <cellStyle name="Normal 3 4 2 6 2 2 3" xfId="37944"/>
    <cellStyle name="Normal 3 4 2 6 2 2 4" xfId="48499"/>
    <cellStyle name="Normal 3 4 2 6 2 2 5" xfId="59063"/>
    <cellStyle name="Normal 3 4 2 6 2 3" xfId="17000"/>
    <cellStyle name="Normal 3 4 2 6 2 4" xfId="22107"/>
    <cellStyle name="Normal 3 4 2 6 2 5" xfId="32664"/>
    <cellStyle name="Normal 3 4 2 6 2 6" xfId="43219"/>
    <cellStyle name="Normal 3 4 2 6 2 7" xfId="53783"/>
    <cellStyle name="Normal 3 4 2 6 3" xfId="9240"/>
    <cellStyle name="Normal 3 4 2 6 3 2" xfId="24747"/>
    <cellStyle name="Normal 3 4 2 6 3 3" xfId="35304"/>
    <cellStyle name="Normal 3 4 2 6 3 4" xfId="45859"/>
    <cellStyle name="Normal 3 4 2 6 3 5" xfId="56423"/>
    <cellStyle name="Normal 3 4 2 6 4" xfId="3958"/>
    <cellStyle name="Normal 3 4 2 6 5" xfId="14536"/>
    <cellStyle name="Normal 3 4 2 6 6" xfId="19467"/>
    <cellStyle name="Normal 3 4 2 6 7" xfId="30024"/>
    <cellStyle name="Normal 3 4 2 6 8" xfId="40579"/>
    <cellStyle name="Normal 3 4 2 6 9" xfId="51143"/>
    <cellStyle name="Normal 3 4 2 7" xfId="2546"/>
    <cellStyle name="Normal 3 4 2 7 2" xfId="7832"/>
    <cellStyle name="Normal 3 4 2 7 2 2" xfId="13113"/>
    <cellStyle name="Normal 3 4 2 7 2 2 2" xfId="28619"/>
    <cellStyle name="Normal 3 4 2 7 2 2 3" xfId="39176"/>
    <cellStyle name="Normal 3 4 2 7 2 2 4" xfId="49731"/>
    <cellStyle name="Normal 3 4 2 7 2 2 5" xfId="60295"/>
    <cellStyle name="Normal 3 4 2 7 2 3" xfId="23339"/>
    <cellStyle name="Normal 3 4 2 7 2 4" xfId="33896"/>
    <cellStyle name="Normal 3 4 2 7 2 5" xfId="44451"/>
    <cellStyle name="Normal 3 4 2 7 2 6" xfId="55015"/>
    <cellStyle name="Normal 3 4 2 7 3" xfId="10472"/>
    <cellStyle name="Normal 3 4 2 7 3 2" xfId="25979"/>
    <cellStyle name="Normal 3 4 2 7 3 3" xfId="36536"/>
    <cellStyle name="Normal 3 4 2 7 3 4" xfId="47091"/>
    <cellStyle name="Normal 3 4 2 7 3 5" xfId="57655"/>
    <cellStyle name="Normal 3 4 2 7 4" xfId="5190"/>
    <cellStyle name="Normal 3 4 2 7 5" xfId="15768"/>
    <cellStyle name="Normal 3 4 2 7 6" xfId="20699"/>
    <cellStyle name="Normal 3 4 2 7 7" xfId="31256"/>
    <cellStyle name="Normal 3 4 2 7 8" xfId="41811"/>
    <cellStyle name="Normal 3 4 2 7 9" xfId="52375"/>
    <cellStyle name="Normal 3 4 2 8" xfId="5369"/>
    <cellStyle name="Normal 3 4 2 8 2" xfId="10651"/>
    <cellStyle name="Normal 3 4 2 8 2 2" xfId="26157"/>
    <cellStyle name="Normal 3 4 2 8 2 3" xfId="36714"/>
    <cellStyle name="Normal 3 4 2 8 2 4" xfId="47269"/>
    <cellStyle name="Normal 3 4 2 8 2 5" xfId="57833"/>
    <cellStyle name="Normal 3 4 2 8 3" xfId="20877"/>
    <cellStyle name="Normal 3 4 2 8 4" xfId="31434"/>
    <cellStyle name="Normal 3 4 2 8 5" xfId="41989"/>
    <cellStyle name="Normal 3 4 2 8 6" xfId="52553"/>
    <cellStyle name="Normal 3 4 2 9" xfId="8010"/>
    <cellStyle name="Normal 3 4 2 9 2" xfId="23517"/>
    <cellStyle name="Normal 3 4 2 9 3" xfId="34074"/>
    <cellStyle name="Normal 3 4 2 9 4" xfId="44629"/>
    <cellStyle name="Normal 3 4 2 9 5" xfId="55193"/>
    <cellStyle name="Normal 3 4 3" xfId="101"/>
    <cellStyle name="Normal 3 4 3 10" xfId="2757"/>
    <cellStyle name="Normal 3 4 3 11" xfId="13321"/>
    <cellStyle name="Normal 3 4 3 12" xfId="18250"/>
    <cellStyle name="Normal 3 4 3 13" xfId="28831"/>
    <cellStyle name="Normal 3 4 3 14" xfId="39386"/>
    <cellStyle name="Normal 3 4 3 15" xfId="49927"/>
    <cellStyle name="Normal 3 4 3 2" xfId="181"/>
    <cellStyle name="Normal 3 4 3 2 10" xfId="13408"/>
    <cellStyle name="Normal 3 4 3 2 11" xfId="18338"/>
    <cellStyle name="Normal 3 4 3 2 12" xfId="28900"/>
    <cellStyle name="Normal 3 4 3 2 13" xfId="39455"/>
    <cellStyle name="Normal 3 4 3 2 14" xfId="50015"/>
    <cellStyle name="Normal 3 4 3 2 2" xfId="361"/>
    <cellStyle name="Normal 3 4 3 2 2 10" xfId="29076"/>
    <cellStyle name="Normal 3 4 3 2 2 11" xfId="39631"/>
    <cellStyle name="Normal 3 4 3 2 2 12" xfId="50191"/>
    <cellStyle name="Normal 3 4 3 2 2 2" xfId="714"/>
    <cellStyle name="Normal 3 4 3 2 2 2 10" xfId="50543"/>
    <cellStyle name="Normal 3 4 3 2 2 2 2" xfId="1946"/>
    <cellStyle name="Normal 3 4 3 2 2 2 2 2" xfId="7232"/>
    <cellStyle name="Normal 3 4 3 2 2 2 2 2 2" xfId="12513"/>
    <cellStyle name="Normal 3 4 3 2 2 2 2 2 2 2" xfId="28019"/>
    <cellStyle name="Normal 3 4 3 2 2 2 2 2 2 3" xfId="38576"/>
    <cellStyle name="Normal 3 4 3 2 2 2 2 2 2 4" xfId="49131"/>
    <cellStyle name="Normal 3 4 3 2 2 2 2 2 2 5" xfId="59695"/>
    <cellStyle name="Normal 3 4 3 2 2 2 2 2 3" xfId="17632"/>
    <cellStyle name="Normal 3 4 3 2 2 2 2 2 4" xfId="22739"/>
    <cellStyle name="Normal 3 4 3 2 2 2 2 2 5" xfId="33296"/>
    <cellStyle name="Normal 3 4 3 2 2 2 2 2 6" xfId="43851"/>
    <cellStyle name="Normal 3 4 3 2 2 2 2 2 7" xfId="54415"/>
    <cellStyle name="Normal 3 4 3 2 2 2 2 3" xfId="9872"/>
    <cellStyle name="Normal 3 4 3 2 2 2 2 3 2" xfId="25379"/>
    <cellStyle name="Normal 3 4 3 2 2 2 2 3 3" xfId="35936"/>
    <cellStyle name="Normal 3 4 3 2 2 2 2 3 4" xfId="46491"/>
    <cellStyle name="Normal 3 4 3 2 2 2 2 3 5" xfId="57055"/>
    <cellStyle name="Normal 3 4 3 2 2 2 2 4" xfId="4590"/>
    <cellStyle name="Normal 3 4 3 2 2 2 2 5" xfId="15168"/>
    <cellStyle name="Normal 3 4 3 2 2 2 2 6" xfId="20099"/>
    <cellStyle name="Normal 3 4 3 2 2 2 2 7" xfId="30656"/>
    <cellStyle name="Normal 3 4 3 2 2 2 2 8" xfId="41211"/>
    <cellStyle name="Normal 3 4 3 2 2 2 2 9" xfId="51775"/>
    <cellStyle name="Normal 3 4 3 2 2 2 3" xfId="6000"/>
    <cellStyle name="Normal 3 4 3 2 2 2 3 2" xfId="11281"/>
    <cellStyle name="Normal 3 4 3 2 2 2 3 2 2" xfId="26787"/>
    <cellStyle name="Normal 3 4 3 2 2 2 3 2 3" xfId="37344"/>
    <cellStyle name="Normal 3 4 3 2 2 2 3 2 4" xfId="47899"/>
    <cellStyle name="Normal 3 4 3 2 2 2 3 2 5" xfId="58463"/>
    <cellStyle name="Normal 3 4 3 2 2 2 3 3" xfId="16400"/>
    <cellStyle name="Normal 3 4 3 2 2 2 3 4" xfId="21507"/>
    <cellStyle name="Normal 3 4 3 2 2 2 3 5" xfId="32064"/>
    <cellStyle name="Normal 3 4 3 2 2 2 3 6" xfId="42619"/>
    <cellStyle name="Normal 3 4 3 2 2 2 3 7" xfId="53183"/>
    <cellStyle name="Normal 3 4 3 2 2 2 4" xfId="8640"/>
    <cellStyle name="Normal 3 4 3 2 2 2 4 2" xfId="24147"/>
    <cellStyle name="Normal 3 4 3 2 2 2 4 3" xfId="34704"/>
    <cellStyle name="Normal 3 4 3 2 2 2 4 4" xfId="45259"/>
    <cellStyle name="Normal 3 4 3 2 2 2 4 5" xfId="55823"/>
    <cellStyle name="Normal 3 4 3 2 2 2 5" xfId="3358"/>
    <cellStyle name="Normal 3 4 3 2 2 2 6" xfId="13936"/>
    <cellStyle name="Normal 3 4 3 2 2 2 7" xfId="18867"/>
    <cellStyle name="Normal 3 4 3 2 2 2 8" xfId="29424"/>
    <cellStyle name="Normal 3 4 3 2 2 2 9" xfId="39979"/>
    <cellStyle name="Normal 3 4 3 2 2 3" xfId="1066"/>
    <cellStyle name="Normal 3 4 3 2 2 3 10" xfId="50895"/>
    <cellStyle name="Normal 3 4 3 2 2 3 2" xfId="2298"/>
    <cellStyle name="Normal 3 4 3 2 2 3 2 2" xfId="7584"/>
    <cellStyle name="Normal 3 4 3 2 2 3 2 2 2" xfId="12865"/>
    <cellStyle name="Normal 3 4 3 2 2 3 2 2 2 2" xfId="28371"/>
    <cellStyle name="Normal 3 4 3 2 2 3 2 2 2 3" xfId="38928"/>
    <cellStyle name="Normal 3 4 3 2 2 3 2 2 2 4" xfId="49483"/>
    <cellStyle name="Normal 3 4 3 2 2 3 2 2 2 5" xfId="60047"/>
    <cellStyle name="Normal 3 4 3 2 2 3 2 2 3" xfId="17984"/>
    <cellStyle name="Normal 3 4 3 2 2 3 2 2 4" xfId="23091"/>
    <cellStyle name="Normal 3 4 3 2 2 3 2 2 5" xfId="33648"/>
    <cellStyle name="Normal 3 4 3 2 2 3 2 2 6" xfId="44203"/>
    <cellStyle name="Normal 3 4 3 2 2 3 2 2 7" xfId="54767"/>
    <cellStyle name="Normal 3 4 3 2 2 3 2 3" xfId="10224"/>
    <cellStyle name="Normal 3 4 3 2 2 3 2 3 2" xfId="25731"/>
    <cellStyle name="Normal 3 4 3 2 2 3 2 3 3" xfId="36288"/>
    <cellStyle name="Normal 3 4 3 2 2 3 2 3 4" xfId="46843"/>
    <cellStyle name="Normal 3 4 3 2 2 3 2 3 5" xfId="57407"/>
    <cellStyle name="Normal 3 4 3 2 2 3 2 4" xfId="4942"/>
    <cellStyle name="Normal 3 4 3 2 2 3 2 5" xfId="15520"/>
    <cellStyle name="Normal 3 4 3 2 2 3 2 6" xfId="20451"/>
    <cellStyle name="Normal 3 4 3 2 2 3 2 7" xfId="31008"/>
    <cellStyle name="Normal 3 4 3 2 2 3 2 8" xfId="41563"/>
    <cellStyle name="Normal 3 4 3 2 2 3 2 9" xfId="52127"/>
    <cellStyle name="Normal 3 4 3 2 2 3 3" xfId="6352"/>
    <cellStyle name="Normal 3 4 3 2 2 3 3 2" xfId="11633"/>
    <cellStyle name="Normal 3 4 3 2 2 3 3 2 2" xfId="27139"/>
    <cellStyle name="Normal 3 4 3 2 2 3 3 2 3" xfId="37696"/>
    <cellStyle name="Normal 3 4 3 2 2 3 3 2 4" xfId="48251"/>
    <cellStyle name="Normal 3 4 3 2 2 3 3 2 5" xfId="58815"/>
    <cellStyle name="Normal 3 4 3 2 2 3 3 3" xfId="16752"/>
    <cellStyle name="Normal 3 4 3 2 2 3 3 4" xfId="21859"/>
    <cellStyle name="Normal 3 4 3 2 2 3 3 5" xfId="32416"/>
    <cellStyle name="Normal 3 4 3 2 2 3 3 6" xfId="42971"/>
    <cellStyle name="Normal 3 4 3 2 2 3 3 7" xfId="53535"/>
    <cellStyle name="Normal 3 4 3 2 2 3 4" xfId="8992"/>
    <cellStyle name="Normal 3 4 3 2 2 3 4 2" xfId="24499"/>
    <cellStyle name="Normal 3 4 3 2 2 3 4 3" xfId="35056"/>
    <cellStyle name="Normal 3 4 3 2 2 3 4 4" xfId="45611"/>
    <cellStyle name="Normal 3 4 3 2 2 3 4 5" xfId="56175"/>
    <cellStyle name="Normal 3 4 3 2 2 3 5" xfId="3710"/>
    <cellStyle name="Normal 3 4 3 2 2 3 6" xfId="14288"/>
    <cellStyle name="Normal 3 4 3 2 2 3 7" xfId="19219"/>
    <cellStyle name="Normal 3 4 3 2 2 3 8" xfId="29776"/>
    <cellStyle name="Normal 3 4 3 2 2 3 9" xfId="40331"/>
    <cellStyle name="Normal 3 4 3 2 2 4" xfId="1594"/>
    <cellStyle name="Normal 3 4 3 2 2 4 2" xfId="6880"/>
    <cellStyle name="Normal 3 4 3 2 2 4 2 2" xfId="12161"/>
    <cellStyle name="Normal 3 4 3 2 2 4 2 2 2" xfId="27667"/>
    <cellStyle name="Normal 3 4 3 2 2 4 2 2 3" xfId="38224"/>
    <cellStyle name="Normal 3 4 3 2 2 4 2 2 4" xfId="48779"/>
    <cellStyle name="Normal 3 4 3 2 2 4 2 2 5" xfId="59343"/>
    <cellStyle name="Normal 3 4 3 2 2 4 2 3" xfId="17280"/>
    <cellStyle name="Normal 3 4 3 2 2 4 2 4" xfId="22387"/>
    <cellStyle name="Normal 3 4 3 2 2 4 2 5" xfId="32944"/>
    <cellStyle name="Normal 3 4 3 2 2 4 2 6" xfId="43499"/>
    <cellStyle name="Normal 3 4 3 2 2 4 2 7" xfId="54063"/>
    <cellStyle name="Normal 3 4 3 2 2 4 3" xfId="9520"/>
    <cellStyle name="Normal 3 4 3 2 2 4 3 2" xfId="25027"/>
    <cellStyle name="Normal 3 4 3 2 2 4 3 3" xfId="35584"/>
    <cellStyle name="Normal 3 4 3 2 2 4 3 4" xfId="46139"/>
    <cellStyle name="Normal 3 4 3 2 2 4 3 5" xfId="56703"/>
    <cellStyle name="Normal 3 4 3 2 2 4 4" xfId="4238"/>
    <cellStyle name="Normal 3 4 3 2 2 4 5" xfId="14816"/>
    <cellStyle name="Normal 3 4 3 2 2 4 6" xfId="19747"/>
    <cellStyle name="Normal 3 4 3 2 2 4 7" xfId="30304"/>
    <cellStyle name="Normal 3 4 3 2 2 4 8" xfId="40859"/>
    <cellStyle name="Normal 3 4 3 2 2 4 9" xfId="51423"/>
    <cellStyle name="Normal 3 4 3 2 2 5" xfId="5647"/>
    <cellStyle name="Normal 3 4 3 2 2 5 2" xfId="10929"/>
    <cellStyle name="Normal 3 4 3 2 2 5 2 2" xfId="26435"/>
    <cellStyle name="Normal 3 4 3 2 2 5 2 3" xfId="36992"/>
    <cellStyle name="Normal 3 4 3 2 2 5 2 4" xfId="47547"/>
    <cellStyle name="Normal 3 4 3 2 2 5 2 5" xfId="58111"/>
    <cellStyle name="Normal 3 4 3 2 2 5 3" xfId="16048"/>
    <cellStyle name="Normal 3 4 3 2 2 5 4" xfId="21155"/>
    <cellStyle name="Normal 3 4 3 2 2 5 5" xfId="31712"/>
    <cellStyle name="Normal 3 4 3 2 2 5 6" xfId="42267"/>
    <cellStyle name="Normal 3 4 3 2 2 5 7" xfId="52831"/>
    <cellStyle name="Normal 3 4 3 2 2 6" xfId="8288"/>
    <cellStyle name="Normal 3 4 3 2 2 6 2" xfId="23795"/>
    <cellStyle name="Normal 3 4 3 2 2 6 3" xfId="34352"/>
    <cellStyle name="Normal 3 4 3 2 2 6 4" xfId="44907"/>
    <cellStyle name="Normal 3 4 3 2 2 6 5" xfId="55471"/>
    <cellStyle name="Normal 3 4 3 2 2 7" xfId="3010"/>
    <cellStyle name="Normal 3 4 3 2 2 8" xfId="13584"/>
    <cellStyle name="Normal 3 4 3 2 2 9" xfId="18515"/>
    <cellStyle name="Normal 3 4 3 2 3" xfId="537"/>
    <cellStyle name="Normal 3 4 3 2 3 10" xfId="39803"/>
    <cellStyle name="Normal 3 4 3 2 3 11" xfId="50367"/>
    <cellStyle name="Normal 3 4 3 2 3 2" xfId="1242"/>
    <cellStyle name="Normal 3 4 3 2 3 2 10" xfId="51071"/>
    <cellStyle name="Normal 3 4 3 2 3 2 2" xfId="2474"/>
    <cellStyle name="Normal 3 4 3 2 3 2 2 2" xfId="7760"/>
    <cellStyle name="Normal 3 4 3 2 3 2 2 2 2" xfId="13041"/>
    <cellStyle name="Normal 3 4 3 2 3 2 2 2 2 2" xfId="28547"/>
    <cellStyle name="Normal 3 4 3 2 3 2 2 2 2 3" xfId="39104"/>
    <cellStyle name="Normal 3 4 3 2 3 2 2 2 2 4" xfId="49659"/>
    <cellStyle name="Normal 3 4 3 2 3 2 2 2 2 5" xfId="60223"/>
    <cellStyle name="Normal 3 4 3 2 3 2 2 2 3" xfId="18160"/>
    <cellStyle name="Normal 3 4 3 2 3 2 2 2 4" xfId="23267"/>
    <cellStyle name="Normal 3 4 3 2 3 2 2 2 5" xfId="33824"/>
    <cellStyle name="Normal 3 4 3 2 3 2 2 2 6" xfId="44379"/>
    <cellStyle name="Normal 3 4 3 2 3 2 2 2 7" xfId="54943"/>
    <cellStyle name="Normal 3 4 3 2 3 2 2 3" xfId="10400"/>
    <cellStyle name="Normal 3 4 3 2 3 2 2 3 2" xfId="25907"/>
    <cellStyle name="Normal 3 4 3 2 3 2 2 3 3" xfId="36464"/>
    <cellStyle name="Normal 3 4 3 2 3 2 2 3 4" xfId="47019"/>
    <cellStyle name="Normal 3 4 3 2 3 2 2 3 5" xfId="57583"/>
    <cellStyle name="Normal 3 4 3 2 3 2 2 4" xfId="5118"/>
    <cellStyle name="Normal 3 4 3 2 3 2 2 5" xfId="15696"/>
    <cellStyle name="Normal 3 4 3 2 3 2 2 6" xfId="20627"/>
    <cellStyle name="Normal 3 4 3 2 3 2 2 7" xfId="31184"/>
    <cellStyle name="Normal 3 4 3 2 3 2 2 8" xfId="41739"/>
    <cellStyle name="Normal 3 4 3 2 3 2 2 9" xfId="52303"/>
    <cellStyle name="Normal 3 4 3 2 3 2 3" xfId="6528"/>
    <cellStyle name="Normal 3 4 3 2 3 2 3 2" xfId="11809"/>
    <cellStyle name="Normal 3 4 3 2 3 2 3 2 2" xfId="27315"/>
    <cellStyle name="Normal 3 4 3 2 3 2 3 2 3" xfId="37872"/>
    <cellStyle name="Normal 3 4 3 2 3 2 3 2 4" xfId="48427"/>
    <cellStyle name="Normal 3 4 3 2 3 2 3 2 5" xfId="58991"/>
    <cellStyle name="Normal 3 4 3 2 3 2 3 3" xfId="16928"/>
    <cellStyle name="Normal 3 4 3 2 3 2 3 4" xfId="22035"/>
    <cellStyle name="Normal 3 4 3 2 3 2 3 5" xfId="32592"/>
    <cellStyle name="Normal 3 4 3 2 3 2 3 6" xfId="43147"/>
    <cellStyle name="Normal 3 4 3 2 3 2 3 7" xfId="53711"/>
    <cellStyle name="Normal 3 4 3 2 3 2 4" xfId="9168"/>
    <cellStyle name="Normal 3 4 3 2 3 2 4 2" xfId="24675"/>
    <cellStyle name="Normal 3 4 3 2 3 2 4 3" xfId="35232"/>
    <cellStyle name="Normal 3 4 3 2 3 2 4 4" xfId="45787"/>
    <cellStyle name="Normal 3 4 3 2 3 2 4 5" xfId="56351"/>
    <cellStyle name="Normal 3 4 3 2 3 2 5" xfId="3886"/>
    <cellStyle name="Normal 3 4 3 2 3 2 6" xfId="14464"/>
    <cellStyle name="Normal 3 4 3 2 3 2 7" xfId="19395"/>
    <cellStyle name="Normal 3 4 3 2 3 2 8" xfId="29952"/>
    <cellStyle name="Normal 3 4 3 2 3 2 9" xfId="40507"/>
    <cellStyle name="Normal 3 4 3 2 3 3" xfId="1770"/>
    <cellStyle name="Normal 3 4 3 2 3 3 2" xfId="7056"/>
    <cellStyle name="Normal 3 4 3 2 3 3 2 2" xfId="12337"/>
    <cellStyle name="Normal 3 4 3 2 3 3 2 2 2" xfId="27843"/>
    <cellStyle name="Normal 3 4 3 2 3 3 2 2 3" xfId="38400"/>
    <cellStyle name="Normal 3 4 3 2 3 3 2 2 4" xfId="48955"/>
    <cellStyle name="Normal 3 4 3 2 3 3 2 2 5" xfId="59519"/>
    <cellStyle name="Normal 3 4 3 2 3 3 2 3" xfId="17456"/>
    <cellStyle name="Normal 3 4 3 2 3 3 2 4" xfId="22563"/>
    <cellStyle name="Normal 3 4 3 2 3 3 2 5" xfId="33120"/>
    <cellStyle name="Normal 3 4 3 2 3 3 2 6" xfId="43675"/>
    <cellStyle name="Normal 3 4 3 2 3 3 2 7" xfId="54239"/>
    <cellStyle name="Normal 3 4 3 2 3 3 3" xfId="9696"/>
    <cellStyle name="Normal 3 4 3 2 3 3 3 2" xfId="25203"/>
    <cellStyle name="Normal 3 4 3 2 3 3 3 3" xfId="35760"/>
    <cellStyle name="Normal 3 4 3 2 3 3 3 4" xfId="46315"/>
    <cellStyle name="Normal 3 4 3 2 3 3 3 5" xfId="56879"/>
    <cellStyle name="Normal 3 4 3 2 3 3 4" xfId="4414"/>
    <cellStyle name="Normal 3 4 3 2 3 3 5" xfId="14992"/>
    <cellStyle name="Normal 3 4 3 2 3 3 6" xfId="19923"/>
    <cellStyle name="Normal 3 4 3 2 3 3 7" xfId="30480"/>
    <cellStyle name="Normal 3 4 3 2 3 3 8" xfId="41035"/>
    <cellStyle name="Normal 3 4 3 2 3 3 9" xfId="51599"/>
    <cellStyle name="Normal 3 4 3 2 3 4" xfId="5823"/>
    <cellStyle name="Normal 3 4 3 2 3 4 2" xfId="11105"/>
    <cellStyle name="Normal 3 4 3 2 3 4 2 2" xfId="26611"/>
    <cellStyle name="Normal 3 4 3 2 3 4 2 3" xfId="37168"/>
    <cellStyle name="Normal 3 4 3 2 3 4 2 4" xfId="47723"/>
    <cellStyle name="Normal 3 4 3 2 3 4 2 5" xfId="58287"/>
    <cellStyle name="Normal 3 4 3 2 3 4 3" xfId="16224"/>
    <cellStyle name="Normal 3 4 3 2 3 4 4" xfId="21331"/>
    <cellStyle name="Normal 3 4 3 2 3 4 5" xfId="31888"/>
    <cellStyle name="Normal 3 4 3 2 3 4 6" xfId="42443"/>
    <cellStyle name="Normal 3 4 3 2 3 4 7" xfId="53007"/>
    <cellStyle name="Normal 3 4 3 2 3 5" xfId="8464"/>
    <cellStyle name="Normal 3 4 3 2 3 5 2" xfId="23971"/>
    <cellStyle name="Normal 3 4 3 2 3 5 3" xfId="34528"/>
    <cellStyle name="Normal 3 4 3 2 3 5 4" xfId="45083"/>
    <cellStyle name="Normal 3 4 3 2 3 5 5" xfId="55647"/>
    <cellStyle name="Normal 3 4 3 2 3 6" xfId="3182"/>
    <cellStyle name="Normal 3 4 3 2 3 7" xfId="13760"/>
    <cellStyle name="Normal 3 4 3 2 3 8" xfId="18691"/>
    <cellStyle name="Normal 3 4 3 2 3 9" xfId="29248"/>
    <cellStyle name="Normal 3 4 3 2 4" xfId="890"/>
    <cellStyle name="Normal 3 4 3 2 4 10" xfId="50719"/>
    <cellStyle name="Normal 3 4 3 2 4 2" xfId="2122"/>
    <cellStyle name="Normal 3 4 3 2 4 2 2" xfId="7408"/>
    <cellStyle name="Normal 3 4 3 2 4 2 2 2" xfId="12689"/>
    <cellStyle name="Normal 3 4 3 2 4 2 2 2 2" xfId="28195"/>
    <cellStyle name="Normal 3 4 3 2 4 2 2 2 3" xfId="38752"/>
    <cellStyle name="Normal 3 4 3 2 4 2 2 2 4" xfId="49307"/>
    <cellStyle name="Normal 3 4 3 2 4 2 2 2 5" xfId="59871"/>
    <cellStyle name="Normal 3 4 3 2 4 2 2 3" xfId="17808"/>
    <cellStyle name="Normal 3 4 3 2 4 2 2 4" xfId="22915"/>
    <cellStyle name="Normal 3 4 3 2 4 2 2 5" xfId="33472"/>
    <cellStyle name="Normal 3 4 3 2 4 2 2 6" xfId="44027"/>
    <cellStyle name="Normal 3 4 3 2 4 2 2 7" xfId="54591"/>
    <cellStyle name="Normal 3 4 3 2 4 2 3" xfId="10048"/>
    <cellStyle name="Normal 3 4 3 2 4 2 3 2" xfId="25555"/>
    <cellStyle name="Normal 3 4 3 2 4 2 3 3" xfId="36112"/>
    <cellStyle name="Normal 3 4 3 2 4 2 3 4" xfId="46667"/>
    <cellStyle name="Normal 3 4 3 2 4 2 3 5" xfId="57231"/>
    <cellStyle name="Normal 3 4 3 2 4 2 4" xfId="4766"/>
    <cellStyle name="Normal 3 4 3 2 4 2 5" xfId="15344"/>
    <cellStyle name="Normal 3 4 3 2 4 2 6" xfId="20275"/>
    <cellStyle name="Normal 3 4 3 2 4 2 7" xfId="30832"/>
    <cellStyle name="Normal 3 4 3 2 4 2 8" xfId="41387"/>
    <cellStyle name="Normal 3 4 3 2 4 2 9" xfId="51951"/>
    <cellStyle name="Normal 3 4 3 2 4 3" xfId="6176"/>
    <cellStyle name="Normal 3 4 3 2 4 3 2" xfId="11457"/>
    <cellStyle name="Normal 3 4 3 2 4 3 2 2" xfId="26963"/>
    <cellStyle name="Normal 3 4 3 2 4 3 2 3" xfId="37520"/>
    <cellStyle name="Normal 3 4 3 2 4 3 2 4" xfId="48075"/>
    <cellStyle name="Normal 3 4 3 2 4 3 2 5" xfId="58639"/>
    <cellStyle name="Normal 3 4 3 2 4 3 3" xfId="16576"/>
    <cellStyle name="Normal 3 4 3 2 4 3 4" xfId="21683"/>
    <cellStyle name="Normal 3 4 3 2 4 3 5" xfId="32240"/>
    <cellStyle name="Normal 3 4 3 2 4 3 6" xfId="42795"/>
    <cellStyle name="Normal 3 4 3 2 4 3 7" xfId="53359"/>
    <cellStyle name="Normal 3 4 3 2 4 4" xfId="8816"/>
    <cellStyle name="Normal 3 4 3 2 4 4 2" xfId="24323"/>
    <cellStyle name="Normal 3 4 3 2 4 4 3" xfId="34880"/>
    <cellStyle name="Normal 3 4 3 2 4 4 4" xfId="45435"/>
    <cellStyle name="Normal 3 4 3 2 4 4 5" xfId="55999"/>
    <cellStyle name="Normal 3 4 3 2 4 5" xfId="3534"/>
    <cellStyle name="Normal 3 4 3 2 4 6" xfId="14112"/>
    <cellStyle name="Normal 3 4 3 2 4 7" xfId="19043"/>
    <cellStyle name="Normal 3 4 3 2 4 8" xfId="29600"/>
    <cellStyle name="Normal 3 4 3 2 4 9" xfId="40155"/>
    <cellStyle name="Normal 3 4 3 2 5" xfId="1418"/>
    <cellStyle name="Normal 3 4 3 2 5 2" xfId="6704"/>
    <cellStyle name="Normal 3 4 3 2 5 2 2" xfId="11985"/>
    <cellStyle name="Normal 3 4 3 2 5 2 2 2" xfId="27491"/>
    <cellStyle name="Normal 3 4 3 2 5 2 2 3" xfId="38048"/>
    <cellStyle name="Normal 3 4 3 2 5 2 2 4" xfId="48603"/>
    <cellStyle name="Normal 3 4 3 2 5 2 2 5" xfId="59167"/>
    <cellStyle name="Normal 3 4 3 2 5 2 3" xfId="17104"/>
    <cellStyle name="Normal 3 4 3 2 5 2 4" xfId="22211"/>
    <cellStyle name="Normal 3 4 3 2 5 2 5" xfId="32768"/>
    <cellStyle name="Normal 3 4 3 2 5 2 6" xfId="43323"/>
    <cellStyle name="Normal 3 4 3 2 5 2 7" xfId="53887"/>
    <cellStyle name="Normal 3 4 3 2 5 3" xfId="9344"/>
    <cellStyle name="Normal 3 4 3 2 5 3 2" xfId="24851"/>
    <cellStyle name="Normal 3 4 3 2 5 3 3" xfId="35408"/>
    <cellStyle name="Normal 3 4 3 2 5 3 4" xfId="45963"/>
    <cellStyle name="Normal 3 4 3 2 5 3 5" xfId="56527"/>
    <cellStyle name="Normal 3 4 3 2 5 4" xfId="4062"/>
    <cellStyle name="Normal 3 4 3 2 5 5" xfId="14640"/>
    <cellStyle name="Normal 3 4 3 2 5 6" xfId="19571"/>
    <cellStyle name="Normal 3 4 3 2 5 7" xfId="30128"/>
    <cellStyle name="Normal 3 4 3 2 5 8" xfId="40683"/>
    <cellStyle name="Normal 3 4 3 2 5 9" xfId="51247"/>
    <cellStyle name="Normal 3 4 3 2 6" xfId="2650"/>
    <cellStyle name="Normal 3 4 3 2 6 2" xfId="7936"/>
    <cellStyle name="Normal 3 4 3 2 6 2 2" xfId="13217"/>
    <cellStyle name="Normal 3 4 3 2 6 2 2 2" xfId="28723"/>
    <cellStyle name="Normal 3 4 3 2 6 2 2 3" xfId="39280"/>
    <cellStyle name="Normal 3 4 3 2 6 2 2 4" xfId="49835"/>
    <cellStyle name="Normal 3 4 3 2 6 2 2 5" xfId="60399"/>
    <cellStyle name="Normal 3 4 3 2 6 2 3" xfId="23443"/>
    <cellStyle name="Normal 3 4 3 2 6 2 4" xfId="34000"/>
    <cellStyle name="Normal 3 4 3 2 6 2 5" xfId="44555"/>
    <cellStyle name="Normal 3 4 3 2 6 2 6" xfId="55119"/>
    <cellStyle name="Normal 3 4 3 2 6 3" xfId="10576"/>
    <cellStyle name="Normal 3 4 3 2 6 3 2" xfId="26083"/>
    <cellStyle name="Normal 3 4 3 2 6 3 3" xfId="36640"/>
    <cellStyle name="Normal 3 4 3 2 6 3 4" xfId="47195"/>
    <cellStyle name="Normal 3 4 3 2 6 3 5" xfId="57759"/>
    <cellStyle name="Normal 3 4 3 2 6 4" xfId="5294"/>
    <cellStyle name="Normal 3 4 3 2 6 5" xfId="15872"/>
    <cellStyle name="Normal 3 4 3 2 6 6" xfId="20803"/>
    <cellStyle name="Normal 3 4 3 2 6 7" xfId="31360"/>
    <cellStyle name="Normal 3 4 3 2 6 8" xfId="41915"/>
    <cellStyle name="Normal 3 4 3 2 6 9" xfId="52479"/>
    <cellStyle name="Normal 3 4 3 2 7" xfId="5471"/>
    <cellStyle name="Normal 3 4 3 2 7 2" xfId="10753"/>
    <cellStyle name="Normal 3 4 3 2 7 2 2" xfId="26259"/>
    <cellStyle name="Normal 3 4 3 2 7 2 3" xfId="36816"/>
    <cellStyle name="Normal 3 4 3 2 7 2 4" xfId="47371"/>
    <cellStyle name="Normal 3 4 3 2 7 2 5" xfId="57935"/>
    <cellStyle name="Normal 3 4 3 2 7 3" xfId="20979"/>
    <cellStyle name="Normal 3 4 3 2 7 4" xfId="31536"/>
    <cellStyle name="Normal 3 4 3 2 7 5" xfId="42091"/>
    <cellStyle name="Normal 3 4 3 2 7 6" xfId="52655"/>
    <cellStyle name="Normal 3 4 3 2 8" xfId="8112"/>
    <cellStyle name="Normal 3 4 3 2 8 2" xfId="23619"/>
    <cellStyle name="Normal 3 4 3 2 8 3" xfId="34176"/>
    <cellStyle name="Normal 3 4 3 2 8 4" xfId="44731"/>
    <cellStyle name="Normal 3 4 3 2 8 5" xfId="55295"/>
    <cellStyle name="Normal 3 4 3 2 9" xfId="2827"/>
    <cellStyle name="Normal 3 4 3 3" xfId="274"/>
    <cellStyle name="Normal 3 4 3 3 10" xfId="28989"/>
    <cellStyle name="Normal 3 4 3 3 11" xfId="39544"/>
    <cellStyle name="Normal 3 4 3 3 12" xfId="50104"/>
    <cellStyle name="Normal 3 4 3 3 2" xfId="627"/>
    <cellStyle name="Normal 3 4 3 3 2 10" xfId="50456"/>
    <cellStyle name="Normal 3 4 3 3 2 2" xfId="1859"/>
    <cellStyle name="Normal 3 4 3 3 2 2 2" xfId="7145"/>
    <cellStyle name="Normal 3 4 3 3 2 2 2 2" xfId="12426"/>
    <cellStyle name="Normal 3 4 3 3 2 2 2 2 2" xfId="27932"/>
    <cellStyle name="Normal 3 4 3 3 2 2 2 2 3" xfId="38489"/>
    <cellStyle name="Normal 3 4 3 3 2 2 2 2 4" xfId="49044"/>
    <cellStyle name="Normal 3 4 3 3 2 2 2 2 5" xfId="59608"/>
    <cellStyle name="Normal 3 4 3 3 2 2 2 3" xfId="17545"/>
    <cellStyle name="Normal 3 4 3 3 2 2 2 4" xfId="22652"/>
    <cellStyle name="Normal 3 4 3 3 2 2 2 5" xfId="33209"/>
    <cellStyle name="Normal 3 4 3 3 2 2 2 6" xfId="43764"/>
    <cellStyle name="Normal 3 4 3 3 2 2 2 7" xfId="54328"/>
    <cellStyle name="Normal 3 4 3 3 2 2 3" xfId="9785"/>
    <cellStyle name="Normal 3 4 3 3 2 2 3 2" xfId="25292"/>
    <cellStyle name="Normal 3 4 3 3 2 2 3 3" xfId="35849"/>
    <cellStyle name="Normal 3 4 3 3 2 2 3 4" xfId="46404"/>
    <cellStyle name="Normal 3 4 3 3 2 2 3 5" xfId="56968"/>
    <cellStyle name="Normal 3 4 3 3 2 2 4" xfId="4503"/>
    <cellStyle name="Normal 3 4 3 3 2 2 5" xfId="15081"/>
    <cellStyle name="Normal 3 4 3 3 2 2 6" xfId="20012"/>
    <cellStyle name="Normal 3 4 3 3 2 2 7" xfId="30569"/>
    <cellStyle name="Normal 3 4 3 3 2 2 8" xfId="41124"/>
    <cellStyle name="Normal 3 4 3 3 2 2 9" xfId="51688"/>
    <cellStyle name="Normal 3 4 3 3 2 3" xfId="5913"/>
    <cellStyle name="Normal 3 4 3 3 2 3 2" xfId="11194"/>
    <cellStyle name="Normal 3 4 3 3 2 3 2 2" xfId="26700"/>
    <cellStyle name="Normal 3 4 3 3 2 3 2 3" xfId="37257"/>
    <cellStyle name="Normal 3 4 3 3 2 3 2 4" xfId="47812"/>
    <cellStyle name="Normal 3 4 3 3 2 3 2 5" xfId="58376"/>
    <cellStyle name="Normal 3 4 3 3 2 3 3" xfId="16313"/>
    <cellStyle name="Normal 3 4 3 3 2 3 4" xfId="21420"/>
    <cellStyle name="Normal 3 4 3 3 2 3 5" xfId="31977"/>
    <cellStyle name="Normal 3 4 3 3 2 3 6" xfId="42532"/>
    <cellStyle name="Normal 3 4 3 3 2 3 7" xfId="53096"/>
    <cellStyle name="Normal 3 4 3 3 2 4" xfId="8553"/>
    <cellStyle name="Normal 3 4 3 3 2 4 2" xfId="24060"/>
    <cellStyle name="Normal 3 4 3 3 2 4 3" xfId="34617"/>
    <cellStyle name="Normal 3 4 3 3 2 4 4" xfId="45172"/>
    <cellStyle name="Normal 3 4 3 3 2 4 5" xfId="55736"/>
    <cellStyle name="Normal 3 4 3 3 2 5" xfId="3271"/>
    <cellStyle name="Normal 3 4 3 3 2 6" xfId="13849"/>
    <cellStyle name="Normal 3 4 3 3 2 7" xfId="18780"/>
    <cellStyle name="Normal 3 4 3 3 2 8" xfId="29337"/>
    <cellStyle name="Normal 3 4 3 3 2 9" xfId="39892"/>
    <cellStyle name="Normal 3 4 3 3 3" xfId="979"/>
    <cellStyle name="Normal 3 4 3 3 3 10" xfId="50808"/>
    <cellStyle name="Normal 3 4 3 3 3 2" xfId="2211"/>
    <cellStyle name="Normal 3 4 3 3 3 2 2" xfId="7497"/>
    <cellStyle name="Normal 3 4 3 3 3 2 2 2" xfId="12778"/>
    <cellStyle name="Normal 3 4 3 3 3 2 2 2 2" xfId="28284"/>
    <cellStyle name="Normal 3 4 3 3 3 2 2 2 3" xfId="38841"/>
    <cellStyle name="Normal 3 4 3 3 3 2 2 2 4" xfId="49396"/>
    <cellStyle name="Normal 3 4 3 3 3 2 2 2 5" xfId="59960"/>
    <cellStyle name="Normal 3 4 3 3 3 2 2 3" xfId="17897"/>
    <cellStyle name="Normal 3 4 3 3 3 2 2 4" xfId="23004"/>
    <cellStyle name="Normal 3 4 3 3 3 2 2 5" xfId="33561"/>
    <cellStyle name="Normal 3 4 3 3 3 2 2 6" xfId="44116"/>
    <cellStyle name="Normal 3 4 3 3 3 2 2 7" xfId="54680"/>
    <cellStyle name="Normal 3 4 3 3 3 2 3" xfId="10137"/>
    <cellStyle name="Normal 3 4 3 3 3 2 3 2" xfId="25644"/>
    <cellStyle name="Normal 3 4 3 3 3 2 3 3" xfId="36201"/>
    <cellStyle name="Normal 3 4 3 3 3 2 3 4" xfId="46756"/>
    <cellStyle name="Normal 3 4 3 3 3 2 3 5" xfId="57320"/>
    <cellStyle name="Normal 3 4 3 3 3 2 4" xfId="4855"/>
    <cellStyle name="Normal 3 4 3 3 3 2 5" xfId="15433"/>
    <cellStyle name="Normal 3 4 3 3 3 2 6" xfId="20364"/>
    <cellStyle name="Normal 3 4 3 3 3 2 7" xfId="30921"/>
    <cellStyle name="Normal 3 4 3 3 3 2 8" xfId="41476"/>
    <cellStyle name="Normal 3 4 3 3 3 2 9" xfId="52040"/>
    <cellStyle name="Normal 3 4 3 3 3 3" xfId="6265"/>
    <cellStyle name="Normal 3 4 3 3 3 3 2" xfId="11546"/>
    <cellStyle name="Normal 3 4 3 3 3 3 2 2" xfId="27052"/>
    <cellStyle name="Normal 3 4 3 3 3 3 2 3" xfId="37609"/>
    <cellStyle name="Normal 3 4 3 3 3 3 2 4" xfId="48164"/>
    <cellStyle name="Normal 3 4 3 3 3 3 2 5" xfId="58728"/>
    <cellStyle name="Normal 3 4 3 3 3 3 3" xfId="16665"/>
    <cellStyle name="Normal 3 4 3 3 3 3 4" xfId="21772"/>
    <cellStyle name="Normal 3 4 3 3 3 3 5" xfId="32329"/>
    <cellStyle name="Normal 3 4 3 3 3 3 6" xfId="42884"/>
    <cellStyle name="Normal 3 4 3 3 3 3 7" xfId="53448"/>
    <cellStyle name="Normal 3 4 3 3 3 4" xfId="8905"/>
    <cellStyle name="Normal 3 4 3 3 3 4 2" xfId="24412"/>
    <cellStyle name="Normal 3 4 3 3 3 4 3" xfId="34969"/>
    <cellStyle name="Normal 3 4 3 3 3 4 4" xfId="45524"/>
    <cellStyle name="Normal 3 4 3 3 3 4 5" xfId="56088"/>
    <cellStyle name="Normal 3 4 3 3 3 5" xfId="3623"/>
    <cellStyle name="Normal 3 4 3 3 3 6" xfId="14201"/>
    <cellStyle name="Normal 3 4 3 3 3 7" xfId="19132"/>
    <cellStyle name="Normal 3 4 3 3 3 8" xfId="29689"/>
    <cellStyle name="Normal 3 4 3 3 3 9" xfId="40244"/>
    <cellStyle name="Normal 3 4 3 3 4" xfId="1507"/>
    <cellStyle name="Normal 3 4 3 3 4 2" xfId="6793"/>
    <cellStyle name="Normal 3 4 3 3 4 2 2" xfId="12074"/>
    <cellStyle name="Normal 3 4 3 3 4 2 2 2" xfId="27580"/>
    <cellStyle name="Normal 3 4 3 3 4 2 2 3" xfId="38137"/>
    <cellStyle name="Normal 3 4 3 3 4 2 2 4" xfId="48692"/>
    <cellStyle name="Normal 3 4 3 3 4 2 2 5" xfId="59256"/>
    <cellStyle name="Normal 3 4 3 3 4 2 3" xfId="17193"/>
    <cellStyle name="Normal 3 4 3 3 4 2 4" xfId="22300"/>
    <cellStyle name="Normal 3 4 3 3 4 2 5" xfId="32857"/>
    <cellStyle name="Normal 3 4 3 3 4 2 6" xfId="43412"/>
    <cellStyle name="Normal 3 4 3 3 4 2 7" xfId="53976"/>
    <cellStyle name="Normal 3 4 3 3 4 3" xfId="9433"/>
    <cellStyle name="Normal 3 4 3 3 4 3 2" xfId="24940"/>
    <cellStyle name="Normal 3 4 3 3 4 3 3" xfId="35497"/>
    <cellStyle name="Normal 3 4 3 3 4 3 4" xfId="46052"/>
    <cellStyle name="Normal 3 4 3 3 4 3 5" xfId="56616"/>
    <cellStyle name="Normal 3 4 3 3 4 4" xfId="4151"/>
    <cellStyle name="Normal 3 4 3 3 4 5" xfId="14729"/>
    <cellStyle name="Normal 3 4 3 3 4 6" xfId="19660"/>
    <cellStyle name="Normal 3 4 3 3 4 7" xfId="30217"/>
    <cellStyle name="Normal 3 4 3 3 4 8" xfId="40772"/>
    <cellStyle name="Normal 3 4 3 3 4 9" xfId="51336"/>
    <cellStyle name="Normal 3 4 3 3 5" xfId="5560"/>
    <cellStyle name="Normal 3 4 3 3 5 2" xfId="10842"/>
    <cellStyle name="Normal 3 4 3 3 5 2 2" xfId="26348"/>
    <cellStyle name="Normal 3 4 3 3 5 2 3" xfId="36905"/>
    <cellStyle name="Normal 3 4 3 3 5 2 4" xfId="47460"/>
    <cellStyle name="Normal 3 4 3 3 5 2 5" xfId="58024"/>
    <cellStyle name="Normal 3 4 3 3 5 3" xfId="15961"/>
    <cellStyle name="Normal 3 4 3 3 5 4" xfId="21068"/>
    <cellStyle name="Normal 3 4 3 3 5 5" xfId="31625"/>
    <cellStyle name="Normal 3 4 3 3 5 6" xfId="42180"/>
    <cellStyle name="Normal 3 4 3 3 5 7" xfId="52744"/>
    <cellStyle name="Normal 3 4 3 3 6" xfId="8201"/>
    <cellStyle name="Normal 3 4 3 3 6 2" xfId="23708"/>
    <cellStyle name="Normal 3 4 3 3 6 3" xfId="34265"/>
    <cellStyle name="Normal 3 4 3 3 6 4" xfId="44820"/>
    <cellStyle name="Normal 3 4 3 3 6 5" xfId="55384"/>
    <cellStyle name="Normal 3 4 3 3 7" xfId="2923"/>
    <cellStyle name="Normal 3 4 3 3 8" xfId="13497"/>
    <cellStyle name="Normal 3 4 3 3 9" xfId="18428"/>
    <cellStyle name="Normal 3 4 3 4" xfId="451"/>
    <cellStyle name="Normal 3 4 3 4 10" xfId="39719"/>
    <cellStyle name="Normal 3 4 3 4 11" xfId="50281"/>
    <cellStyle name="Normal 3 4 3 4 2" xfId="1156"/>
    <cellStyle name="Normal 3 4 3 4 2 10" xfId="50985"/>
    <cellStyle name="Normal 3 4 3 4 2 2" xfId="2388"/>
    <cellStyle name="Normal 3 4 3 4 2 2 2" xfId="7674"/>
    <cellStyle name="Normal 3 4 3 4 2 2 2 2" xfId="12955"/>
    <cellStyle name="Normal 3 4 3 4 2 2 2 2 2" xfId="28461"/>
    <cellStyle name="Normal 3 4 3 4 2 2 2 2 3" xfId="39018"/>
    <cellStyle name="Normal 3 4 3 4 2 2 2 2 4" xfId="49573"/>
    <cellStyle name="Normal 3 4 3 4 2 2 2 2 5" xfId="60137"/>
    <cellStyle name="Normal 3 4 3 4 2 2 2 3" xfId="18074"/>
    <cellStyle name="Normal 3 4 3 4 2 2 2 4" xfId="23181"/>
    <cellStyle name="Normal 3 4 3 4 2 2 2 5" xfId="33738"/>
    <cellStyle name="Normal 3 4 3 4 2 2 2 6" xfId="44293"/>
    <cellStyle name="Normal 3 4 3 4 2 2 2 7" xfId="54857"/>
    <cellStyle name="Normal 3 4 3 4 2 2 3" xfId="10314"/>
    <cellStyle name="Normal 3 4 3 4 2 2 3 2" xfId="25821"/>
    <cellStyle name="Normal 3 4 3 4 2 2 3 3" xfId="36378"/>
    <cellStyle name="Normal 3 4 3 4 2 2 3 4" xfId="46933"/>
    <cellStyle name="Normal 3 4 3 4 2 2 3 5" xfId="57497"/>
    <cellStyle name="Normal 3 4 3 4 2 2 4" xfId="5032"/>
    <cellStyle name="Normal 3 4 3 4 2 2 5" xfId="15610"/>
    <cellStyle name="Normal 3 4 3 4 2 2 6" xfId="20541"/>
    <cellStyle name="Normal 3 4 3 4 2 2 7" xfId="31098"/>
    <cellStyle name="Normal 3 4 3 4 2 2 8" xfId="41653"/>
    <cellStyle name="Normal 3 4 3 4 2 2 9" xfId="52217"/>
    <cellStyle name="Normal 3 4 3 4 2 3" xfId="6442"/>
    <cellStyle name="Normal 3 4 3 4 2 3 2" xfId="11723"/>
    <cellStyle name="Normal 3 4 3 4 2 3 2 2" xfId="27229"/>
    <cellStyle name="Normal 3 4 3 4 2 3 2 3" xfId="37786"/>
    <cellStyle name="Normal 3 4 3 4 2 3 2 4" xfId="48341"/>
    <cellStyle name="Normal 3 4 3 4 2 3 2 5" xfId="58905"/>
    <cellStyle name="Normal 3 4 3 4 2 3 3" xfId="16842"/>
    <cellStyle name="Normal 3 4 3 4 2 3 4" xfId="21949"/>
    <cellStyle name="Normal 3 4 3 4 2 3 5" xfId="32506"/>
    <cellStyle name="Normal 3 4 3 4 2 3 6" xfId="43061"/>
    <cellStyle name="Normal 3 4 3 4 2 3 7" xfId="53625"/>
    <cellStyle name="Normal 3 4 3 4 2 4" xfId="9082"/>
    <cellStyle name="Normal 3 4 3 4 2 4 2" xfId="24589"/>
    <cellStyle name="Normal 3 4 3 4 2 4 3" xfId="35146"/>
    <cellStyle name="Normal 3 4 3 4 2 4 4" xfId="45701"/>
    <cellStyle name="Normal 3 4 3 4 2 4 5" xfId="56265"/>
    <cellStyle name="Normal 3 4 3 4 2 5" xfId="3800"/>
    <cellStyle name="Normal 3 4 3 4 2 6" xfId="14378"/>
    <cellStyle name="Normal 3 4 3 4 2 7" xfId="19309"/>
    <cellStyle name="Normal 3 4 3 4 2 8" xfId="29866"/>
    <cellStyle name="Normal 3 4 3 4 2 9" xfId="40421"/>
    <cellStyle name="Normal 3 4 3 4 3" xfId="1684"/>
    <cellStyle name="Normal 3 4 3 4 3 2" xfId="6970"/>
    <cellStyle name="Normal 3 4 3 4 3 2 2" xfId="12251"/>
    <cellStyle name="Normal 3 4 3 4 3 2 2 2" xfId="27757"/>
    <cellStyle name="Normal 3 4 3 4 3 2 2 3" xfId="38314"/>
    <cellStyle name="Normal 3 4 3 4 3 2 2 4" xfId="48869"/>
    <cellStyle name="Normal 3 4 3 4 3 2 2 5" xfId="59433"/>
    <cellStyle name="Normal 3 4 3 4 3 2 3" xfId="17370"/>
    <cellStyle name="Normal 3 4 3 4 3 2 4" xfId="22477"/>
    <cellStyle name="Normal 3 4 3 4 3 2 5" xfId="33034"/>
    <cellStyle name="Normal 3 4 3 4 3 2 6" xfId="43589"/>
    <cellStyle name="Normal 3 4 3 4 3 2 7" xfId="54153"/>
    <cellStyle name="Normal 3 4 3 4 3 3" xfId="9610"/>
    <cellStyle name="Normal 3 4 3 4 3 3 2" xfId="25117"/>
    <cellStyle name="Normal 3 4 3 4 3 3 3" xfId="35674"/>
    <cellStyle name="Normal 3 4 3 4 3 3 4" xfId="46229"/>
    <cellStyle name="Normal 3 4 3 4 3 3 5" xfId="56793"/>
    <cellStyle name="Normal 3 4 3 4 3 4" xfId="4328"/>
    <cellStyle name="Normal 3 4 3 4 3 5" xfId="14906"/>
    <cellStyle name="Normal 3 4 3 4 3 6" xfId="19837"/>
    <cellStyle name="Normal 3 4 3 4 3 7" xfId="30394"/>
    <cellStyle name="Normal 3 4 3 4 3 8" xfId="40949"/>
    <cellStyle name="Normal 3 4 3 4 3 9" xfId="51513"/>
    <cellStyle name="Normal 3 4 3 4 4" xfId="5737"/>
    <cellStyle name="Normal 3 4 3 4 4 2" xfId="11019"/>
    <cellStyle name="Normal 3 4 3 4 4 2 2" xfId="26525"/>
    <cellStyle name="Normal 3 4 3 4 4 2 3" xfId="37082"/>
    <cellStyle name="Normal 3 4 3 4 4 2 4" xfId="47637"/>
    <cellStyle name="Normal 3 4 3 4 4 2 5" xfId="58201"/>
    <cellStyle name="Normal 3 4 3 4 4 3" xfId="16138"/>
    <cellStyle name="Normal 3 4 3 4 4 4" xfId="21245"/>
    <cellStyle name="Normal 3 4 3 4 4 5" xfId="31802"/>
    <cellStyle name="Normal 3 4 3 4 4 6" xfId="42357"/>
    <cellStyle name="Normal 3 4 3 4 4 7" xfId="52921"/>
    <cellStyle name="Normal 3 4 3 4 5" xfId="8378"/>
    <cellStyle name="Normal 3 4 3 4 5 2" xfId="23885"/>
    <cellStyle name="Normal 3 4 3 4 5 3" xfId="34442"/>
    <cellStyle name="Normal 3 4 3 4 5 4" xfId="44997"/>
    <cellStyle name="Normal 3 4 3 4 5 5" xfId="55561"/>
    <cellStyle name="Normal 3 4 3 4 6" xfId="3098"/>
    <cellStyle name="Normal 3 4 3 4 7" xfId="13674"/>
    <cellStyle name="Normal 3 4 3 4 8" xfId="18605"/>
    <cellStyle name="Normal 3 4 3 4 9" xfId="29164"/>
    <cellStyle name="Normal 3 4 3 5" xfId="804"/>
    <cellStyle name="Normal 3 4 3 5 10" xfId="50633"/>
    <cellStyle name="Normal 3 4 3 5 2" xfId="2036"/>
    <cellStyle name="Normal 3 4 3 5 2 2" xfId="7322"/>
    <cellStyle name="Normal 3 4 3 5 2 2 2" xfId="12603"/>
    <cellStyle name="Normal 3 4 3 5 2 2 2 2" xfId="28109"/>
    <cellStyle name="Normal 3 4 3 5 2 2 2 3" xfId="38666"/>
    <cellStyle name="Normal 3 4 3 5 2 2 2 4" xfId="49221"/>
    <cellStyle name="Normal 3 4 3 5 2 2 2 5" xfId="59785"/>
    <cellStyle name="Normal 3 4 3 5 2 2 3" xfId="17722"/>
    <cellStyle name="Normal 3 4 3 5 2 2 4" xfId="22829"/>
    <cellStyle name="Normal 3 4 3 5 2 2 5" xfId="33386"/>
    <cellStyle name="Normal 3 4 3 5 2 2 6" xfId="43941"/>
    <cellStyle name="Normal 3 4 3 5 2 2 7" xfId="54505"/>
    <cellStyle name="Normal 3 4 3 5 2 3" xfId="9962"/>
    <cellStyle name="Normal 3 4 3 5 2 3 2" xfId="25469"/>
    <cellStyle name="Normal 3 4 3 5 2 3 3" xfId="36026"/>
    <cellStyle name="Normal 3 4 3 5 2 3 4" xfId="46581"/>
    <cellStyle name="Normal 3 4 3 5 2 3 5" xfId="57145"/>
    <cellStyle name="Normal 3 4 3 5 2 4" xfId="4680"/>
    <cellStyle name="Normal 3 4 3 5 2 5" xfId="15258"/>
    <cellStyle name="Normal 3 4 3 5 2 6" xfId="20189"/>
    <cellStyle name="Normal 3 4 3 5 2 7" xfId="30746"/>
    <cellStyle name="Normal 3 4 3 5 2 8" xfId="41301"/>
    <cellStyle name="Normal 3 4 3 5 2 9" xfId="51865"/>
    <cellStyle name="Normal 3 4 3 5 3" xfId="6090"/>
    <cellStyle name="Normal 3 4 3 5 3 2" xfId="11371"/>
    <cellStyle name="Normal 3 4 3 5 3 2 2" xfId="26877"/>
    <cellStyle name="Normal 3 4 3 5 3 2 3" xfId="37434"/>
    <cellStyle name="Normal 3 4 3 5 3 2 4" xfId="47989"/>
    <cellStyle name="Normal 3 4 3 5 3 2 5" xfId="58553"/>
    <cellStyle name="Normal 3 4 3 5 3 3" xfId="16490"/>
    <cellStyle name="Normal 3 4 3 5 3 4" xfId="21597"/>
    <cellStyle name="Normal 3 4 3 5 3 5" xfId="32154"/>
    <cellStyle name="Normal 3 4 3 5 3 6" xfId="42709"/>
    <cellStyle name="Normal 3 4 3 5 3 7" xfId="53273"/>
    <cellStyle name="Normal 3 4 3 5 4" xfId="8730"/>
    <cellStyle name="Normal 3 4 3 5 4 2" xfId="24237"/>
    <cellStyle name="Normal 3 4 3 5 4 3" xfId="34794"/>
    <cellStyle name="Normal 3 4 3 5 4 4" xfId="45349"/>
    <cellStyle name="Normal 3 4 3 5 4 5" xfId="55913"/>
    <cellStyle name="Normal 3 4 3 5 5" xfId="3448"/>
    <cellStyle name="Normal 3 4 3 5 6" xfId="14026"/>
    <cellStyle name="Normal 3 4 3 5 7" xfId="18957"/>
    <cellStyle name="Normal 3 4 3 5 8" xfId="29514"/>
    <cellStyle name="Normal 3 4 3 5 9" xfId="40069"/>
    <cellStyle name="Normal 3 4 3 6" xfId="1331"/>
    <cellStyle name="Normal 3 4 3 6 2" xfId="6617"/>
    <cellStyle name="Normal 3 4 3 6 2 2" xfId="11898"/>
    <cellStyle name="Normal 3 4 3 6 2 2 2" xfId="27404"/>
    <cellStyle name="Normal 3 4 3 6 2 2 3" xfId="37961"/>
    <cellStyle name="Normal 3 4 3 6 2 2 4" xfId="48516"/>
    <cellStyle name="Normal 3 4 3 6 2 2 5" xfId="59080"/>
    <cellStyle name="Normal 3 4 3 6 2 3" xfId="17017"/>
    <cellStyle name="Normal 3 4 3 6 2 4" xfId="22124"/>
    <cellStyle name="Normal 3 4 3 6 2 5" xfId="32681"/>
    <cellStyle name="Normal 3 4 3 6 2 6" xfId="43236"/>
    <cellStyle name="Normal 3 4 3 6 2 7" xfId="53800"/>
    <cellStyle name="Normal 3 4 3 6 3" xfId="9257"/>
    <cellStyle name="Normal 3 4 3 6 3 2" xfId="24764"/>
    <cellStyle name="Normal 3 4 3 6 3 3" xfId="35321"/>
    <cellStyle name="Normal 3 4 3 6 3 4" xfId="45876"/>
    <cellStyle name="Normal 3 4 3 6 3 5" xfId="56440"/>
    <cellStyle name="Normal 3 4 3 6 4" xfId="3975"/>
    <cellStyle name="Normal 3 4 3 6 5" xfId="14553"/>
    <cellStyle name="Normal 3 4 3 6 6" xfId="19484"/>
    <cellStyle name="Normal 3 4 3 6 7" xfId="30041"/>
    <cellStyle name="Normal 3 4 3 6 8" xfId="40596"/>
    <cellStyle name="Normal 3 4 3 6 9" xfId="51160"/>
    <cellStyle name="Normal 3 4 3 7" xfId="2563"/>
    <cellStyle name="Normal 3 4 3 7 2" xfId="7849"/>
    <cellStyle name="Normal 3 4 3 7 2 2" xfId="13130"/>
    <cellStyle name="Normal 3 4 3 7 2 2 2" xfId="28636"/>
    <cellStyle name="Normal 3 4 3 7 2 2 3" xfId="39193"/>
    <cellStyle name="Normal 3 4 3 7 2 2 4" xfId="49748"/>
    <cellStyle name="Normal 3 4 3 7 2 2 5" xfId="60312"/>
    <cellStyle name="Normal 3 4 3 7 2 3" xfId="23356"/>
    <cellStyle name="Normal 3 4 3 7 2 4" xfId="33913"/>
    <cellStyle name="Normal 3 4 3 7 2 5" xfId="44468"/>
    <cellStyle name="Normal 3 4 3 7 2 6" xfId="55032"/>
    <cellStyle name="Normal 3 4 3 7 3" xfId="10489"/>
    <cellStyle name="Normal 3 4 3 7 3 2" xfId="25996"/>
    <cellStyle name="Normal 3 4 3 7 3 3" xfId="36553"/>
    <cellStyle name="Normal 3 4 3 7 3 4" xfId="47108"/>
    <cellStyle name="Normal 3 4 3 7 3 5" xfId="57672"/>
    <cellStyle name="Normal 3 4 3 7 4" xfId="5207"/>
    <cellStyle name="Normal 3 4 3 7 5" xfId="15785"/>
    <cellStyle name="Normal 3 4 3 7 6" xfId="20716"/>
    <cellStyle name="Normal 3 4 3 7 7" xfId="31273"/>
    <cellStyle name="Normal 3 4 3 7 8" xfId="41828"/>
    <cellStyle name="Normal 3 4 3 7 9" xfId="52392"/>
    <cellStyle name="Normal 3 4 3 8" xfId="5385"/>
    <cellStyle name="Normal 3 4 3 8 2" xfId="10667"/>
    <cellStyle name="Normal 3 4 3 8 2 2" xfId="26173"/>
    <cellStyle name="Normal 3 4 3 8 2 3" xfId="36730"/>
    <cellStyle name="Normal 3 4 3 8 2 4" xfId="47285"/>
    <cellStyle name="Normal 3 4 3 8 2 5" xfId="57849"/>
    <cellStyle name="Normal 3 4 3 8 3" xfId="20893"/>
    <cellStyle name="Normal 3 4 3 8 4" xfId="31450"/>
    <cellStyle name="Normal 3 4 3 8 5" xfId="42005"/>
    <cellStyle name="Normal 3 4 3 8 6" xfId="52569"/>
    <cellStyle name="Normal 3 4 3 9" xfId="8026"/>
    <cellStyle name="Normal 3 4 3 9 2" xfId="23533"/>
    <cellStyle name="Normal 3 4 3 9 3" xfId="34090"/>
    <cellStyle name="Normal 3 4 3 9 4" xfId="44645"/>
    <cellStyle name="Normal 3 4 3 9 5" xfId="55209"/>
    <cellStyle name="Normal 3 4 4" xfId="113"/>
    <cellStyle name="Normal 3 4 4 10" xfId="2768"/>
    <cellStyle name="Normal 3 4 4 11" xfId="13333"/>
    <cellStyle name="Normal 3 4 4 12" xfId="18262"/>
    <cellStyle name="Normal 3 4 4 13" xfId="28842"/>
    <cellStyle name="Normal 3 4 4 14" xfId="39397"/>
    <cellStyle name="Normal 3 4 4 15" xfId="49939"/>
    <cellStyle name="Normal 3 4 4 2" xfId="193"/>
    <cellStyle name="Normal 3 4 4 2 10" xfId="13420"/>
    <cellStyle name="Normal 3 4 4 2 11" xfId="18350"/>
    <cellStyle name="Normal 3 4 4 2 12" xfId="28912"/>
    <cellStyle name="Normal 3 4 4 2 13" xfId="39467"/>
    <cellStyle name="Normal 3 4 4 2 14" xfId="50027"/>
    <cellStyle name="Normal 3 4 4 2 2" xfId="373"/>
    <cellStyle name="Normal 3 4 4 2 2 10" xfId="29088"/>
    <cellStyle name="Normal 3 4 4 2 2 11" xfId="39643"/>
    <cellStyle name="Normal 3 4 4 2 2 12" xfId="50203"/>
    <cellStyle name="Normal 3 4 4 2 2 2" xfId="726"/>
    <cellStyle name="Normal 3 4 4 2 2 2 10" xfId="50555"/>
    <cellStyle name="Normal 3 4 4 2 2 2 2" xfId="1958"/>
    <cellStyle name="Normal 3 4 4 2 2 2 2 2" xfId="7244"/>
    <cellStyle name="Normal 3 4 4 2 2 2 2 2 2" xfId="12525"/>
    <cellStyle name="Normal 3 4 4 2 2 2 2 2 2 2" xfId="28031"/>
    <cellStyle name="Normal 3 4 4 2 2 2 2 2 2 3" xfId="38588"/>
    <cellStyle name="Normal 3 4 4 2 2 2 2 2 2 4" xfId="49143"/>
    <cellStyle name="Normal 3 4 4 2 2 2 2 2 2 5" xfId="59707"/>
    <cellStyle name="Normal 3 4 4 2 2 2 2 2 3" xfId="17644"/>
    <cellStyle name="Normal 3 4 4 2 2 2 2 2 4" xfId="22751"/>
    <cellStyle name="Normal 3 4 4 2 2 2 2 2 5" xfId="33308"/>
    <cellStyle name="Normal 3 4 4 2 2 2 2 2 6" xfId="43863"/>
    <cellStyle name="Normal 3 4 4 2 2 2 2 2 7" xfId="54427"/>
    <cellStyle name="Normal 3 4 4 2 2 2 2 3" xfId="9884"/>
    <cellStyle name="Normal 3 4 4 2 2 2 2 3 2" xfId="25391"/>
    <cellStyle name="Normal 3 4 4 2 2 2 2 3 3" xfId="35948"/>
    <cellStyle name="Normal 3 4 4 2 2 2 2 3 4" xfId="46503"/>
    <cellStyle name="Normal 3 4 4 2 2 2 2 3 5" xfId="57067"/>
    <cellStyle name="Normal 3 4 4 2 2 2 2 4" xfId="4602"/>
    <cellStyle name="Normal 3 4 4 2 2 2 2 5" xfId="15180"/>
    <cellStyle name="Normal 3 4 4 2 2 2 2 6" xfId="20111"/>
    <cellStyle name="Normal 3 4 4 2 2 2 2 7" xfId="30668"/>
    <cellStyle name="Normal 3 4 4 2 2 2 2 8" xfId="41223"/>
    <cellStyle name="Normal 3 4 4 2 2 2 2 9" xfId="51787"/>
    <cellStyle name="Normal 3 4 4 2 2 2 3" xfId="6012"/>
    <cellStyle name="Normal 3 4 4 2 2 2 3 2" xfId="11293"/>
    <cellStyle name="Normal 3 4 4 2 2 2 3 2 2" xfId="26799"/>
    <cellStyle name="Normal 3 4 4 2 2 2 3 2 3" xfId="37356"/>
    <cellStyle name="Normal 3 4 4 2 2 2 3 2 4" xfId="47911"/>
    <cellStyle name="Normal 3 4 4 2 2 2 3 2 5" xfId="58475"/>
    <cellStyle name="Normal 3 4 4 2 2 2 3 3" xfId="16412"/>
    <cellStyle name="Normal 3 4 4 2 2 2 3 4" xfId="21519"/>
    <cellStyle name="Normal 3 4 4 2 2 2 3 5" xfId="32076"/>
    <cellStyle name="Normal 3 4 4 2 2 2 3 6" xfId="42631"/>
    <cellStyle name="Normal 3 4 4 2 2 2 3 7" xfId="53195"/>
    <cellStyle name="Normal 3 4 4 2 2 2 4" xfId="8652"/>
    <cellStyle name="Normal 3 4 4 2 2 2 4 2" xfId="24159"/>
    <cellStyle name="Normal 3 4 4 2 2 2 4 3" xfId="34716"/>
    <cellStyle name="Normal 3 4 4 2 2 2 4 4" xfId="45271"/>
    <cellStyle name="Normal 3 4 4 2 2 2 4 5" xfId="55835"/>
    <cellStyle name="Normal 3 4 4 2 2 2 5" xfId="3370"/>
    <cellStyle name="Normal 3 4 4 2 2 2 6" xfId="13948"/>
    <cellStyle name="Normal 3 4 4 2 2 2 7" xfId="18879"/>
    <cellStyle name="Normal 3 4 4 2 2 2 8" xfId="29436"/>
    <cellStyle name="Normal 3 4 4 2 2 2 9" xfId="39991"/>
    <cellStyle name="Normal 3 4 4 2 2 3" xfId="1078"/>
    <cellStyle name="Normal 3 4 4 2 2 3 10" xfId="50907"/>
    <cellStyle name="Normal 3 4 4 2 2 3 2" xfId="2310"/>
    <cellStyle name="Normal 3 4 4 2 2 3 2 2" xfId="7596"/>
    <cellStyle name="Normal 3 4 4 2 2 3 2 2 2" xfId="12877"/>
    <cellStyle name="Normal 3 4 4 2 2 3 2 2 2 2" xfId="28383"/>
    <cellStyle name="Normal 3 4 4 2 2 3 2 2 2 3" xfId="38940"/>
    <cellStyle name="Normal 3 4 4 2 2 3 2 2 2 4" xfId="49495"/>
    <cellStyle name="Normal 3 4 4 2 2 3 2 2 2 5" xfId="60059"/>
    <cellStyle name="Normal 3 4 4 2 2 3 2 2 3" xfId="17996"/>
    <cellStyle name="Normal 3 4 4 2 2 3 2 2 4" xfId="23103"/>
    <cellStyle name="Normal 3 4 4 2 2 3 2 2 5" xfId="33660"/>
    <cellStyle name="Normal 3 4 4 2 2 3 2 2 6" xfId="44215"/>
    <cellStyle name="Normal 3 4 4 2 2 3 2 2 7" xfId="54779"/>
    <cellStyle name="Normal 3 4 4 2 2 3 2 3" xfId="10236"/>
    <cellStyle name="Normal 3 4 4 2 2 3 2 3 2" xfId="25743"/>
    <cellStyle name="Normal 3 4 4 2 2 3 2 3 3" xfId="36300"/>
    <cellStyle name="Normal 3 4 4 2 2 3 2 3 4" xfId="46855"/>
    <cellStyle name="Normal 3 4 4 2 2 3 2 3 5" xfId="57419"/>
    <cellStyle name="Normal 3 4 4 2 2 3 2 4" xfId="4954"/>
    <cellStyle name="Normal 3 4 4 2 2 3 2 5" xfId="15532"/>
    <cellStyle name="Normal 3 4 4 2 2 3 2 6" xfId="20463"/>
    <cellStyle name="Normal 3 4 4 2 2 3 2 7" xfId="31020"/>
    <cellStyle name="Normal 3 4 4 2 2 3 2 8" xfId="41575"/>
    <cellStyle name="Normal 3 4 4 2 2 3 2 9" xfId="52139"/>
    <cellStyle name="Normal 3 4 4 2 2 3 3" xfId="6364"/>
    <cellStyle name="Normal 3 4 4 2 2 3 3 2" xfId="11645"/>
    <cellStyle name="Normal 3 4 4 2 2 3 3 2 2" xfId="27151"/>
    <cellStyle name="Normal 3 4 4 2 2 3 3 2 3" xfId="37708"/>
    <cellStyle name="Normal 3 4 4 2 2 3 3 2 4" xfId="48263"/>
    <cellStyle name="Normal 3 4 4 2 2 3 3 2 5" xfId="58827"/>
    <cellStyle name="Normal 3 4 4 2 2 3 3 3" xfId="16764"/>
    <cellStyle name="Normal 3 4 4 2 2 3 3 4" xfId="21871"/>
    <cellStyle name="Normal 3 4 4 2 2 3 3 5" xfId="32428"/>
    <cellStyle name="Normal 3 4 4 2 2 3 3 6" xfId="42983"/>
    <cellStyle name="Normal 3 4 4 2 2 3 3 7" xfId="53547"/>
    <cellStyle name="Normal 3 4 4 2 2 3 4" xfId="9004"/>
    <cellStyle name="Normal 3 4 4 2 2 3 4 2" xfId="24511"/>
    <cellStyle name="Normal 3 4 4 2 2 3 4 3" xfId="35068"/>
    <cellStyle name="Normal 3 4 4 2 2 3 4 4" xfId="45623"/>
    <cellStyle name="Normal 3 4 4 2 2 3 4 5" xfId="56187"/>
    <cellStyle name="Normal 3 4 4 2 2 3 5" xfId="3722"/>
    <cellStyle name="Normal 3 4 4 2 2 3 6" xfId="14300"/>
    <cellStyle name="Normal 3 4 4 2 2 3 7" xfId="19231"/>
    <cellStyle name="Normal 3 4 4 2 2 3 8" xfId="29788"/>
    <cellStyle name="Normal 3 4 4 2 2 3 9" xfId="40343"/>
    <cellStyle name="Normal 3 4 4 2 2 4" xfId="1606"/>
    <cellStyle name="Normal 3 4 4 2 2 4 2" xfId="6892"/>
    <cellStyle name="Normal 3 4 4 2 2 4 2 2" xfId="12173"/>
    <cellStyle name="Normal 3 4 4 2 2 4 2 2 2" xfId="27679"/>
    <cellStyle name="Normal 3 4 4 2 2 4 2 2 3" xfId="38236"/>
    <cellStyle name="Normal 3 4 4 2 2 4 2 2 4" xfId="48791"/>
    <cellStyle name="Normal 3 4 4 2 2 4 2 2 5" xfId="59355"/>
    <cellStyle name="Normal 3 4 4 2 2 4 2 3" xfId="17292"/>
    <cellStyle name="Normal 3 4 4 2 2 4 2 4" xfId="22399"/>
    <cellStyle name="Normal 3 4 4 2 2 4 2 5" xfId="32956"/>
    <cellStyle name="Normal 3 4 4 2 2 4 2 6" xfId="43511"/>
    <cellStyle name="Normal 3 4 4 2 2 4 2 7" xfId="54075"/>
    <cellStyle name="Normal 3 4 4 2 2 4 3" xfId="9532"/>
    <cellStyle name="Normal 3 4 4 2 2 4 3 2" xfId="25039"/>
    <cellStyle name="Normal 3 4 4 2 2 4 3 3" xfId="35596"/>
    <cellStyle name="Normal 3 4 4 2 2 4 3 4" xfId="46151"/>
    <cellStyle name="Normal 3 4 4 2 2 4 3 5" xfId="56715"/>
    <cellStyle name="Normal 3 4 4 2 2 4 4" xfId="4250"/>
    <cellStyle name="Normal 3 4 4 2 2 4 5" xfId="14828"/>
    <cellStyle name="Normal 3 4 4 2 2 4 6" xfId="19759"/>
    <cellStyle name="Normal 3 4 4 2 2 4 7" xfId="30316"/>
    <cellStyle name="Normal 3 4 4 2 2 4 8" xfId="40871"/>
    <cellStyle name="Normal 3 4 4 2 2 4 9" xfId="51435"/>
    <cellStyle name="Normal 3 4 4 2 2 5" xfId="5659"/>
    <cellStyle name="Normal 3 4 4 2 2 5 2" xfId="10941"/>
    <cellStyle name="Normal 3 4 4 2 2 5 2 2" xfId="26447"/>
    <cellStyle name="Normal 3 4 4 2 2 5 2 3" xfId="37004"/>
    <cellStyle name="Normal 3 4 4 2 2 5 2 4" xfId="47559"/>
    <cellStyle name="Normal 3 4 4 2 2 5 2 5" xfId="58123"/>
    <cellStyle name="Normal 3 4 4 2 2 5 3" xfId="16060"/>
    <cellStyle name="Normal 3 4 4 2 2 5 4" xfId="21167"/>
    <cellStyle name="Normal 3 4 4 2 2 5 5" xfId="31724"/>
    <cellStyle name="Normal 3 4 4 2 2 5 6" xfId="42279"/>
    <cellStyle name="Normal 3 4 4 2 2 5 7" xfId="52843"/>
    <cellStyle name="Normal 3 4 4 2 2 6" xfId="8300"/>
    <cellStyle name="Normal 3 4 4 2 2 6 2" xfId="23807"/>
    <cellStyle name="Normal 3 4 4 2 2 6 3" xfId="34364"/>
    <cellStyle name="Normal 3 4 4 2 2 6 4" xfId="44919"/>
    <cellStyle name="Normal 3 4 4 2 2 6 5" xfId="55483"/>
    <cellStyle name="Normal 3 4 4 2 2 7" xfId="3022"/>
    <cellStyle name="Normal 3 4 4 2 2 8" xfId="13596"/>
    <cellStyle name="Normal 3 4 4 2 2 9" xfId="18527"/>
    <cellStyle name="Normal 3 4 4 2 3" xfId="549"/>
    <cellStyle name="Normal 3 4 4 2 3 10" xfId="39815"/>
    <cellStyle name="Normal 3 4 4 2 3 11" xfId="50379"/>
    <cellStyle name="Normal 3 4 4 2 3 2" xfId="1254"/>
    <cellStyle name="Normal 3 4 4 2 3 2 10" xfId="51083"/>
    <cellStyle name="Normal 3 4 4 2 3 2 2" xfId="2486"/>
    <cellStyle name="Normal 3 4 4 2 3 2 2 2" xfId="7772"/>
    <cellStyle name="Normal 3 4 4 2 3 2 2 2 2" xfId="13053"/>
    <cellStyle name="Normal 3 4 4 2 3 2 2 2 2 2" xfId="28559"/>
    <cellStyle name="Normal 3 4 4 2 3 2 2 2 2 3" xfId="39116"/>
    <cellStyle name="Normal 3 4 4 2 3 2 2 2 2 4" xfId="49671"/>
    <cellStyle name="Normal 3 4 4 2 3 2 2 2 2 5" xfId="60235"/>
    <cellStyle name="Normal 3 4 4 2 3 2 2 2 3" xfId="18172"/>
    <cellStyle name="Normal 3 4 4 2 3 2 2 2 4" xfId="23279"/>
    <cellStyle name="Normal 3 4 4 2 3 2 2 2 5" xfId="33836"/>
    <cellStyle name="Normal 3 4 4 2 3 2 2 2 6" xfId="44391"/>
    <cellStyle name="Normal 3 4 4 2 3 2 2 2 7" xfId="54955"/>
    <cellStyle name="Normal 3 4 4 2 3 2 2 3" xfId="10412"/>
    <cellStyle name="Normal 3 4 4 2 3 2 2 3 2" xfId="25919"/>
    <cellStyle name="Normal 3 4 4 2 3 2 2 3 3" xfId="36476"/>
    <cellStyle name="Normal 3 4 4 2 3 2 2 3 4" xfId="47031"/>
    <cellStyle name="Normal 3 4 4 2 3 2 2 3 5" xfId="57595"/>
    <cellStyle name="Normal 3 4 4 2 3 2 2 4" xfId="5130"/>
    <cellStyle name="Normal 3 4 4 2 3 2 2 5" xfId="15708"/>
    <cellStyle name="Normal 3 4 4 2 3 2 2 6" xfId="20639"/>
    <cellStyle name="Normal 3 4 4 2 3 2 2 7" xfId="31196"/>
    <cellStyle name="Normal 3 4 4 2 3 2 2 8" xfId="41751"/>
    <cellStyle name="Normal 3 4 4 2 3 2 2 9" xfId="52315"/>
    <cellStyle name="Normal 3 4 4 2 3 2 3" xfId="6540"/>
    <cellStyle name="Normal 3 4 4 2 3 2 3 2" xfId="11821"/>
    <cellStyle name="Normal 3 4 4 2 3 2 3 2 2" xfId="27327"/>
    <cellStyle name="Normal 3 4 4 2 3 2 3 2 3" xfId="37884"/>
    <cellStyle name="Normal 3 4 4 2 3 2 3 2 4" xfId="48439"/>
    <cellStyle name="Normal 3 4 4 2 3 2 3 2 5" xfId="59003"/>
    <cellStyle name="Normal 3 4 4 2 3 2 3 3" xfId="16940"/>
    <cellStyle name="Normal 3 4 4 2 3 2 3 4" xfId="22047"/>
    <cellStyle name="Normal 3 4 4 2 3 2 3 5" xfId="32604"/>
    <cellStyle name="Normal 3 4 4 2 3 2 3 6" xfId="43159"/>
    <cellStyle name="Normal 3 4 4 2 3 2 3 7" xfId="53723"/>
    <cellStyle name="Normal 3 4 4 2 3 2 4" xfId="9180"/>
    <cellStyle name="Normal 3 4 4 2 3 2 4 2" xfId="24687"/>
    <cellStyle name="Normal 3 4 4 2 3 2 4 3" xfId="35244"/>
    <cellStyle name="Normal 3 4 4 2 3 2 4 4" xfId="45799"/>
    <cellStyle name="Normal 3 4 4 2 3 2 4 5" xfId="56363"/>
    <cellStyle name="Normal 3 4 4 2 3 2 5" xfId="3898"/>
    <cellStyle name="Normal 3 4 4 2 3 2 6" xfId="14476"/>
    <cellStyle name="Normal 3 4 4 2 3 2 7" xfId="19407"/>
    <cellStyle name="Normal 3 4 4 2 3 2 8" xfId="29964"/>
    <cellStyle name="Normal 3 4 4 2 3 2 9" xfId="40519"/>
    <cellStyle name="Normal 3 4 4 2 3 3" xfId="1782"/>
    <cellStyle name="Normal 3 4 4 2 3 3 2" xfId="7068"/>
    <cellStyle name="Normal 3 4 4 2 3 3 2 2" xfId="12349"/>
    <cellStyle name="Normal 3 4 4 2 3 3 2 2 2" xfId="27855"/>
    <cellStyle name="Normal 3 4 4 2 3 3 2 2 3" xfId="38412"/>
    <cellStyle name="Normal 3 4 4 2 3 3 2 2 4" xfId="48967"/>
    <cellStyle name="Normal 3 4 4 2 3 3 2 2 5" xfId="59531"/>
    <cellStyle name="Normal 3 4 4 2 3 3 2 3" xfId="17468"/>
    <cellStyle name="Normal 3 4 4 2 3 3 2 4" xfId="22575"/>
    <cellStyle name="Normal 3 4 4 2 3 3 2 5" xfId="33132"/>
    <cellStyle name="Normal 3 4 4 2 3 3 2 6" xfId="43687"/>
    <cellStyle name="Normal 3 4 4 2 3 3 2 7" xfId="54251"/>
    <cellStyle name="Normal 3 4 4 2 3 3 3" xfId="9708"/>
    <cellStyle name="Normal 3 4 4 2 3 3 3 2" xfId="25215"/>
    <cellStyle name="Normal 3 4 4 2 3 3 3 3" xfId="35772"/>
    <cellStyle name="Normal 3 4 4 2 3 3 3 4" xfId="46327"/>
    <cellStyle name="Normal 3 4 4 2 3 3 3 5" xfId="56891"/>
    <cellStyle name="Normal 3 4 4 2 3 3 4" xfId="4426"/>
    <cellStyle name="Normal 3 4 4 2 3 3 5" xfId="15004"/>
    <cellStyle name="Normal 3 4 4 2 3 3 6" xfId="19935"/>
    <cellStyle name="Normal 3 4 4 2 3 3 7" xfId="30492"/>
    <cellStyle name="Normal 3 4 4 2 3 3 8" xfId="41047"/>
    <cellStyle name="Normal 3 4 4 2 3 3 9" xfId="51611"/>
    <cellStyle name="Normal 3 4 4 2 3 4" xfId="5835"/>
    <cellStyle name="Normal 3 4 4 2 3 4 2" xfId="11117"/>
    <cellStyle name="Normal 3 4 4 2 3 4 2 2" xfId="26623"/>
    <cellStyle name="Normal 3 4 4 2 3 4 2 3" xfId="37180"/>
    <cellStyle name="Normal 3 4 4 2 3 4 2 4" xfId="47735"/>
    <cellStyle name="Normal 3 4 4 2 3 4 2 5" xfId="58299"/>
    <cellStyle name="Normal 3 4 4 2 3 4 3" xfId="16236"/>
    <cellStyle name="Normal 3 4 4 2 3 4 4" xfId="21343"/>
    <cellStyle name="Normal 3 4 4 2 3 4 5" xfId="31900"/>
    <cellStyle name="Normal 3 4 4 2 3 4 6" xfId="42455"/>
    <cellStyle name="Normal 3 4 4 2 3 4 7" xfId="53019"/>
    <cellStyle name="Normal 3 4 4 2 3 5" xfId="8476"/>
    <cellStyle name="Normal 3 4 4 2 3 5 2" xfId="23983"/>
    <cellStyle name="Normal 3 4 4 2 3 5 3" xfId="34540"/>
    <cellStyle name="Normal 3 4 4 2 3 5 4" xfId="45095"/>
    <cellStyle name="Normal 3 4 4 2 3 5 5" xfId="55659"/>
    <cellStyle name="Normal 3 4 4 2 3 6" xfId="3194"/>
    <cellStyle name="Normal 3 4 4 2 3 7" xfId="13772"/>
    <cellStyle name="Normal 3 4 4 2 3 8" xfId="18703"/>
    <cellStyle name="Normal 3 4 4 2 3 9" xfId="29260"/>
    <cellStyle name="Normal 3 4 4 2 4" xfId="902"/>
    <cellStyle name="Normal 3 4 4 2 4 10" xfId="50731"/>
    <cellStyle name="Normal 3 4 4 2 4 2" xfId="2134"/>
    <cellStyle name="Normal 3 4 4 2 4 2 2" xfId="7420"/>
    <cellStyle name="Normal 3 4 4 2 4 2 2 2" xfId="12701"/>
    <cellStyle name="Normal 3 4 4 2 4 2 2 2 2" xfId="28207"/>
    <cellStyle name="Normal 3 4 4 2 4 2 2 2 3" xfId="38764"/>
    <cellStyle name="Normal 3 4 4 2 4 2 2 2 4" xfId="49319"/>
    <cellStyle name="Normal 3 4 4 2 4 2 2 2 5" xfId="59883"/>
    <cellStyle name="Normal 3 4 4 2 4 2 2 3" xfId="17820"/>
    <cellStyle name="Normal 3 4 4 2 4 2 2 4" xfId="22927"/>
    <cellStyle name="Normal 3 4 4 2 4 2 2 5" xfId="33484"/>
    <cellStyle name="Normal 3 4 4 2 4 2 2 6" xfId="44039"/>
    <cellStyle name="Normal 3 4 4 2 4 2 2 7" xfId="54603"/>
    <cellStyle name="Normal 3 4 4 2 4 2 3" xfId="10060"/>
    <cellStyle name="Normal 3 4 4 2 4 2 3 2" xfId="25567"/>
    <cellStyle name="Normal 3 4 4 2 4 2 3 3" xfId="36124"/>
    <cellStyle name="Normal 3 4 4 2 4 2 3 4" xfId="46679"/>
    <cellStyle name="Normal 3 4 4 2 4 2 3 5" xfId="57243"/>
    <cellStyle name="Normal 3 4 4 2 4 2 4" xfId="4778"/>
    <cellStyle name="Normal 3 4 4 2 4 2 5" xfId="15356"/>
    <cellStyle name="Normal 3 4 4 2 4 2 6" xfId="20287"/>
    <cellStyle name="Normal 3 4 4 2 4 2 7" xfId="30844"/>
    <cellStyle name="Normal 3 4 4 2 4 2 8" xfId="41399"/>
    <cellStyle name="Normal 3 4 4 2 4 2 9" xfId="51963"/>
    <cellStyle name="Normal 3 4 4 2 4 3" xfId="6188"/>
    <cellStyle name="Normal 3 4 4 2 4 3 2" xfId="11469"/>
    <cellStyle name="Normal 3 4 4 2 4 3 2 2" xfId="26975"/>
    <cellStyle name="Normal 3 4 4 2 4 3 2 3" xfId="37532"/>
    <cellStyle name="Normal 3 4 4 2 4 3 2 4" xfId="48087"/>
    <cellStyle name="Normal 3 4 4 2 4 3 2 5" xfId="58651"/>
    <cellStyle name="Normal 3 4 4 2 4 3 3" xfId="16588"/>
    <cellStyle name="Normal 3 4 4 2 4 3 4" xfId="21695"/>
    <cellStyle name="Normal 3 4 4 2 4 3 5" xfId="32252"/>
    <cellStyle name="Normal 3 4 4 2 4 3 6" xfId="42807"/>
    <cellStyle name="Normal 3 4 4 2 4 3 7" xfId="53371"/>
    <cellStyle name="Normal 3 4 4 2 4 4" xfId="8828"/>
    <cellStyle name="Normal 3 4 4 2 4 4 2" xfId="24335"/>
    <cellStyle name="Normal 3 4 4 2 4 4 3" xfId="34892"/>
    <cellStyle name="Normal 3 4 4 2 4 4 4" xfId="45447"/>
    <cellStyle name="Normal 3 4 4 2 4 4 5" xfId="56011"/>
    <cellStyle name="Normal 3 4 4 2 4 5" xfId="3546"/>
    <cellStyle name="Normal 3 4 4 2 4 6" xfId="14124"/>
    <cellStyle name="Normal 3 4 4 2 4 7" xfId="19055"/>
    <cellStyle name="Normal 3 4 4 2 4 8" xfId="29612"/>
    <cellStyle name="Normal 3 4 4 2 4 9" xfId="40167"/>
    <cellStyle name="Normal 3 4 4 2 5" xfId="1430"/>
    <cellStyle name="Normal 3 4 4 2 5 2" xfId="6716"/>
    <cellStyle name="Normal 3 4 4 2 5 2 2" xfId="11997"/>
    <cellStyle name="Normal 3 4 4 2 5 2 2 2" xfId="27503"/>
    <cellStyle name="Normal 3 4 4 2 5 2 2 3" xfId="38060"/>
    <cellStyle name="Normal 3 4 4 2 5 2 2 4" xfId="48615"/>
    <cellStyle name="Normal 3 4 4 2 5 2 2 5" xfId="59179"/>
    <cellStyle name="Normal 3 4 4 2 5 2 3" xfId="17116"/>
    <cellStyle name="Normal 3 4 4 2 5 2 4" xfId="22223"/>
    <cellStyle name="Normal 3 4 4 2 5 2 5" xfId="32780"/>
    <cellStyle name="Normal 3 4 4 2 5 2 6" xfId="43335"/>
    <cellStyle name="Normal 3 4 4 2 5 2 7" xfId="53899"/>
    <cellStyle name="Normal 3 4 4 2 5 3" xfId="9356"/>
    <cellStyle name="Normal 3 4 4 2 5 3 2" xfId="24863"/>
    <cellStyle name="Normal 3 4 4 2 5 3 3" xfId="35420"/>
    <cellStyle name="Normal 3 4 4 2 5 3 4" xfId="45975"/>
    <cellStyle name="Normal 3 4 4 2 5 3 5" xfId="56539"/>
    <cellStyle name="Normal 3 4 4 2 5 4" xfId="4074"/>
    <cellStyle name="Normal 3 4 4 2 5 5" xfId="14652"/>
    <cellStyle name="Normal 3 4 4 2 5 6" xfId="19583"/>
    <cellStyle name="Normal 3 4 4 2 5 7" xfId="30140"/>
    <cellStyle name="Normal 3 4 4 2 5 8" xfId="40695"/>
    <cellStyle name="Normal 3 4 4 2 5 9" xfId="51259"/>
    <cellStyle name="Normal 3 4 4 2 6" xfId="2662"/>
    <cellStyle name="Normal 3 4 4 2 6 2" xfId="7948"/>
    <cellStyle name="Normal 3 4 4 2 6 2 2" xfId="13229"/>
    <cellStyle name="Normal 3 4 4 2 6 2 2 2" xfId="28735"/>
    <cellStyle name="Normal 3 4 4 2 6 2 2 3" xfId="39292"/>
    <cellStyle name="Normal 3 4 4 2 6 2 2 4" xfId="49847"/>
    <cellStyle name="Normal 3 4 4 2 6 2 2 5" xfId="60411"/>
    <cellStyle name="Normal 3 4 4 2 6 2 3" xfId="23455"/>
    <cellStyle name="Normal 3 4 4 2 6 2 4" xfId="34012"/>
    <cellStyle name="Normal 3 4 4 2 6 2 5" xfId="44567"/>
    <cellStyle name="Normal 3 4 4 2 6 2 6" xfId="55131"/>
    <cellStyle name="Normal 3 4 4 2 6 3" xfId="10588"/>
    <cellStyle name="Normal 3 4 4 2 6 3 2" xfId="26095"/>
    <cellStyle name="Normal 3 4 4 2 6 3 3" xfId="36652"/>
    <cellStyle name="Normal 3 4 4 2 6 3 4" xfId="47207"/>
    <cellStyle name="Normal 3 4 4 2 6 3 5" xfId="57771"/>
    <cellStyle name="Normal 3 4 4 2 6 4" xfId="5306"/>
    <cellStyle name="Normal 3 4 4 2 6 5" xfId="15884"/>
    <cellStyle name="Normal 3 4 4 2 6 6" xfId="20815"/>
    <cellStyle name="Normal 3 4 4 2 6 7" xfId="31372"/>
    <cellStyle name="Normal 3 4 4 2 6 8" xfId="41927"/>
    <cellStyle name="Normal 3 4 4 2 6 9" xfId="52491"/>
    <cellStyle name="Normal 3 4 4 2 7" xfId="5483"/>
    <cellStyle name="Normal 3 4 4 2 7 2" xfId="10765"/>
    <cellStyle name="Normal 3 4 4 2 7 2 2" xfId="26271"/>
    <cellStyle name="Normal 3 4 4 2 7 2 3" xfId="36828"/>
    <cellStyle name="Normal 3 4 4 2 7 2 4" xfId="47383"/>
    <cellStyle name="Normal 3 4 4 2 7 2 5" xfId="57947"/>
    <cellStyle name="Normal 3 4 4 2 7 3" xfId="20991"/>
    <cellStyle name="Normal 3 4 4 2 7 4" xfId="31548"/>
    <cellStyle name="Normal 3 4 4 2 7 5" xfId="42103"/>
    <cellStyle name="Normal 3 4 4 2 7 6" xfId="52667"/>
    <cellStyle name="Normal 3 4 4 2 8" xfId="8124"/>
    <cellStyle name="Normal 3 4 4 2 8 2" xfId="23631"/>
    <cellStyle name="Normal 3 4 4 2 8 3" xfId="34188"/>
    <cellStyle name="Normal 3 4 4 2 8 4" xfId="44743"/>
    <cellStyle name="Normal 3 4 4 2 8 5" xfId="55307"/>
    <cellStyle name="Normal 3 4 4 2 9" xfId="2839"/>
    <cellStyle name="Normal 3 4 4 3" xfId="286"/>
    <cellStyle name="Normal 3 4 4 3 10" xfId="29001"/>
    <cellStyle name="Normal 3 4 4 3 11" xfId="39556"/>
    <cellStyle name="Normal 3 4 4 3 12" xfId="50116"/>
    <cellStyle name="Normal 3 4 4 3 2" xfId="639"/>
    <cellStyle name="Normal 3 4 4 3 2 10" xfId="50468"/>
    <cellStyle name="Normal 3 4 4 3 2 2" xfId="1871"/>
    <cellStyle name="Normal 3 4 4 3 2 2 2" xfId="7157"/>
    <cellStyle name="Normal 3 4 4 3 2 2 2 2" xfId="12438"/>
    <cellStyle name="Normal 3 4 4 3 2 2 2 2 2" xfId="27944"/>
    <cellStyle name="Normal 3 4 4 3 2 2 2 2 3" xfId="38501"/>
    <cellStyle name="Normal 3 4 4 3 2 2 2 2 4" xfId="49056"/>
    <cellStyle name="Normal 3 4 4 3 2 2 2 2 5" xfId="59620"/>
    <cellStyle name="Normal 3 4 4 3 2 2 2 3" xfId="17557"/>
    <cellStyle name="Normal 3 4 4 3 2 2 2 4" xfId="22664"/>
    <cellStyle name="Normal 3 4 4 3 2 2 2 5" xfId="33221"/>
    <cellStyle name="Normal 3 4 4 3 2 2 2 6" xfId="43776"/>
    <cellStyle name="Normal 3 4 4 3 2 2 2 7" xfId="54340"/>
    <cellStyle name="Normal 3 4 4 3 2 2 3" xfId="9797"/>
    <cellStyle name="Normal 3 4 4 3 2 2 3 2" xfId="25304"/>
    <cellStyle name="Normal 3 4 4 3 2 2 3 3" xfId="35861"/>
    <cellStyle name="Normal 3 4 4 3 2 2 3 4" xfId="46416"/>
    <cellStyle name="Normal 3 4 4 3 2 2 3 5" xfId="56980"/>
    <cellStyle name="Normal 3 4 4 3 2 2 4" xfId="4515"/>
    <cellStyle name="Normal 3 4 4 3 2 2 5" xfId="15093"/>
    <cellStyle name="Normal 3 4 4 3 2 2 6" xfId="20024"/>
    <cellStyle name="Normal 3 4 4 3 2 2 7" xfId="30581"/>
    <cellStyle name="Normal 3 4 4 3 2 2 8" xfId="41136"/>
    <cellStyle name="Normal 3 4 4 3 2 2 9" xfId="51700"/>
    <cellStyle name="Normal 3 4 4 3 2 3" xfId="5925"/>
    <cellStyle name="Normal 3 4 4 3 2 3 2" xfId="11206"/>
    <cellStyle name="Normal 3 4 4 3 2 3 2 2" xfId="26712"/>
    <cellStyle name="Normal 3 4 4 3 2 3 2 3" xfId="37269"/>
    <cellStyle name="Normal 3 4 4 3 2 3 2 4" xfId="47824"/>
    <cellStyle name="Normal 3 4 4 3 2 3 2 5" xfId="58388"/>
    <cellStyle name="Normal 3 4 4 3 2 3 3" xfId="16325"/>
    <cellStyle name="Normal 3 4 4 3 2 3 4" xfId="21432"/>
    <cellStyle name="Normal 3 4 4 3 2 3 5" xfId="31989"/>
    <cellStyle name="Normal 3 4 4 3 2 3 6" xfId="42544"/>
    <cellStyle name="Normal 3 4 4 3 2 3 7" xfId="53108"/>
    <cellStyle name="Normal 3 4 4 3 2 4" xfId="8565"/>
    <cellStyle name="Normal 3 4 4 3 2 4 2" xfId="24072"/>
    <cellStyle name="Normal 3 4 4 3 2 4 3" xfId="34629"/>
    <cellStyle name="Normal 3 4 4 3 2 4 4" xfId="45184"/>
    <cellStyle name="Normal 3 4 4 3 2 4 5" xfId="55748"/>
    <cellStyle name="Normal 3 4 4 3 2 5" xfId="3283"/>
    <cellStyle name="Normal 3 4 4 3 2 6" xfId="13861"/>
    <cellStyle name="Normal 3 4 4 3 2 7" xfId="18792"/>
    <cellStyle name="Normal 3 4 4 3 2 8" xfId="29349"/>
    <cellStyle name="Normal 3 4 4 3 2 9" xfId="39904"/>
    <cellStyle name="Normal 3 4 4 3 3" xfId="991"/>
    <cellStyle name="Normal 3 4 4 3 3 10" xfId="50820"/>
    <cellStyle name="Normal 3 4 4 3 3 2" xfId="2223"/>
    <cellStyle name="Normal 3 4 4 3 3 2 2" xfId="7509"/>
    <cellStyle name="Normal 3 4 4 3 3 2 2 2" xfId="12790"/>
    <cellStyle name="Normal 3 4 4 3 3 2 2 2 2" xfId="28296"/>
    <cellStyle name="Normal 3 4 4 3 3 2 2 2 3" xfId="38853"/>
    <cellStyle name="Normal 3 4 4 3 3 2 2 2 4" xfId="49408"/>
    <cellStyle name="Normal 3 4 4 3 3 2 2 2 5" xfId="59972"/>
    <cellStyle name="Normal 3 4 4 3 3 2 2 3" xfId="17909"/>
    <cellStyle name="Normal 3 4 4 3 3 2 2 4" xfId="23016"/>
    <cellStyle name="Normal 3 4 4 3 3 2 2 5" xfId="33573"/>
    <cellStyle name="Normal 3 4 4 3 3 2 2 6" xfId="44128"/>
    <cellStyle name="Normal 3 4 4 3 3 2 2 7" xfId="54692"/>
    <cellStyle name="Normal 3 4 4 3 3 2 3" xfId="10149"/>
    <cellStyle name="Normal 3 4 4 3 3 2 3 2" xfId="25656"/>
    <cellStyle name="Normal 3 4 4 3 3 2 3 3" xfId="36213"/>
    <cellStyle name="Normal 3 4 4 3 3 2 3 4" xfId="46768"/>
    <cellStyle name="Normal 3 4 4 3 3 2 3 5" xfId="57332"/>
    <cellStyle name="Normal 3 4 4 3 3 2 4" xfId="4867"/>
    <cellStyle name="Normal 3 4 4 3 3 2 5" xfId="15445"/>
    <cellStyle name="Normal 3 4 4 3 3 2 6" xfId="20376"/>
    <cellStyle name="Normal 3 4 4 3 3 2 7" xfId="30933"/>
    <cellStyle name="Normal 3 4 4 3 3 2 8" xfId="41488"/>
    <cellStyle name="Normal 3 4 4 3 3 2 9" xfId="52052"/>
    <cellStyle name="Normal 3 4 4 3 3 3" xfId="6277"/>
    <cellStyle name="Normal 3 4 4 3 3 3 2" xfId="11558"/>
    <cellStyle name="Normal 3 4 4 3 3 3 2 2" xfId="27064"/>
    <cellStyle name="Normal 3 4 4 3 3 3 2 3" xfId="37621"/>
    <cellStyle name="Normal 3 4 4 3 3 3 2 4" xfId="48176"/>
    <cellStyle name="Normal 3 4 4 3 3 3 2 5" xfId="58740"/>
    <cellStyle name="Normal 3 4 4 3 3 3 3" xfId="16677"/>
    <cellStyle name="Normal 3 4 4 3 3 3 4" xfId="21784"/>
    <cellStyle name="Normal 3 4 4 3 3 3 5" xfId="32341"/>
    <cellStyle name="Normal 3 4 4 3 3 3 6" xfId="42896"/>
    <cellStyle name="Normal 3 4 4 3 3 3 7" xfId="53460"/>
    <cellStyle name="Normal 3 4 4 3 3 4" xfId="8917"/>
    <cellStyle name="Normal 3 4 4 3 3 4 2" xfId="24424"/>
    <cellStyle name="Normal 3 4 4 3 3 4 3" xfId="34981"/>
    <cellStyle name="Normal 3 4 4 3 3 4 4" xfId="45536"/>
    <cellStyle name="Normal 3 4 4 3 3 4 5" xfId="56100"/>
    <cellStyle name="Normal 3 4 4 3 3 5" xfId="3635"/>
    <cellStyle name="Normal 3 4 4 3 3 6" xfId="14213"/>
    <cellStyle name="Normal 3 4 4 3 3 7" xfId="19144"/>
    <cellStyle name="Normal 3 4 4 3 3 8" xfId="29701"/>
    <cellStyle name="Normal 3 4 4 3 3 9" xfId="40256"/>
    <cellStyle name="Normal 3 4 4 3 4" xfId="1519"/>
    <cellStyle name="Normal 3 4 4 3 4 2" xfId="6805"/>
    <cellStyle name="Normal 3 4 4 3 4 2 2" xfId="12086"/>
    <cellStyle name="Normal 3 4 4 3 4 2 2 2" xfId="27592"/>
    <cellStyle name="Normal 3 4 4 3 4 2 2 3" xfId="38149"/>
    <cellStyle name="Normal 3 4 4 3 4 2 2 4" xfId="48704"/>
    <cellStyle name="Normal 3 4 4 3 4 2 2 5" xfId="59268"/>
    <cellStyle name="Normal 3 4 4 3 4 2 3" xfId="17205"/>
    <cellStyle name="Normal 3 4 4 3 4 2 4" xfId="22312"/>
    <cellStyle name="Normal 3 4 4 3 4 2 5" xfId="32869"/>
    <cellStyle name="Normal 3 4 4 3 4 2 6" xfId="43424"/>
    <cellStyle name="Normal 3 4 4 3 4 2 7" xfId="53988"/>
    <cellStyle name="Normal 3 4 4 3 4 3" xfId="9445"/>
    <cellStyle name="Normal 3 4 4 3 4 3 2" xfId="24952"/>
    <cellStyle name="Normal 3 4 4 3 4 3 3" xfId="35509"/>
    <cellStyle name="Normal 3 4 4 3 4 3 4" xfId="46064"/>
    <cellStyle name="Normal 3 4 4 3 4 3 5" xfId="56628"/>
    <cellStyle name="Normal 3 4 4 3 4 4" xfId="4163"/>
    <cellStyle name="Normal 3 4 4 3 4 5" xfId="14741"/>
    <cellStyle name="Normal 3 4 4 3 4 6" xfId="19672"/>
    <cellStyle name="Normal 3 4 4 3 4 7" xfId="30229"/>
    <cellStyle name="Normal 3 4 4 3 4 8" xfId="40784"/>
    <cellStyle name="Normal 3 4 4 3 4 9" xfId="51348"/>
    <cellStyle name="Normal 3 4 4 3 5" xfId="5572"/>
    <cellStyle name="Normal 3 4 4 3 5 2" xfId="10854"/>
    <cellStyle name="Normal 3 4 4 3 5 2 2" xfId="26360"/>
    <cellStyle name="Normal 3 4 4 3 5 2 3" xfId="36917"/>
    <cellStyle name="Normal 3 4 4 3 5 2 4" xfId="47472"/>
    <cellStyle name="Normal 3 4 4 3 5 2 5" xfId="58036"/>
    <cellStyle name="Normal 3 4 4 3 5 3" xfId="15973"/>
    <cellStyle name="Normal 3 4 4 3 5 4" xfId="21080"/>
    <cellStyle name="Normal 3 4 4 3 5 5" xfId="31637"/>
    <cellStyle name="Normal 3 4 4 3 5 6" xfId="42192"/>
    <cellStyle name="Normal 3 4 4 3 5 7" xfId="52756"/>
    <cellStyle name="Normal 3 4 4 3 6" xfId="8213"/>
    <cellStyle name="Normal 3 4 4 3 6 2" xfId="23720"/>
    <cellStyle name="Normal 3 4 4 3 6 3" xfId="34277"/>
    <cellStyle name="Normal 3 4 4 3 6 4" xfId="44832"/>
    <cellStyle name="Normal 3 4 4 3 6 5" xfId="55396"/>
    <cellStyle name="Normal 3 4 4 3 7" xfId="2935"/>
    <cellStyle name="Normal 3 4 4 3 8" xfId="13509"/>
    <cellStyle name="Normal 3 4 4 3 9" xfId="18440"/>
    <cellStyle name="Normal 3 4 4 4" xfId="462"/>
    <cellStyle name="Normal 3 4 4 4 10" xfId="39730"/>
    <cellStyle name="Normal 3 4 4 4 11" xfId="50292"/>
    <cellStyle name="Normal 3 4 4 4 2" xfId="1167"/>
    <cellStyle name="Normal 3 4 4 4 2 10" xfId="50996"/>
    <cellStyle name="Normal 3 4 4 4 2 2" xfId="2399"/>
    <cellStyle name="Normal 3 4 4 4 2 2 2" xfId="7685"/>
    <cellStyle name="Normal 3 4 4 4 2 2 2 2" xfId="12966"/>
    <cellStyle name="Normal 3 4 4 4 2 2 2 2 2" xfId="28472"/>
    <cellStyle name="Normal 3 4 4 4 2 2 2 2 3" xfId="39029"/>
    <cellStyle name="Normal 3 4 4 4 2 2 2 2 4" xfId="49584"/>
    <cellStyle name="Normal 3 4 4 4 2 2 2 2 5" xfId="60148"/>
    <cellStyle name="Normal 3 4 4 4 2 2 2 3" xfId="18085"/>
    <cellStyle name="Normal 3 4 4 4 2 2 2 4" xfId="23192"/>
    <cellStyle name="Normal 3 4 4 4 2 2 2 5" xfId="33749"/>
    <cellStyle name="Normal 3 4 4 4 2 2 2 6" xfId="44304"/>
    <cellStyle name="Normal 3 4 4 4 2 2 2 7" xfId="54868"/>
    <cellStyle name="Normal 3 4 4 4 2 2 3" xfId="10325"/>
    <cellStyle name="Normal 3 4 4 4 2 2 3 2" xfId="25832"/>
    <cellStyle name="Normal 3 4 4 4 2 2 3 3" xfId="36389"/>
    <cellStyle name="Normal 3 4 4 4 2 2 3 4" xfId="46944"/>
    <cellStyle name="Normal 3 4 4 4 2 2 3 5" xfId="57508"/>
    <cellStyle name="Normal 3 4 4 4 2 2 4" xfId="5043"/>
    <cellStyle name="Normal 3 4 4 4 2 2 5" xfId="15621"/>
    <cellStyle name="Normal 3 4 4 4 2 2 6" xfId="20552"/>
    <cellStyle name="Normal 3 4 4 4 2 2 7" xfId="31109"/>
    <cellStyle name="Normal 3 4 4 4 2 2 8" xfId="41664"/>
    <cellStyle name="Normal 3 4 4 4 2 2 9" xfId="52228"/>
    <cellStyle name="Normal 3 4 4 4 2 3" xfId="6453"/>
    <cellStyle name="Normal 3 4 4 4 2 3 2" xfId="11734"/>
    <cellStyle name="Normal 3 4 4 4 2 3 2 2" xfId="27240"/>
    <cellStyle name="Normal 3 4 4 4 2 3 2 3" xfId="37797"/>
    <cellStyle name="Normal 3 4 4 4 2 3 2 4" xfId="48352"/>
    <cellStyle name="Normal 3 4 4 4 2 3 2 5" xfId="58916"/>
    <cellStyle name="Normal 3 4 4 4 2 3 3" xfId="16853"/>
    <cellStyle name="Normal 3 4 4 4 2 3 4" xfId="21960"/>
    <cellStyle name="Normal 3 4 4 4 2 3 5" xfId="32517"/>
    <cellStyle name="Normal 3 4 4 4 2 3 6" xfId="43072"/>
    <cellStyle name="Normal 3 4 4 4 2 3 7" xfId="53636"/>
    <cellStyle name="Normal 3 4 4 4 2 4" xfId="9093"/>
    <cellStyle name="Normal 3 4 4 4 2 4 2" xfId="24600"/>
    <cellStyle name="Normal 3 4 4 4 2 4 3" xfId="35157"/>
    <cellStyle name="Normal 3 4 4 4 2 4 4" xfId="45712"/>
    <cellStyle name="Normal 3 4 4 4 2 4 5" xfId="56276"/>
    <cellStyle name="Normal 3 4 4 4 2 5" xfId="3811"/>
    <cellStyle name="Normal 3 4 4 4 2 6" xfId="14389"/>
    <cellStyle name="Normal 3 4 4 4 2 7" xfId="19320"/>
    <cellStyle name="Normal 3 4 4 4 2 8" xfId="29877"/>
    <cellStyle name="Normal 3 4 4 4 2 9" xfId="40432"/>
    <cellStyle name="Normal 3 4 4 4 3" xfId="1695"/>
    <cellStyle name="Normal 3 4 4 4 3 2" xfId="6981"/>
    <cellStyle name="Normal 3 4 4 4 3 2 2" xfId="12262"/>
    <cellStyle name="Normal 3 4 4 4 3 2 2 2" xfId="27768"/>
    <cellStyle name="Normal 3 4 4 4 3 2 2 3" xfId="38325"/>
    <cellStyle name="Normal 3 4 4 4 3 2 2 4" xfId="48880"/>
    <cellStyle name="Normal 3 4 4 4 3 2 2 5" xfId="59444"/>
    <cellStyle name="Normal 3 4 4 4 3 2 3" xfId="17381"/>
    <cellStyle name="Normal 3 4 4 4 3 2 4" xfId="22488"/>
    <cellStyle name="Normal 3 4 4 4 3 2 5" xfId="33045"/>
    <cellStyle name="Normal 3 4 4 4 3 2 6" xfId="43600"/>
    <cellStyle name="Normal 3 4 4 4 3 2 7" xfId="54164"/>
    <cellStyle name="Normal 3 4 4 4 3 3" xfId="9621"/>
    <cellStyle name="Normal 3 4 4 4 3 3 2" xfId="25128"/>
    <cellStyle name="Normal 3 4 4 4 3 3 3" xfId="35685"/>
    <cellStyle name="Normal 3 4 4 4 3 3 4" xfId="46240"/>
    <cellStyle name="Normal 3 4 4 4 3 3 5" xfId="56804"/>
    <cellStyle name="Normal 3 4 4 4 3 4" xfId="4339"/>
    <cellStyle name="Normal 3 4 4 4 3 5" xfId="14917"/>
    <cellStyle name="Normal 3 4 4 4 3 6" xfId="19848"/>
    <cellStyle name="Normal 3 4 4 4 3 7" xfId="30405"/>
    <cellStyle name="Normal 3 4 4 4 3 8" xfId="40960"/>
    <cellStyle name="Normal 3 4 4 4 3 9" xfId="51524"/>
    <cellStyle name="Normal 3 4 4 4 4" xfId="5748"/>
    <cellStyle name="Normal 3 4 4 4 4 2" xfId="11030"/>
    <cellStyle name="Normal 3 4 4 4 4 2 2" xfId="26536"/>
    <cellStyle name="Normal 3 4 4 4 4 2 3" xfId="37093"/>
    <cellStyle name="Normal 3 4 4 4 4 2 4" xfId="47648"/>
    <cellStyle name="Normal 3 4 4 4 4 2 5" xfId="58212"/>
    <cellStyle name="Normal 3 4 4 4 4 3" xfId="16149"/>
    <cellStyle name="Normal 3 4 4 4 4 4" xfId="21256"/>
    <cellStyle name="Normal 3 4 4 4 4 5" xfId="31813"/>
    <cellStyle name="Normal 3 4 4 4 4 6" xfId="42368"/>
    <cellStyle name="Normal 3 4 4 4 4 7" xfId="52932"/>
    <cellStyle name="Normal 3 4 4 4 5" xfId="8389"/>
    <cellStyle name="Normal 3 4 4 4 5 2" xfId="23896"/>
    <cellStyle name="Normal 3 4 4 4 5 3" xfId="34453"/>
    <cellStyle name="Normal 3 4 4 4 5 4" xfId="45008"/>
    <cellStyle name="Normal 3 4 4 4 5 5" xfId="55572"/>
    <cellStyle name="Normal 3 4 4 4 6" xfId="3109"/>
    <cellStyle name="Normal 3 4 4 4 7" xfId="13685"/>
    <cellStyle name="Normal 3 4 4 4 8" xfId="18616"/>
    <cellStyle name="Normal 3 4 4 4 9" xfId="29175"/>
    <cellStyle name="Normal 3 4 4 5" xfId="815"/>
    <cellStyle name="Normal 3 4 4 5 10" xfId="50644"/>
    <cellStyle name="Normal 3 4 4 5 2" xfId="2047"/>
    <cellStyle name="Normal 3 4 4 5 2 2" xfId="7333"/>
    <cellStyle name="Normal 3 4 4 5 2 2 2" xfId="12614"/>
    <cellStyle name="Normal 3 4 4 5 2 2 2 2" xfId="28120"/>
    <cellStyle name="Normal 3 4 4 5 2 2 2 3" xfId="38677"/>
    <cellStyle name="Normal 3 4 4 5 2 2 2 4" xfId="49232"/>
    <cellStyle name="Normal 3 4 4 5 2 2 2 5" xfId="59796"/>
    <cellStyle name="Normal 3 4 4 5 2 2 3" xfId="17733"/>
    <cellStyle name="Normal 3 4 4 5 2 2 4" xfId="22840"/>
    <cellStyle name="Normal 3 4 4 5 2 2 5" xfId="33397"/>
    <cellStyle name="Normal 3 4 4 5 2 2 6" xfId="43952"/>
    <cellStyle name="Normal 3 4 4 5 2 2 7" xfId="54516"/>
    <cellStyle name="Normal 3 4 4 5 2 3" xfId="9973"/>
    <cellStyle name="Normal 3 4 4 5 2 3 2" xfId="25480"/>
    <cellStyle name="Normal 3 4 4 5 2 3 3" xfId="36037"/>
    <cellStyle name="Normal 3 4 4 5 2 3 4" xfId="46592"/>
    <cellStyle name="Normal 3 4 4 5 2 3 5" xfId="57156"/>
    <cellStyle name="Normal 3 4 4 5 2 4" xfId="4691"/>
    <cellStyle name="Normal 3 4 4 5 2 5" xfId="15269"/>
    <cellStyle name="Normal 3 4 4 5 2 6" xfId="20200"/>
    <cellStyle name="Normal 3 4 4 5 2 7" xfId="30757"/>
    <cellStyle name="Normal 3 4 4 5 2 8" xfId="41312"/>
    <cellStyle name="Normal 3 4 4 5 2 9" xfId="51876"/>
    <cellStyle name="Normal 3 4 4 5 3" xfId="6101"/>
    <cellStyle name="Normal 3 4 4 5 3 2" xfId="11382"/>
    <cellStyle name="Normal 3 4 4 5 3 2 2" xfId="26888"/>
    <cellStyle name="Normal 3 4 4 5 3 2 3" xfId="37445"/>
    <cellStyle name="Normal 3 4 4 5 3 2 4" xfId="48000"/>
    <cellStyle name="Normal 3 4 4 5 3 2 5" xfId="58564"/>
    <cellStyle name="Normal 3 4 4 5 3 3" xfId="16501"/>
    <cellStyle name="Normal 3 4 4 5 3 4" xfId="21608"/>
    <cellStyle name="Normal 3 4 4 5 3 5" xfId="32165"/>
    <cellStyle name="Normal 3 4 4 5 3 6" xfId="42720"/>
    <cellStyle name="Normal 3 4 4 5 3 7" xfId="53284"/>
    <cellStyle name="Normal 3 4 4 5 4" xfId="8741"/>
    <cellStyle name="Normal 3 4 4 5 4 2" xfId="24248"/>
    <cellStyle name="Normal 3 4 4 5 4 3" xfId="34805"/>
    <cellStyle name="Normal 3 4 4 5 4 4" xfId="45360"/>
    <cellStyle name="Normal 3 4 4 5 4 5" xfId="55924"/>
    <cellStyle name="Normal 3 4 4 5 5" xfId="3459"/>
    <cellStyle name="Normal 3 4 4 5 6" xfId="14037"/>
    <cellStyle name="Normal 3 4 4 5 7" xfId="18968"/>
    <cellStyle name="Normal 3 4 4 5 8" xfId="29525"/>
    <cellStyle name="Normal 3 4 4 5 9" xfId="40080"/>
    <cellStyle name="Normal 3 4 4 6" xfId="1343"/>
    <cellStyle name="Normal 3 4 4 6 2" xfId="6629"/>
    <cellStyle name="Normal 3 4 4 6 2 2" xfId="11910"/>
    <cellStyle name="Normal 3 4 4 6 2 2 2" xfId="27416"/>
    <cellStyle name="Normal 3 4 4 6 2 2 3" xfId="37973"/>
    <cellStyle name="Normal 3 4 4 6 2 2 4" xfId="48528"/>
    <cellStyle name="Normal 3 4 4 6 2 2 5" xfId="59092"/>
    <cellStyle name="Normal 3 4 4 6 2 3" xfId="17029"/>
    <cellStyle name="Normal 3 4 4 6 2 4" xfId="22136"/>
    <cellStyle name="Normal 3 4 4 6 2 5" xfId="32693"/>
    <cellStyle name="Normal 3 4 4 6 2 6" xfId="43248"/>
    <cellStyle name="Normal 3 4 4 6 2 7" xfId="53812"/>
    <cellStyle name="Normal 3 4 4 6 3" xfId="9269"/>
    <cellStyle name="Normal 3 4 4 6 3 2" xfId="24776"/>
    <cellStyle name="Normal 3 4 4 6 3 3" xfId="35333"/>
    <cellStyle name="Normal 3 4 4 6 3 4" xfId="45888"/>
    <cellStyle name="Normal 3 4 4 6 3 5" xfId="56452"/>
    <cellStyle name="Normal 3 4 4 6 4" xfId="3987"/>
    <cellStyle name="Normal 3 4 4 6 5" xfId="14565"/>
    <cellStyle name="Normal 3 4 4 6 6" xfId="19496"/>
    <cellStyle name="Normal 3 4 4 6 7" xfId="30053"/>
    <cellStyle name="Normal 3 4 4 6 8" xfId="40608"/>
    <cellStyle name="Normal 3 4 4 6 9" xfId="51172"/>
    <cellStyle name="Normal 3 4 4 7" xfId="2575"/>
    <cellStyle name="Normal 3 4 4 7 2" xfId="7861"/>
    <cellStyle name="Normal 3 4 4 7 2 2" xfId="13142"/>
    <cellStyle name="Normal 3 4 4 7 2 2 2" xfId="28648"/>
    <cellStyle name="Normal 3 4 4 7 2 2 3" xfId="39205"/>
    <cellStyle name="Normal 3 4 4 7 2 2 4" xfId="49760"/>
    <cellStyle name="Normal 3 4 4 7 2 2 5" xfId="60324"/>
    <cellStyle name="Normal 3 4 4 7 2 3" xfId="23368"/>
    <cellStyle name="Normal 3 4 4 7 2 4" xfId="33925"/>
    <cellStyle name="Normal 3 4 4 7 2 5" xfId="44480"/>
    <cellStyle name="Normal 3 4 4 7 2 6" xfId="55044"/>
    <cellStyle name="Normal 3 4 4 7 3" xfId="10501"/>
    <cellStyle name="Normal 3 4 4 7 3 2" xfId="26008"/>
    <cellStyle name="Normal 3 4 4 7 3 3" xfId="36565"/>
    <cellStyle name="Normal 3 4 4 7 3 4" xfId="47120"/>
    <cellStyle name="Normal 3 4 4 7 3 5" xfId="57684"/>
    <cellStyle name="Normal 3 4 4 7 4" xfId="5219"/>
    <cellStyle name="Normal 3 4 4 7 5" xfId="15797"/>
    <cellStyle name="Normal 3 4 4 7 6" xfId="20728"/>
    <cellStyle name="Normal 3 4 4 7 7" xfId="31285"/>
    <cellStyle name="Normal 3 4 4 7 8" xfId="41840"/>
    <cellStyle name="Normal 3 4 4 7 9" xfId="52404"/>
    <cellStyle name="Normal 3 4 4 8" xfId="5396"/>
    <cellStyle name="Normal 3 4 4 8 2" xfId="10678"/>
    <cellStyle name="Normal 3 4 4 8 2 2" xfId="26184"/>
    <cellStyle name="Normal 3 4 4 8 2 3" xfId="36741"/>
    <cellStyle name="Normal 3 4 4 8 2 4" xfId="47296"/>
    <cellStyle name="Normal 3 4 4 8 2 5" xfId="57860"/>
    <cellStyle name="Normal 3 4 4 8 3" xfId="20904"/>
    <cellStyle name="Normal 3 4 4 8 4" xfId="31461"/>
    <cellStyle name="Normal 3 4 4 8 5" xfId="42016"/>
    <cellStyle name="Normal 3 4 4 8 6" xfId="52580"/>
    <cellStyle name="Normal 3 4 4 9" xfId="8037"/>
    <cellStyle name="Normal 3 4 4 9 2" xfId="23544"/>
    <cellStyle name="Normal 3 4 4 9 3" xfId="34101"/>
    <cellStyle name="Normal 3 4 4 9 4" xfId="44656"/>
    <cellStyle name="Normal 3 4 4 9 5" xfId="55220"/>
    <cellStyle name="Normal 3 4 5" xfId="147"/>
    <cellStyle name="Normal 3 4 5 10" xfId="13377"/>
    <cellStyle name="Normal 3 4 5 11" xfId="18307"/>
    <cellStyle name="Normal 3 4 5 12" xfId="28869"/>
    <cellStyle name="Normal 3 4 5 13" xfId="39424"/>
    <cellStyle name="Normal 3 4 5 14" xfId="49984"/>
    <cellStyle name="Normal 3 4 5 2" xfId="330"/>
    <cellStyle name="Normal 3 4 5 2 10" xfId="29045"/>
    <cellStyle name="Normal 3 4 5 2 11" xfId="39600"/>
    <cellStyle name="Normal 3 4 5 2 12" xfId="50160"/>
    <cellStyle name="Normal 3 4 5 2 2" xfId="683"/>
    <cellStyle name="Normal 3 4 5 2 2 10" xfId="50512"/>
    <cellStyle name="Normal 3 4 5 2 2 2" xfId="1915"/>
    <cellStyle name="Normal 3 4 5 2 2 2 2" xfId="7201"/>
    <cellStyle name="Normal 3 4 5 2 2 2 2 2" xfId="12482"/>
    <cellStyle name="Normal 3 4 5 2 2 2 2 2 2" xfId="27988"/>
    <cellStyle name="Normal 3 4 5 2 2 2 2 2 3" xfId="38545"/>
    <cellStyle name="Normal 3 4 5 2 2 2 2 2 4" xfId="49100"/>
    <cellStyle name="Normal 3 4 5 2 2 2 2 2 5" xfId="59664"/>
    <cellStyle name="Normal 3 4 5 2 2 2 2 3" xfId="17601"/>
    <cellStyle name="Normal 3 4 5 2 2 2 2 4" xfId="22708"/>
    <cellStyle name="Normal 3 4 5 2 2 2 2 5" xfId="33265"/>
    <cellStyle name="Normal 3 4 5 2 2 2 2 6" xfId="43820"/>
    <cellStyle name="Normal 3 4 5 2 2 2 2 7" xfId="54384"/>
    <cellStyle name="Normal 3 4 5 2 2 2 3" xfId="9841"/>
    <cellStyle name="Normal 3 4 5 2 2 2 3 2" xfId="25348"/>
    <cellStyle name="Normal 3 4 5 2 2 2 3 3" xfId="35905"/>
    <cellStyle name="Normal 3 4 5 2 2 2 3 4" xfId="46460"/>
    <cellStyle name="Normal 3 4 5 2 2 2 3 5" xfId="57024"/>
    <cellStyle name="Normal 3 4 5 2 2 2 4" xfId="4559"/>
    <cellStyle name="Normal 3 4 5 2 2 2 5" xfId="15137"/>
    <cellStyle name="Normal 3 4 5 2 2 2 6" xfId="20068"/>
    <cellStyle name="Normal 3 4 5 2 2 2 7" xfId="30625"/>
    <cellStyle name="Normal 3 4 5 2 2 2 8" xfId="41180"/>
    <cellStyle name="Normal 3 4 5 2 2 2 9" xfId="51744"/>
    <cellStyle name="Normal 3 4 5 2 2 3" xfId="5969"/>
    <cellStyle name="Normal 3 4 5 2 2 3 2" xfId="11250"/>
    <cellStyle name="Normal 3 4 5 2 2 3 2 2" xfId="26756"/>
    <cellStyle name="Normal 3 4 5 2 2 3 2 3" xfId="37313"/>
    <cellStyle name="Normal 3 4 5 2 2 3 2 4" xfId="47868"/>
    <cellStyle name="Normal 3 4 5 2 2 3 2 5" xfId="58432"/>
    <cellStyle name="Normal 3 4 5 2 2 3 3" xfId="16369"/>
    <cellStyle name="Normal 3 4 5 2 2 3 4" xfId="21476"/>
    <cellStyle name="Normal 3 4 5 2 2 3 5" xfId="32033"/>
    <cellStyle name="Normal 3 4 5 2 2 3 6" xfId="42588"/>
    <cellStyle name="Normal 3 4 5 2 2 3 7" xfId="53152"/>
    <cellStyle name="Normal 3 4 5 2 2 4" xfId="8609"/>
    <cellStyle name="Normal 3 4 5 2 2 4 2" xfId="24116"/>
    <cellStyle name="Normal 3 4 5 2 2 4 3" xfId="34673"/>
    <cellStyle name="Normal 3 4 5 2 2 4 4" xfId="45228"/>
    <cellStyle name="Normal 3 4 5 2 2 4 5" xfId="55792"/>
    <cellStyle name="Normal 3 4 5 2 2 5" xfId="3327"/>
    <cellStyle name="Normal 3 4 5 2 2 6" xfId="13905"/>
    <cellStyle name="Normal 3 4 5 2 2 7" xfId="18836"/>
    <cellStyle name="Normal 3 4 5 2 2 8" xfId="29393"/>
    <cellStyle name="Normal 3 4 5 2 2 9" xfId="39948"/>
    <cellStyle name="Normal 3 4 5 2 3" xfId="1035"/>
    <cellStyle name="Normal 3 4 5 2 3 10" xfId="50864"/>
    <cellStyle name="Normal 3 4 5 2 3 2" xfId="2267"/>
    <cellStyle name="Normal 3 4 5 2 3 2 2" xfId="7553"/>
    <cellStyle name="Normal 3 4 5 2 3 2 2 2" xfId="12834"/>
    <cellStyle name="Normal 3 4 5 2 3 2 2 2 2" xfId="28340"/>
    <cellStyle name="Normal 3 4 5 2 3 2 2 2 3" xfId="38897"/>
    <cellStyle name="Normal 3 4 5 2 3 2 2 2 4" xfId="49452"/>
    <cellStyle name="Normal 3 4 5 2 3 2 2 2 5" xfId="60016"/>
    <cellStyle name="Normal 3 4 5 2 3 2 2 3" xfId="17953"/>
    <cellStyle name="Normal 3 4 5 2 3 2 2 4" xfId="23060"/>
    <cellStyle name="Normal 3 4 5 2 3 2 2 5" xfId="33617"/>
    <cellStyle name="Normal 3 4 5 2 3 2 2 6" xfId="44172"/>
    <cellStyle name="Normal 3 4 5 2 3 2 2 7" xfId="54736"/>
    <cellStyle name="Normal 3 4 5 2 3 2 3" xfId="10193"/>
    <cellStyle name="Normal 3 4 5 2 3 2 3 2" xfId="25700"/>
    <cellStyle name="Normal 3 4 5 2 3 2 3 3" xfId="36257"/>
    <cellStyle name="Normal 3 4 5 2 3 2 3 4" xfId="46812"/>
    <cellStyle name="Normal 3 4 5 2 3 2 3 5" xfId="57376"/>
    <cellStyle name="Normal 3 4 5 2 3 2 4" xfId="4911"/>
    <cellStyle name="Normal 3 4 5 2 3 2 5" xfId="15489"/>
    <cellStyle name="Normal 3 4 5 2 3 2 6" xfId="20420"/>
    <cellStyle name="Normal 3 4 5 2 3 2 7" xfId="30977"/>
    <cellStyle name="Normal 3 4 5 2 3 2 8" xfId="41532"/>
    <cellStyle name="Normal 3 4 5 2 3 2 9" xfId="52096"/>
    <cellStyle name="Normal 3 4 5 2 3 3" xfId="6321"/>
    <cellStyle name="Normal 3 4 5 2 3 3 2" xfId="11602"/>
    <cellStyle name="Normal 3 4 5 2 3 3 2 2" xfId="27108"/>
    <cellStyle name="Normal 3 4 5 2 3 3 2 3" xfId="37665"/>
    <cellStyle name="Normal 3 4 5 2 3 3 2 4" xfId="48220"/>
    <cellStyle name="Normal 3 4 5 2 3 3 2 5" xfId="58784"/>
    <cellStyle name="Normal 3 4 5 2 3 3 3" xfId="16721"/>
    <cellStyle name="Normal 3 4 5 2 3 3 4" xfId="21828"/>
    <cellStyle name="Normal 3 4 5 2 3 3 5" xfId="32385"/>
    <cellStyle name="Normal 3 4 5 2 3 3 6" xfId="42940"/>
    <cellStyle name="Normal 3 4 5 2 3 3 7" xfId="53504"/>
    <cellStyle name="Normal 3 4 5 2 3 4" xfId="8961"/>
    <cellStyle name="Normal 3 4 5 2 3 4 2" xfId="24468"/>
    <cellStyle name="Normal 3 4 5 2 3 4 3" xfId="35025"/>
    <cellStyle name="Normal 3 4 5 2 3 4 4" xfId="45580"/>
    <cellStyle name="Normal 3 4 5 2 3 4 5" xfId="56144"/>
    <cellStyle name="Normal 3 4 5 2 3 5" xfId="3679"/>
    <cellStyle name="Normal 3 4 5 2 3 6" xfId="14257"/>
    <cellStyle name="Normal 3 4 5 2 3 7" xfId="19188"/>
    <cellStyle name="Normal 3 4 5 2 3 8" xfId="29745"/>
    <cellStyle name="Normal 3 4 5 2 3 9" xfId="40300"/>
    <cellStyle name="Normal 3 4 5 2 4" xfId="1563"/>
    <cellStyle name="Normal 3 4 5 2 4 2" xfId="6849"/>
    <cellStyle name="Normal 3 4 5 2 4 2 2" xfId="12130"/>
    <cellStyle name="Normal 3 4 5 2 4 2 2 2" xfId="27636"/>
    <cellStyle name="Normal 3 4 5 2 4 2 2 3" xfId="38193"/>
    <cellStyle name="Normal 3 4 5 2 4 2 2 4" xfId="48748"/>
    <cellStyle name="Normal 3 4 5 2 4 2 2 5" xfId="59312"/>
    <cellStyle name="Normal 3 4 5 2 4 2 3" xfId="17249"/>
    <cellStyle name="Normal 3 4 5 2 4 2 4" xfId="22356"/>
    <cellStyle name="Normal 3 4 5 2 4 2 5" xfId="32913"/>
    <cellStyle name="Normal 3 4 5 2 4 2 6" xfId="43468"/>
    <cellStyle name="Normal 3 4 5 2 4 2 7" xfId="54032"/>
    <cellStyle name="Normal 3 4 5 2 4 3" xfId="9489"/>
    <cellStyle name="Normal 3 4 5 2 4 3 2" xfId="24996"/>
    <cellStyle name="Normal 3 4 5 2 4 3 3" xfId="35553"/>
    <cellStyle name="Normal 3 4 5 2 4 3 4" xfId="46108"/>
    <cellStyle name="Normal 3 4 5 2 4 3 5" xfId="56672"/>
    <cellStyle name="Normal 3 4 5 2 4 4" xfId="4207"/>
    <cellStyle name="Normal 3 4 5 2 4 5" xfId="14785"/>
    <cellStyle name="Normal 3 4 5 2 4 6" xfId="19716"/>
    <cellStyle name="Normal 3 4 5 2 4 7" xfId="30273"/>
    <cellStyle name="Normal 3 4 5 2 4 8" xfId="40828"/>
    <cellStyle name="Normal 3 4 5 2 4 9" xfId="51392"/>
    <cellStyle name="Normal 3 4 5 2 5" xfId="5616"/>
    <cellStyle name="Normal 3 4 5 2 5 2" xfId="10898"/>
    <cellStyle name="Normal 3 4 5 2 5 2 2" xfId="26404"/>
    <cellStyle name="Normal 3 4 5 2 5 2 3" xfId="36961"/>
    <cellStyle name="Normal 3 4 5 2 5 2 4" xfId="47516"/>
    <cellStyle name="Normal 3 4 5 2 5 2 5" xfId="58080"/>
    <cellStyle name="Normal 3 4 5 2 5 3" xfId="16017"/>
    <cellStyle name="Normal 3 4 5 2 5 4" xfId="21124"/>
    <cellStyle name="Normal 3 4 5 2 5 5" xfId="31681"/>
    <cellStyle name="Normal 3 4 5 2 5 6" xfId="42236"/>
    <cellStyle name="Normal 3 4 5 2 5 7" xfId="52800"/>
    <cellStyle name="Normal 3 4 5 2 6" xfId="8257"/>
    <cellStyle name="Normal 3 4 5 2 6 2" xfId="23764"/>
    <cellStyle name="Normal 3 4 5 2 6 3" xfId="34321"/>
    <cellStyle name="Normal 3 4 5 2 6 4" xfId="44876"/>
    <cellStyle name="Normal 3 4 5 2 6 5" xfId="55440"/>
    <cellStyle name="Normal 3 4 5 2 7" xfId="2979"/>
    <cellStyle name="Normal 3 4 5 2 8" xfId="13553"/>
    <cellStyle name="Normal 3 4 5 2 9" xfId="18484"/>
    <cellStyle name="Normal 3 4 5 3" xfId="506"/>
    <cellStyle name="Normal 3 4 5 3 10" xfId="39774"/>
    <cellStyle name="Normal 3 4 5 3 11" xfId="50336"/>
    <cellStyle name="Normal 3 4 5 3 2" xfId="1211"/>
    <cellStyle name="Normal 3 4 5 3 2 10" xfId="51040"/>
    <cellStyle name="Normal 3 4 5 3 2 2" xfId="2443"/>
    <cellStyle name="Normal 3 4 5 3 2 2 2" xfId="7729"/>
    <cellStyle name="Normal 3 4 5 3 2 2 2 2" xfId="13010"/>
    <cellStyle name="Normal 3 4 5 3 2 2 2 2 2" xfId="28516"/>
    <cellStyle name="Normal 3 4 5 3 2 2 2 2 3" xfId="39073"/>
    <cellStyle name="Normal 3 4 5 3 2 2 2 2 4" xfId="49628"/>
    <cellStyle name="Normal 3 4 5 3 2 2 2 2 5" xfId="60192"/>
    <cellStyle name="Normal 3 4 5 3 2 2 2 3" xfId="18129"/>
    <cellStyle name="Normal 3 4 5 3 2 2 2 4" xfId="23236"/>
    <cellStyle name="Normal 3 4 5 3 2 2 2 5" xfId="33793"/>
    <cellStyle name="Normal 3 4 5 3 2 2 2 6" xfId="44348"/>
    <cellStyle name="Normal 3 4 5 3 2 2 2 7" xfId="54912"/>
    <cellStyle name="Normal 3 4 5 3 2 2 3" xfId="10369"/>
    <cellStyle name="Normal 3 4 5 3 2 2 3 2" xfId="25876"/>
    <cellStyle name="Normal 3 4 5 3 2 2 3 3" xfId="36433"/>
    <cellStyle name="Normal 3 4 5 3 2 2 3 4" xfId="46988"/>
    <cellStyle name="Normal 3 4 5 3 2 2 3 5" xfId="57552"/>
    <cellStyle name="Normal 3 4 5 3 2 2 4" xfId="5087"/>
    <cellStyle name="Normal 3 4 5 3 2 2 5" xfId="15665"/>
    <cellStyle name="Normal 3 4 5 3 2 2 6" xfId="20596"/>
    <cellStyle name="Normal 3 4 5 3 2 2 7" xfId="31153"/>
    <cellStyle name="Normal 3 4 5 3 2 2 8" xfId="41708"/>
    <cellStyle name="Normal 3 4 5 3 2 2 9" xfId="52272"/>
    <cellStyle name="Normal 3 4 5 3 2 3" xfId="6497"/>
    <cellStyle name="Normal 3 4 5 3 2 3 2" xfId="11778"/>
    <cellStyle name="Normal 3 4 5 3 2 3 2 2" xfId="27284"/>
    <cellStyle name="Normal 3 4 5 3 2 3 2 3" xfId="37841"/>
    <cellStyle name="Normal 3 4 5 3 2 3 2 4" xfId="48396"/>
    <cellStyle name="Normal 3 4 5 3 2 3 2 5" xfId="58960"/>
    <cellStyle name="Normal 3 4 5 3 2 3 3" xfId="16897"/>
    <cellStyle name="Normal 3 4 5 3 2 3 4" xfId="22004"/>
    <cellStyle name="Normal 3 4 5 3 2 3 5" xfId="32561"/>
    <cellStyle name="Normal 3 4 5 3 2 3 6" xfId="43116"/>
    <cellStyle name="Normal 3 4 5 3 2 3 7" xfId="53680"/>
    <cellStyle name="Normal 3 4 5 3 2 4" xfId="9137"/>
    <cellStyle name="Normal 3 4 5 3 2 4 2" xfId="24644"/>
    <cellStyle name="Normal 3 4 5 3 2 4 3" xfId="35201"/>
    <cellStyle name="Normal 3 4 5 3 2 4 4" xfId="45756"/>
    <cellStyle name="Normal 3 4 5 3 2 4 5" xfId="56320"/>
    <cellStyle name="Normal 3 4 5 3 2 5" xfId="3855"/>
    <cellStyle name="Normal 3 4 5 3 2 6" xfId="14433"/>
    <cellStyle name="Normal 3 4 5 3 2 7" xfId="19364"/>
    <cellStyle name="Normal 3 4 5 3 2 8" xfId="29921"/>
    <cellStyle name="Normal 3 4 5 3 2 9" xfId="40476"/>
    <cellStyle name="Normal 3 4 5 3 3" xfId="1739"/>
    <cellStyle name="Normal 3 4 5 3 3 2" xfId="7025"/>
    <cellStyle name="Normal 3 4 5 3 3 2 2" xfId="12306"/>
    <cellStyle name="Normal 3 4 5 3 3 2 2 2" xfId="27812"/>
    <cellStyle name="Normal 3 4 5 3 3 2 2 3" xfId="38369"/>
    <cellStyle name="Normal 3 4 5 3 3 2 2 4" xfId="48924"/>
    <cellStyle name="Normal 3 4 5 3 3 2 2 5" xfId="59488"/>
    <cellStyle name="Normal 3 4 5 3 3 2 3" xfId="17425"/>
    <cellStyle name="Normal 3 4 5 3 3 2 4" xfId="22532"/>
    <cellStyle name="Normal 3 4 5 3 3 2 5" xfId="33089"/>
    <cellStyle name="Normal 3 4 5 3 3 2 6" xfId="43644"/>
    <cellStyle name="Normal 3 4 5 3 3 2 7" xfId="54208"/>
    <cellStyle name="Normal 3 4 5 3 3 3" xfId="9665"/>
    <cellStyle name="Normal 3 4 5 3 3 3 2" xfId="25172"/>
    <cellStyle name="Normal 3 4 5 3 3 3 3" xfId="35729"/>
    <cellStyle name="Normal 3 4 5 3 3 3 4" xfId="46284"/>
    <cellStyle name="Normal 3 4 5 3 3 3 5" xfId="56848"/>
    <cellStyle name="Normal 3 4 5 3 3 4" xfId="4383"/>
    <cellStyle name="Normal 3 4 5 3 3 5" xfId="14961"/>
    <cellStyle name="Normal 3 4 5 3 3 6" xfId="19892"/>
    <cellStyle name="Normal 3 4 5 3 3 7" xfId="30449"/>
    <cellStyle name="Normal 3 4 5 3 3 8" xfId="41004"/>
    <cellStyle name="Normal 3 4 5 3 3 9" xfId="51568"/>
    <cellStyle name="Normal 3 4 5 3 4" xfId="5792"/>
    <cellStyle name="Normal 3 4 5 3 4 2" xfId="11074"/>
    <cellStyle name="Normal 3 4 5 3 4 2 2" xfId="26580"/>
    <cellStyle name="Normal 3 4 5 3 4 2 3" xfId="37137"/>
    <cellStyle name="Normal 3 4 5 3 4 2 4" xfId="47692"/>
    <cellStyle name="Normal 3 4 5 3 4 2 5" xfId="58256"/>
    <cellStyle name="Normal 3 4 5 3 4 3" xfId="16193"/>
    <cellStyle name="Normal 3 4 5 3 4 4" xfId="21300"/>
    <cellStyle name="Normal 3 4 5 3 4 5" xfId="31857"/>
    <cellStyle name="Normal 3 4 5 3 4 6" xfId="42412"/>
    <cellStyle name="Normal 3 4 5 3 4 7" xfId="52976"/>
    <cellStyle name="Normal 3 4 5 3 5" xfId="8433"/>
    <cellStyle name="Normal 3 4 5 3 5 2" xfId="23940"/>
    <cellStyle name="Normal 3 4 5 3 5 3" xfId="34497"/>
    <cellStyle name="Normal 3 4 5 3 5 4" xfId="45052"/>
    <cellStyle name="Normal 3 4 5 3 5 5" xfId="55616"/>
    <cellStyle name="Normal 3 4 5 3 6" xfId="3153"/>
    <cellStyle name="Normal 3 4 5 3 7" xfId="13729"/>
    <cellStyle name="Normal 3 4 5 3 8" xfId="18660"/>
    <cellStyle name="Normal 3 4 5 3 9" xfId="29219"/>
    <cellStyle name="Normal 3 4 5 4" xfId="859"/>
    <cellStyle name="Normal 3 4 5 4 10" xfId="50688"/>
    <cellStyle name="Normal 3 4 5 4 2" xfId="2091"/>
    <cellStyle name="Normal 3 4 5 4 2 2" xfId="7377"/>
    <cellStyle name="Normal 3 4 5 4 2 2 2" xfId="12658"/>
    <cellStyle name="Normal 3 4 5 4 2 2 2 2" xfId="28164"/>
    <cellStyle name="Normal 3 4 5 4 2 2 2 3" xfId="38721"/>
    <cellStyle name="Normal 3 4 5 4 2 2 2 4" xfId="49276"/>
    <cellStyle name="Normal 3 4 5 4 2 2 2 5" xfId="59840"/>
    <cellStyle name="Normal 3 4 5 4 2 2 3" xfId="17777"/>
    <cellStyle name="Normal 3 4 5 4 2 2 4" xfId="22884"/>
    <cellStyle name="Normal 3 4 5 4 2 2 5" xfId="33441"/>
    <cellStyle name="Normal 3 4 5 4 2 2 6" xfId="43996"/>
    <cellStyle name="Normal 3 4 5 4 2 2 7" xfId="54560"/>
    <cellStyle name="Normal 3 4 5 4 2 3" xfId="10017"/>
    <cellStyle name="Normal 3 4 5 4 2 3 2" xfId="25524"/>
    <cellStyle name="Normal 3 4 5 4 2 3 3" xfId="36081"/>
    <cellStyle name="Normal 3 4 5 4 2 3 4" xfId="46636"/>
    <cellStyle name="Normal 3 4 5 4 2 3 5" xfId="57200"/>
    <cellStyle name="Normal 3 4 5 4 2 4" xfId="4735"/>
    <cellStyle name="Normal 3 4 5 4 2 5" xfId="15313"/>
    <cellStyle name="Normal 3 4 5 4 2 6" xfId="20244"/>
    <cellStyle name="Normal 3 4 5 4 2 7" xfId="30801"/>
    <cellStyle name="Normal 3 4 5 4 2 8" xfId="41356"/>
    <cellStyle name="Normal 3 4 5 4 2 9" xfId="51920"/>
    <cellStyle name="Normal 3 4 5 4 3" xfId="6145"/>
    <cellStyle name="Normal 3 4 5 4 3 2" xfId="11426"/>
    <cellStyle name="Normal 3 4 5 4 3 2 2" xfId="26932"/>
    <cellStyle name="Normal 3 4 5 4 3 2 3" xfId="37489"/>
    <cellStyle name="Normal 3 4 5 4 3 2 4" xfId="48044"/>
    <cellStyle name="Normal 3 4 5 4 3 2 5" xfId="58608"/>
    <cellStyle name="Normal 3 4 5 4 3 3" xfId="16545"/>
    <cellStyle name="Normal 3 4 5 4 3 4" xfId="21652"/>
    <cellStyle name="Normal 3 4 5 4 3 5" xfId="32209"/>
    <cellStyle name="Normal 3 4 5 4 3 6" xfId="42764"/>
    <cellStyle name="Normal 3 4 5 4 3 7" xfId="53328"/>
    <cellStyle name="Normal 3 4 5 4 4" xfId="8785"/>
    <cellStyle name="Normal 3 4 5 4 4 2" xfId="24292"/>
    <cellStyle name="Normal 3 4 5 4 4 3" xfId="34849"/>
    <cellStyle name="Normal 3 4 5 4 4 4" xfId="45404"/>
    <cellStyle name="Normal 3 4 5 4 4 5" xfId="55968"/>
    <cellStyle name="Normal 3 4 5 4 5" xfId="3503"/>
    <cellStyle name="Normal 3 4 5 4 6" xfId="14081"/>
    <cellStyle name="Normal 3 4 5 4 7" xfId="19012"/>
    <cellStyle name="Normal 3 4 5 4 8" xfId="29569"/>
    <cellStyle name="Normal 3 4 5 4 9" xfId="40124"/>
    <cellStyle name="Normal 3 4 5 5" xfId="1387"/>
    <cellStyle name="Normal 3 4 5 5 2" xfId="6673"/>
    <cellStyle name="Normal 3 4 5 5 2 2" xfId="11954"/>
    <cellStyle name="Normal 3 4 5 5 2 2 2" xfId="27460"/>
    <cellStyle name="Normal 3 4 5 5 2 2 3" xfId="38017"/>
    <cellStyle name="Normal 3 4 5 5 2 2 4" xfId="48572"/>
    <cellStyle name="Normal 3 4 5 5 2 2 5" xfId="59136"/>
    <cellStyle name="Normal 3 4 5 5 2 3" xfId="17073"/>
    <cellStyle name="Normal 3 4 5 5 2 4" xfId="22180"/>
    <cellStyle name="Normal 3 4 5 5 2 5" xfId="32737"/>
    <cellStyle name="Normal 3 4 5 5 2 6" xfId="43292"/>
    <cellStyle name="Normal 3 4 5 5 2 7" xfId="53856"/>
    <cellStyle name="Normal 3 4 5 5 3" xfId="9313"/>
    <cellStyle name="Normal 3 4 5 5 3 2" xfId="24820"/>
    <cellStyle name="Normal 3 4 5 5 3 3" xfId="35377"/>
    <cellStyle name="Normal 3 4 5 5 3 4" xfId="45932"/>
    <cellStyle name="Normal 3 4 5 5 3 5" xfId="56496"/>
    <cellStyle name="Normal 3 4 5 5 4" xfId="4031"/>
    <cellStyle name="Normal 3 4 5 5 5" xfId="14609"/>
    <cellStyle name="Normal 3 4 5 5 6" xfId="19540"/>
    <cellStyle name="Normal 3 4 5 5 7" xfId="30097"/>
    <cellStyle name="Normal 3 4 5 5 8" xfId="40652"/>
    <cellStyle name="Normal 3 4 5 5 9" xfId="51216"/>
    <cellStyle name="Normal 3 4 5 6" xfId="2619"/>
    <cellStyle name="Normal 3 4 5 6 2" xfId="7905"/>
    <cellStyle name="Normal 3 4 5 6 2 2" xfId="13186"/>
    <cellStyle name="Normal 3 4 5 6 2 2 2" xfId="28692"/>
    <cellStyle name="Normal 3 4 5 6 2 2 3" xfId="39249"/>
    <cellStyle name="Normal 3 4 5 6 2 2 4" xfId="49804"/>
    <cellStyle name="Normal 3 4 5 6 2 2 5" xfId="60368"/>
    <cellStyle name="Normal 3 4 5 6 2 3" xfId="23412"/>
    <cellStyle name="Normal 3 4 5 6 2 4" xfId="33969"/>
    <cellStyle name="Normal 3 4 5 6 2 5" xfId="44524"/>
    <cellStyle name="Normal 3 4 5 6 2 6" xfId="55088"/>
    <cellStyle name="Normal 3 4 5 6 3" xfId="10545"/>
    <cellStyle name="Normal 3 4 5 6 3 2" xfId="26052"/>
    <cellStyle name="Normal 3 4 5 6 3 3" xfId="36609"/>
    <cellStyle name="Normal 3 4 5 6 3 4" xfId="47164"/>
    <cellStyle name="Normal 3 4 5 6 3 5" xfId="57728"/>
    <cellStyle name="Normal 3 4 5 6 4" xfId="5263"/>
    <cellStyle name="Normal 3 4 5 6 5" xfId="15841"/>
    <cellStyle name="Normal 3 4 5 6 6" xfId="20772"/>
    <cellStyle name="Normal 3 4 5 6 7" xfId="31329"/>
    <cellStyle name="Normal 3 4 5 6 8" xfId="41884"/>
    <cellStyle name="Normal 3 4 5 6 9" xfId="52448"/>
    <cellStyle name="Normal 3 4 5 7" xfId="5440"/>
    <cellStyle name="Normal 3 4 5 7 2" xfId="10722"/>
    <cellStyle name="Normal 3 4 5 7 2 2" xfId="26228"/>
    <cellStyle name="Normal 3 4 5 7 2 3" xfId="36785"/>
    <cellStyle name="Normal 3 4 5 7 2 4" xfId="47340"/>
    <cellStyle name="Normal 3 4 5 7 2 5" xfId="57904"/>
    <cellStyle name="Normal 3 4 5 7 3" xfId="20948"/>
    <cellStyle name="Normal 3 4 5 7 4" xfId="31505"/>
    <cellStyle name="Normal 3 4 5 7 5" xfId="42060"/>
    <cellStyle name="Normal 3 4 5 7 6" xfId="52624"/>
    <cellStyle name="Normal 3 4 5 8" xfId="8081"/>
    <cellStyle name="Normal 3 4 5 8 2" xfId="23588"/>
    <cellStyle name="Normal 3 4 5 8 3" xfId="34145"/>
    <cellStyle name="Normal 3 4 5 8 4" xfId="44700"/>
    <cellStyle name="Normal 3 4 5 8 5" xfId="55264"/>
    <cellStyle name="Normal 3 4 5 9" xfId="2796"/>
    <cellStyle name="Normal 3 4 6" xfId="241"/>
    <cellStyle name="Normal 3 4 6 10" xfId="28957"/>
    <cellStyle name="Normal 3 4 6 11" xfId="39512"/>
    <cellStyle name="Normal 3 4 6 12" xfId="50072"/>
    <cellStyle name="Normal 3 4 6 2" xfId="594"/>
    <cellStyle name="Normal 3 4 6 2 10" xfId="50423"/>
    <cellStyle name="Normal 3 4 6 2 2" xfId="1826"/>
    <cellStyle name="Normal 3 4 6 2 2 2" xfId="7112"/>
    <cellStyle name="Normal 3 4 6 2 2 2 2" xfId="12393"/>
    <cellStyle name="Normal 3 4 6 2 2 2 2 2" xfId="27899"/>
    <cellStyle name="Normal 3 4 6 2 2 2 2 3" xfId="38456"/>
    <cellStyle name="Normal 3 4 6 2 2 2 2 4" xfId="49011"/>
    <cellStyle name="Normal 3 4 6 2 2 2 2 5" xfId="59575"/>
    <cellStyle name="Normal 3 4 6 2 2 2 3" xfId="17512"/>
    <cellStyle name="Normal 3 4 6 2 2 2 4" xfId="22619"/>
    <cellStyle name="Normal 3 4 6 2 2 2 5" xfId="33176"/>
    <cellStyle name="Normal 3 4 6 2 2 2 6" xfId="43731"/>
    <cellStyle name="Normal 3 4 6 2 2 2 7" xfId="54295"/>
    <cellStyle name="Normal 3 4 6 2 2 3" xfId="9752"/>
    <cellStyle name="Normal 3 4 6 2 2 3 2" xfId="25259"/>
    <cellStyle name="Normal 3 4 6 2 2 3 3" xfId="35816"/>
    <cellStyle name="Normal 3 4 6 2 2 3 4" xfId="46371"/>
    <cellStyle name="Normal 3 4 6 2 2 3 5" xfId="56935"/>
    <cellStyle name="Normal 3 4 6 2 2 4" xfId="4470"/>
    <cellStyle name="Normal 3 4 6 2 2 5" xfId="15048"/>
    <cellStyle name="Normal 3 4 6 2 2 6" xfId="19979"/>
    <cellStyle name="Normal 3 4 6 2 2 7" xfId="30536"/>
    <cellStyle name="Normal 3 4 6 2 2 8" xfId="41091"/>
    <cellStyle name="Normal 3 4 6 2 2 9" xfId="51655"/>
    <cellStyle name="Normal 3 4 6 2 3" xfId="5880"/>
    <cellStyle name="Normal 3 4 6 2 3 2" xfId="11161"/>
    <cellStyle name="Normal 3 4 6 2 3 2 2" xfId="26667"/>
    <cellStyle name="Normal 3 4 6 2 3 2 3" xfId="37224"/>
    <cellStyle name="Normal 3 4 6 2 3 2 4" xfId="47779"/>
    <cellStyle name="Normal 3 4 6 2 3 2 5" xfId="58343"/>
    <cellStyle name="Normal 3 4 6 2 3 3" xfId="16280"/>
    <cellStyle name="Normal 3 4 6 2 3 4" xfId="21387"/>
    <cellStyle name="Normal 3 4 6 2 3 5" xfId="31944"/>
    <cellStyle name="Normal 3 4 6 2 3 6" xfId="42499"/>
    <cellStyle name="Normal 3 4 6 2 3 7" xfId="53063"/>
    <cellStyle name="Normal 3 4 6 2 4" xfId="8520"/>
    <cellStyle name="Normal 3 4 6 2 4 2" xfId="24027"/>
    <cellStyle name="Normal 3 4 6 2 4 3" xfId="34584"/>
    <cellStyle name="Normal 3 4 6 2 4 4" xfId="45139"/>
    <cellStyle name="Normal 3 4 6 2 4 5" xfId="55703"/>
    <cellStyle name="Normal 3 4 6 2 5" xfId="3238"/>
    <cellStyle name="Normal 3 4 6 2 6" xfId="13816"/>
    <cellStyle name="Normal 3 4 6 2 7" xfId="18747"/>
    <cellStyle name="Normal 3 4 6 2 8" xfId="29304"/>
    <cellStyle name="Normal 3 4 6 2 9" xfId="39859"/>
    <cellStyle name="Normal 3 4 6 3" xfId="946"/>
    <cellStyle name="Normal 3 4 6 3 10" xfId="50775"/>
    <cellStyle name="Normal 3 4 6 3 2" xfId="2178"/>
    <cellStyle name="Normal 3 4 6 3 2 2" xfId="7464"/>
    <cellStyle name="Normal 3 4 6 3 2 2 2" xfId="12745"/>
    <cellStyle name="Normal 3 4 6 3 2 2 2 2" xfId="28251"/>
    <cellStyle name="Normal 3 4 6 3 2 2 2 3" xfId="38808"/>
    <cellStyle name="Normal 3 4 6 3 2 2 2 4" xfId="49363"/>
    <cellStyle name="Normal 3 4 6 3 2 2 2 5" xfId="59927"/>
    <cellStyle name="Normal 3 4 6 3 2 2 3" xfId="17864"/>
    <cellStyle name="Normal 3 4 6 3 2 2 4" xfId="22971"/>
    <cellStyle name="Normal 3 4 6 3 2 2 5" xfId="33528"/>
    <cellStyle name="Normal 3 4 6 3 2 2 6" xfId="44083"/>
    <cellStyle name="Normal 3 4 6 3 2 2 7" xfId="54647"/>
    <cellStyle name="Normal 3 4 6 3 2 3" xfId="10104"/>
    <cellStyle name="Normal 3 4 6 3 2 3 2" xfId="25611"/>
    <cellStyle name="Normal 3 4 6 3 2 3 3" xfId="36168"/>
    <cellStyle name="Normal 3 4 6 3 2 3 4" xfId="46723"/>
    <cellStyle name="Normal 3 4 6 3 2 3 5" xfId="57287"/>
    <cellStyle name="Normal 3 4 6 3 2 4" xfId="4822"/>
    <cellStyle name="Normal 3 4 6 3 2 5" xfId="15400"/>
    <cellStyle name="Normal 3 4 6 3 2 6" xfId="20331"/>
    <cellStyle name="Normal 3 4 6 3 2 7" xfId="30888"/>
    <cellStyle name="Normal 3 4 6 3 2 8" xfId="41443"/>
    <cellStyle name="Normal 3 4 6 3 2 9" xfId="52007"/>
    <cellStyle name="Normal 3 4 6 3 3" xfId="6232"/>
    <cellStyle name="Normal 3 4 6 3 3 2" xfId="11513"/>
    <cellStyle name="Normal 3 4 6 3 3 2 2" xfId="27019"/>
    <cellStyle name="Normal 3 4 6 3 3 2 3" xfId="37576"/>
    <cellStyle name="Normal 3 4 6 3 3 2 4" xfId="48131"/>
    <cellStyle name="Normal 3 4 6 3 3 2 5" xfId="58695"/>
    <cellStyle name="Normal 3 4 6 3 3 3" xfId="16632"/>
    <cellStyle name="Normal 3 4 6 3 3 4" xfId="21739"/>
    <cellStyle name="Normal 3 4 6 3 3 5" xfId="32296"/>
    <cellStyle name="Normal 3 4 6 3 3 6" xfId="42851"/>
    <cellStyle name="Normal 3 4 6 3 3 7" xfId="53415"/>
    <cellStyle name="Normal 3 4 6 3 4" xfId="8872"/>
    <cellStyle name="Normal 3 4 6 3 4 2" xfId="24379"/>
    <cellStyle name="Normal 3 4 6 3 4 3" xfId="34936"/>
    <cellStyle name="Normal 3 4 6 3 4 4" xfId="45491"/>
    <cellStyle name="Normal 3 4 6 3 4 5" xfId="56055"/>
    <cellStyle name="Normal 3 4 6 3 5" xfId="3590"/>
    <cellStyle name="Normal 3 4 6 3 6" xfId="14168"/>
    <cellStyle name="Normal 3 4 6 3 7" xfId="19099"/>
    <cellStyle name="Normal 3 4 6 3 8" xfId="29656"/>
    <cellStyle name="Normal 3 4 6 3 9" xfId="40211"/>
    <cellStyle name="Normal 3 4 6 4" xfId="1474"/>
    <cellStyle name="Normal 3 4 6 4 2" xfId="6760"/>
    <cellStyle name="Normal 3 4 6 4 2 2" xfId="12041"/>
    <cellStyle name="Normal 3 4 6 4 2 2 2" xfId="27547"/>
    <cellStyle name="Normal 3 4 6 4 2 2 3" xfId="38104"/>
    <cellStyle name="Normal 3 4 6 4 2 2 4" xfId="48659"/>
    <cellStyle name="Normal 3 4 6 4 2 2 5" xfId="59223"/>
    <cellStyle name="Normal 3 4 6 4 2 3" xfId="17160"/>
    <cellStyle name="Normal 3 4 6 4 2 4" xfId="22267"/>
    <cellStyle name="Normal 3 4 6 4 2 5" xfId="32824"/>
    <cellStyle name="Normal 3 4 6 4 2 6" xfId="43379"/>
    <cellStyle name="Normal 3 4 6 4 2 7" xfId="53943"/>
    <cellStyle name="Normal 3 4 6 4 3" xfId="9400"/>
    <cellStyle name="Normal 3 4 6 4 3 2" xfId="24907"/>
    <cellStyle name="Normal 3 4 6 4 3 3" xfId="35464"/>
    <cellStyle name="Normal 3 4 6 4 3 4" xfId="46019"/>
    <cellStyle name="Normal 3 4 6 4 3 5" xfId="56583"/>
    <cellStyle name="Normal 3 4 6 4 4" xfId="4118"/>
    <cellStyle name="Normal 3 4 6 4 5" xfId="14696"/>
    <cellStyle name="Normal 3 4 6 4 6" xfId="19627"/>
    <cellStyle name="Normal 3 4 6 4 7" xfId="30184"/>
    <cellStyle name="Normal 3 4 6 4 8" xfId="40739"/>
    <cellStyle name="Normal 3 4 6 4 9" xfId="51303"/>
    <cellStyle name="Normal 3 4 6 5" xfId="5527"/>
    <cellStyle name="Normal 3 4 6 5 2" xfId="10809"/>
    <cellStyle name="Normal 3 4 6 5 2 2" xfId="26315"/>
    <cellStyle name="Normal 3 4 6 5 2 3" xfId="36872"/>
    <cellStyle name="Normal 3 4 6 5 2 4" xfId="47427"/>
    <cellStyle name="Normal 3 4 6 5 2 5" xfId="57991"/>
    <cellStyle name="Normal 3 4 6 5 3" xfId="15928"/>
    <cellStyle name="Normal 3 4 6 5 4" xfId="21035"/>
    <cellStyle name="Normal 3 4 6 5 5" xfId="31592"/>
    <cellStyle name="Normal 3 4 6 5 6" xfId="42147"/>
    <cellStyle name="Normal 3 4 6 5 7" xfId="52711"/>
    <cellStyle name="Normal 3 4 6 6" xfId="8168"/>
    <cellStyle name="Normal 3 4 6 6 2" xfId="23675"/>
    <cellStyle name="Normal 3 4 6 6 3" xfId="34232"/>
    <cellStyle name="Normal 3 4 6 6 4" xfId="44787"/>
    <cellStyle name="Normal 3 4 6 6 5" xfId="55351"/>
    <cellStyle name="Normal 3 4 6 7" xfId="2891"/>
    <cellStyle name="Normal 3 4 6 8" xfId="13464"/>
    <cellStyle name="Normal 3 4 6 9" xfId="18396"/>
    <cellStyle name="Normal 3 4 7" xfId="417"/>
    <cellStyle name="Normal 3 4 7 10" xfId="39687"/>
    <cellStyle name="Normal 3 4 7 11" xfId="50247"/>
    <cellStyle name="Normal 3 4 7 2" xfId="1122"/>
    <cellStyle name="Normal 3 4 7 2 10" xfId="50951"/>
    <cellStyle name="Normal 3 4 7 2 2" xfId="2354"/>
    <cellStyle name="Normal 3 4 7 2 2 2" xfId="7640"/>
    <cellStyle name="Normal 3 4 7 2 2 2 2" xfId="12921"/>
    <cellStyle name="Normal 3 4 7 2 2 2 2 2" xfId="28427"/>
    <cellStyle name="Normal 3 4 7 2 2 2 2 3" xfId="38984"/>
    <cellStyle name="Normal 3 4 7 2 2 2 2 4" xfId="49539"/>
    <cellStyle name="Normal 3 4 7 2 2 2 2 5" xfId="60103"/>
    <cellStyle name="Normal 3 4 7 2 2 2 3" xfId="18040"/>
    <cellStyle name="Normal 3 4 7 2 2 2 4" xfId="23147"/>
    <cellStyle name="Normal 3 4 7 2 2 2 5" xfId="33704"/>
    <cellStyle name="Normal 3 4 7 2 2 2 6" xfId="44259"/>
    <cellStyle name="Normal 3 4 7 2 2 2 7" xfId="54823"/>
    <cellStyle name="Normal 3 4 7 2 2 3" xfId="10280"/>
    <cellStyle name="Normal 3 4 7 2 2 3 2" xfId="25787"/>
    <cellStyle name="Normal 3 4 7 2 2 3 3" xfId="36344"/>
    <cellStyle name="Normal 3 4 7 2 2 3 4" xfId="46899"/>
    <cellStyle name="Normal 3 4 7 2 2 3 5" xfId="57463"/>
    <cellStyle name="Normal 3 4 7 2 2 4" xfId="4998"/>
    <cellStyle name="Normal 3 4 7 2 2 5" xfId="15576"/>
    <cellStyle name="Normal 3 4 7 2 2 6" xfId="20507"/>
    <cellStyle name="Normal 3 4 7 2 2 7" xfId="31064"/>
    <cellStyle name="Normal 3 4 7 2 2 8" xfId="41619"/>
    <cellStyle name="Normal 3 4 7 2 2 9" xfId="52183"/>
    <cellStyle name="Normal 3 4 7 2 3" xfId="6408"/>
    <cellStyle name="Normal 3 4 7 2 3 2" xfId="11689"/>
    <cellStyle name="Normal 3 4 7 2 3 2 2" xfId="27195"/>
    <cellStyle name="Normal 3 4 7 2 3 2 3" xfId="37752"/>
    <cellStyle name="Normal 3 4 7 2 3 2 4" xfId="48307"/>
    <cellStyle name="Normal 3 4 7 2 3 2 5" xfId="58871"/>
    <cellStyle name="Normal 3 4 7 2 3 3" xfId="16808"/>
    <cellStyle name="Normal 3 4 7 2 3 4" xfId="21915"/>
    <cellStyle name="Normal 3 4 7 2 3 5" xfId="32472"/>
    <cellStyle name="Normal 3 4 7 2 3 6" xfId="43027"/>
    <cellStyle name="Normal 3 4 7 2 3 7" xfId="53591"/>
    <cellStyle name="Normal 3 4 7 2 4" xfId="9048"/>
    <cellStyle name="Normal 3 4 7 2 4 2" xfId="24555"/>
    <cellStyle name="Normal 3 4 7 2 4 3" xfId="35112"/>
    <cellStyle name="Normal 3 4 7 2 4 4" xfId="45667"/>
    <cellStyle name="Normal 3 4 7 2 4 5" xfId="56231"/>
    <cellStyle name="Normal 3 4 7 2 5" xfId="3766"/>
    <cellStyle name="Normal 3 4 7 2 6" xfId="14344"/>
    <cellStyle name="Normal 3 4 7 2 7" xfId="19275"/>
    <cellStyle name="Normal 3 4 7 2 8" xfId="29832"/>
    <cellStyle name="Normal 3 4 7 2 9" xfId="40387"/>
    <cellStyle name="Normal 3 4 7 3" xfId="1650"/>
    <cellStyle name="Normal 3 4 7 3 2" xfId="6936"/>
    <cellStyle name="Normal 3 4 7 3 2 2" xfId="12217"/>
    <cellStyle name="Normal 3 4 7 3 2 2 2" xfId="27723"/>
    <cellStyle name="Normal 3 4 7 3 2 2 3" xfId="38280"/>
    <cellStyle name="Normal 3 4 7 3 2 2 4" xfId="48835"/>
    <cellStyle name="Normal 3 4 7 3 2 2 5" xfId="59399"/>
    <cellStyle name="Normal 3 4 7 3 2 3" xfId="17336"/>
    <cellStyle name="Normal 3 4 7 3 2 4" xfId="22443"/>
    <cellStyle name="Normal 3 4 7 3 2 5" xfId="33000"/>
    <cellStyle name="Normal 3 4 7 3 2 6" xfId="43555"/>
    <cellStyle name="Normal 3 4 7 3 2 7" xfId="54119"/>
    <cellStyle name="Normal 3 4 7 3 3" xfId="9576"/>
    <cellStyle name="Normal 3 4 7 3 3 2" xfId="25083"/>
    <cellStyle name="Normal 3 4 7 3 3 3" xfId="35640"/>
    <cellStyle name="Normal 3 4 7 3 3 4" xfId="46195"/>
    <cellStyle name="Normal 3 4 7 3 3 5" xfId="56759"/>
    <cellStyle name="Normal 3 4 7 3 4" xfId="4294"/>
    <cellStyle name="Normal 3 4 7 3 5" xfId="14872"/>
    <cellStyle name="Normal 3 4 7 3 6" xfId="19803"/>
    <cellStyle name="Normal 3 4 7 3 7" xfId="30360"/>
    <cellStyle name="Normal 3 4 7 3 8" xfId="40915"/>
    <cellStyle name="Normal 3 4 7 3 9" xfId="51479"/>
    <cellStyle name="Normal 3 4 7 4" xfId="5703"/>
    <cellStyle name="Normal 3 4 7 4 2" xfId="10985"/>
    <cellStyle name="Normal 3 4 7 4 2 2" xfId="26491"/>
    <cellStyle name="Normal 3 4 7 4 2 3" xfId="37048"/>
    <cellStyle name="Normal 3 4 7 4 2 4" xfId="47603"/>
    <cellStyle name="Normal 3 4 7 4 2 5" xfId="58167"/>
    <cellStyle name="Normal 3 4 7 4 3" xfId="16104"/>
    <cellStyle name="Normal 3 4 7 4 4" xfId="21211"/>
    <cellStyle name="Normal 3 4 7 4 5" xfId="31768"/>
    <cellStyle name="Normal 3 4 7 4 6" xfId="42323"/>
    <cellStyle name="Normal 3 4 7 4 7" xfId="52887"/>
    <cellStyle name="Normal 3 4 7 5" xfId="8344"/>
    <cellStyle name="Normal 3 4 7 5 2" xfId="23851"/>
    <cellStyle name="Normal 3 4 7 5 3" xfId="34408"/>
    <cellStyle name="Normal 3 4 7 5 4" xfId="44963"/>
    <cellStyle name="Normal 3 4 7 5 5" xfId="55527"/>
    <cellStyle name="Normal 3 4 7 6" xfId="3066"/>
    <cellStyle name="Normal 3 4 7 7" xfId="13640"/>
    <cellStyle name="Normal 3 4 7 8" xfId="18571"/>
    <cellStyle name="Normal 3 4 7 9" xfId="29132"/>
    <cellStyle name="Normal 3 4 8" xfId="770"/>
    <cellStyle name="Normal 3 4 8 10" xfId="50599"/>
    <cellStyle name="Normal 3 4 8 2" xfId="2002"/>
    <cellStyle name="Normal 3 4 8 2 2" xfId="7288"/>
    <cellStyle name="Normal 3 4 8 2 2 2" xfId="12569"/>
    <cellStyle name="Normal 3 4 8 2 2 2 2" xfId="28075"/>
    <cellStyle name="Normal 3 4 8 2 2 2 3" xfId="38632"/>
    <cellStyle name="Normal 3 4 8 2 2 2 4" xfId="49187"/>
    <cellStyle name="Normal 3 4 8 2 2 2 5" xfId="59751"/>
    <cellStyle name="Normal 3 4 8 2 2 3" xfId="17688"/>
    <cellStyle name="Normal 3 4 8 2 2 4" xfId="22795"/>
    <cellStyle name="Normal 3 4 8 2 2 5" xfId="33352"/>
    <cellStyle name="Normal 3 4 8 2 2 6" xfId="43907"/>
    <cellStyle name="Normal 3 4 8 2 2 7" xfId="54471"/>
    <cellStyle name="Normal 3 4 8 2 3" xfId="9928"/>
    <cellStyle name="Normal 3 4 8 2 3 2" xfId="25435"/>
    <cellStyle name="Normal 3 4 8 2 3 3" xfId="35992"/>
    <cellStyle name="Normal 3 4 8 2 3 4" xfId="46547"/>
    <cellStyle name="Normal 3 4 8 2 3 5" xfId="57111"/>
    <cellStyle name="Normal 3 4 8 2 4" xfId="4646"/>
    <cellStyle name="Normal 3 4 8 2 5" xfId="15224"/>
    <cellStyle name="Normal 3 4 8 2 6" xfId="20155"/>
    <cellStyle name="Normal 3 4 8 2 7" xfId="30712"/>
    <cellStyle name="Normal 3 4 8 2 8" xfId="41267"/>
    <cellStyle name="Normal 3 4 8 2 9" xfId="51831"/>
    <cellStyle name="Normal 3 4 8 3" xfId="6056"/>
    <cellStyle name="Normal 3 4 8 3 2" xfId="11337"/>
    <cellStyle name="Normal 3 4 8 3 2 2" xfId="26843"/>
    <cellStyle name="Normal 3 4 8 3 2 3" xfId="37400"/>
    <cellStyle name="Normal 3 4 8 3 2 4" xfId="47955"/>
    <cellStyle name="Normal 3 4 8 3 2 5" xfId="58519"/>
    <cellStyle name="Normal 3 4 8 3 3" xfId="16456"/>
    <cellStyle name="Normal 3 4 8 3 4" xfId="21563"/>
    <cellStyle name="Normal 3 4 8 3 5" xfId="32120"/>
    <cellStyle name="Normal 3 4 8 3 6" xfId="42675"/>
    <cellStyle name="Normal 3 4 8 3 7" xfId="53239"/>
    <cellStyle name="Normal 3 4 8 4" xfId="8696"/>
    <cellStyle name="Normal 3 4 8 4 2" xfId="24203"/>
    <cellStyle name="Normal 3 4 8 4 3" xfId="34760"/>
    <cellStyle name="Normal 3 4 8 4 4" xfId="45315"/>
    <cellStyle name="Normal 3 4 8 4 5" xfId="55879"/>
    <cellStyle name="Normal 3 4 8 5" xfId="3414"/>
    <cellStyle name="Normal 3 4 8 6" xfId="13992"/>
    <cellStyle name="Normal 3 4 8 7" xfId="18923"/>
    <cellStyle name="Normal 3 4 8 8" xfId="29480"/>
    <cellStyle name="Normal 3 4 8 9" xfId="40035"/>
    <cellStyle name="Normal 3 4 9" xfId="1298"/>
    <cellStyle name="Normal 3 4 9 2" xfId="6584"/>
    <cellStyle name="Normal 3 4 9 2 2" xfId="11865"/>
    <cellStyle name="Normal 3 4 9 2 2 2" xfId="27371"/>
    <cellStyle name="Normal 3 4 9 2 2 3" xfId="37928"/>
    <cellStyle name="Normal 3 4 9 2 2 4" xfId="48483"/>
    <cellStyle name="Normal 3 4 9 2 2 5" xfId="59047"/>
    <cellStyle name="Normal 3 4 9 2 3" xfId="16984"/>
    <cellStyle name="Normal 3 4 9 2 4" xfId="22091"/>
    <cellStyle name="Normal 3 4 9 2 5" xfId="32648"/>
    <cellStyle name="Normal 3 4 9 2 6" xfId="43203"/>
    <cellStyle name="Normal 3 4 9 2 7" xfId="53767"/>
    <cellStyle name="Normal 3 4 9 3" xfId="9224"/>
    <cellStyle name="Normal 3 4 9 3 2" xfId="24731"/>
    <cellStyle name="Normal 3 4 9 3 3" xfId="35288"/>
    <cellStyle name="Normal 3 4 9 3 4" xfId="45843"/>
    <cellStyle name="Normal 3 4 9 3 5" xfId="56407"/>
    <cellStyle name="Normal 3 4 9 4" xfId="3942"/>
    <cellStyle name="Normal 3 4 9 5" xfId="14520"/>
    <cellStyle name="Normal 3 4 9 6" xfId="19451"/>
    <cellStyle name="Normal 3 4 9 7" xfId="30008"/>
    <cellStyle name="Normal 3 4 9 8" xfId="40563"/>
    <cellStyle name="Normal 3 4 9 9" xfId="51127"/>
    <cellStyle name="Normal 3 5" xfId="63"/>
    <cellStyle name="Normal 3 5 2" xfId="118"/>
    <cellStyle name="Normal 3 5 3" xfId="77"/>
    <cellStyle name="Normal 3 6" xfId="54"/>
    <cellStyle name="Normal 3 6 10" xfId="5362"/>
    <cellStyle name="Normal 3 6 10 2" xfId="10644"/>
    <cellStyle name="Normal 3 6 10 2 2" xfId="26150"/>
    <cellStyle name="Normal 3 6 10 2 3" xfId="36707"/>
    <cellStyle name="Normal 3 6 10 2 4" xfId="47262"/>
    <cellStyle name="Normal 3 6 10 2 5" xfId="57826"/>
    <cellStyle name="Normal 3 6 10 3" xfId="20870"/>
    <cellStyle name="Normal 3 6 10 4" xfId="31427"/>
    <cellStyle name="Normal 3 6 10 5" xfId="41982"/>
    <cellStyle name="Normal 3 6 10 6" xfId="52546"/>
    <cellStyle name="Normal 3 6 11" xfId="8003"/>
    <cellStyle name="Normal 3 6 11 2" xfId="23510"/>
    <cellStyle name="Normal 3 6 11 3" xfId="34067"/>
    <cellStyle name="Normal 3 6 11 4" xfId="44622"/>
    <cellStyle name="Normal 3 6 11 5" xfId="55186"/>
    <cellStyle name="Normal 3 6 12" xfId="13297"/>
    <cellStyle name="Normal 3 6 13" xfId="18226"/>
    <cellStyle name="Normal 3 6 14" xfId="49903"/>
    <cellStyle name="Normal 3 6 2" xfId="112"/>
    <cellStyle name="Normal 3 6 3" xfId="78"/>
    <cellStyle name="Normal 3 6 3 10" xfId="2734"/>
    <cellStyle name="Normal 3 6 3 11" xfId="13353"/>
    <cellStyle name="Normal 3 6 3 12" xfId="18282"/>
    <cellStyle name="Normal 3 6 3 13" xfId="28808"/>
    <cellStyle name="Normal 3 6 3 14" xfId="39363"/>
    <cellStyle name="Normal 3 6 3 15" xfId="49959"/>
    <cellStyle name="Normal 3 6 3 2" xfId="213"/>
    <cellStyle name="Normal 3 6 3 2 10" xfId="13440"/>
    <cellStyle name="Normal 3 6 3 2 11" xfId="18370"/>
    <cellStyle name="Normal 3 6 3 2 12" xfId="28932"/>
    <cellStyle name="Normal 3 6 3 2 13" xfId="39487"/>
    <cellStyle name="Normal 3 6 3 2 14" xfId="50047"/>
    <cellStyle name="Normal 3 6 3 2 2" xfId="393"/>
    <cellStyle name="Normal 3 6 3 2 2 10" xfId="29108"/>
    <cellStyle name="Normal 3 6 3 2 2 11" xfId="39663"/>
    <cellStyle name="Normal 3 6 3 2 2 12" xfId="50223"/>
    <cellStyle name="Normal 3 6 3 2 2 2" xfId="746"/>
    <cellStyle name="Normal 3 6 3 2 2 2 10" xfId="50575"/>
    <cellStyle name="Normal 3 6 3 2 2 2 2" xfId="1978"/>
    <cellStyle name="Normal 3 6 3 2 2 2 2 2" xfId="7264"/>
    <cellStyle name="Normal 3 6 3 2 2 2 2 2 2" xfId="12545"/>
    <cellStyle name="Normal 3 6 3 2 2 2 2 2 2 2" xfId="28051"/>
    <cellStyle name="Normal 3 6 3 2 2 2 2 2 2 3" xfId="38608"/>
    <cellStyle name="Normal 3 6 3 2 2 2 2 2 2 4" xfId="49163"/>
    <cellStyle name="Normal 3 6 3 2 2 2 2 2 2 5" xfId="59727"/>
    <cellStyle name="Normal 3 6 3 2 2 2 2 2 3" xfId="17664"/>
    <cellStyle name="Normal 3 6 3 2 2 2 2 2 4" xfId="22771"/>
    <cellStyle name="Normal 3 6 3 2 2 2 2 2 5" xfId="33328"/>
    <cellStyle name="Normal 3 6 3 2 2 2 2 2 6" xfId="43883"/>
    <cellStyle name="Normal 3 6 3 2 2 2 2 2 7" xfId="54447"/>
    <cellStyle name="Normal 3 6 3 2 2 2 2 3" xfId="9904"/>
    <cellStyle name="Normal 3 6 3 2 2 2 2 3 2" xfId="25411"/>
    <cellStyle name="Normal 3 6 3 2 2 2 2 3 3" xfId="35968"/>
    <cellStyle name="Normal 3 6 3 2 2 2 2 3 4" xfId="46523"/>
    <cellStyle name="Normal 3 6 3 2 2 2 2 3 5" xfId="57087"/>
    <cellStyle name="Normal 3 6 3 2 2 2 2 4" xfId="4622"/>
    <cellStyle name="Normal 3 6 3 2 2 2 2 5" xfId="15200"/>
    <cellStyle name="Normal 3 6 3 2 2 2 2 6" xfId="20131"/>
    <cellStyle name="Normal 3 6 3 2 2 2 2 7" xfId="30688"/>
    <cellStyle name="Normal 3 6 3 2 2 2 2 8" xfId="41243"/>
    <cellStyle name="Normal 3 6 3 2 2 2 2 9" xfId="51807"/>
    <cellStyle name="Normal 3 6 3 2 2 2 3" xfId="6032"/>
    <cellStyle name="Normal 3 6 3 2 2 2 3 2" xfId="11313"/>
    <cellStyle name="Normal 3 6 3 2 2 2 3 2 2" xfId="26819"/>
    <cellStyle name="Normal 3 6 3 2 2 2 3 2 3" xfId="37376"/>
    <cellStyle name="Normal 3 6 3 2 2 2 3 2 4" xfId="47931"/>
    <cellStyle name="Normal 3 6 3 2 2 2 3 2 5" xfId="58495"/>
    <cellStyle name="Normal 3 6 3 2 2 2 3 3" xfId="16432"/>
    <cellStyle name="Normal 3 6 3 2 2 2 3 4" xfId="21539"/>
    <cellStyle name="Normal 3 6 3 2 2 2 3 5" xfId="32096"/>
    <cellStyle name="Normal 3 6 3 2 2 2 3 6" xfId="42651"/>
    <cellStyle name="Normal 3 6 3 2 2 2 3 7" xfId="53215"/>
    <cellStyle name="Normal 3 6 3 2 2 2 4" xfId="8672"/>
    <cellStyle name="Normal 3 6 3 2 2 2 4 2" xfId="24179"/>
    <cellStyle name="Normal 3 6 3 2 2 2 4 3" xfId="34736"/>
    <cellStyle name="Normal 3 6 3 2 2 2 4 4" xfId="45291"/>
    <cellStyle name="Normal 3 6 3 2 2 2 4 5" xfId="55855"/>
    <cellStyle name="Normal 3 6 3 2 2 2 5" xfId="3390"/>
    <cellStyle name="Normal 3 6 3 2 2 2 6" xfId="13968"/>
    <cellStyle name="Normal 3 6 3 2 2 2 7" xfId="18899"/>
    <cellStyle name="Normal 3 6 3 2 2 2 8" xfId="29456"/>
    <cellStyle name="Normal 3 6 3 2 2 2 9" xfId="40011"/>
    <cellStyle name="Normal 3 6 3 2 2 3" xfId="1098"/>
    <cellStyle name="Normal 3 6 3 2 2 3 10" xfId="50927"/>
    <cellStyle name="Normal 3 6 3 2 2 3 2" xfId="2330"/>
    <cellStyle name="Normal 3 6 3 2 2 3 2 2" xfId="7616"/>
    <cellStyle name="Normal 3 6 3 2 2 3 2 2 2" xfId="12897"/>
    <cellStyle name="Normal 3 6 3 2 2 3 2 2 2 2" xfId="28403"/>
    <cellStyle name="Normal 3 6 3 2 2 3 2 2 2 3" xfId="38960"/>
    <cellStyle name="Normal 3 6 3 2 2 3 2 2 2 4" xfId="49515"/>
    <cellStyle name="Normal 3 6 3 2 2 3 2 2 2 5" xfId="60079"/>
    <cellStyle name="Normal 3 6 3 2 2 3 2 2 3" xfId="18016"/>
    <cellStyle name="Normal 3 6 3 2 2 3 2 2 4" xfId="23123"/>
    <cellStyle name="Normal 3 6 3 2 2 3 2 2 5" xfId="33680"/>
    <cellStyle name="Normal 3 6 3 2 2 3 2 2 6" xfId="44235"/>
    <cellStyle name="Normal 3 6 3 2 2 3 2 2 7" xfId="54799"/>
    <cellStyle name="Normal 3 6 3 2 2 3 2 3" xfId="10256"/>
    <cellStyle name="Normal 3 6 3 2 2 3 2 3 2" xfId="25763"/>
    <cellStyle name="Normal 3 6 3 2 2 3 2 3 3" xfId="36320"/>
    <cellStyle name="Normal 3 6 3 2 2 3 2 3 4" xfId="46875"/>
    <cellStyle name="Normal 3 6 3 2 2 3 2 3 5" xfId="57439"/>
    <cellStyle name="Normal 3 6 3 2 2 3 2 4" xfId="4974"/>
    <cellStyle name="Normal 3 6 3 2 2 3 2 5" xfId="15552"/>
    <cellStyle name="Normal 3 6 3 2 2 3 2 6" xfId="20483"/>
    <cellStyle name="Normal 3 6 3 2 2 3 2 7" xfId="31040"/>
    <cellStyle name="Normal 3 6 3 2 2 3 2 8" xfId="41595"/>
    <cellStyle name="Normal 3 6 3 2 2 3 2 9" xfId="52159"/>
    <cellStyle name="Normal 3 6 3 2 2 3 3" xfId="6384"/>
    <cellStyle name="Normal 3 6 3 2 2 3 3 2" xfId="11665"/>
    <cellStyle name="Normal 3 6 3 2 2 3 3 2 2" xfId="27171"/>
    <cellStyle name="Normal 3 6 3 2 2 3 3 2 3" xfId="37728"/>
    <cellStyle name="Normal 3 6 3 2 2 3 3 2 4" xfId="48283"/>
    <cellStyle name="Normal 3 6 3 2 2 3 3 2 5" xfId="58847"/>
    <cellStyle name="Normal 3 6 3 2 2 3 3 3" xfId="16784"/>
    <cellStyle name="Normal 3 6 3 2 2 3 3 4" xfId="21891"/>
    <cellStyle name="Normal 3 6 3 2 2 3 3 5" xfId="32448"/>
    <cellStyle name="Normal 3 6 3 2 2 3 3 6" xfId="43003"/>
    <cellStyle name="Normal 3 6 3 2 2 3 3 7" xfId="53567"/>
    <cellStyle name="Normal 3 6 3 2 2 3 4" xfId="9024"/>
    <cellStyle name="Normal 3 6 3 2 2 3 4 2" xfId="24531"/>
    <cellStyle name="Normal 3 6 3 2 2 3 4 3" xfId="35088"/>
    <cellStyle name="Normal 3 6 3 2 2 3 4 4" xfId="45643"/>
    <cellStyle name="Normal 3 6 3 2 2 3 4 5" xfId="56207"/>
    <cellStyle name="Normal 3 6 3 2 2 3 5" xfId="3742"/>
    <cellStyle name="Normal 3 6 3 2 2 3 6" xfId="14320"/>
    <cellStyle name="Normal 3 6 3 2 2 3 7" xfId="19251"/>
    <cellStyle name="Normal 3 6 3 2 2 3 8" xfId="29808"/>
    <cellStyle name="Normal 3 6 3 2 2 3 9" xfId="40363"/>
    <cellStyle name="Normal 3 6 3 2 2 4" xfId="1626"/>
    <cellStyle name="Normal 3 6 3 2 2 4 2" xfId="6912"/>
    <cellStyle name="Normal 3 6 3 2 2 4 2 2" xfId="12193"/>
    <cellStyle name="Normal 3 6 3 2 2 4 2 2 2" xfId="27699"/>
    <cellStyle name="Normal 3 6 3 2 2 4 2 2 3" xfId="38256"/>
    <cellStyle name="Normal 3 6 3 2 2 4 2 2 4" xfId="48811"/>
    <cellStyle name="Normal 3 6 3 2 2 4 2 2 5" xfId="59375"/>
    <cellStyle name="Normal 3 6 3 2 2 4 2 3" xfId="17312"/>
    <cellStyle name="Normal 3 6 3 2 2 4 2 4" xfId="22419"/>
    <cellStyle name="Normal 3 6 3 2 2 4 2 5" xfId="32976"/>
    <cellStyle name="Normal 3 6 3 2 2 4 2 6" xfId="43531"/>
    <cellStyle name="Normal 3 6 3 2 2 4 2 7" xfId="54095"/>
    <cellStyle name="Normal 3 6 3 2 2 4 3" xfId="9552"/>
    <cellStyle name="Normal 3 6 3 2 2 4 3 2" xfId="25059"/>
    <cellStyle name="Normal 3 6 3 2 2 4 3 3" xfId="35616"/>
    <cellStyle name="Normal 3 6 3 2 2 4 3 4" xfId="46171"/>
    <cellStyle name="Normal 3 6 3 2 2 4 3 5" xfId="56735"/>
    <cellStyle name="Normal 3 6 3 2 2 4 4" xfId="4270"/>
    <cellStyle name="Normal 3 6 3 2 2 4 5" xfId="14848"/>
    <cellStyle name="Normal 3 6 3 2 2 4 6" xfId="19779"/>
    <cellStyle name="Normal 3 6 3 2 2 4 7" xfId="30336"/>
    <cellStyle name="Normal 3 6 3 2 2 4 8" xfId="40891"/>
    <cellStyle name="Normal 3 6 3 2 2 4 9" xfId="51455"/>
    <cellStyle name="Normal 3 6 3 2 2 5" xfId="5679"/>
    <cellStyle name="Normal 3 6 3 2 2 5 2" xfId="10961"/>
    <cellStyle name="Normal 3 6 3 2 2 5 2 2" xfId="26467"/>
    <cellStyle name="Normal 3 6 3 2 2 5 2 3" xfId="37024"/>
    <cellStyle name="Normal 3 6 3 2 2 5 2 4" xfId="47579"/>
    <cellStyle name="Normal 3 6 3 2 2 5 2 5" xfId="58143"/>
    <cellStyle name="Normal 3 6 3 2 2 5 3" xfId="16080"/>
    <cellStyle name="Normal 3 6 3 2 2 5 4" xfId="21187"/>
    <cellStyle name="Normal 3 6 3 2 2 5 5" xfId="31744"/>
    <cellStyle name="Normal 3 6 3 2 2 5 6" xfId="42299"/>
    <cellStyle name="Normal 3 6 3 2 2 5 7" xfId="52863"/>
    <cellStyle name="Normal 3 6 3 2 2 6" xfId="8320"/>
    <cellStyle name="Normal 3 6 3 2 2 6 2" xfId="23827"/>
    <cellStyle name="Normal 3 6 3 2 2 6 3" xfId="34384"/>
    <cellStyle name="Normal 3 6 3 2 2 6 4" xfId="44939"/>
    <cellStyle name="Normal 3 6 3 2 2 6 5" xfId="55503"/>
    <cellStyle name="Normal 3 6 3 2 2 7" xfId="3042"/>
    <cellStyle name="Normal 3 6 3 2 2 8" xfId="13616"/>
    <cellStyle name="Normal 3 6 3 2 2 9" xfId="18547"/>
    <cellStyle name="Normal 3 6 3 2 3" xfId="569"/>
    <cellStyle name="Normal 3 6 3 2 3 10" xfId="39835"/>
    <cellStyle name="Normal 3 6 3 2 3 11" xfId="50399"/>
    <cellStyle name="Normal 3 6 3 2 3 2" xfId="1274"/>
    <cellStyle name="Normal 3 6 3 2 3 2 10" xfId="51103"/>
    <cellStyle name="Normal 3 6 3 2 3 2 2" xfId="2506"/>
    <cellStyle name="Normal 3 6 3 2 3 2 2 2" xfId="7792"/>
    <cellStyle name="Normal 3 6 3 2 3 2 2 2 2" xfId="13073"/>
    <cellStyle name="Normal 3 6 3 2 3 2 2 2 2 2" xfId="28579"/>
    <cellStyle name="Normal 3 6 3 2 3 2 2 2 2 3" xfId="39136"/>
    <cellStyle name="Normal 3 6 3 2 3 2 2 2 2 4" xfId="49691"/>
    <cellStyle name="Normal 3 6 3 2 3 2 2 2 2 5" xfId="60255"/>
    <cellStyle name="Normal 3 6 3 2 3 2 2 2 3" xfId="18192"/>
    <cellStyle name="Normal 3 6 3 2 3 2 2 2 4" xfId="23299"/>
    <cellStyle name="Normal 3 6 3 2 3 2 2 2 5" xfId="33856"/>
    <cellStyle name="Normal 3 6 3 2 3 2 2 2 6" xfId="44411"/>
    <cellStyle name="Normal 3 6 3 2 3 2 2 2 7" xfId="54975"/>
    <cellStyle name="Normal 3 6 3 2 3 2 2 3" xfId="10432"/>
    <cellStyle name="Normal 3 6 3 2 3 2 2 3 2" xfId="25939"/>
    <cellStyle name="Normal 3 6 3 2 3 2 2 3 3" xfId="36496"/>
    <cellStyle name="Normal 3 6 3 2 3 2 2 3 4" xfId="47051"/>
    <cellStyle name="Normal 3 6 3 2 3 2 2 3 5" xfId="57615"/>
    <cellStyle name="Normal 3 6 3 2 3 2 2 4" xfId="5150"/>
    <cellStyle name="Normal 3 6 3 2 3 2 2 5" xfId="15728"/>
    <cellStyle name="Normal 3 6 3 2 3 2 2 6" xfId="20659"/>
    <cellStyle name="Normal 3 6 3 2 3 2 2 7" xfId="31216"/>
    <cellStyle name="Normal 3 6 3 2 3 2 2 8" xfId="41771"/>
    <cellStyle name="Normal 3 6 3 2 3 2 2 9" xfId="52335"/>
    <cellStyle name="Normal 3 6 3 2 3 2 3" xfId="6560"/>
    <cellStyle name="Normal 3 6 3 2 3 2 3 2" xfId="11841"/>
    <cellStyle name="Normal 3 6 3 2 3 2 3 2 2" xfId="27347"/>
    <cellStyle name="Normal 3 6 3 2 3 2 3 2 3" xfId="37904"/>
    <cellStyle name="Normal 3 6 3 2 3 2 3 2 4" xfId="48459"/>
    <cellStyle name="Normal 3 6 3 2 3 2 3 2 5" xfId="59023"/>
    <cellStyle name="Normal 3 6 3 2 3 2 3 3" xfId="16960"/>
    <cellStyle name="Normal 3 6 3 2 3 2 3 4" xfId="22067"/>
    <cellStyle name="Normal 3 6 3 2 3 2 3 5" xfId="32624"/>
    <cellStyle name="Normal 3 6 3 2 3 2 3 6" xfId="43179"/>
    <cellStyle name="Normal 3 6 3 2 3 2 3 7" xfId="53743"/>
    <cellStyle name="Normal 3 6 3 2 3 2 4" xfId="9200"/>
    <cellStyle name="Normal 3 6 3 2 3 2 4 2" xfId="24707"/>
    <cellStyle name="Normal 3 6 3 2 3 2 4 3" xfId="35264"/>
    <cellStyle name="Normal 3 6 3 2 3 2 4 4" xfId="45819"/>
    <cellStyle name="Normal 3 6 3 2 3 2 4 5" xfId="56383"/>
    <cellStyle name="Normal 3 6 3 2 3 2 5" xfId="3918"/>
    <cellStyle name="Normal 3 6 3 2 3 2 6" xfId="14496"/>
    <cellStyle name="Normal 3 6 3 2 3 2 7" xfId="19427"/>
    <cellStyle name="Normal 3 6 3 2 3 2 8" xfId="29984"/>
    <cellStyle name="Normal 3 6 3 2 3 2 9" xfId="40539"/>
    <cellStyle name="Normal 3 6 3 2 3 3" xfId="1802"/>
    <cellStyle name="Normal 3 6 3 2 3 3 2" xfId="7088"/>
    <cellStyle name="Normal 3 6 3 2 3 3 2 2" xfId="12369"/>
    <cellStyle name="Normal 3 6 3 2 3 3 2 2 2" xfId="27875"/>
    <cellStyle name="Normal 3 6 3 2 3 3 2 2 3" xfId="38432"/>
    <cellStyle name="Normal 3 6 3 2 3 3 2 2 4" xfId="48987"/>
    <cellStyle name="Normal 3 6 3 2 3 3 2 2 5" xfId="59551"/>
    <cellStyle name="Normal 3 6 3 2 3 3 2 3" xfId="17488"/>
    <cellStyle name="Normal 3 6 3 2 3 3 2 4" xfId="22595"/>
    <cellStyle name="Normal 3 6 3 2 3 3 2 5" xfId="33152"/>
    <cellStyle name="Normal 3 6 3 2 3 3 2 6" xfId="43707"/>
    <cellStyle name="Normal 3 6 3 2 3 3 2 7" xfId="54271"/>
    <cellStyle name="Normal 3 6 3 2 3 3 3" xfId="9728"/>
    <cellStyle name="Normal 3 6 3 2 3 3 3 2" xfId="25235"/>
    <cellStyle name="Normal 3 6 3 2 3 3 3 3" xfId="35792"/>
    <cellStyle name="Normal 3 6 3 2 3 3 3 4" xfId="46347"/>
    <cellStyle name="Normal 3 6 3 2 3 3 3 5" xfId="56911"/>
    <cellStyle name="Normal 3 6 3 2 3 3 4" xfId="4446"/>
    <cellStyle name="Normal 3 6 3 2 3 3 5" xfId="15024"/>
    <cellStyle name="Normal 3 6 3 2 3 3 6" xfId="19955"/>
    <cellStyle name="Normal 3 6 3 2 3 3 7" xfId="30512"/>
    <cellStyle name="Normal 3 6 3 2 3 3 8" xfId="41067"/>
    <cellStyle name="Normal 3 6 3 2 3 3 9" xfId="51631"/>
    <cellStyle name="Normal 3 6 3 2 3 4" xfId="5855"/>
    <cellStyle name="Normal 3 6 3 2 3 4 2" xfId="11137"/>
    <cellStyle name="Normal 3 6 3 2 3 4 2 2" xfId="26643"/>
    <cellStyle name="Normal 3 6 3 2 3 4 2 3" xfId="37200"/>
    <cellStyle name="Normal 3 6 3 2 3 4 2 4" xfId="47755"/>
    <cellStyle name="Normal 3 6 3 2 3 4 2 5" xfId="58319"/>
    <cellStyle name="Normal 3 6 3 2 3 4 3" xfId="16256"/>
    <cellStyle name="Normal 3 6 3 2 3 4 4" xfId="21363"/>
    <cellStyle name="Normal 3 6 3 2 3 4 5" xfId="31920"/>
    <cellStyle name="Normal 3 6 3 2 3 4 6" xfId="42475"/>
    <cellStyle name="Normal 3 6 3 2 3 4 7" xfId="53039"/>
    <cellStyle name="Normal 3 6 3 2 3 5" xfId="8496"/>
    <cellStyle name="Normal 3 6 3 2 3 5 2" xfId="24003"/>
    <cellStyle name="Normal 3 6 3 2 3 5 3" xfId="34560"/>
    <cellStyle name="Normal 3 6 3 2 3 5 4" xfId="45115"/>
    <cellStyle name="Normal 3 6 3 2 3 5 5" xfId="55679"/>
    <cellStyle name="Normal 3 6 3 2 3 6" xfId="3214"/>
    <cellStyle name="Normal 3 6 3 2 3 7" xfId="13792"/>
    <cellStyle name="Normal 3 6 3 2 3 8" xfId="18723"/>
    <cellStyle name="Normal 3 6 3 2 3 9" xfId="29280"/>
    <cellStyle name="Normal 3 6 3 2 4" xfId="922"/>
    <cellStyle name="Normal 3 6 3 2 4 10" xfId="50751"/>
    <cellStyle name="Normal 3 6 3 2 4 2" xfId="2154"/>
    <cellStyle name="Normal 3 6 3 2 4 2 2" xfId="7440"/>
    <cellStyle name="Normal 3 6 3 2 4 2 2 2" xfId="12721"/>
    <cellStyle name="Normal 3 6 3 2 4 2 2 2 2" xfId="28227"/>
    <cellStyle name="Normal 3 6 3 2 4 2 2 2 3" xfId="38784"/>
    <cellStyle name="Normal 3 6 3 2 4 2 2 2 4" xfId="49339"/>
    <cellStyle name="Normal 3 6 3 2 4 2 2 2 5" xfId="59903"/>
    <cellStyle name="Normal 3 6 3 2 4 2 2 3" xfId="17840"/>
    <cellStyle name="Normal 3 6 3 2 4 2 2 4" xfId="22947"/>
    <cellStyle name="Normal 3 6 3 2 4 2 2 5" xfId="33504"/>
    <cellStyle name="Normal 3 6 3 2 4 2 2 6" xfId="44059"/>
    <cellStyle name="Normal 3 6 3 2 4 2 2 7" xfId="54623"/>
    <cellStyle name="Normal 3 6 3 2 4 2 3" xfId="10080"/>
    <cellStyle name="Normal 3 6 3 2 4 2 3 2" xfId="25587"/>
    <cellStyle name="Normal 3 6 3 2 4 2 3 3" xfId="36144"/>
    <cellStyle name="Normal 3 6 3 2 4 2 3 4" xfId="46699"/>
    <cellStyle name="Normal 3 6 3 2 4 2 3 5" xfId="57263"/>
    <cellStyle name="Normal 3 6 3 2 4 2 4" xfId="4798"/>
    <cellStyle name="Normal 3 6 3 2 4 2 5" xfId="15376"/>
    <cellStyle name="Normal 3 6 3 2 4 2 6" xfId="20307"/>
    <cellStyle name="Normal 3 6 3 2 4 2 7" xfId="30864"/>
    <cellStyle name="Normal 3 6 3 2 4 2 8" xfId="41419"/>
    <cellStyle name="Normal 3 6 3 2 4 2 9" xfId="51983"/>
    <cellStyle name="Normal 3 6 3 2 4 3" xfId="6208"/>
    <cellStyle name="Normal 3 6 3 2 4 3 2" xfId="11489"/>
    <cellStyle name="Normal 3 6 3 2 4 3 2 2" xfId="26995"/>
    <cellStyle name="Normal 3 6 3 2 4 3 2 3" xfId="37552"/>
    <cellStyle name="Normal 3 6 3 2 4 3 2 4" xfId="48107"/>
    <cellStyle name="Normal 3 6 3 2 4 3 2 5" xfId="58671"/>
    <cellStyle name="Normal 3 6 3 2 4 3 3" xfId="16608"/>
    <cellStyle name="Normal 3 6 3 2 4 3 4" xfId="21715"/>
    <cellStyle name="Normal 3 6 3 2 4 3 5" xfId="32272"/>
    <cellStyle name="Normal 3 6 3 2 4 3 6" xfId="42827"/>
    <cellStyle name="Normal 3 6 3 2 4 3 7" xfId="53391"/>
    <cellStyle name="Normal 3 6 3 2 4 4" xfId="8848"/>
    <cellStyle name="Normal 3 6 3 2 4 4 2" xfId="24355"/>
    <cellStyle name="Normal 3 6 3 2 4 4 3" xfId="34912"/>
    <cellStyle name="Normal 3 6 3 2 4 4 4" xfId="45467"/>
    <cellStyle name="Normal 3 6 3 2 4 4 5" xfId="56031"/>
    <cellStyle name="Normal 3 6 3 2 4 5" xfId="3566"/>
    <cellStyle name="Normal 3 6 3 2 4 6" xfId="14144"/>
    <cellStyle name="Normal 3 6 3 2 4 7" xfId="19075"/>
    <cellStyle name="Normal 3 6 3 2 4 8" xfId="29632"/>
    <cellStyle name="Normal 3 6 3 2 4 9" xfId="40187"/>
    <cellStyle name="Normal 3 6 3 2 5" xfId="1450"/>
    <cellStyle name="Normal 3 6 3 2 5 2" xfId="6736"/>
    <cellStyle name="Normal 3 6 3 2 5 2 2" xfId="12017"/>
    <cellStyle name="Normal 3 6 3 2 5 2 2 2" xfId="27523"/>
    <cellStyle name="Normal 3 6 3 2 5 2 2 3" xfId="38080"/>
    <cellStyle name="Normal 3 6 3 2 5 2 2 4" xfId="48635"/>
    <cellStyle name="Normal 3 6 3 2 5 2 2 5" xfId="59199"/>
    <cellStyle name="Normal 3 6 3 2 5 2 3" xfId="17136"/>
    <cellStyle name="Normal 3 6 3 2 5 2 4" xfId="22243"/>
    <cellStyle name="Normal 3 6 3 2 5 2 5" xfId="32800"/>
    <cellStyle name="Normal 3 6 3 2 5 2 6" xfId="43355"/>
    <cellStyle name="Normal 3 6 3 2 5 2 7" xfId="53919"/>
    <cellStyle name="Normal 3 6 3 2 5 3" xfId="9376"/>
    <cellStyle name="Normal 3 6 3 2 5 3 2" xfId="24883"/>
    <cellStyle name="Normal 3 6 3 2 5 3 3" xfId="35440"/>
    <cellStyle name="Normal 3 6 3 2 5 3 4" xfId="45995"/>
    <cellStyle name="Normal 3 6 3 2 5 3 5" xfId="56559"/>
    <cellStyle name="Normal 3 6 3 2 5 4" xfId="4094"/>
    <cellStyle name="Normal 3 6 3 2 5 5" xfId="14672"/>
    <cellStyle name="Normal 3 6 3 2 5 6" xfId="19603"/>
    <cellStyle name="Normal 3 6 3 2 5 7" xfId="30160"/>
    <cellStyle name="Normal 3 6 3 2 5 8" xfId="40715"/>
    <cellStyle name="Normal 3 6 3 2 5 9" xfId="51279"/>
    <cellStyle name="Normal 3 6 3 2 6" xfId="2682"/>
    <cellStyle name="Normal 3 6 3 2 6 2" xfId="7968"/>
    <cellStyle name="Normal 3 6 3 2 6 2 2" xfId="13249"/>
    <cellStyle name="Normal 3 6 3 2 6 2 2 2" xfId="28755"/>
    <cellStyle name="Normal 3 6 3 2 6 2 2 3" xfId="39312"/>
    <cellStyle name="Normal 3 6 3 2 6 2 2 4" xfId="49867"/>
    <cellStyle name="Normal 3 6 3 2 6 2 2 5" xfId="60431"/>
    <cellStyle name="Normal 3 6 3 2 6 2 3" xfId="23475"/>
    <cellStyle name="Normal 3 6 3 2 6 2 4" xfId="34032"/>
    <cellStyle name="Normal 3 6 3 2 6 2 5" xfId="44587"/>
    <cellStyle name="Normal 3 6 3 2 6 2 6" xfId="55151"/>
    <cellStyle name="Normal 3 6 3 2 6 3" xfId="10608"/>
    <cellStyle name="Normal 3 6 3 2 6 3 2" xfId="26115"/>
    <cellStyle name="Normal 3 6 3 2 6 3 3" xfId="36672"/>
    <cellStyle name="Normal 3 6 3 2 6 3 4" xfId="47227"/>
    <cellStyle name="Normal 3 6 3 2 6 3 5" xfId="57791"/>
    <cellStyle name="Normal 3 6 3 2 6 4" xfId="5326"/>
    <cellStyle name="Normal 3 6 3 2 6 5" xfId="15904"/>
    <cellStyle name="Normal 3 6 3 2 6 6" xfId="20835"/>
    <cellStyle name="Normal 3 6 3 2 6 7" xfId="31392"/>
    <cellStyle name="Normal 3 6 3 2 6 8" xfId="41947"/>
    <cellStyle name="Normal 3 6 3 2 6 9" xfId="52511"/>
    <cellStyle name="Normal 3 6 3 2 7" xfId="5503"/>
    <cellStyle name="Normal 3 6 3 2 7 2" xfId="10785"/>
    <cellStyle name="Normal 3 6 3 2 7 2 2" xfId="26291"/>
    <cellStyle name="Normal 3 6 3 2 7 2 3" xfId="36848"/>
    <cellStyle name="Normal 3 6 3 2 7 2 4" xfId="47403"/>
    <cellStyle name="Normal 3 6 3 2 7 2 5" xfId="57967"/>
    <cellStyle name="Normal 3 6 3 2 7 3" xfId="21011"/>
    <cellStyle name="Normal 3 6 3 2 7 4" xfId="31568"/>
    <cellStyle name="Normal 3 6 3 2 7 5" xfId="42123"/>
    <cellStyle name="Normal 3 6 3 2 7 6" xfId="52687"/>
    <cellStyle name="Normal 3 6 3 2 8" xfId="8144"/>
    <cellStyle name="Normal 3 6 3 2 8 2" xfId="23651"/>
    <cellStyle name="Normal 3 6 3 2 8 3" xfId="34208"/>
    <cellStyle name="Normal 3 6 3 2 8 4" xfId="44763"/>
    <cellStyle name="Normal 3 6 3 2 8 5" xfId="55327"/>
    <cellStyle name="Normal 3 6 3 2 9" xfId="2859"/>
    <cellStyle name="Normal 3 6 3 3" xfId="306"/>
    <cellStyle name="Normal 3 6 3 3 10" xfId="29021"/>
    <cellStyle name="Normal 3 6 3 3 11" xfId="39576"/>
    <cellStyle name="Normal 3 6 3 3 12" xfId="50136"/>
    <cellStyle name="Normal 3 6 3 3 2" xfId="659"/>
    <cellStyle name="Normal 3 6 3 3 2 10" xfId="50488"/>
    <cellStyle name="Normal 3 6 3 3 2 2" xfId="1891"/>
    <cellStyle name="Normal 3 6 3 3 2 2 2" xfId="7177"/>
    <cellStyle name="Normal 3 6 3 3 2 2 2 2" xfId="12458"/>
    <cellStyle name="Normal 3 6 3 3 2 2 2 2 2" xfId="27964"/>
    <cellStyle name="Normal 3 6 3 3 2 2 2 2 3" xfId="38521"/>
    <cellStyle name="Normal 3 6 3 3 2 2 2 2 4" xfId="49076"/>
    <cellStyle name="Normal 3 6 3 3 2 2 2 2 5" xfId="59640"/>
    <cellStyle name="Normal 3 6 3 3 2 2 2 3" xfId="17577"/>
    <cellStyle name="Normal 3 6 3 3 2 2 2 4" xfId="22684"/>
    <cellStyle name="Normal 3 6 3 3 2 2 2 5" xfId="33241"/>
    <cellStyle name="Normal 3 6 3 3 2 2 2 6" xfId="43796"/>
    <cellStyle name="Normal 3 6 3 3 2 2 2 7" xfId="54360"/>
    <cellStyle name="Normal 3 6 3 3 2 2 3" xfId="9817"/>
    <cellStyle name="Normal 3 6 3 3 2 2 3 2" xfId="25324"/>
    <cellStyle name="Normal 3 6 3 3 2 2 3 3" xfId="35881"/>
    <cellStyle name="Normal 3 6 3 3 2 2 3 4" xfId="46436"/>
    <cellStyle name="Normal 3 6 3 3 2 2 3 5" xfId="57000"/>
    <cellStyle name="Normal 3 6 3 3 2 2 4" xfId="4535"/>
    <cellStyle name="Normal 3 6 3 3 2 2 5" xfId="15113"/>
    <cellStyle name="Normal 3 6 3 3 2 2 6" xfId="20044"/>
    <cellStyle name="Normal 3 6 3 3 2 2 7" xfId="30601"/>
    <cellStyle name="Normal 3 6 3 3 2 2 8" xfId="41156"/>
    <cellStyle name="Normal 3 6 3 3 2 2 9" xfId="51720"/>
    <cellStyle name="Normal 3 6 3 3 2 3" xfId="5945"/>
    <cellStyle name="Normal 3 6 3 3 2 3 2" xfId="11226"/>
    <cellStyle name="Normal 3 6 3 3 2 3 2 2" xfId="26732"/>
    <cellStyle name="Normal 3 6 3 3 2 3 2 3" xfId="37289"/>
    <cellStyle name="Normal 3 6 3 3 2 3 2 4" xfId="47844"/>
    <cellStyle name="Normal 3 6 3 3 2 3 2 5" xfId="58408"/>
    <cellStyle name="Normal 3 6 3 3 2 3 3" xfId="16345"/>
    <cellStyle name="Normal 3 6 3 3 2 3 4" xfId="21452"/>
    <cellStyle name="Normal 3 6 3 3 2 3 5" xfId="32009"/>
    <cellStyle name="Normal 3 6 3 3 2 3 6" xfId="42564"/>
    <cellStyle name="Normal 3 6 3 3 2 3 7" xfId="53128"/>
    <cellStyle name="Normal 3 6 3 3 2 4" xfId="8585"/>
    <cellStyle name="Normal 3 6 3 3 2 4 2" xfId="24092"/>
    <cellStyle name="Normal 3 6 3 3 2 4 3" xfId="34649"/>
    <cellStyle name="Normal 3 6 3 3 2 4 4" xfId="45204"/>
    <cellStyle name="Normal 3 6 3 3 2 4 5" xfId="55768"/>
    <cellStyle name="Normal 3 6 3 3 2 5" xfId="3303"/>
    <cellStyle name="Normal 3 6 3 3 2 6" xfId="13881"/>
    <cellStyle name="Normal 3 6 3 3 2 7" xfId="18812"/>
    <cellStyle name="Normal 3 6 3 3 2 8" xfId="29369"/>
    <cellStyle name="Normal 3 6 3 3 2 9" xfId="39924"/>
    <cellStyle name="Normal 3 6 3 3 3" xfId="1011"/>
    <cellStyle name="Normal 3 6 3 3 3 10" xfId="50840"/>
    <cellStyle name="Normal 3 6 3 3 3 2" xfId="2243"/>
    <cellStyle name="Normal 3 6 3 3 3 2 2" xfId="7529"/>
    <cellStyle name="Normal 3 6 3 3 3 2 2 2" xfId="12810"/>
    <cellStyle name="Normal 3 6 3 3 3 2 2 2 2" xfId="28316"/>
    <cellStyle name="Normal 3 6 3 3 3 2 2 2 3" xfId="38873"/>
    <cellStyle name="Normal 3 6 3 3 3 2 2 2 4" xfId="49428"/>
    <cellStyle name="Normal 3 6 3 3 3 2 2 2 5" xfId="59992"/>
    <cellStyle name="Normal 3 6 3 3 3 2 2 3" xfId="17929"/>
    <cellStyle name="Normal 3 6 3 3 3 2 2 4" xfId="23036"/>
    <cellStyle name="Normal 3 6 3 3 3 2 2 5" xfId="33593"/>
    <cellStyle name="Normal 3 6 3 3 3 2 2 6" xfId="44148"/>
    <cellStyle name="Normal 3 6 3 3 3 2 2 7" xfId="54712"/>
    <cellStyle name="Normal 3 6 3 3 3 2 3" xfId="10169"/>
    <cellStyle name="Normal 3 6 3 3 3 2 3 2" xfId="25676"/>
    <cellStyle name="Normal 3 6 3 3 3 2 3 3" xfId="36233"/>
    <cellStyle name="Normal 3 6 3 3 3 2 3 4" xfId="46788"/>
    <cellStyle name="Normal 3 6 3 3 3 2 3 5" xfId="57352"/>
    <cellStyle name="Normal 3 6 3 3 3 2 4" xfId="4887"/>
    <cellStyle name="Normal 3 6 3 3 3 2 5" xfId="15465"/>
    <cellStyle name="Normal 3 6 3 3 3 2 6" xfId="20396"/>
    <cellStyle name="Normal 3 6 3 3 3 2 7" xfId="30953"/>
    <cellStyle name="Normal 3 6 3 3 3 2 8" xfId="41508"/>
    <cellStyle name="Normal 3 6 3 3 3 2 9" xfId="52072"/>
    <cellStyle name="Normal 3 6 3 3 3 3" xfId="6297"/>
    <cellStyle name="Normal 3 6 3 3 3 3 2" xfId="11578"/>
    <cellStyle name="Normal 3 6 3 3 3 3 2 2" xfId="27084"/>
    <cellStyle name="Normal 3 6 3 3 3 3 2 3" xfId="37641"/>
    <cellStyle name="Normal 3 6 3 3 3 3 2 4" xfId="48196"/>
    <cellStyle name="Normal 3 6 3 3 3 3 2 5" xfId="58760"/>
    <cellStyle name="Normal 3 6 3 3 3 3 3" xfId="16697"/>
    <cellStyle name="Normal 3 6 3 3 3 3 4" xfId="21804"/>
    <cellStyle name="Normal 3 6 3 3 3 3 5" xfId="32361"/>
    <cellStyle name="Normal 3 6 3 3 3 3 6" xfId="42916"/>
    <cellStyle name="Normal 3 6 3 3 3 3 7" xfId="53480"/>
    <cellStyle name="Normal 3 6 3 3 3 4" xfId="8937"/>
    <cellStyle name="Normal 3 6 3 3 3 4 2" xfId="24444"/>
    <cellStyle name="Normal 3 6 3 3 3 4 3" xfId="35001"/>
    <cellStyle name="Normal 3 6 3 3 3 4 4" xfId="45556"/>
    <cellStyle name="Normal 3 6 3 3 3 4 5" xfId="56120"/>
    <cellStyle name="Normal 3 6 3 3 3 5" xfId="3655"/>
    <cellStyle name="Normal 3 6 3 3 3 6" xfId="14233"/>
    <cellStyle name="Normal 3 6 3 3 3 7" xfId="19164"/>
    <cellStyle name="Normal 3 6 3 3 3 8" xfId="29721"/>
    <cellStyle name="Normal 3 6 3 3 3 9" xfId="40276"/>
    <cellStyle name="Normal 3 6 3 3 4" xfId="1539"/>
    <cellStyle name="Normal 3 6 3 3 4 2" xfId="6825"/>
    <cellStyle name="Normal 3 6 3 3 4 2 2" xfId="12106"/>
    <cellStyle name="Normal 3 6 3 3 4 2 2 2" xfId="27612"/>
    <cellStyle name="Normal 3 6 3 3 4 2 2 3" xfId="38169"/>
    <cellStyle name="Normal 3 6 3 3 4 2 2 4" xfId="48724"/>
    <cellStyle name="Normal 3 6 3 3 4 2 2 5" xfId="59288"/>
    <cellStyle name="Normal 3 6 3 3 4 2 3" xfId="17225"/>
    <cellStyle name="Normal 3 6 3 3 4 2 4" xfId="22332"/>
    <cellStyle name="Normal 3 6 3 3 4 2 5" xfId="32889"/>
    <cellStyle name="Normal 3 6 3 3 4 2 6" xfId="43444"/>
    <cellStyle name="Normal 3 6 3 3 4 2 7" xfId="54008"/>
    <cellStyle name="Normal 3 6 3 3 4 3" xfId="9465"/>
    <cellStyle name="Normal 3 6 3 3 4 3 2" xfId="24972"/>
    <cellStyle name="Normal 3 6 3 3 4 3 3" xfId="35529"/>
    <cellStyle name="Normal 3 6 3 3 4 3 4" xfId="46084"/>
    <cellStyle name="Normal 3 6 3 3 4 3 5" xfId="56648"/>
    <cellStyle name="Normal 3 6 3 3 4 4" xfId="4183"/>
    <cellStyle name="Normal 3 6 3 3 4 5" xfId="14761"/>
    <cellStyle name="Normal 3 6 3 3 4 6" xfId="19692"/>
    <cellStyle name="Normal 3 6 3 3 4 7" xfId="30249"/>
    <cellStyle name="Normal 3 6 3 3 4 8" xfId="40804"/>
    <cellStyle name="Normal 3 6 3 3 4 9" xfId="51368"/>
    <cellStyle name="Normal 3 6 3 3 5" xfId="5592"/>
    <cellStyle name="Normal 3 6 3 3 5 2" xfId="10874"/>
    <cellStyle name="Normal 3 6 3 3 5 2 2" xfId="26380"/>
    <cellStyle name="Normal 3 6 3 3 5 2 3" xfId="36937"/>
    <cellStyle name="Normal 3 6 3 3 5 2 4" xfId="47492"/>
    <cellStyle name="Normal 3 6 3 3 5 2 5" xfId="58056"/>
    <cellStyle name="Normal 3 6 3 3 5 3" xfId="15993"/>
    <cellStyle name="Normal 3 6 3 3 5 4" xfId="21100"/>
    <cellStyle name="Normal 3 6 3 3 5 5" xfId="31657"/>
    <cellStyle name="Normal 3 6 3 3 5 6" xfId="42212"/>
    <cellStyle name="Normal 3 6 3 3 5 7" xfId="52776"/>
    <cellStyle name="Normal 3 6 3 3 6" xfId="8233"/>
    <cellStyle name="Normal 3 6 3 3 6 2" xfId="23740"/>
    <cellStyle name="Normal 3 6 3 3 6 3" xfId="34297"/>
    <cellStyle name="Normal 3 6 3 3 6 4" xfId="44852"/>
    <cellStyle name="Normal 3 6 3 3 6 5" xfId="55416"/>
    <cellStyle name="Normal 3 6 3 3 7" xfId="2955"/>
    <cellStyle name="Normal 3 6 3 3 8" xfId="13529"/>
    <cellStyle name="Normal 3 6 3 3 9" xfId="18460"/>
    <cellStyle name="Normal 3 6 3 4" xfId="482"/>
    <cellStyle name="Normal 3 6 3 4 10" xfId="39750"/>
    <cellStyle name="Normal 3 6 3 4 11" xfId="50312"/>
    <cellStyle name="Normal 3 6 3 4 2" xfId="1187"/>
    <cellStyle name="Normal 3 6 3 4 2 10" xfId="51016"/>
    <cellStyle name="Normal 3 6 3 4 2 2" xfId="2419"/>
    <cellStyle name="Normal 3 6 3 4 2 2 2" xfId="7705"/>
    <cellStyle name="Normal 3 6 3 4 2 2 2 2" xfId="12986"/>
    <cellStyle name="Normal 3 6 3 4 2 2 2 2 2" xfId="28492"/>
    <cellStyle name="Normal 3 6 3 4 2 2 2 2 3" xfId="39049"/>
    <cellStyle name="Normal 3 6 3 4 2 2 2 2 4" xfId="49604"/>
    <cellStyle name="Normal 3 6 3 4 2 2 2 2 5" xfId="60168"/>
    <cellStyle name="Normal 3 6 3 4 2 2 2 3" xfId="18105"/>
    <cellStyle name="Normal 3 6 3 4 2 2 2 4" xfId="23212"/>
    <cellStyle name="Normal 3 6 3 4 2 2 2 5" xfId="33769"/>
    <cellStyle name="Normal 3 6 3 4 2 2 2 6" xfId="44324"/>
    <cellStyle name="Normal 3 6 3 4 2 2 2 7" xfId="54888"/>
    <cellStyle name="Normal 3 6 3 4 2 2 3" xfId="10345"/>
    <cellStyle name="Normal 3 6 3 4 2 2 3 2" xfId="25852"/>
    <cellStyle name="Normal 3 6 3 4 2 2 3 3" xfId="36409"/>
    <cellStyle name="Normal 3 6 3 4 2 2 3 4" xfId="46964"/>
    <cellStyle name="Normal 3 6 3 4 2 2 3 5" xfId="57528"/>
    <cellStyle name="Normal 3 6 3 4 2 2 4" xfId="5063"/>
    <cellStyle name="Normal 3 6 3 4 2 2 5" xfId="15641"/>
    <cellStyle name="Normal 3 6 3 4 2 2 6" xfId="20572"/>
    <cellStyle name="Normal 3 6 3 4 2 2 7" xfId="31129"/>
    <cellStyle name="Normal 3 6 3 4 2 2 8" xfId="41684"/>
    <cellStyle name="Normal 3 6 3 4 2 2 9" xfId="52248"/>
    <cellStyle name="Normal 3 6 3 4 2 3" xfId="6473"/>
    <cellStyle name="Normal 3 6 3 4 2 3 2" xfId="11754"/>
    <cellStyle name="Normal 3 6 3 4 2 3 2 2" xfId="27260"/>
    <cellStyle name="Normal 3 6 3 4 2 3 2 3" xfId="37817"/>
    <cellStyle name="Normal 3 6 3 4 2 3 2 4" xfId="48372"/>
    <cellStyle name="Normal 3 6 3 4 2 3 2 5" xfId="58936"/>
    <cellStyle name="Normal 3 6 3 4 2 3 3" xfId="16873"/>
    <cellStyle name="Normal 3 6 3 4 2 3 4" xfId="21980"/>
    <cellStyle name="Normal 3 6 3 4 2 3 5" xfId="32537"/>
    <cellStyle name="Normal 3 6 3 4 2 3 6" xfId="43092"/>
    <cellStyle name="Normal 3 6 3 4 2 3 7" xfId="53656"/>
    <cellStyle name="Normal 3 6 3 4 2 4" xfId="9113"/>
    <cellStyle name="Normal 3 6 3 4 2 4 2" xfId="24620"/>
    <cellStyle name="Normal 3 6 3 4 2 4 3" xfId="35177"/>
    <cellStyle name="Normal 3 6 3 4 2 4 4" xfId="45732"/>
    <cellStyle name="Normal 3 6 3 4 2 4 5" xfId="56296"/>
    <cellStyle name="Normal 3 6 3 4 2 5" xfId="3831"/>
    <cellStyle name="Normal 3 6 3 4 2 6" xfId="14409"/>
    <cellStyle name="Normal 3 6 3 4 2 7" xfId="19340"/>
    <cellStyle name="Normal 3 6 3 4 2 8" xfId="29897"/>
    <cellStyle name="Normal 3 6 3 4 2 9" xfId="40452"/>
    <cellStyle name="Normal 3 6 3 4 3" xfId="1715"/>
    <cellStyle name="Normal 3 6 3 4 3 2" xfId="7001"/>
    <cellStyle name="Normal 3 6 3 4 3 2 2" xfId="12282"/>
    <cellStyle name="Normal 3 6 3 4 3 2 2 2" xfId="27788"/>
    <cellStyle name="Normal 3 6 3 4 3 2 2 3" xfId="38345"/>
    <cellStyle name="Normal 3 6 3 4 3 2 2 4" xfId="48900"/>
    <cellStyle name="Normal 3 6 3 4 3 2 2 5" xfId="59464"/>
    <cellStyle name="Normal 3 6 3 4 3 2 3" xfId="17401"/>
    <cellStyle name="Normal 3 6 3 4 3 2 4" xfId="22508"/>
    <cellStyle name="Normal 3 6 3 4 3 2 5" xfId="33065"/>
    <cellStyle name="Normal 3 6 3 4 3 2 6" xfId="43620"/>
    <cellStyle name="Normal 3 6 3 4 3 2 7" xfId="54184"/>
    <cellStyle name="Normal 3 6 3 4 3 3" xfId="9641"/>
    <cellStyle name="Normal 3 6 3 4 3 3 2" xfId="25148"/>
    <cellStyle name="Normal 3 6 3 4 3 3 3" xfId="35705"/>
    <cellStyle name="Normal 3 6 3 4 3 3 4" xfId="46260"/>
    <cellStyle name="Normal 3 6 3 4 3 3 5" xfId="56824"/>
    <cellStyle name="Normal 3 6 3 4 3 4" xfId="4359"/>
    <cellStyle name="Normal 3 6 3 4 3 5" xfId="14937"/>
    <cellStyle name="Normal 3 6 3 4 3 6" xfId="19868"/>
    <cellStyle name="Normal 3 6 3 4 3 7" xfId="30425"/>
    <cellStyle name="Normal 3 6 3 4 3 8" xfId="40980"/>
    <cellStyle name="Normal 3 6 3 4 3 9" xfId="51544"/>
    <cellStyle name="Normal 3 6 3 4 4" xfId="5768"/>
    <cellStyle name="Normal 3 6 3 4 4 2" xfId="11050"/>
    <cellStyle name="Normal 3 6 3 4 4 2 2" xfId="26556"/>
    <cellStyle name="Normal 3 6 3 4 4 2 3" xfId="37113"/>
    <cellStyle name="Normal 3 6 3 4 4 2 4" xfId="47668"/>
    <cellStyle name="Normal 3 6 3 4 4 2 5" xfId="58232"/>
    <cellStyle name="Normal 3 6 3 4 4 3" xfId="16169"/>
    <cellStyle name="Normal 3 6 3 4 4 4" xfId="21276"/>
    <cellStyle name="Normal 3 6 3 4 4 5" xfId="31833"/>
    <cellStyle name="Normal 3 6 3 4 4 6" xfId="42388"/>
    <cellStyle name="Normal 3 6 3 4 4 7" xfId="52952"/>
    <cellStyle name="Normal 3 6 3 4 5" xfId="8409"/>
    <cellStyle name="Normal 3 6 3 4 5 2" xfId="23916"/>
    <cellStyle name="Normal 3 6 3 4 5 3" xfId="34473"/>
    <cellStyle name="Normal 3 6 3 4 5 4" xfId="45028"/>
    <cellStyle name="Normal 3 6 3 4 5 5" xfId="55592"/>
    <cellStyle name="Normal 3 6 3 4 6" xfId="3129"/>
    <cellStyle name="Normal 3 6 3 4 7" xfId="13705"/>
    <cellStyle name="Normal 3 6 3 4 8" xfId="18636"/>
    <cellStyle name="Normal 3 6 3 4 9" xfId="29195"/>
    <cellStyle name="Normal 3 6 3 5" xfId="835"/>
    <cellStyle name="Normal 3 6 3 5 10" xfId="50664"/>
    <cellStyle name="Normal 3 6 3 5 2" xfId="2067"/>
    <cellStyle name="Normal 3 6 3 5 2 2" xfId="7353"/>
    <cellStyle name="Normal 3 6 3 5 2 2 2" xfId="12634"/>
    <cellStyle name="Normal 3 6 3 5 2 2 2 2" xfId="28140"/>
    <cellStyle name="Normal 3 6 3 5 2 2 2 3" xfId="38697"/>
    <cellStyle name="Normal 3 6 3 5 2 2 2 4" xfId="49252"/>
    <cellStyle name="Normal 3 6 3 5 2 2 2 5" xfId="59816"/>
    <cellStyle name="Normal 3 6 3 5 2 2 3" xfId="17753"/>
    <cellStyle name="Normal 3 6 3 5 2 2 4" xfId="22860"/>
    <cellStyle name="Normal 3 6 3 5 2 2 5" xfId="33417"/>
    <cellStyle name="Normal 3 6 3 5 2 2 6" xfId="43972"/>
    <cellStyle name="Normal 3 6 3 5 2 2 7" xfId="54536"/>
    <cellStyle name="Normal 3 6 3 5 2 3" xfId="9993"/>
    <cellStyle name="Normal 3 6 3 5 2 3 2" xfId="25500"/>
    <cellStyle name="Normal 3 6 3 5 2 3 3" xfId="36057"/>
    <cellStyle name="Normal 3 6 3 5 2 3 4" xfId="46612"/>
    <cellStyle name="Normal 3 6 3 5 2 3 5" xfId="57176"/>
    <cellStyle name="Normal 3 6 3 5 2 4" xfId="4711"/>
    <cellStyle name="Normal 3 6 3 5 2 5" xfId="15289"/>
    <cellStyle name="Normal 3 6 3 5 2 6" xfId="20220"/>
    <cellStyle name="Normal 3 6 3 5 2 7" xfId="30777"/>
    <cellStyle name="Normal 3 6 3 5 2 8" xfId="41332"/>
    <cellStyle name="Normal 3 6 3 5 2 9" xfId="51896"/>
    <cellStyle name="Normal 3 6 3 5 3" xfId="6121"/>
    <cellStyle name="Normal 3 6 3 5 3 2" xfId="11402"/>
    <cellStyle name="Normal 3 6 3 5 3 2 2" xfId="26908"/>
    <cellStyle name="Normal 3 6 3 5 3 2 3" xfId="37465"/>
    <cellStyle name="Normal 3 6 3 5 3 2 4" xfId="48020"/>
    <cellStyle name="Normal 3 6 3 5 3 2 5" xfId="58584"/>
    <cellStyle name="Normal 3 6 3 5 3 3" xfId="16521"/>
    <cellStyle name="Normal 3 6 3 5 3 4" xfId="21628"/>
    <cellStyle name="Normal 3 6 3 5 3 5" xfId="32185"/>
    <cellStyle name="Normal 3 6 3 5 3 6" xfId="42740"/>
    <cellStyle name="Normal 3 6 3 5 3 7" xfId="53304"/>
    <cellStyle name="Normal 3 6 3 5 4" xfId="8761"/>
    <cellStyle name="Normal 3 6 3 5 4 2" xfId="24268"/>
    <cellStyle name="Normal 3 6 3 5 4 3" xfId="34825"/>
    <cellStyle name="Normal 3 6 3 5 4 4" xfId="45380"/>
    <cellStyle name="Normal 3 6 3 5 4 5" xfId="55944"/>
    <cellStyle name="Normal 3 6 3 5 5" xfId="3479"/>
    <cellStyle name="Normal 3 6 3 5 6" xfId="14057"/>
    <cellStyle name="Normal 3 6 3 5 7" xfId="18988"/>
    <cellStyle name="Normal 3 6 3 5 8" xfId="29545"/>
    <cellStyle name="Normal 3 6 3 5 9" xfId="40100"/>
    <cellStyle name="Normal 3 6 3 6" xfId="1363"/>
    <cellStyle name="Normal 3 6 3 6 2" xfId="6649"/>
    <cellStyle name="Normal 3 6 3 6 2 2" xfId="11930"/>
    <cellStyle name="Normal 3 6 3 6 2 2 2" xfId="27436"/>
    <cellStyle name="Normal 3 6 3 6 2 2 3" xfId="37993"/>
    <cellStyle name="Normal 3 6 3 6 2 2 4" xfId="48548"/>
    <cellStyle name="Normal 3 6 3 6 2 2 5" xfId="59112"/>
    <cellStyle name="Normal 3 6 3 6 2 3" xfId="17049"/>
    <cellStyle name="Normal 3 6 3 6 2 4" xfId="22156"/>
    <cellStyle name="Normal 3 6 3 6 2 5" xfId="32713"/>
    <cellStyle name="Normal 3 6 3 6 2 6" xfId="43268"/>
    <cellStyle name="Normal 3 6 3 6 2 7" xfId="53832"/>
    <cellStyle name="Normal 3 6 3 6 3" xfId="9289"/>
    <cellStyle name="Normal 3 6 3 6 3 2" xfId="24796"/>
    <cellStyle name="Normal 3 6 3 6 3 3" xfId="35353"/>
    <cellStyle name="Normal 3 6 3 6 3 4" xfId="45908"/>
    <cellStyle name="Normal 3 6 3 6 3 5" xfId="56472"/>
    <cellStyle name="Normal 3 6 3 6 4" xfId="4007"/>
    <cellStyle name="Normal 3 6 3 6 5" xfId="14585"/>
    <cellStyle name="Normal 3 6 3 6 6" xfId="19516"/>
    <cellStyle name="Normal 3 6 3 6 7" xfId="30073"/>
    <cellStyle name="Normal 3 6 3 6 8" xfId="40628"/>
    <cellStyle name="Normal 3 6 3 6 9" xfId="51192"/>
    <cellStyle name="Normal 3 6 3 7" xfId="2595"/>
    <cellStyle name="Normal 3 6 3 7 2" xfId="7881"/>
    <cellStyle name="Normal 3 6 3 7 2 2" xfId="13162"/>
    <cellStyle name="Normal 3 6 3 7 2 2 2" xfId="28668"/>
    <cellStyle name="Normal 3 6 3 7 2 2 3" xfId="39225"/>
    <cellStyle name="Normal 3 6 3 7 2 2 4" xfId="49780"/>
    <cellStyle name="Normal 3 6 3 7 2 2 5" xfId="60344"/>
    <cellStyle name="Normal 3 6 3 7 2 3" xfId="23388"/>
    <cellStyle name="Normal 3 6 3 7 2 4" xfId="33945"/>
    <cellStyle name="Normal 3 6 3 7 2 5" xfId="44500"/>
    <cellStyle name="Normal 3 6 3 7 2 6" xfId="55064"/>
    <cellStyle name="Normal 3 6 3 7 3" xfId="10521"/>
    <cellStyle name="Normal 3 6 3 7 3 2" xfId="26028"/>
    <cellStyle name="Normal 3 6 3 7 3 3" xfId="36585"/>
    <cellStyle name="Normal 3 6 3 7 3 4" xfId="47140"/>
    <cellStyle name="Normal 3 6 3 7 3 5" xfId="57704"/>
    <cellStyle name="Normal 3 6 3 7 4" xfId="5239"/>
    <cellStyle name="Normal 3 6 3 7 5" xfId="15817"/>
    <cellStyle name="Normal 3 6 3 7 6" xfId="20748"/>
    <cellStyle name="Normal 3 6 3 7 7" xfId="31305"/>
    <cellStyle name="Normal 3 6 3 7 8" xfId="41860"/>
    <cellStyle name="Normal 3 6 3 7 9" xfId="52424"/>
    <cellStyle name="Normal 3 6 3 8" xfId="5416"/>
    <cellStyle name="Normal 3 6 3 8 2" xfId="10698"/>
    <cellStyle name="Normal 3 6 3 8 2 2" xfId="26204"/>
    <cellStyle name="Normal 3 6 3 8 2 3" xfId="36761"/>
    <cellStyle name="Normal 3 6 3 8 2 4" xfId="47316"/>
    <cellStyle name="Normal 3 6 3 8 2 5" xfId="57880"/>
    <cellStyle name="Normal 3 6 3 8 3" xfId="20924"/>
    <cellStyle name="Normal 3 6 3 8 4" xfId="31481"/>
    <cellStyle name="Normal 3 6 3 8 5" xfId="42036"/>
    <cellStyle name="Normal 3 6 3 8 6" xfId="52600"/>
    <cellStyle name="Normal 3 6 3 9" xfId="8057"/>
    <cellStyle name="Normal 3 6 3 9 2" xfId="23564"/>
    <cellStyle name="Normal 3 6 3 9 3" xfId="34121"/>
    <cellStyle name="Normal 3 6 3 9 4" xfId="44676"/>
    <cellStyle name="Normal 3 6 3 9 5" xfId="55240"/>
    <cellStyle name="Normal 3 6 4" xfId="157"/>
    <cellStyle name="Normal 3 6 4 10" xfId="13386"/>
    <cellStyle name="Normal 3 6 4 11" xfId="18316"/>
    <cellStyle name="Normal 3 6 4 12" xfId="28878"/>
    <cellStyle name="Normal 3 6 4 13" xfId="39433"/>
    <cellStyle name="Normal 3 6 4 14" xfId="49993"/>
    <cellStyle name="Normal 3 6 4 2" xfId="339"/>
    <cellStyle name="Normal 3 6 4 2 10" xfId="29054"/>
    <cellStyle name="Normal 3 6 4 2 11" xfId="39609"/>
    <cellStyle name="Normal 3 6 4 2 12" xfId="50169"/>
    <cellStyle name="Normal 3 6 4 2 2" xfId="692"/>
    <cellStyle name="Normal 3 6 4 2 2 10" xfId="50521"/>
    <cellStyle name="Normal 3 6 4 2 2 2" xfId="1924"/>
    <cellStyle name="Normal 3 6 4 2 2 2 2" xfId="7210"/>
    <cellStyle name="Normal 3 6 4 2 2 2 2 2" xfId="12491"/>
    <cellStyle name="Normal 3 6 4 2 2 2 2 2 2" xfId="27997"/>
    <cellStyle name="Normal 3 6 4 2 2 2 2 2 3" xfId="38554"/>
    <cellStyle name="Normal 3 6 4 2 2 2 2 2 4" xfId="49109"/>
    <cellStyle name="Normal 3 6 4 2 2 2 2 2 5" xfId="59673"/>
    <cellStyle name="Normal 3 6 4 2 2 2 2 3" xfId="17610"/>
    <cellStyle name="Normal 3 6 4 2 2 2 2 4" xfId="22717"/>
    <cellStyle name="Normal 3 6 4 2 2 2 2 5" xfId="33274"/>
    <cellStyle name="Normal 3 6 4 2 2 2 2 6" xfId="43829"/>
    <cellStyle name="Normal 3 6 4 2 2 2 2 7" xfId="54393"/>
    <cellStyle name="Normal 3 6 4 2 2 2 3" xfId="9850"/>
    <cellStyle name="Normal 3 6 4 2 2 2 3 2" xfId="25357"/>
    <cellStyle name="Normal 3 6 4 2 2 2 3 3" xfId="35914"/>
    <cellStyle name="Normal 3 6 4 2 2 2 3 4" xfId="46469"/>
    <cellStyle name="Normal 3 6 4 2 2 2 3 5" xfId="57033"/>
    <cellStyle name="Normal 3 6 4 2 2 2 4" xfId="4568"/>
    <cellStyle name="Normal 3 6 4 2 2 2 5" xfId="15146"/>
    <cellStyle name="Normal 3 6 4 2 2 2 6" xfId="20077"/>
    <cellStyle name="Normal 3 6 4 2 2 2 7" xfId="30634"/>
    <cellStyle name="Normal 3 6 4 2 2 2 8" xfId="41189"/>
    <cellStyle name="Normal 3 6 4 2 2 2 9" xfId="51753"/>
    <cellStyle name="Normal 3 6 4 2 2 3" xfId="5978"/>
    <cellStyle name="Normal 3 6 4 2 2 3 2" xfId="11259"/>
    <cellStyle name="Normal 3 6 4 2 2 3 2 2" xfId="26765"/>
    <cellStyle name="Normal 3 6 4 2 2 3 2 3" xfId="37322"/>
    <cellStyle name="Normal 3 6 4 2 2 3 2 4" xfId="47877"/>
    <cellStyle name="Normal 3 6 4 2 2 3 2 5" xfId="58441"/>
    <cellStyle name="Normal 3 6 4 2 2 3 3" xfId="16378"/>
    <cellStyle name="Normal 3 6 4 2 2 3 4" xfId="21485"/>
    <cellStyle name="Normal 3 6 4 2 2 3 5" xfId="32042"/>
    <cellStyle name="Normal 3 6 4 2 2 3 6" xfId="42597"/>
    <cellStyle name="Normal 3 6 4 2 2 3 7" xfId="53161"/>
    <cellStyle name="Normal 3 6 4 2 2 4" xfId="8618"/>
    <cellStyle name="Normal 3 6 4 2 2 4 2" xfId="24125"/>
    <cellStyle name="Normal 3 6 4 2 2 4 3" xfId="34682"/>
    <cellStyle name="Normal 3 6 4 2 2 4 4" xfId="45237"/>
    <cellStyle name="Normal 3 6 4 2 2 4 5" xfId="55801"/>
    <cellStyle name="Normal 3 6 4 2 2 5" xfId="3336"/>
    <cellStyle name="Normal 3 6 4 2 2 6" xfId="13914"/>
    <cellStyle name="Normal 3 6 4 2 2 7" xfId="18845"/>
    <cellStyle name="Normal 3 6 4 2 2 8" xfId="29402"/>
    <cellStyle name="Normal 3 6 4 2 2 9" xfId="39957"/>
    <cellStyle name="Normal 3 6 4 2 3" xfId="1044"/>
    <cellStyle name="Normal 3 6 4 2 3 10" xfId="50873"/>
    <cellStyle name="Normal 3 6 4 2 3 2" xfId="2276"/>
    <cellStyle name="Normal 3 6 4 2 3 2 2" xfId="7562"/>
    <cellStyle name="Normal 3 6 4 2 3 2 2 2" xfId="12843"/>
    <cellStyle name="Normal 3 6 4 2 3 2 2 2 2" xfId="28349"/>
    <cellStyle name="Normal 3 6 4 2 3 2 2 2 3" xfId="38906"/>
    <cellStyle name="Normal 3 6 4 2 3 2 2 2 4" xfId="49461"/>
    <cellStyle name="Normal 3 6 4 2 3 2 2 2 5" xfId="60025"/>
    <cellStyle name="Normal 3 6 4 2 3 2 2 3" xfId="17962"/>
    <cellStyle name="Normal 3 6 4 2 3 2 2 4" xfId="23069"/>
    <cellStyle name="Normal 3 6 4 2 3 2 2 5" xfId="33626"/>
    <cellStyle name="Normal 3 6 4 2 3 2 2 6" xfId="44181"/>
    <cellStyle name="Normal 3 6 4 2 3 2 2 7" xfId="54745"/>
    <cellStyle name="Normal 3 6 4 2 3 2 3" xfId="10202"/>
    <cellStyle name="Normal 3 6 4 2 3 2 3 2" xfId="25709"/>
    <cellStyle name="Normal 3 6 4 2 3 2 3 3" xfId="36266"/>
    <cellStyle name="Normal 3 6 4 2 3 2 3 4" xfId="46821"/>
    <cellStyle name="Normal 3 6 4 2 3 2 3 5" xfId="57385"/>
    <cellStyle name="Normal 3 6 4 2 3 2 4" xfId="4920"/>
    <cellStyle name="Normal 3 6 4 2 3 2 5" xfId="15498"/>
    <cellStyle name="Normal 3 6 4 2 3 2 6" xfId="20429"/>
    <cellStyle name="Normal 3 6 4 2 3 2 7" xfId="30986"/>
    <cellStyle name="Normal 3 6 4 2 3 2 8" xfId="41541"/>
    <cellStyle name="Normal 3 6 4 2 3 2 9" xfId="52105"/>
    <cellStyle name="Normal 3 6 4 2 3 3" xfId="6330"/>
    <cellStyle name="Normal 3 6 4 2 3 3 2" xfId="11611"/>
    <cellStyle name="Normal 3 6 4 2 3 3 2 2" xfId="27117"/>
    <cellStyle name="Normal 3 6 4 2 3 3 2 3" xfId="37674"/>
    <cellStyle name="Normal 3 6 4 2 3 3 2 4" xfId="48229"/>
    <cellStyle name="Normal 3 6 4 2 3 3 2 5" xfId="58793"/>
    <cellStyle name="Normal 3 6 4 2 3 3 3" xfId="16730"/>
    <cellStyle name="Normal 3 6 4 2 3 3 4" xfId="21837"/>
    <cellStyle name="Normal 3 6 4 2 3 3 5" xfId="32394"/>
    <cellStyle name="Normal 3 6 4 2 3 3 6" xfId="42949"/>
    <cellStyle name="Normal 3 6 4 2 3 3 7" xfId="53513"/>
    <cellStyle name="Normal 3 6 4 2 3 4" xfId="8970"/>
    <cellStyle name="Normal 3 6 4 2 3 4 2" xfId="24477"/>
    <cellStyle name="Normal 3 6 4 2 3 4 3" xfId="35034"/>
    <cellStyle name="Normal 3 6 4 2 3 4 4" xfId="45589"/>
    <cellStyle name="Normal 3 6 4 2 3 4 5" xfId="56153"/>
    <cellStyle name="Normal 3 6 4 2 3 5" xfId="3688"/>
    <cellStyle name="Normal 3 6 4 2 3 6" xfId="14266"/>
    <cellStyle name="Normal 3 6 4 2 3 7" xfId="19197"/>
    <cellStyle name="Normal 3 6 4 2 3 8" xfId="29754"/>
    <cellStyle name="Normal 3 6 4 2 3 9" xfId="40309"/>
    <cellStyle name="Normal 3 6 4 2 4" xfId="1572"/>
    <cellStyle name="Normal 3 6 4 2 4 2" xfId="6858"/>
    <cellStyle name="Normal 3 6 4 2 4 2 2" xfId="12139"/>
    <cellStyle name="Normal 3 6 4 2 4 2 2 2" xfId="27645"/>
    <cellStyle name="Normal 3 6 4 2 4 2 2 3" xfId="38202"/>
    <cellStyle name="Normal 3 6 4 2 4 2 2 4" xfId="48757"/>
    <cellStyle name="Normal 3 6 4 2 4 2 2 5" xfId="59321"/>
    <cellStyle name="Normal 3 6 4 2 4 2 3" xfId="17258"/>
    <cellStyle name="Normal 3 6 4 2 4 2 4" xfId="22365"/>
    <cellStyle name="Normal 3 6 4 2 4 2 5" xfId="32922"/>
    <cellStyle name="Normal 3 6 4 2 4 2 6" xfId="43477"/>
    <cellStyle name="Normal 3 6 4 2 4 2 7" xfId="54041"/>
    <cellStyle name="Normal 3 6 4 2 4 3" xfId="9498"/>
    <cellStyle name="Normal 3 6 4 2 4 3 2" xfId="25005"/>
    <cellStyle name="Normal 3 6 4 2 4 3 3" xfId="35562"/>
    <cellStyle name="Normal 3 6 4 2 4 3 4" xfId="46117"/>
    <cellStyle name="Normal 3 6 4 2 4 3 5" xfId="56681"/>
    <cellStyle name="Normal 3 6 4 2 4 4" xfId="4216"/>
    <cellStyle name="Normal 3 6 4 2 4 5" xfId="14794"/>
    <cellStyle name="Normal 3 6 4 2 4 6" xfId="19725"/>
    <cellStyle name="Normal 3 6 4 2 4 7" xfId="30282"/>
    <cellStyle name="Normal 3 6 4 2 4 8" xfId="40837"/>
    <cellStyle name="Normal 3 6 4 2 4 9" xfId="51401"/>
    <cellStyle name="Normal 3 6 4 2 5" xfId="5625"/>
    <cellStyle name="Normal 3 6 4 2 5 2" xfId="10907"/>
    <cellStyle name="Normal 3 6 4 2 5 2 2" xfId="26413"/>
    <cellStyle name="Normal 3 6 4 2 5 2 3" xfId="36970"/>
    <cellStyle name="Normal 3 6 4 2 5 2 4" xfId="47525"/>
    <cellStyle name="Normal 3 6 4 2 5 2 5" xfId="58089"/>
    <cellStyle name="Normal 3 6 4 2 5 3" xfId="16026"/>
    <cellStyle name="Normal 3 6 4 2 5 4" xfId="21133"/>
    <cellStyle name="Normal 3 6 4 2 5 5" xfId="31690"/>
    <cellStyle name="Normal 3 6 4 2 5 6" xfId="42245"/>
    <cellStyle name="Normal 3 6 4 2 5 7" xfId="52809"/>
    <cellStyle name="Normal 3 6 4 2 6" xfId="8266"/>
    <cellStyle name="Normal 3 6 4 2 6 2" xfId="23773"/>
    <cellStyle name="Normal 3 6 4 2 6 3" xfId="34330"/>
    <cellStyle name="Normal 3 6 4 2 6 4" xfId="44885"/>
    <cellStyle name="Normal 3 6 4 2 6 5" xfId="55449"/>
    <cellStyle name="Normal 3 6 4 2 7" xfId="2988"/>
    <cellStyle name="Normal 3 6 4 2 8" xfId="13562"/>
    <cellStyle name="Normal 3 6 4 2 9" xfId="18493"/>
    <cellStyle name="Normal 3 6 4 3" xfId="515"/>
    <cellStyle name="Normal 3 6 4 3 10" xfId="39782"/>
    <cellStyle name="Normal 3 6 4 3 11" xfId="50345"/>
    <cellStyle name="Normal 3 6 4 3 2" xfId="1220"/>
    <cellStyle name="Normal 3 6 4 3 2 10" xfId="51049"/>
    <cellStyle name="Normal 3 6 4 3 2 2" xfId="2452"/>
    <cellStyle name="Normal 3 6 4 3 2 2 2" xfId="7738"/>
    <cellStyle name="Normal 3 6 4 3 2 2 2 2" xfId="13019"/>
    <cellStyle name="Normal 3 6 4 3 2 2 2 2 2" xfId="28525"/>
    <cellStyle name="Normal 3 6 4 3 2 2 2 2 3" xfId="39082"/>
    <cellStyle name="Normal 3 6 4 3 2 2 2 2 4" xfId="49637"/>
    <cellStyle name="Normal 3 6 4 3 2 2 2 2 5" xfId="60201"/>
    <cellStyle name="Normal 3 6 4 3 2 2 2 3" xfId="18138"/>
    <cellStyle name="Normal 3 6 4 3 2 2 2 4" xfId="23245"/>
    <cellStyle name="Normal 3 6 4 3 2 2 2 5" xfId="33802"/>
    <cellStyle name="Normal 3 6 4 3 2 2 2 6" xfId="44357"/>
    <cellStyle name="Normal 3 6 4 3 2 2 2 7" xfId="54921"/>
    <cellStyle name="Normal 3 6 4 3 2 2 3" xfId="10378"/>
    <cellStyle name="Normal 3 6 4 3 2 2 3 2" xfId="25885"/>
    <cellStyle name="Normal 3 6 4 3 2 2 3 3" xfId="36442"/>
    <cellStyle name="Normal 3 6 4 3 2 2 3 4" xfId="46997"/>
    <cellStyle name="Normal 3 6 4 3 2 2 3 5" xfId="57561"/>
    <cellStyle name="Normal 3 6 4 3 2 2 4" xfId="5096"/>
    <cellStyle name="Normal 3 6 4 3 2 2 5" xfId="15674"/>
    <cellStyle name="Normal 3 6 4 3 2 2 6" xfId="20605"/>
    <cellStyle name="Normal 3 6 4 3 2 2 7" xfId="31162"/>
    <cellStyle name="Normal 3 6 4 3 2 2 8" xfId="41717"/>
    <cellStyle name="Normal 3 6 4 3 2 2 9" xfId="52281"/>
    <cellStyle name="Normal 3 6 4 3 2 3" xfId="6506"/>
    <cellStyle name="Normal 3 6 4 3 2 3 2" xfId="11787"/>
    <cellStyle name="Normal 3 6 4 3 2 3 2 2" xfId="27293"/>
    <cellStyle name="Normal 3 6 4 3 2 3 2 3" xfId="37850"/>
    <cellStyle name="Normal 3 6 4 3 2 3 2 4" xfId="48405"/>
    <cellStyle name="Normal 3 6 4 3 2 3 2 5" xfId="58969"/>
    <cellStyle name="Normal 3 6 4 3 2 3 3" xfId="16906"/>
    <cellStyle name="Normal 3 6 4 3 2 3 4" xfId="22013"/>
    <cellStyle name="Normal 3 6 4 3 2 3 5" xfId="32570"/>
    <cellStyle name="Normal 3 6 4 3 2 3 6" xfId="43125"/>
    <cellStyle name="Normal 3 6 4 3 2 3 7" xfId="53689"/>
    <cellStyle name="Normal 3 6 4 3 2 4" xfId="9146"/>
    <cellStyle name="Normal 3 6 4 3 2 4 2" xfId="24653"/>
    <cellStyle name="Normal 3 6 4 3 2 4 3" xfId="35210"/>
    <cellStyle name="Normal 3 6 4 3 2 4 4" xfId="45765"/>
    <cellStyle name="Normal 3 6 4 3 2 4 5" xfId="56329"/>
    <cellStyle name="Normal 3 6 4 3 2 5" xfId="3864"/>
    <cellStyle name="Normal 3 6 4 3 2 6" xfId="14442"/>
    <cellStyle name="Normal 3 6 4 3 2 7" xfId="19373"/>
    <cellStyle name="Normal 3 6 4 3 2 8" xfId="29930"/>
    <cellStyle name="Normal 3 6 4 3 2 9" xfId="40485"/>
    <cellStyle name="Normal 3 6 4 3 3" xfId="1748"/>
    <cellStyle name="Normal 3 6 4 3 3 2" xfId="7034"/>
    <cellStyle name="Normal 3 6 4 3 3 2 2" xfId="12315"/>
    <cellStyle name="Normal 3 6 4 3 3 2 2 2" xfId="27821"/>
    <cellStyle name="Normal 3 6 4 3 3 2 2 3" xfId="38378"/>
    <cellStyle name="Normal 3 6 4 3 3 2 2 4" xfId="48933"/>
    <cellStyle name="Normal 3 6 4 3 3 2 2 5" xfId="59497"/>
    <cellStyle name="Normal 3 6 4 3 3 2 3" xfId="17434"/>
    <cellStyle name="Normal 3 6 4 3 3 2 4" xfId="22541"/>
    <cellStyle name="Normal 3 6 4 3 3 2 5" xfId="33098"/>
    <cellStyle name="Normal 3 6 4 3 3 2 6" xfId="43653"/>
    <cellStyle name="Normal 3 6 4 3 3 2 7" xfId="54217"/>
    <cellStyle name="Normal 3 6 4 3 3 3" xfId="9674"/>
    <cellStyle name="Normal 3 6 4 3 3 3 2" xfId="25181"/>
    <cellStyle name="Normal 3 6 4 3 3 3 3" xfId="35738"/>
    <cellStyle name="Normal 3 6 4 3 3 3 4" xfId="46293"/>
    <cellStyle name="Normal 3 6 4 3 3 3 5" xfId="56857"/>
    <cellStyle name="Normal 3 6 4 3 3 4" xfId="4392"/>
    <cellStyle name="Normal 3 6 4 3 3 5" xfId="14970"/>
    <cellStyle name="Normal 3 6 4 3 3 6" xfId="19901"/>
    <cellStyle name="Normal 3 6 4 3 3 7" xfId="30458"/>
    <cellStyle name="Normal 3 6 4 3 3 8" xfId="41013"/>
    <cellStyle name="Normal 3 6 4 3 3 9" xfId="51577"/>
    <cellStyle name="Normal 3 6 4 3 4" xfId="5801"/>
    <cellStyle name="Normal 3 6 4 3 4 2" xfId="11083"/>
    <cellStyle name="Normal 3 6 4 3 4 2 2" xfId="26589"/>
    <cellStyle name="Normal 3 6 4 3 4 2 3" xfId="37146"/>
    <cellStyle name="Normal 3 6 4 3 4 2 4" xfId="47701"/>
    <cellStyle name="Normal 3 6 4 3 4 2 5" xfId="58265"/>
    <cellStyle name="Normal 3 6 4 3 4 3" xfId="16202"/>
    <cellStyle name="Normal 3 6 4 3 4 4" xfId="21309"/>
    <cellStyle name="Normal 3 6 4 3 4 5" xfId="31866"/>
    <cellStyle name="Normal 3 6 4 3 4 6" xfId="42421"/>
    <cellStyle name="Normal 3 6 4 3 4 7" xfId="52985"/>
    <cellStyle name="Normal 3 6 4 3 5" xfId="8442"/>
    <cellStyle name="Normal 3 6 4 3 5 2" xfId="23949"/>
    <cellStyle name="Normal 3 6 4 3 5 3" xfId="34506"/>
    <cellStyle name="Normal 3 6 4 3 5 4" xfId="45061"/>
    <cellStyle name="Normal 3 6 4 3 5 5" xfId="55625"/>
    <cellStyle name="Normal 3 6 4 3 6" xfId="3161"/>
    <cellStyle name="Normal 3 6 4 3 7" xfId="13738"/>
    <cellStyle name="Normal 3 6 4 3 8" xfId="18669"/>
    <cellStyle name="Normal 3 6 4 3 9" xfId="29227"/>
    <cellStyle name="Normal 3 6 4 4" xfId="868"/>
    <cellStyle name="Normal 3 6 4 4 10" xfId="50697"/>
    <cellStyle name="Normal 3 6 4 4 2" xfId="2100"/>
    <cellStyle name="Normal 3 6 4 4 2 2" xfId="7386"/>
    <cellStyle name="Normal 3 6 4 4 2 2 2" xfId="12667"/>
    <cellStyle name="Normal 3 6 4 4 2 2 2 2" xfId="28173"/>
    <cellStyle name="Normal 3 6 4 4 2 2 2 3" xfId="38730"/>
    <cellStyle name="Normal 3 6 4 4 2 2 2 4" xfId="49285"/>
    <cellStyle name="Normal 3 6 4 4 2 2 2 5" xfId="59849"/>
    <cellStyle name="Normal 3 6 4 4 2 2 3" xfId="17786"/>
    <cellStyle name="Normal 3 6 4 4 2 2 4" xfId="22893"/>
    <cellStyle name="Normal 3 6 4 4 2 2 5" xfId="33450"/>
    <cellStyle name="Normal 3 6 4 4 2 2 6" xfId="44005"/>
    <cellStyle name="Normal 3 6 4 4 2 2 7" xfId="54569"/>
    <cellStyle name="Normal 3 6 4 4 2 3" xfId="10026"/>
    <cellStyle name="Normal 3 6 4 4 2 3 2" xfId="25533"/>
    <cellStyle name="Normal 3 6 4 4 2 3 3" xfId="36090"/>
    <cellStyle name="Normal 3 6 4 4 2 3 4" xfId="46645"/>
    <cellStyle name="Normal 3 6 4 4 2 3 5" xfId="57209"/>
    <cellStyle name="Normal 3 6 4 4 2 4" xfId="4744"/>
    <cellStyle name="Normal 3 6 4 4 2 5" xfId="15322"/>
    <cellStyle name="Normal 3 6 4 4 2 6" xfId="20253"/>
    <cellStyle name="Normal 3 6 4 4 2 7" xfId="30810"/>
    <cellStyle name="Normal 3 6 4 4 2 8" xfId="41365"/>
    <cellStyle name="Normal 3 6 4 4 2 9" xfId="51929"/>
    <cellStyle name="Normal 3 6 4 4 3" xfId="6154"/>
    <cellStyle name="Normal 3 6 4 4 3 2" xfId="11435"/>
    <cellStyle name="Normal 3 6 4 4 3 2 2" xfId="26941"/>
    <cellStyle name="Normal 3 6 4 4 3 2 3" xfId="37498"/>
    <cellStyle name="Normal 3 6 4 4 3 2 4" xfId="48053"/>
    <cellStyle name="Normal 3 6 4 4 3 2 5" xfId="58617"/>
    <cellStyle name="Normal 3 6 4 4 3 3" xfId="16554"/>
    <cellStyle name="Normal 3 6 4 4 3 4" xfId="21661"/>
    <cellStyle name="Normal 3 6 4 4 3 5" xfId="32218"/>
    <cellStyle name="Normal 3 6 4 4 3 6" xfId="42773"/>
    <cellStyle name="Normal 3 6 4 4 3 7" xfId="53337"/>
    <cellStyle name="Normal 3 6 4 4 4" xfId="8794"/>
    <cellStyle name="Normal 3 6 4 4 4 2" xfId="24301"/>
    <cellStyle name="Normal 3 6 4 4 4 3" xfId="34858"/>
    <cellStyle name="Normal 3 6 4 4 4 4" xfId="45413"/>
    <cellStyle name="Normal 3 6 4 4 4 5" xfId="55977"/>
    <cellStyle name="Normal 3 6 4 4 5" xfId="3512"/>
    <cellStyle name="Normal 3 6 4 4 6" xfId="14090"/>
    <cellStyle name="Normal 3 6 4 4 7" xfId="19021"/>
    <cellStyle name="Normal 3 6 4 4 8" xfId="29578"/>
    <cellStyle name="Normal 3 6 4 4 9" xfId="40133"/>
    <cellStyle name="Normal 3 6 4 5" xfId="1396"/>
    <cellStyle name="Normal 3 6 4 5 2" xfId="6682"/>
    <cellStyle name="Normal 3 6 4 5 2 2" xfId="11963"/>
    <cellStyle name="Normal 3 6 4 5 2 2 2" xfId="27469"/>
    <cellStyle name="Normal 3 6 4 5 2 2 3" xfId="38026"/>
    <cellStyle name="Normal 3 6 4 5 2 2 4" xfId="48581"/>
    <cellStyle name="Normal 3 6 4 5 2 2 5" xfId="59145"/>
    <cellStyle name="Normal 3 6 4 5 2 3" xfId="17082"/>
    <cellStyle name="Normal 3 6 4 5 2 4" xfId="22189"/>
    <cellStyle name="Normal 3 6 4 5 2 5" xfId="32746"/>
    <cellStyle name="Normal 3 6 4 5 2 6" xfId="43301"/>
    <cellStyle name="Normal 3 6 4 5 2 7" xfId="53865"/>
    <cellStyle name="Normal 3 6 4 5 3" xfId="9322"/>
    <cellStyle name="Normal 3 6 4 5 3 2" xfId="24829"/>
    <cellStyle name="Normal 3 6 4 5 3 3" xfId="35386"/>
    <cellStyle name="Normal 3 6 4 5 3 4" xfId="45941"/>
    <cellStyle name="Normal 3 6 4 5 3 5" xfId="56505"/>
    <cellStyle name="Normal 3 6 4 5 4" xfId="4040"/>
    <cellStyle name="Normal 3 6 4 5 5" xfId="14618"/>
    <cellStyle name="Normal 3 6 4 5 6" xfId="19549"/>
    <cellStyle name="Normal 3 6 4 5 7" xfId="30106"/>
    <cellStyle name="Normal 3 6 4 5 8" xfId="40661"/>
    <cellStyle name="Normal 3 6 4 5 9" xfId="51225"/>
    <cellStyle name="Normal 3 6 4 6" xfId="2628"/>
    <cellStyle name="Normal 3 6 4 6 2" xfId="7914"/>
    <cellStyle name="Normal 3 6 4 6 2 2" xfId="13195"/>
    <cellStyle name="Normal 3 6 4 6 2 2 2" xfId="28701"/>
    <cellStyle name="Normal 3 6 4 6 2 2 3" xfId="39258"/>
    <cellStyle name="Normal 3 6 4 6 2 2 4" xfId="49813"/>
    <cellStyle name="Normal 3 6 4 6 2 2 5" xfId="60377"/>
    <cellStyle name="Normal 3 6 4 6 2 3" xfId="23421"/>
    <cellStyle name="Normal 3 6 4 6 2 4" xfId="33978"/>
    <cellStyle name="Normal 3 6 4 6 2 5" xfId="44533"/>
    <cellStyle name="Normal 3 6 4 6 2 6" xfId="55097"/>
    <cellStyle name="Normal 3 6 4 6 3" xfId="10554"/>
    <cellStyle name="Normal 3 6 4 6 3 2" xfId="26061"/>
    <cellStyle name="Normal 3 6 4 6 3 3" xfId="36618"/>
    <cellStyle name="Normal 3 6 4 6 3 4" xfId="47173"/>
    <cellStyle name="Normal 3 6 4 6 3 5" xfId="57737"/>
    <cellStyle name="Normal 3 6 4 6 4" xfId="5272"/>
    <cellStyle name="Normal 3 6 4 6 5" xfId="15850"/>
    <cellStyle name="Normal 3 6 4 6 6" xfId="20781"/>
    <cellStyle name="Normal 3 6 4 6 7" xfId="31338"/>
    <cellStyle name="Normal 3 6 4 6 8" xfId="41893"/>
    <cellStyle name="Normal 3 6 4 6 9" xfId="52457"/>
    <cellStyle name="Normal 3 6 4 7" xfId="5449"/>
    <cellStyle name="Normal 3 6 4 7 2" xfId="10731"/>
    <cellStyle name="Normal 3 6 4 7 2 2" xfId="26237"/>
    <cellStyle name="Normal 3 6 4 7 2 3" xfId="36794"/>
    <cellStyle name="Normal 3 6 4 7 2 4" xfId="47349"/>
    <cellStyle name="Normal 3 6 4 7 2 5" xfId="57913"/>
    <cellStyle name="Normal 3 6 4 7 3" xfId="20957"/>
    <cellStyle name="Normal 3 6 4 7 4" xfId="31514"/>
    <cellStyle name="Normal 3 6 4 7 5" xfId="42069"/>
    <cellStyle name="Normal 3 6 4 7 6" xfId="52633"/>
    <cellStyle name="Normal 3 6 4 8" xfId="8090"/>
    <cellStyle name="Normal 3 6 4 8 2" xfId="23597"/>
    <cellStyle name="Normal 3 6 4 8 3" xfId="34154"/>
    <cellStyle name="Normal 3 6 4 8 4" xfId="44709"/>
    <cellStyle name="Normal 3 6 4 8 5" xfId="55273"/>
    <cellStyle name="Normal 3 6 4 9" xfId="2805"/>
    <cellStyle name="Normal 3 6 5" xfId="250"/>
    <cellStyle name="Normal 3 6 5 10" xfId="28936"/>
    <cellStyle name="Normal 3 6 5 11" xfId="39491"/>
    <cellStyle name="Normal 3 6 5 12" xfId="50051"/>
    <cellStyle name="Normal 3 6 5 2" xfId="603"/>
    <cellStyle name="Normal 3 6 5 2 10" xfId="50432"/>
    <cellStyle name="Normal 3 6 5 2 2" xfId="1835"/>
    <cellStyle name="Normal 3 6 5 2 2 2" xfId="7121"/>
    <cellStyle name="Normal 3 6 5 2 2 2 2" xfId="12402"/>
    <cellStyle name="Normal 3 6 5 2 2 2 2 2" xfId="27908"/>
    <cellStyle name="Normal 3 6 5 2 2 2 2 3" xfId="38465"/>
    <cellStyle name="Normal 3 6 5 2 2 2 2 4" xfId="49020"/>
    <cellStyle name="Normal 3 6 5 2 2 2 2 5" xfId="59584"/>
    <cellStyle name="Normal 3 6 5 2 2 2 3" xfId="17521"/>
    <cellStyle name="Normal 3 6 5 2 2 2 4" xfId="22628"/>
    <cellStyle name="Normal 3 6 5 2 2 2 5" xfId="33185"/>
    <cellStyle name="Normal 3 6 5 2 2 2 6" xfId="43740"/>
    <cellStyle name="Normal 3 6 5 2 2 2 7" xfId="54304"/>
    <cellStyle name="Normal 3 6 5 2 2 3" xfId="9761"/>
    <cellStyle name="Normal 3 6 5 2 2 3 2" xfId="25268"/>
    <cellStyle name="Normal 3 6 5 2 2 3 3" xfId="35825"/>
    <cellStyle name="Normal 3 6 5 2 2 3 4" xfId="46380"/>
    <cellStyle name="Normal 3 6 5 2 2 3 5" xfId="56944"/>
    <cellStyle name="Normal 3 6 5 2 2 4" xfId="4479"/>
    <cellStyle name="Normal 3 6 5 2 2 5" xfId="15057"/>
    <cellStyle name="Normal 3 6 5 2 2 6" xfId="19988"/>
    <cellStyle name="Normal 3 6 5 2 2 7" xfId="30545"/>
    <cellStyle name="Normal 3 6 5 2 2 8" xfId="41100"/>
    <cellStyle name="Normal 3 6 5 2 2 9" xfId="51664"/>
    <cellStyle name="Normal 3 6 5 2 3" xfId="5889"/>
    <cellStyle name="Normal 3 6 5 2 3 2" xfId="11170"/>
    <cellStyle name="Normal 3 6 5 2 3 2 2" xfId="26676"/>
    <cellStyle name="Normal 3 6 5 2 3 2 3" xfId="37233"/>
    <cellStyle name="Normal 3 6 5 2 3 2 4" xfId="47788"/>
    <cellStyle name="Normal 3 6 5 2 3 2 5" xfId="58352"/>
    <cellStyle name="Normal 3 6 5 2 3 3" xfId="16289"/>
    <cellStyle name="Normal 3 6 5 2 3 4" xfId="21396"/>
    <cellStyle name="Normal 3 6 5 2 3 5" xfId="31953"/>
    <cellStyle name="Normal 3 6 5 2 3 6" xfId="42508"/>
    <cellStyle name="Normal 3 6 5 2 3 7" xfId="53072"/>
    <cellStyle name="Normal 3 6 5 2 4" xfId="8529"/>
    <cellStyle name="Normal 3 6 5 2 4 2" xfId="24036"/>
    <cellStyle name="Normal 3 6 5 2 4 3" xfId="34593"/>
    <cellStyle name="Normal 3 6 5 2 4 4" xfId="45148"/>
    <cellStyle name="Normal 3 6 5 2 4 5" xfId="55712"/>
    <cellStyle name="Normal 3 6 5 2 5" xfId="3247"/>
    <cellStyle name="Normal 3 6 5 2 6" xfId="13825"/>
    <cellStyle name="Normal 3 6 5 2 7" xfId="18756"/>
    <cellStyle name="Normal 3 6 5 2 8" xfId="29313"/>
    <cellStyle name="Normal 3 6 5 2 9" xfId="39868"/>
    <cellStyle name="Normal 3 6 5 3" xfId="955"/>
    <cellStyle name="Normal 3 6 5 3 10" xfId="50784"/>
    <cellStyle name="Normal 3 6 5 3 2" xfId="2187"/>
    <cellStyle name="Normal 3 6 5 3 2 2" xfId="7473"/>
    <cellStyle name="Normal 3 6 5 3 2 2 2" xfId="12754"/>
    <cellStyle name="Normal 3 6 5 3 2 2 2 2" xfId="28260"/>
    <cellStyle name="Normal 3 6 5 3 2 2 2 3" xfId="38817"/>
    <cellStyle name="Normal 3 6 5 3 2 2 2 4" xfId="49372"/>
    <cellStyle name="Normal 3 6 5 3 2 2 2 5" xfId="59936"/>
    <cellStyle name="Normal 3 6 5 3 2 2 3" xfId="17873"/>
    <cellStyle name="Normal 3 6 5 3 2 2 4" xfId="22980"/>
    <cellStyle name="Normal 3 6 5 3 2 2 5" xfId="33537"/>
    <cellStyle name="Normal 3 6 5 3 2 2 6" xfId="44092"/>
    <cellStyle name="Normal 3 6 5 3 2 2 7" xfId="54656"/>
    <cellStyle name="Normal 3 6 5 3 2 3" xfId="10113"/>
    <cellStyle name="Normal 3 6 5 3 2 3 2" xfId="25620"/>
    <cellStyle name="Normal 3 6 5 3 2 3 3" xfId="36177"/>
    <cellStyle name="Normal 3 6 5 3 2 3 4" xfId="46732"/>
    <cellStyle name="Normal 3 6 5 3 2 3 5" xfId="57296"/>
    <cellStyle name="Normal 3 6 5 3 2 4" xfId="4831"/>
    <cellStyle name="Normal 3 6 5 3 2 5" xfId="15409"/>
    <cellStyle name="Normal 3 6 5 3 2 6" xfId="20340"/>
    <cellStyle name="Normal 3 6 5 3 2 7" xfId="30897"/>
    <cellStyle name="Normal 3 6 5 3 2 8" xfId="41452"/>
    <cellStyle name="Normal 3 6 5 3 2 9" xfId="52016"/>
    <cellStyle name="Normal 3 6 5 3 3" xfId="6241"/>
    <cellStyle name="Normal 3 6 5 3 3 2" xfId="11522"/>
    <cellStyle name="Normal 3 6 5 3 3 2 2" xfId="27028"/>
    <cellStyle name="Normal 3 6 5 3 3 2 3" xfId="37585"/>
    <cellStyle name="Normal 3 6 5 3 3 2 4" xfId="48140"/>
    <cellStyle name="Normal 3 6 5 3 3 2 5" xfId="58704"/>
    <cellStyle name="Normal 3 6 5 3 3 3" xfId="16641"/>
    <cellStyle name="Normal 3 6 5 3 3 4" xfId="21748"/>
    <cellStyle name="Normal 3 6 5 3 3 5" xfId="32305"/>
    <cellStyle name="Normal 3 6 5 3 3 6" xfId="42860"/>
    <cellStyle name="Normal 3 6 5 3 3 7" xfId="53424"/>
    <cellStyle name="Normal 3 6 5 3 4" xfId="8881"/>
    <cellStyle name="Normal 3 6 5 3 4 2" xfId="24388"/>
    <cellStyle name="Normal 3 6 5 3 4 3" xfId="34945"/>
    <cellStyle name="Normal 3 6 5 3 4 4" xfId="45500"/>
    <cellStyle name="Normal 3 6 5 3 4 5" xfId="56064"/>
    <cellStyle name="Normal 3 6 5 3 5" xfId="3599"/>
    <cellStyle name="Normal 3 6 5 3 6" xfId="14177"/>
    <cellStyle name="Normal 3 6 5 3 7" xfId="19108"/>
    <cellStyle name="Normal 3 6 5 3 8" xfId="29665"/>
    <cellStyle name="Normal 3 6 5 3 9" xfId="40220"/>
    <cellStyle name="Normal 3 6 5 4" xfId="1483"/>
    <cellStyle name="Normal 3 6 5 4 2" xfId="6769"/>
    <cellStyle name="Normal 3 6 5 4 2 2" xfId="12050"/>
    <cellStyle name="Normal 3 6 5 4 2 2 2" xfId="27556"/>
    <cellStyle name="Normal 3 6 5 4 2 2 3" xfId="38113"/>
    <cellStyle name="Normal 3 6 5 4 2 2 4" xfId="48668"/>
    <cellStyle name="Normal 3 6 5 4 2 2 5" xfId="59232"/>
    <cellStyle name="Normal 3 6 5 4 2 3" xfId="17169"/>
    <cellStyle name="Normal 3 6 5 4 2 4" xfId="22276"/>
    <cellStyle name="Normal 3 6 5 4 2 5" xfId="32833"/>
    <cellStyle name="Normal 3 6 5 4 2 6" xfId="43388"/>
    <cellStyle name="Normal 3 6 5 4 2 7" xfId="53952"/>
    <cellStyle name="Normal 3 6 5 4 3" xfId="9409"/>
    <cellStyle name="Normal 3 6 5 4 3 2" xfId="24916"/>
    <cellStyle name="Normal 3 6 5 4 3 3" xfId="35473"/>
    <cellStyle name="Normal 3 6 5 4 3 4" xfId="46028"/>
    <cellStyle name="Normal 3 6 5 4 3 5" xfId="56592"/>
    <cellStyle name="Normal 3 6 5 4 4" xfId="4127"/>
    <cellStyle name="Normal 3 6 5 4 5" xfId="14705"/>
    <cellStyle name="Normal 3 6 5 4 6" xfId="19636"/>
    <cellStyle name="Normal 3 6 5 4 7" xfId="30193"/>
    <cellStyle name="Normal 3 6 5 4 8" xfId="40748"/>
    <cellStyle name="Normal 3 6 5 4 9" xfId="51312"/>
    <cellStyle name="Normal 3 6 5 5" xfId="5536"/>
    <cellStyle name="Normal 3 6 5 5 2" xfId="10818"/>
    <cellStyle name="Normal 3 6 5 5 2 2" xfId="26324"/>
    <cellStyle name="Normal 3 6 5 5 2 3" xfId="36881"/>
    <cellStyle name="Normal 3 6 5 5 2 4" xfId="47436"/>
    <cellStyle name="Normal 3 6 5 5 2 5" xfId="58000"/>
    <cellStyle name="Normal 3 6 5 5 3" xfId="15937"/>
    <cellStyle name="Normal 3 6 5 5 4" xfId="21044"/>
    <cellStyle name="Normal 3 6 5 5 5" xfId="31601"/>
    <cellStyle name="Normal 3 6 5 5 6" xfId="42156"/>
    <cellStyle name="Normal 3 6 5 5 7" xfId="52720"/>
    <cellStyle name="Normal 3 6 5 6" xfId="8177"/>
    <cellStyle name="Normal 3 6 5 6 2" xfId="23684"/>
    <cellStyle name="Normal 3 6 5 6 3" xfId="34241"/>
    <cellStyle name="Normal 3 6 5 6 4" xfId="44796"/>
    <cellStyle name="Normal 3 6 5 6 5" xfId="55360"/>
    <cellStyle name="Normal 3 6 5 7" xfId="2868"/>
    <cellStyle name="Normal 3 6 5 8" xfId="13473"/>
    <cellStyle name="Normal 3 6 5 9" xfId="18375"/>
    <cellStyle name="Normal 3 6 6" xfId="428"/>
    <cellStyle name="Normal 3 6 6 10" xfId="39698"/>
    <cellStyle name="Normal 3 6 6 11" xfId="50258"/>
    <cellStyle name="Normal 3 6 6 2" xfId="1133"/>
    <cellStyle name="Normal 3 6 6 2 10" xfId="50962"/>
    <cellStyle name="Normal 3 6 6 2 2" xfId="2365"/>
    <cellStyle name="Normal 3 6 6 2 2 2" xfId="7651"/>
    <cellStyle name="Normal 3 6 6 2 2 2 2" xfId="12932"/>
    <cellStyle name="Normal 3 6 6 2 2 2 2 2" xfId="28438"/>
    <cellStyle name="Normal 3 6 6 2 2 2 2 3" xfId="38995"/>
    <cellStyle name="Normal 3 6 6 2 2 2 2 4" xfId="49550"/>
    <cellStyle name="Normal 3 6 6 2 2 2 2 5" xfId="60114"/>
    <cellStyle name="Normal 3 6 6 2 2 2 3" xfId="18051"/>
    <cellStyle name="Normal 3 6 6 2 2 2 4" xfId="23158"/>
    <cellStyle name="Normal 3 6 6 2 2 2 5" xfId="33715"/>
    <cellStyle name="Normal 3 6 6 2 2 2 6" xfId="44270"/>
    <cellStyle name="Normal 3 6 6 2 2 2 7" xfId="54834"/>
    <cellStyle name="Normal 3 6 6 2 2 3" xfId="10291"/>
    <cellStyle name="Normal 3 6 6 2 2 3 2" xfId="25798"/>
    <cellStyle name="Normal 3 6 6 2 2 3 3" xfId="36355"/>
    <cellStyle name="Normal 3 6 6 2 2 3 4" xfId="46910"/>
    <cellStyle name="Normal 3 6 6 2 2 3 5" xfId="57474"/>
    <cellStyle name="Normal 3 6 6 2 2 4" xfId="5009"/>
    <cellStyle name="Normal 3 6 6 2 2 5" xfId="15587"/>
    <cellStyle name="Normal 3 6 6 2 2 6" xfId="20518"/>
    <cellStyle name="Normal 3 6 6 2 2 7" xfId="31075"/>
    <cellStyle name="Normal 3 6 6 2 2 8" xfId="41630"/>
    <cellStyle name="Normal 3 6 6 2 2 9" xfId="52194"/>
    <cellStyle name="Normal 3 6 6 2 3" xfId="6419"/>
    <cellStyle name="Normal 3 6 6 2 3 2" xfId="11700"/>
    <cellStyle name="Normal 3 6 6 2 3 2 2" xfId="27206"/>
    <cellStyle name="Normal 3 6 6 2 3 2 3" xfId="37763"/>
    <cellStyle name="Normal 3 6 6 2 3 2 4" xfId="48318"/>
    <cellStyle name="Normal 3 6 6 2 3 2 5" xfId="58882"/>
    <cellStyle name="Normal 3 6 6 2 3 3" xfId="16819"/>
    <cellStyle name="Normal 3 6 6 2 3 4" xfId="21926"/>
    <cellStyle name="Normal 3 6 6 2 3 5" xfId="32483"/>
    <cellStyle name="Normal 3 6 6 2 3 6" xfId="43038"/>
    <cellStyle name="Normal 3 6 6 2 3 7" xfId="53602"/>
    <cellStyle name="Normal 3 6 6 2 4" xfId="9059"/>
    <cellStyle name="Normal 3 6 6 2 4 2" xfId="24566"/>
    <cellStyle name="Normal 3 6 6 2 4 3" xfId="35123"/>
    <cellStyle name="Normal 3 6 6 2 4 4" xfId="45678"/>
    <cellStyle name="Normal 3 6 6 2 4 5" xfId="56242"/>
    <cellStyle name="Normal 3 6 6 2 5" xfId="3777"/>
    <cellStyle name="Normal 3 6 6 2 6" xfId="14355"/>
    <cellStyle name="Normal 3 6 6 2 7" xfId="19286"/>
    <cellStyle name="Normal 3 6 6 2 8" xfId="29843"/>
    <cellStyle name="Normal 3 6 6 2 9" xfId="40398"/>
    <cellStyle name="Normal 3 6 6 3" xfId="1661"/>
    <cellStyle name="Normal 3 6 6 3 2" xfId="6947"/>
    <cellStyle name="Normal 3 6 6 3 2 2" xfId="12228"/>
    <cellStyle name="Normal 3 6 6 3 2 2 2" xfId="27734"/>
    <cellStyle name="Normal 3 6 6 3 2 2 3" xfId="38291"/>
    <cellStyle name="Normal 3 6 6 3 2 2 4" xfId="48846"/>
    <cellStyle name="Normal 3 6 6 3 2 2 5" xfId="59410"/>
    <cellStyle name="Normal 3 6 6 3 2 3" xfId="17347"/>
    <cellStyle name="Normal 3 6 6 3 2 4" xfId="22454"/>
    <cellStyle name="Normal 3 6 6 3 2 5" xfId="33011"/>
    <cellStyle name="Normal 3 6 6 3 2 6" xfId="43566"/>
    <cellStyle name="Normal 3 6 6 3 2 7" xfId="54130"/>
    <cellStyle name="Normal 3 6 6 3 3" xfId="9587"/>
    <cellStyle name="Normal 3 6 6 3 3 2" xfId="25094"/>
    <cellStyle name="Normal 3 6 6 3 3 3" xfId="35651"/>
    <cellStyle name="Normal 3 6 6 3 3 4" xfId="46206"/>
    <cellStyle name="Normal 3 6 6 3 3 5" xfId="56770"/>
    <cellStyle name="Normal 3 6 6 3 4" xfId="4305"/>
    <cellStyle name="Normal 3 6 6 3 5" xfId="14883"/>
    <cellStyle name="Normal 3 6 6 3 6" xfId="19814"/>
    <cellStyle name="Normal 3 6 6 3 7" xfId="30371"/>
    <cellStyle name="Normal 3 6 6 3 8" xfId="40926"/>
    <cellStyle name="Normal 3 6 6 3 9" xfId="51490"/>
    <cellStyle name="Normal 3 6 6 4" xfId="5714"/>
    <cellStyle name="Normal 3 6 6 4 2" xfId="10996"/>
    <cellStyle name="Normal 3 6 6 4 2 2" xfId="26502"/>
    <cellStyle name="Normal 3 6 6 4 2 3" xfId="37059"/>
    <cellStyle name="Normal 3 6 6 4 2 4" xfId="47614"/>
    <cellStyle name="Normal 3 6 6 4 2 5" xfId="58178"/>
    <cellStyle name="Normal 3 6 6 4 3" xfId="16115"/>
    <cellStyle name="Normal 3 6 6 4 4" xfId="21222"/>
    <cellStyle name="Normal 3 6 6 4 5" xfId="31779"/>
    <cellStyle name="Normal 3 6 6 4 6" xfId="42334"/>
    <cellStyle name="Normal 3 6 6 4 7" xfId="52898"/>
    <cellStyle name="Normal 3 6 6 5" xfId="8355"/>
    <cellStyle name="Normal 3 6 6 5 2" xfId="23862"/>
    <cellStyle name="Normal 3 6 6 5 3" xfId="34419"/>
    <cellStyle name="Normal 3 6 6 5 4" xfId="44974"/>
    <cellStyle name="Normal 3 6 6 5 5" xfId="55538"/>
    <cellStyle name="Normal 3 6 6 6" xfId="3077"/>
    <cellStyle name="Normal 3 6 6 7" xfId="13651"/>
    <cellStyle name="Normal 3 6 6 8" xfId="18582"/>
    <cellStyle name="Normal 3 6 6 9" xfId="29143"/>
    <cellStyle name="Normal 3 6 7" xfId="781"/>
    <cellStyle name="Normal 3 6 7 10" xfId="50610"/>
    <cellStyle name="Normal 3 6 7 2" xfId="2013"/>
    <cellStyle name="Normal 3 6 7 2 2" xfId="7299"/>
    <cellStyle name="Normal 3 6 7 2 2 2" xfId="12580"/>
    <cellStyle name="Normal 3 6 7 2 2 2 2" xfId="28086"/>
    <cellStyle name="Normal 3 6 7 2 2 2 3" xfId="38643"/>
    <cellStyle name="Normal 3 6 7 2 2 2 4" xfId="49198"/>
    <cellStyle name="Normal 3 6 7 2 2 2 5" xfId="59762"/>
    <cellStyle name="Normal 3 6 7 2 2 3" xfId="17699"/>
    <cellStyle name="Normal 3 6 7 2 2 4" xfId="22806"/>
    <cellStyle name="Normal 3 6 7 2 2 5" xfId="33363"/>
    <cellStyle name="Normal 3 6 7 2 2 6" xfId="43918"/>
    <cellStyle name="Normal 3 6 7 2 2 7" xfId="54482"/>
    <cellStyle name="Normal 3 6 7 2 3" xfId="9939"/>
    <cellStyle name="Normal 3 6 7 2 3 2" xfId="25446"/>
    <cellStyle name="Normal 3 6 7 2 3 3" xfId="36003"/>
    <cellStyle name="Normal 3 6 7 2 3 4" xfId="46558"/>
    <cellStyle name="Normal 3 6 7 2 3 5" xfId="57122"/>
    <cellStyle name="Normal 3 6 7 2 4" xfId="4657"/>
    <cellStyle name="Normal 3 6 7 2 5" xfId="15235"/>
    <cellStyle name="Normal 3 6 7 2 6" xfId="20166"/>
    <cellStyle name="Normal 3 6 7 2 7" xfId="30723"/>
    <cellStyle name="Normal 3 6 7 2 8" xfId="41278"/>
    <cellStyle name="Normal 3 6 7 2 9" xfId="51842"/>
    <cellStyle name="Normal 3 6 7 3" xfId="6067"/>
    <cellStyle name="Normal 3 6 7 3 2" xfId="11348"/>
    <cellStyle name="Normal 3 6 7 3 2 2" xfId="26854"/>
    <cellStyle name="Normal 3 6 7 3 2 3" xfId="37411"/>
    <cellStyle name="Normal 3 6 7 3 2 4" xfId="47966"/>
    <cellStyle name="Normal 3 6 7 3 2 5" xfId="58530"/>
    <cellStyle name="Normal 3 6 7 3 3" xfId="16467"/>
    <cellStyle name="Normal 3 6 7 3 4" xfId="21574"/>
    <cellStyle name="Normal 3 6 7 3 5" xfId="32131"/>
    <cellStyle name="Normal 3 6 7 3 6" xfId="42686"/>
    <cellStyle name="Normal 3 6 7 3 7" xfId="53250"/>
    <cellStyle name="Normal 3 6 7 4" xfId="8707"/>
    <cellStyle name="Normal 3 6 7 4 2" xfId="24214"/>
    <cellStyle name="Normal 3 6 7 4 3" xfId="34771"/>
    <cellStyle name="Normal 3 6 7 4 4" xfId="45326"/>
    <cellStyle name="Normal 3 6 7 4 5" xfId="55890"/>
    <cellStyle name="Normal 3 6 7 5" xfId="3425"/>
    <cellStyle name="Normal 3 6 7 6" xfId="14003"/>
    <cellStyle name="Normal 3 6 7 7" xfId="18934"/>
    <cellStyle name="Normal 3 6 7 8" xfId="29491"/>
    <cellStyle name="Normal 3 6 7 9" xfId="40046"/>
    <cellStyle name="Normal 3 6 8" xfId="1307"/>
    <cellStyle name="Normal 3 6 8 2" xfId="6593"/>
    <cellStyle name="Normal 3 6 8 2 2" xfId="11874"/>
    <cellStyle name="Normal 3 6 8 2 2 2" xfId="27380"/>
    <cellStyle name="Normal 3 6 8 2 2 3" xfId="37937"/>
    <cellStyle name="Normal 3 6 8 2 2 4" xfId="48492"/>
    <cellStyle name="Normal 3 6 8 2 2 5" xfId="59056"/>
    <cellStyle name="Normal 3 6 8 2 3" xfId="16993"/>
    <cellStyle name="Normal 3 6 8 2 4" xfId="22100"/>
    <cellStyle name="Normal 3 6 8 2 5" xfId="32657"/>
    <cellStyle name="Normal 3 6 8 2 6" xfId="43212"/>
    <cellStyle name="Normal 3 6 8 2 7" xfId="53776"/>
    <cellStyle name="Normal 3 6 8 3" xfId="9233"/>
    <cellStyle name="Normal 3 6 8 3 2" xfId="24740"/>
    <cellStyle name="Normal 3 6 8 3 3" xfId="35297"/>
    <cellStyle name="Normal 3 6 8 3 4" xfId="45852"/>
    <cellStyle name="Normal 3 6 8 3 5" xfId="56416"/>
    <cellStyle name="Normal 3 6 8 4" xfId="3951"/>
    <cellStyle name="Normal 3 6 8 5" xfId="14529"/>
    <cellStyle name="Normal 3 6 8 6" xfId="19460"/>
    <cellStyle name="Normal 3 6 8 7" xfId="30017"/>
    <cellStyle name="Normal 3 6 8 8" xfId="40572"/>
    <cellStyle name="Normal 3 6 8 9" xfId="51136"/>
    <cellStyle name="Normal 3 6 9" xfId="2539"/>
    <cellStyle name="Normal 3 6 9 2" xfId="7825"/>
    <cellStyle name="Normal 3 6 9 2 2" xfId="13106"/>
    <cellStyle name="Normal 3 6 9 2 2 2" xfId="28612"/>
    <cellStyle name="Normal 3 6 9 2 2 3" xfId="39169"/>
    <cellStyle name="Normal 3 6 9 2 2 4" xfId="49724"/>
    <cellStyle name="Normal 3 6 9 2 2 5" xfId="60288"/>
    <cellStyle name="Normal 3 6 9 2 3" xfId="23332"/>
    <cellStyle name="Normal 3 6 9 2 4" xfId="33889"/>
    <cellStyle name="Normal 3 6 9 2 5" xfId="44444"/>
    <cellStyle name="Normal 3 6 9 2 6" xfId="55008"/>
    <cellStyle name="Normal 3 6 9 3" xfId="10465"/>
    <cellStyle name="Normal 3 6 9 3 2" xfId="25972"/>
    <cellStyle name="Normal 3 6 9 3 3" xfId="36529"/>
    <cellStyle name="Normal 3 6 9 3 4" xfId="47084"/>
    <cellStyle name="Normal 3 6 9 3 5" xfId="57648"/>
    <cellStyle name="Normal 3 6 9 4" xfId="5183"/>
    <cellStyle name="Normal 3 6 9 5" xfId="15761"/>
    <cellStyle name="Normal 3 6 9 6" xfId="20692"/>
    <cellStyle name="Normal 3 6 9 7" xfId="31249"/>
    <cellStyle name="Normal 3 6 9 8" xfId="41804"/>
    <cellStyle name="Normal 3 6 9 9" xfId="52368"/>
    <cellStyle name="Normal 3 7" xfId="93"/>
    <cellStyle name="Normal 3 7 10" xfId="2749"/>
    <cellStyle name="Normal 3 7 11" xfId="13313"/>
    <cellStyle name="Normal 3 7 12" xfId="18242"/>
    <cellStyle name="Normal 3 7 13" xfId="28823"/>
    <cellStyle name="Normal 3 7 14" xfId="39378"/>
    <cellStyle name="Normal 3 7 15" xfId="49919"/>
    <cellStyle name="Normal 3 7 2" xfId="173"/>
    <cellStyle name="Normal 3 7 2 10" xfId="13400"/>
    <cellStyle name="Normal 3 7 2 11" xfId="18330"/>
    <cellStyle name="Normal 3 7 2 12" xfId="28892"/>
    <cellStyle name="Normal 3 7 2 13" xfId="39447"/>
    <cellStyle name="Normal 3 7 2 14" xfId="50007"/>
    <cellStyle name="Normal 3 7 2 2" xfId="353"/>
    <cellStyle name="Normal 3 7 2 2 10" xfId="29068"/>
    <cellStyle name="Normal 3 7 2 2 11" xfId="39623"/>
    <cellStyle name="Normal 3 7 2 2 12" xfId="50183"/>
    <cellStyle name="Normal 3 7 2 2 2" xfId="706"/>
    <cellStyle name="Normal 3 7 2 2 2 10" xfId="50535"/>
    <cellStyle name="Normal 3 7 2 2 2 2" xfId="1938"/>
    <cellStyle name="Normal 3 7 2 2 2 2 2" xfId="7224"/>
    <cellStyle name="Normal 3 7 2 2 2 2 2 2" xfId="12505"/>
    <cellStyle name="Normal 3 7 2 2 2 2 2 2 2" xfId="28011"/>
    <cellStyle name="Normal 3 7 2 2 2 2 2 2 3" xfId="38568"/>
    <cellStyle name="Normal 3 7 2 2 2 2 2 2 4" xfId="49123"/>
    <cellStyle name="Normal 3 7 2 2 2 2 2 2 5" xfId="59687"/>
    <cellStyle name="Normal 3 7 2 2 2 2 2 3" xfId="17624"/>
    <cellStyle name="Normal 3 7 2 2 2 2 2 4" xfId="22731"/>
    <cellStyle name="Normal 3 7 2 2 2 2 2 5" xfId="33288"/>
    <cellStyle name="Normal 3 7 2 2 2 2 2 6" xfId="43843"/>
    <cellStyle name="Normal 3 7 2 2 2 2 2 7" xfId="54407"/>
    <cellStyle name="Normal 3 7 2 2 2 2 3" xfId="9864"/>
    <cellStyle name="Normal 3 7 2 2 2 2 3 2" xfId="25371"/>
    <cellStyle name="Normal 3 7 2 2 2 2 3 3" xfId="35928"/>
    <cellStyle name="Normal 3 7 2 2 2 2 3 4" xfId="46483"/>
    <cellStyle name="Normal 3 7 2 2 2 2 3 5" xfId="57047"/>
    <cellStyle name="Normal 3 7 2 2 2 2 4" xfId="4582"/>
    <cellStyle name="Normal 3 7 2 2 2 2 5" xfId="15160"/>
    <cellStyle name="Normal 3 7 2 2 2 2 6" xfId="20091"/>
    <cellStyle name="Normal 3 7 2 2 2 2 7" xfId="30648"/>
    <cellStyle name="Normal 3 7 2 2 2 2 8" xfId="41203"/>
    <cellStyle name="Normal 3 7 2 2 2 2 9" xfId="51767"/>
    <cellStyle name="Normal 3 7 2 2 2 3" xfId="5992"/>
    <cellStyle name="Normal 3 7 2 2 2 3 2" xfId="11273"/>
    <cellStyle name="Normal 3 7 2 2 2 3 2 2" xfId="26779"/>
    <cellStyle name="Normal 3 7 2 2 2 3 2 3" xfId="37336"/>
    <cellStyle name="Normal 3 7 2 2 2 3 2 4" xfId="47891"/>
    <cellStyle name="Normal 3 7 2 2 2 3 2 5" xfId="58455"/>
    <cellStyle name="Normal 3 7 2 2 2 3 3" xfId="16392"/>
    <cellStyle name="Normal 3 7 2 2 2 3 4" xfId="21499"/>
    <cellStyle name="Normal 3 7 2 2 2 3 5" xfId="32056"/>
    <cellStyle name="Normal 3 7 2 2 2 3 6" xfId="42611"/>
    <cellStyle name="Normal 3 7 2 2 2 3 7" xfId="53175"/>
    <cellStyle name="Normal 3 7 2 2 2 4" xfId="8632"/>
    <cellStyle name="Normal 3 7 2 2 2 4 2" xfId="24139"/>
    <cellStyle name="Normal 3 7 2 2 2 4 3" xfId="34696"/>
    <cellStyle name="Normal 3 7 2 2 2 4 4" xfId="45251"/>
    <cellStyle name="Normal 3 7 2 2 2 4 5" xfId="55815"/>
    <cellStyle name="Normal 3 7 2 2 2 5" xfId="3350"/>
    <cellStyle name="Normal 3 7 2 2 2 6" xfId="13928"/>
    <cellStyle name="Normal 3 7 2 2 2 7" xfId="18859"/>
    <cellStyle name="Normal 3 7 2 2 2 8" xfId="29416"/>
    <cellStyle name="Normal 3 7 2 2 2 9" xfId="39971"/>
    <cellStyle name="Normal 3 7 2 2 3" xfId="1058"/>
    <cellStyle name="Normal 3 7 2 2 3 10" xfId="50887"/>
    <cellStyle name="Normal 3 7 2 2 3 2" xfId="2290"/>
    <cellStyle name="Normal 3 7 2 2 3 2 2" xfId="7576"/>
    <cellStyle name="Normal 3 7 2 2 3 2 2 2" xfId="12857"/>
    <cellStyle name="Normal 3 7 2 2 3 2 2 2 2" xfId="28363"/>
    <cellStyle name="Normal 3 7 2 2 3 2 2 2 3" xfId="38920"/>
    <cellStyle name="Normal 3 7 2 2 3 2 2 2 4" xfId="49475"/>
    <cellStyle name="Normal 3 7 2 2 3 2 2 2 5" xfId="60039"/>
    <cellStyle name="Normal 3 7 2 2 3 2 2 3" xfId="17976"/>
    <cellStyle name="Normal 3 7 2 2 3 2 2 4" xfId="23083"/>
    <cellStyle name="Normal 3 7 2 2 3 2 2 5" xfId="33640"/>
    <cellStyle name="Normal 3 7 2 2 3 2 2 6" xfId="44195"/>
    <cellStyle name="Normal 3 7 2 2 3 2 2 7" xfId="54759"/>
    <cellStyle name="Normal 3 7 2 2 3 2 3" xfId="10216"/>
    <cellStyle name="Normal 3 7 2 2 3 2 3 2" xfId="25723"/>
    <cellStyle name="Normal 3 7 2 2 3 2 3 3" xfId="36280"/>
    <cellStyle name="Normal 3 7 2 2 3 2 3 4" xfId="46835"/>
    <cellStyle name="Normal 3 7 2 2 3 2 3 5" xfId="57399"/>
    <cellStyle name="Normal 3 7 2 2 3 2 4" xfId="4934"/>
    <cellStyle name="Normal 3 7 2 2 3 2 5" xfId="15512"/>
    <cellStyle name="Normal 3 7 2 2 3 2 6" xfId="20443"/>
    <cellStyle name="Normal 3 7 2 2 3 2 7" xfId="31000"/>
    <cellStyle name="Normal 3 7 2 2 3 2 8" xfId="41555"/>
    <cellStyle name="Normal 3 7 2 2 3 2 9" xfId="52119"/>
    <cellStyle name="Normal 3 7 2 2 3 3" xfId="6344"/>
    <cellStyle name="Normal 3 7 2 2 3 3 2" xfId="11625"/>
    <cellStyle name="Normal 3 7 2 2 3 3 2 2" xfId="27131"/>
    <cellStyle name="Normal 3 7 2 2 3 3 2 3" xfId="37688"/>
    <cellStyle name="Normal 3 7 2 2 3 3 2 4" xfId="48243"/>
    <cellStyle name="Normal 3 7 2 2 3 3 2 5" xfId="58807"/>
    <cellStyle name="Normal 3 7 2 2 3 3 3" xfId="16744"/>
    <cellStyle name="Normal 3 7 2 2 3 3 4" xfId="21851"/>
    <cellStyle name="Normal 3 7 2 2 3 3 5" xfId="32408"/>
    <cellStyle name="Normal 3 7 2 2 3 3 6" xfId="42963"/>
    <cellStyle name="Normal 3 7 2 2 3 3 7" xfId="53527"/>
    <cellStyle name="Normal 3 7 2 2 3 4" xfId="8984"/>
    <cellStyle name="Normal 3 7 2 2 3 4 2" xfId="24491"/>
    <cellStyle name="Normal 3 7 2 2 3 4 3" xfId="35048"/>
    <cellStyle name="Normal 3 7 2 2 3 4 4" xfId="45603"/>
    <cellStyle name="Normal 3 7 2 2 3 4 5" xfId="56167"/>
    <cellStyle name="Normal 3 7 2 2 3 5" xfId="3702"/>
    <cellStyle name="Normal 3 7 2 2 3 6" xfId="14280"/>
    <cellStyle name="Normal 3 7 2 2 3 7" xfId="19211"/>
    <cellStyle name="Normal 3 7 2 2 3 8" xfId="29768"/>
    <cellStyle name="Normal 3 7 2 2 3 9" xfId="40323"/>
    <cellStyle name="Normal 3 7 2 2 4" xfId="1586"/>
    <cellStyle name="Normal 3 7 2 2 4 2" xfId="6872"/>
    <cellStyle name="Normal 3 7 2 2 4 2 2" xfId="12153"/>
    <cellStyle name="Normal 3 7 2 2 4 2 2 2" xfId="27659"/>
    <cellStyle name="Normal 3 7 2 2 4 2 2 3" xfId="38216"/>
    <cellStyle name="Normal 3 7 2 2 4 2 2 4" xfId="48771"/>
    <cellStyle name="Normal 3 7 2 2 4 2 2 5" xfId="59335"/>
    <cellStyle name="Normal 3 7 2 2 4 2 3" xfId="17272"/>
    <cellStyle name="Normal 3 7 2 2 4 2 4" xfId="22379"/>
    <cellStyle name="Normal 3 7 2 2 4 2 5" xfId="32936"/>
    <cellStyle name="Normal 3 7 2 2 4 2 6" xfId="43491"/>
    <cellStyle name="Normal 3 7 2 2 4 2 7" xfId="54055"/>
    <cellStyle name="Normal 3 7 2 2 4 3" xfId="9512"/>
    <cellStyle name="Normal 3 7 2 2 4 3 2" xfId="25019"/>
    <cellStyle name="Normal 3 7 2 2 4 3 3" xfId="35576"/>
    <cellStyle name="Normal 3 7 2 2 4 3 4" xfId="46131"/>
    <cellStyle name="Normal 3 7 2 2 4 3 5" xfId="56695"/>
    <cellStyle name="Normal 3 7 2 2 4 4" xfId="4230"/>
    <cellStyle name="Normal 3 7 2 2 4 5" xfId="14808"/>
    <cellStyle name="Normal 3 7 2 2 4 6" xfId="19739"/>
    <cellStyle name="Normal 3 7 2 2 4 7" xfId="30296"/>
    <cellStyle name="Normal 3 7 2 2 4 8" xfId="40851"/>
    <cellStyle name="Normal 3 7 2 2 4 9" xfId="51415"/>
    <cellStyle name="Normal 3 7 2 2 5" xfId="5639"/>
    <cellStyle name="Normal 3 7 2 2 5 2" xfId="10921"/>
    <cellStyle name="Normal 3 7 2 2 5 2 2" xfId="26427"/>
    <cellStyle name="Normal 3 7 2 2 5 2 3" xfId="36984"/>
    <cellStyle name="Normal 3 7 2 2 5 2 4" xfId="47539"/>
    <cellStyle name="Normal 3 7 2 2 5 2 5" xfId="58103"/>
    <cellStyle name="Normal 3 7 2 2 5 3" xfId="16040"/>
    <cellStyle name="Normal 3 7 2 2 5 4" xfId="21147"/>
    <cellStyle name="Normal 3 7 2 2 5 5" xfId="31704"/>
    <cellStyle name="Normal 3 7 2 2 5 6" xfId="42259"/>
    <cellStyle name="Normal 3 7 2 2 5 7" xfId="52823"/>
    <cellStyle name="Normal 3 7 2 2 6" xfId="8280"/>
    <cellStyle name="Normal 3 7 2 2 6 2" xfId="23787"/>
    <cellStyle name="Normal 3 7 2 2 6 3" xfId="34344"/>
    <cellStyle name="Normal 3 7 2 2 6 4" xfId="44899"/>
    <cellStyle name="Normal 3 7 2 2 6 5" xfId="55463"/>
    <cellStyle name="Normal 3 7 2 2 7" xfId="3002"/>
    <cellStyle name="Normal 3 7 2 2 8" xfId="13576"/>
    <cellStyle name="Normal 3 7 2 2 9" xfId="18507"/>
    <cellStyle name="Normal 3 7 2 3" xfId="529"/>
    <cellStyle name="Normal 3 7 2 3 10" xfId="39795"/>
    <cellStyle name="Normal 3 7 2 3 11" xfId="50359"/>
    <cellStyle name="Normal 3 7 2 3 2" xfId="1234"/>
    <cellStyle name="Normal 3 7 2 3 2 10" xfId="51063"/>
    <cellStyle name="Normal 3 7 2 3 2 2" xfId="2466"/>
    <cellStyle name="Normal 3 7 2 3 2 2 2" xfId="7752"/>
    <cellStyle name="Normal 3 7 2 3 2 2 2 2" xfId="13033"/>
    <cellStyle name="Normal 3 7 2 3 2 2 2 2 2" xfId="28539"/>
    <cellStyle name="Normal 3 7 2 3 2 2 2 2 3" xfId="39096"/>
    <cellStyle name="Normal 3 7 2 3 2 2 2 2 4" xfId="49651"/>
    <cellStyle name="Normal 3 7 2 3 2 2 2 2 5" xfId="60215"/>
    <cellStyle name="Normal 3 7 2 3 2 2 2 3" xfId="18152"/>
    <cellStyle name="Normal 3 7 2 3 2 2 2 4" xfId="23259"/>
    <cellStyle name="Normal 3 7 2 3 2 2 2 5" xfId="33816"/>
    <cellStyle name="Normal 3 7 2 3 2 2 2 6" xfId="44371"/>
    <cellStyle name="Normal 3 7 2 3 2 2 2 7" xfId="54935"/>
    <cellStyle name="Normal 3 7 2 3 2 2 3" xfId="10392"/>
    <cellStyle name="Normal 3 7 2 3 2 2 3 2" xfId="25899"/>
    <cellStyle name="Normal 3 7 2 3 2 2 3 3" xfId="36456"/>
    <cellStyle name="Normal 3 7 2 3 2 2 3 4" xfId="47011"/>
    <cellStyle name="Normal 3 7 2 3 2 2 3 5" xfId="57575"/>
    <cellStyle name="Normal 3 7 2 3 2 2 4" xfId="5110"/>
    <cellStyle name="Normal 3 7 2 3 2 2 5" xfId="15688"/>
    <cellStyle name="Normal 3 7 2 3 2 2 6" xfId="20619"/>
    <cellStyle name="Normal 3 7 2 3 2 2 7" xfId="31176"/>
    <cellStyle name="Normal 3 7 2 3 2 2 8" xfId="41731"/>
    <cellStyle name="Normal 3 7 2 3 2 2 9" xfId="52295"/>
    <cellStyle name="Normal 3 7 2 3 2 3" xfId="6520"/>
    <cellStyle name="Normal 3 7 2 3 2 3 2" xfId="11801"/>
    <cellStyle name="Normal 3 7 2 3 2 3 2 2" xfId="27307"/>
    <cellStyle name="Normal 3 7 2 3 2 3 2 3" xfId="37864"/>
    <cellStyle name="Normal 3 7 2 3 2 3 2 4" xfId="48419"/>
    <cellStyle name="Normal 3 7 2 3 2 3 2 5" xfId="58983"/>
    <cellStyle name="Normal 3 7 2 3 2 3 3" xfId="16920"/>
    <cellStyle name="Normal 3 7 2 3 2 3 4" xfId="22027"/>
    <cellStyle name="Normal 3 7 2 3 2 3 5" xfId="32584"/>
    <cellStyle name="Normal 3 7 2 3 2 3 6" xfId="43139"/>
    <cellStyle name="Normal 3 7 2 3 2 3 7" xfId="53703"/>
    <cellStyle name="Normal 3 7 2 3 2 4" xfId="9160"/>
    <cellStyle name="Normal 3 7 2 3 2 4 2" xfId="24667"/>
    <cellStyle name="Normal 3 7 2 3 2 4 3" xfId="35224"/>
    <cellStyle name="Normal 3 7 2 3 2 4 4" xfId="45779"/>
    <cellStyle name="Normal 3 7 2 3 2 4 5" xfId="56343"/>
    <cellStyle name="Normal 3 7 2 3 2 5" xfId="3878"/>
    <cellStyle name="Normal 3 7 2 3 2 6" xfId="14456"/>
    <cellStyle name="Normal 3 7 2 3 2 7" xfId="19387"/>
    <cellStyle name="Normal 3 7 2 3 2 8" xfId="29944"/>
    <cellStyle name="Normal 3 7 2 3 2 9" xfId="40499"/>
    <cellStyle name="Normal 3 7 2 3 3" xfId="1762"/>
    <cellStyle name="Normal 3 7 2 3 3 2" xfId="7048"/>
    <cellStyle name="Normal 3 7 2 3 3 2 2" xfId="12329"/>
    <cellStyle name="Normal 3 7 2 3 3 2 2 2" xfId="27835"/>
    <cellStyle name="Normal 3 7 2 3 3 2 2 3" xfId="38392"/>
    <cellStyle name="Normal 3 7 2 3 3 2 2 4" xfId="48947"/>
    <cellStyle name="Normal 3 7 2 3 3 2 2 5" xfId="59511"/>
    <cellStyle name="Normal 3 7 2 3 3 2 3" xfId="17448"/>
    <cellStyle name="Normal 3 7 2 3 3 2 4" xfId="22555"/>
    <cellStyle name="Normal 3 7 2 3 3 2 5" xfId="33112"/>
    <cellStyle name="Normal 3 7 2 3 3 2 6" xfId="43667"/>
    <cellStyle name="Normal 3 7 2 3 3 2 7" xfId="54231"/>
    <cellStyle name="Normal 3 7 2 3 3 3" xfId="9688"/>
    <cellStyle name="Normal 3 7 2 3 3 3 2" xfId="25195"/>
    <cellStyle name="Normal 3 7 2 3 3 3 3" xfId="35752"/>
    <cellStyle name="Normal 3 7 2 3 3 3 4" xfId="46307"/>
    <cellStyle name="Normal 3 7 2 3 3 3 5" xfId="56871"/>
    <cellStyle name="Normal 3 7 2 3 3 4" xfId="4406"/>
    <cellStyle name="Normal 3 7 2 3 3 5" xfId="14984"/>
    <cellStyle name="Normal 3 7 2 3 3 6" xfId="19915"/>
    <cellStyle name="Normal 3 7 2 3 3 7" xfId="30472"/>
    <cellStyle name="Normal 3 7 2 3 3 8" xfId="41027"/>
    <cellStyle name="Normal 3 7 2 3 3 9" xfId="51591"/>
    <cellStyle name="Normal 3 7 2 3 4" xfId="5815"/>
    <cellStyle name="Normal 3 7 2 3 4 2" xfId="11097"/>
    <cellStyle name="Normal 3 7 2 3 4 2 2" xfId="26603"/>
    <cellStyle name="Normal 3 7 2 3 4 2 3" xfId="37160"/>
    <cellStyle name="Normal 3 7 2 3 4 2 4" xfId="47715"/>
    <cellStyle name="Normal 3 7 2 3 4 2 5" xfId="58279"/>
    <cellStyle name="Normal 3 7 2 3 4 3" xfId="16216"/>
    <cellStyle name="Normal 3 7 2 3 4 4" xfId="21323"/>
    <cellStyle name="Normal 3 7 2 3 4 5" xfId="31880"/>
    <cellStyle name="Normal 3 7 2 3 4 6" xfId="42435"/>
    <cellStyle name="Normal 3 7 2 3 4 7" xfId="52999"/>
    <cellStyle name="Normal 3 7 2 3 5" xfId="8456"/>
    <cellStyle name="Normal 3 7 2 3 5 2" xfId="23963"/>
    <cellStyle name="Normal 3 7 2 3 5 3" xfId="34520"/>
    <cellStyle name="Normal 3 7 2 3 5 4" xfId="45075"/>
    <cellStyle name="Normal 3 7 2 3 5 5" xfId="55639"/>
    <cellStyle name="Normal 3 7 2 3 6" xfId="3174"/>
    <cellStyle name="Normal 3 7 2 3 7" xfId="13752"/>
    <cellStyle name="Normal 3 7 2 3 8" xfId="18683"/>
    <cellStyle name="Normal 3 7 2 3 9" xfId="29240"/>
    <cellStyle name="Normal 3 7 2 4" xfId="882"/>
    <cellStyle name="Normal 3 7 2 4 10" xfId="50711"/>
    <cellStyle name="Normal 3 7 2 4 2" xfId="2114"/>
    <cellStyle name="Normal 3 7 2 4 2 2" xfId="7400"/>
    <cellStyle name="Normal 3 7 2 4 2 2 2" xfId="12681"/>
    <cellStyle name="Normal 3 7 2 4 2 2 2 2" xfId="28187"/>
    <cellStyle name="Normal 3 7 2 4 2 2 2 3" xfId="38744"/>
    <cellStyle name="Normal 3 7 2 4 2 2 2 4" xfId="49299"/>
    <cellStyle name="Normal 3 7 2 4 2 2 2 5" xfId="59863"/>
    <cellStyle name="Normal 3 7 2 4 2 2 3" xfId="17800"/>
    <cellStyle name="Normal 3 7 2 4 2 2 4" xfId="22907"/>
    <cellStyle name="Normal 3 7 2 4 2 2 5" xfId="33464"/>
    <cellStyle name="Normal 3 7 2 4 2 2 6" xfId="44019"/>
    <cellStyle name="Normal 3 7 2 4 2 2 7" xfId="54583"/>
    <cellStyle name="Normal 3 7 2 4 2 3" xfId="10040"/>
    <cellStyle name="Normal 3 7 2 4 2 3 2" xfId="25547"/>
    <cellStyle name="Normal 3 7 2 4 2 3 3" xfId="36104"/>
    <cellStyle name="Normal 3 7 2 4 2 3 4" xfId="46659"/>
    <cellStyle name="Normal 3 7 2 4 2 3 5" xfId="57223"/>
    <cellStyle name="Normal 3 7 2 4 2 4" xfId="4758"/>
    <cellStyle name="Normal 3 7 2 4 2 5" xfId="15336"/>
    <cellStyle name="Normal 3 7 2 4 2 6" xfId="20267"/>
    <cellStyle name="Normal 3 7 2 4 2 7" xfId="30824"/>
    <cellStyle name="Normal 3 7 2 4 2 8" xfId="41379"/>
    <cellStyle name="Normal 3 7 2 4 2 9" xfId="51943"/>
    <cellStyle name="Normal 3 7 2 4 3" xfId="6168"/>
    <cellStyle name="Normal 3 7 2 4 3 2" xfId="11449"/>
    <cellStyle name="Normal 3 7 2 4 3 2 2" xfId="26955"/>
    <cellStyle name="Normal 3 7 2 4 3 2 3" xfId="37512"/>
    <cellStyle name="Normal 3 7 2 4 3 2 4" xfId="48067"/>
    <cellStyle name="Normal 3 7 2 4 3 2 5" xfId="58631"/>
    <cellStyle name="Normal 3 7 2 4 3 3" xfId="16568"/>
    <cellStyle name="Normal 3 7 2 4 3 4" xfId="21675"/>
    <cellStyle name="Normal 3 7 2 4 3 5" xfId="32232"/>
    <cellStyle name="Normal 3 7 2 4 3 6" xfId="42787"/>
    <cellStyle name="Normal 3 7 2 4 3 7" xfId="53351"/>
    <cellStyle name="Normal 3 7 2 4 4" xfId="8808"/>
    <cellStyle name="Normal 3 7 2 4 4 2" xfId="24315"/>
    <cellStyle name="Normal 3 7 2 4 4 3" xfId="34872"/>
    <cellStyle name="Normal 3 7 2 4 4 4" xfId="45427"/>
    <cellStyle name="Normal 3 7 2 4 4 5" xfId="55991"/>
    <cellStyle name="Normal 3 7 2 4 5" xfId="3526"/>
    <cellStyle name="Normal 3 7 2 4 6" xfId="14104"/>
    <cellStyle name="Normal 3 7 2 4 7" xfId="19035"/>
    <cellStyle name="Normal 3 7 2 4 8" xfId="29592"/>
    <cellStyle name="Normal 3 7 2 4 9" xfId="40147"/>
    <cellStyle name="Normal 3 7 2 5" xfId="1410"/>
    <cellStyle name="Normal 3 7 2 5 2" xfId="6696"/>
    <cellStyle name="Normal 3 7 2 5 2 2" xfId="11977"/>
    <cellStyle name="Normal 3 7 2 5 2 2 2" xfId="27483"/>
    <cellStyle name="Normal 3 7 2 5 2 2 3" xfId="38040"/>
    <cellStyle name="Normal 3 7 2 5 2 2 4" xfId="48595"/>
    <cellStyle name="Normal 3 7 2 5 2 2 5" xfId="59159"/>
    <cellStyle name="Normal 3 7 2 5 2 3" xfId="17096"/>
    <cellStyle name="Normal 3 7 2 5 2 4" xfId="22203"/>
    <cellStyle name="Normal 3 7 2 5 2 5" xfId="32760"/>
    <cellStyle name="Normal 3 7 2 5 2 6" xfId="43315"/>
    <cellStyle name="Normal 3 7 2 5 2 7" xfId="53879"/>
    <cellStyle name="Normal 3 7 2 5 3" xfId="9336"/>
    <cellStyle name="Normal 3 7 2 5 3 2" xfId="24843"/>
    <cellStyle name="Normal 3 7 2 5 3 3" xfId="35400"/>
    <cellStyle name="Normal 3 7 2 5 3 4" xfId="45955"/>
    <cellStyle name="Normal 3 7 2 5 3 5" xfId="56519"/>
    <cellStyle name="Normal 3 7 2 5 4" xfId="4054"/>
    <cellStyle name="Normal 3 7 2 5 5" xfId="14632"/>
    <cellStyle name="Normal 3 7 2 5 6" xfId="19563"/>
    <cellStyle name="Normal 3 7 2 5 7" xfId="30120"/>
    <cellStyle name="Normal 3 7 2 5 8" xfId="40675"/>
    <cellStyle name="Normal 3 7 2 5 9" xfId="51239"/>
    <cellStyle name="Normal 3 7 2 6" xfId="2642"/>
    <cellStyle name="Normal 3 7 2 6 2" xfId="7928"/>
    <cellStyle name="Normal 3 7 2 6 2 2" xfId="13209"/>
    <cellStyle name="Normal 3 7 2 6 2 2 2" xfId="28715"/>
    <cellStyle name="Normal 3 7 2 6 2 2 3" xfId="39272"/>
    <cellStyle name="Normal 3 7 2 6 2 2 4" xfId="49827"/>
    <cellStyle name="Normal 3 7 2 6 2 2 5" xfId="60391"/>
    <cellStyle name="Normal 3 7 2 6 2 3" xfId="23435"/>
    <cellStyle name="Normal 3 7 2 6 2 4" xfId="33992"/>
    <cellStyle name="Normal 3 7 2 6 2 5" xfId="44547"/>
    <cellStyle name="Normal 3 7 2 6 2 6" xfId="55111"/>
    <cellStyle name="Normal 3 7 2 6 3" xfId="10568"/>
    <cellStyle name="Normal 3 7 2 6 3 2" xfId="26075"/>
    <cellStyle name="Normal 3 7 2 6 3 3" xfId="36632"/>
    <cellStyle name="Normal 3 7 2 6 3 4" xfId="47187"/>
    <cellStyle name="Normal 3 7 2 6 3 5" xfId="57751"/>
    <cellStyle name="Normal 3 7 2 6 4" xfId="5286"/>
    <cellStyle name="Normal 3 7 2 6 5" xfId="15864"/>
    <cellStyle name="Normal 3 7 2 6 6" xfId="20795"/>
    <cellStyle name="Normal 3 7 2 6 7" xfId="31352"/>
    <cellStyle name="Normal 3 7 2 6 8" xfId="41907"/>
    <cellStyle name="Normal 3 7 2 6 9" xfId="52471"/>
    <cellStyle name="Normal 3 7 2 7" xfId="5463"/>
    <cellStyle name="Normal 3 7 2 7 2" xfId="10745"/>
    <cellStyle name="Normal 3 7 2 7 2 2" xfId="26251"/>
    <cellStyle name="Normal 3 7 2 7 2 3" xfId="36808"/>
    <cellStyle name="Normal 3 7 2 7 2 4" xfId="47363"/>
    <cellStyle name="Normal 3 7 2 7 2 5" xfId="57927"/>
    <cellStyle name="Normal 3 7 2 7 3" xfId="20971"/>
    <cellStyle name="Normal 3 7 2 7 4" xfId="31528"/>
    <cellStyle name="Normal 3 7 2 7 5" xfId="42083"/>
    <cellStyle name="Normal 3 7 2 7 6" xfId="52647"/>
    <cellStyle name="Normal 3 7 2 8" xfId="8104"/>
    <cellStyle name="Normal 3 7 2 8 2" xfId="23611"/>
    <cellStyle name="Normal 3 7 2 8 3" xfId="34168"/>
    <cellStyle name="Normal 3 7 2 8 4" xfId="44723"/>
    <cellStyle name="Normal 3 7 2 8 5" xfId="55287"/>
    <cellStyle name="Normal 3 7 2 9" xfId="2819"/>
    <cellStyle name="Normal 3 7 3" xfId="266"/>
    <cellStyle name="Normal 3 7 3 10" xfId="28981"/>
    <cellStyle name="Normal 3 7 3 11" xfId="39536"/>
    <cellStyle name="Normal 3 7 3 12" xfId="50096"/>
    <cellStyle name="Normal 3 7 3 2" xfId="619"/>
    <cellStyle name="Normal 3 7 3 2 10" xfId="50448"/>
    <cellStyle name="Normal 3 7 3 2 2" xfId="1851"/>
    <cellStyle name="Normal 3 7 3 2 2 2" xfId="7137"/>
    <cellStyle name="Normal 3 7 3 2 2 2 2" xfId="12418"/>
    <cellStyle name="Normal 3 7 3 2 2 2 2 2" xfId="27924"/>
    <cellStyle name="Normal 3 7 3 2 2 2 2 3" xfId="38481"/>
    <cellStyle name="Normal 3 7 3 2 2 2 2 4" xfId="49036"/>
    <cellStyle name="Normal 3 7 3 2 2 2 2 5" xfId="59600"/>
    <cellStyle name="Normal 3 7 3 2 2 2 3" xfId="17537"/>
    <cellStyle name="Normal 3 7 3 2 2 2 4" xfId="22644"/>
    <cellStyle name="Normal 3 7 3 2 2 2 5" xfId="33201"/>
    <cellStyle name="Normal 3 7 3 2 2 2 6" xfId="43756"/>
    <cellStyle name="Normal 3 7 3 2 2 2 7" xfId="54320"/>
    <cellStyle name="Normal 3 7 3 2 2 3" xfId="9777"/>
    <cellStyle name="Normal 3 7 3 2 2 3 2" xfId="25284"/>
    <cellStyle name="Normal 3 7 3 2 2 3 3" xfId="35841"/>
    <cellStyle name="Normal 3 7 3 2 2 3 4" xfId="46396"/>
    <cellStyle name="Normal 3 7 3 2 2 3 5" xfId="56960"/>
    <cellStyle name="Normal 3 7 3 2 2 4" xfId="4495"/>
    <cellStyle name="Normal 3 7 3 2 2 5" xfId="15073"/>
    <cellStyle name="Normal 3 7 3 2 2 6" xfId="20004"/>
    <cellStyle name="Normal 3 7 3 2 2 7" xfId="30561"/>
    <cellStyle name="Normal 3 7 3 2 2 8" xfId="41116"/>
    <cellStyle name="Normal 3 7 3 2 2 9" xfId="51680"/>
    <cellStyle name="Normal 3 7 3 2 3" xfId="5905"/>
    <cellStyle name="Normal 3 7 3 2 3 2" xfId="11186"/>
    <cellStyle name="Normal 3 7 3 2 3 2 2" xfId="26692"/>
    <cellStyle name="Normal 3 7 3 2 3 2 3" xfId="37249"/>
    <cellStyle name="Normal 3 7 3 2 3 2 4" xfId="47804"/>
    <cellStyle name="Normal 3 7 3 2 3 2 5" xfId="58368"/>
    <cellStyle name="Normal 3 7 3 2 3 3" xfId="16305"/>
    <cellStyle name="Normal 3 7 3 2 3 4" xfId="21412"/>
    <cellStyle name="Normal 3 7 3 2 3 5" xfId="31969"/>
    <cellStyle name="Normal 3 7 3 2 3 6" xfId="42524"/>
    <cellStyle name="Normal 3 7 3 2 3 7" xfId="53088"/>
    <cellStyle name="Normal 3 7 3 2 4" xfId="8545"/>
    <cellStyle name="Normal 3 7 3 2 4 2" xfId="24052"/>
    <cellStyle name="Normal 3 7 3 2 4 3" xfId="34609"/>
    <cellStyle name="Normal 3 7 3 2 4 4" xfId="45164"/>
    <cellStyle name="Normal 3 7 3 2 4 5" xfId="55728"/>
    <cellStyle name="Normal 3 7 3 2 5" xfId="3263"/>
    <cellStyle name="Normal 3 7 3 2 6" xfId="13841"/>
    <cellStyle name="Normal 3 7 3 2 7" xfId="18772"/>
    <cellStyle name="Normal 3 7 3 2 8" xfId="29329"/>
    <cellStyle name="Normal 3 7 3 2 9" xfId="39884"/>
    <cellStyle name="Normal 3 7 3 3" xfId="971"/>
    <cellStyle name="Normal 3 7 3 3 10" xfId="50800"/>
    <cellStyle name="Normal 3 7 3 3 2" xfId="2203"/>
    <cellStyle name="Normal 3 7 3 3 2 2" xfId="7489"/>
    <cellStyle name="Normal 3 7 3 3 2 2 2" xfId="12770"/>
    <cellStyle name="Normal 3 7 3 3 2 2 2 2" xfId="28276"/>
    <cellStyle name="Normal 3 7 3 3 2 2 2 3" xfId="38833"/>
    <cellStyle name="Normal 3 7 3 3 2 2 2 4" xfId="49388"/>
    <cellStyle name="Normal 3 7 3 3 2 2 2 5" xfId="59952"/>
    <cellStyle name="Normal 3 7 3 3 2 2 3" xfId="17889"/>
    <cellStyle name="Normal 3 7 3 3 2 2 4" xfId="22996"/>
    <cellStyle name="Normal 3 7 3 3 2 2 5" xfId="33553"/>
    <cellStyle name="Normal 3 7 3 3 2 2 6" xfId="44108"/>
    <cellStyle name="Normal 3 7 3 3 2 2 7" xfId="54672"/>
    <cellStyle name="Normal 3 7 3 3 2 3" xfId="10129"/>
    <cellStyle name="Normal 3 7 3 3 2 3 2" xfId="25636"/>
    <cellStyle name="Normal 3 7 3 3 2 3 3" xfId="36193"/>
    <cellStyle name="Normal 3 7 3 3 2 3 4" xfId="46748"/>
    <cellStyle name="Normal 3 7 3 3 2 3 5" xfId="57312"/>
    <cellStyle name="Normal 3 7 3 3 2 4" xfId="4847"/>
    <cellStyle name="Normal 3 7 3 3 2 5" xfId="15425"/>
    <cellStyle name="Normal 3 7 3 3 2 6" xfId="20356"/>
    <cellStyle name="Normal 3 7 3 3 2 7" xfId="30913"/>
    <cellStyle name="Normal 3 7 3 3 2 8" xfId="41468"/>
    <cellStyle name="Normal 3 7 3 3 2 9" xfId="52032"/>
    <cellStyle name="Normal 3 7 3 3 3" xfId="6257"/>
    <cellStyle name="Normal 3 7 3 3 3 2" xfId="11538"/>
    <cellStyle name="Normal 3 7 3 3 3 2 2" xfId="27044"/>
    <cellStyle name="Normal 3 7 3 3 3 2 3" xfId="37601"/>
    <cellStyle name="Normal 3 7 3 3 3 2 4" xfId="48156"/>
    <cellStyle name="Normal 3 7 3 3 3 2 5" xfId="58720"/>
    <cellStyle name="Normal 3 7 3 3 3 3" xfId="16657"/>
    <cellStyle name="Normal 3 7 3 3 3 4" xfId="21764"/>
    <cellStyle name="Normal 3 7 3 3 3 5" xfId="32321"/>
    <cellStyle name="Normal 3 7 3 3 3 6" xfId="42876"/>
    <cellStyle name="Normal 3 7 3 3 3 7" xfId="53440"/>
    <cellStyle name="Normal 3 7 3 3 4" xfId="8897"/>
    <cellStyle name="Normal 3 7 3 3 4 2" xfId="24404"/>
    <cellStyle name="Normal 3 7 3 3 4 3" xfId="34961"/>
    <cellStyle name="Normal 3 7 3 3 4 4" xfId="45516"/>
    <cellStyle name="Normal 3 7 3 3 4 5" xfId="56080"/>
    <cellStyle name="Normal 3 7 3 3 5" xfId="3615"/>
    <cellStyle name="Normal 3 7 3 3 6" xfId="14193"/>
    <cellStyle name="Normal 3 7 3 3 7" xfId="19124"/>
    <cellStyle name="Normal 3 7 3 3 8" xfId="29681"/>
    <cellStyle name="Normal 3 7 3 3 9" xfId="40236"/>
    <cellStyle name="Normal 3 7 3 4" xfId="1499"/>
    <cellStyle name="Normal 3 7 3 4 2" xfId="6785"/>
    <cellStyle name="Normal 3 7 3 4 2 2" xfId="12066"/>
    <cellStyle name="Normal 3 7 3 4 2 2 2" xfId="27572"/>
    <cellStyle name="Normal 3 7 3 4 2 2 3" xfId="38129"/>
    <cellStyle name="Normal 3 7 3 4 2 2 4" xfId="48684"/>
    <cellStyle name="Normal 3 7 3 4 2 2 5" xfId="59248"/>
    <cellStyle name="Normal 3 7 3 4 2 3" xfId="17185"/>
    <cellStyle name="Normal 3 7 3 4 2 4" xfId="22292"/>
    <cellStyle name="Normal 3 7 3 4 2 5" xfId="32849"/>
    <cellStyle name="Normal 3 7 3 4 2 6" xfId="43404"/>
    <cellStyle name="Normal 3 7 3 4 2 7" xfId="53968"/>
    <cellStyle name="Normal 3 7 3 4 3" xfId="9425"/>
    <cellStyle name="Normal 3 7 3 4 3 2" xfId="24932"/>
    <cellStyle name="Normal 3 7 3 4 3 3" xfId="35489"/>
    <cellStyle name="Normal 3 7 3 4 3 4" xfId="46044"/>
    <cellStyle name="Normal 3 7 3 4 3 5" xfId="56608"/>
    <cellStyle name="Normal 3 7 3 4 4" xfId="4143"/>
    <cellStyle name="Normal 3 7 3 4 5" xfId="14721"/>
    <cellStyle name="Normal 3 7 3 4 6" xfId="19652"/>
    <cellStyle name="Normal 3 7 3 4 7" xfId="30209"/>
    <cellStyle name="Normal 3 7 3 4 8" xfId="40764"/>
    <cellStyle name="Normal 3 7 3 4 9" xfId="51328"/>
    <cellStyle name="Normal 3 7 3 5" xfId="5552"/>
    <cellStyle name="Normal 3 7 3 5 2" xfId="10834"/>
    <cellStyle name="Normal 3 7 3 5 2 2" xfId="26340"/>
    <cellStyle name="Normal 3 7 3 5 2 3" xfId="36897"/>
    <cellStyle name="Normal 3 7 3 5 2 4" xfId="47452"/>
    <cellStyle name="Normal 3 7 3 5 2 5" xfId="58016"/>
    <cellStyle name="Normal 3 7 3 5 3" xfId="15953"/>
    <cellStyle name="Normal 3 7 3 5 4" xfId="21060"/>
    <cellStyle name="Normal 3 7 3 5 5" xfId="31617"/>
    <cellStyle name="Normal 3 7 3 5 6" xfId="42172"/>
    <cellStyle name="Normal 3 7 3 5 7" xfId="52736"/>
    <cellStyle name="Normal 3 7 3 6" xfId="8193"/>
    <cellStyle name="Normal 3 7 3 6 2" xfId="23700"/>
    <cellStyle name="Normal 3 7 3 6 3" xfId="34257"/>
    <cellStyle name="Normal 3 7 3 6 4" xfId="44812"/>
    <cellStyle name="Normal 3 7 3 6 5" xfId="55376"/>
    <cellStyle name="Normal 3 7 3 7" xfId="2915"/>
    <cellStyle name="Normal 3 7 3 8" xfId="13489"/>
    <cellStyle name="Normal 3 7 3 9" xfId="18420"/>
    <cellStyle name="Normal 3 7 4" xfId="444"/>
    <cellStyle name="Normal 3 7 4 10" xfId="39712"/>
    <cellStyle name="Normal 3 7 4 11" xfId="50274"/>
    <cellStyle name="Normal 3 7 4 2" xfId="1149"/>
    <cellStyle name="Normal 3 7 4 2 10" xfId="50978"/>
    <cellStyle name="Normal 3 7 4 2 2" xfId="2381"/>
    <cellStyle name="Normal 3 7 4 2 2 2" xfId="7667"/>
    <cellStyle name="Normal 3 7 4 2 2 2 2" xfId="12948"/>
    <cellStyle name="Normal 3 7 4 2 2 2 2 2" xfId="28454"/>
    <cellStyle name="Normal 3 7 4 2 2 2 2 3" xfId="39011"/>
    <cellStyle name="Normal 3 7 4 2 2 2 2 4" xfId="49566"/>
    <cellStyle name="Normal 3 7 4 2 2 2 2 5" xfId="60130"/>
    <cellStyle name="Normal 3 7 4 2 2 2 3" xfId="18067"/>
    <cellStyle name="Normal 3 7 4 2 2 2 4" xfId="23174"/>
    <cellStyle name="Normal 3 7 4 2 2 2 5" xfId="33731"/>
    <cellStyle name="Normal 3 7 4 2 2 2 6" xfId="44286"/>
    <cellStyle name="Normal 3 7 4 2 2 2 7" xfId="54850"/>
    <cellStyle name="Normal 3 7 4 2 2 3" xfId="10307"/>
    <cellStyle name="Normal 3 7 4 2 2 3 2" xfId="25814"/>
    <cellStyle name="Normal 3 7 4 2 2 3 3" xfId="36371"/>
    <cellStyle name="Normal 3 7 4 2 2 3 4" xfId="46926"/>
    <cellStyle name="Normal 3 7 4 2 2 3 5" xfId="57490"/>
    <cellStyle name="Normal 3 7 4 2 2 4" xfId="5025"/>
    <cellStyle name="Normal 3 7 4 2 2 5" xfId="15603"/>
    <cellStyle name="Normal 3 7 4 2 2 6" xfId="20534"/>
    <cellStyle name="Normal 3 7 4 2 2 7" xfId="31091"/>
    <cellStyle name="Normal 3 7 4 2 2 8" xfId="41646"/>
    <cellStyle name="Normal 3 7 4 2 2 9" xfId="52210"/>
    <cellStyle name="Normal 3 7 4 2 3" xfId="6435"/>
    <cellStyle name="Normal 3 7 4 2 3 2" xfId="11716"/>
    <cellStyle name="Normal 3 7 4 2 3 2 2" xfId="27222"/>
    <cellStyle name="Normal 3 7 4 2 3 2 3" xfId="37779"/>
    <cellStyle name="Normal 3 7 4 2 3 2 4" xfId="48334"/>
    <cellStyle name="Normal 3 7 4 2 3 2 5" xfId="58898"/>
    <cellStyle name="Normal 3 7 4 2 3 3" xfId="16835"/>
    <cellStyle name="Normal 3 7 4 2 3 4" xfId="21942"/>
    <cellStyle name="Normal 3 7 4 2 3 5" xfId="32499"/>
    <cellStyle name="Normal 3 7 4 2 3 6" xfId="43054"/>
    <cellStyle name="Normal 3 7 4 2 3 7" xfId="53618"/>
    <cellStyle name="Normal 3 7 4 2 4" xfId="9075"/>
    <cellStyle name="Normal 3 7 4 2 4 2" xfId="24582"/>
    <cellStyle name="Normal 3 7 4 2 4 3" xfId="35139"/>
    <cellStyle name="Normal 3 7 4 2 4 4" xfId="45694"/>
    <cellStyle name="Normal 3 7 4 2 4 5" xfId="56258"/>
    <cellStyle name="Normal 3 7 4 2 5" xfId="3793"/>
    <cellStyle name="Normal 3 7 4 2 6" xfId="14371"/>
    <cellStyle name="Normal 3 7 4 2 7" xfId="19302"/>
    <cellStyle name="Normal 3 7 4 2 8" xfId="29859"/>
    <cellStyle name="Normal 3 7 4 2 9" xfId="40414"/>
    <cellStyle name="Normal 3 7 4 3" xfId="1677"/>
    <cellStyle name="Normal 3 7 4 3 2" xfId="6963"/>
    <cellStyle name="Normal 3 7 4 3 2 2" xfId="12244"/>
    <cellStyle name="Normal 3 7 4 3 2 2 2" xfId="27750"/>
    <cellStyle name="Normal 3 7 4 3 2 2 3" xfId="38307"/>
    <cellStyle name="Normal 3 7 4 3 2 2 4" xfId="48862"/>
    <cellStyle name="Normal 3 7 4 3 2 2 5" xfId="59426"/>
    <cellStyle name="Normal 3 7 4 3 2 3" xfId="17363"/>
    <cellStyle name="Normal 3 7 4 3 2 4" xfId="22470"/>
    <cellStyle name="Normal 3 7 4 3 2 5" xfId="33027"/>
    <cellStyle name="Normal 3 7 4 3 2 6" xfId="43582"/>
    <cellStyle name="Normal 3 7 4 3 2 7" xfId="54146"/>
    <cellStyle name="Normal 3 7 4 3 3" xfId="9603"/>
    <cellStyle name="Normal 3 7 4 3 3 2" xfId="25110"/>
    <cellStyle name="Normal 3 7 4 3 3 3" xfId="35667"/>
    <cellStyle name="Normal 3 7 4 3 3 4" xfId="46222"/>
    <cellStyle name="Normal 3 7 4 3 3 5" xfId="56786"/>
    <cellStyle name="Normal 3 7 4 3 4" xfId="4321"/>
    <cellStyle name="Normal 3 7 4 3 5" xfId="14899"/>
    <cellStyle name="Normal 3 7 4 3 6" xfId="19830"/>
    <cellStyle name="Normal 3 7 4 3 7" xfId="30387"/>
    <cellStyle name="Normal 3 7 4 3 8" xfId="40942"/>
    <cellStyle name="Normal 3 7 4 3 9" xfId="51506"/>
    <cellStyle name="Normal 3 7 4 4" xfId="5730"/>
    <cellStyle name="Normal 3 7 4 4 2" xfId="11012"/>
    <cellStyle name="Normal 3 7 4 4 2 2" xfId="26518"/>
    <cellStyle name="Normal 3 7 4 4 2 3" xfId="37075"/>
    <cellStyle name="Normal 3 7 4 4 2 4" xfId="47630"/>
    <cellStyle name="Normal 3 7 4 4 2 5" xfId="58194"/>
    <cellStyle name="Normal 3 7 4 4 3" xfId="16131"/>
    <cellStyle name="Normal 3 7 4 4 4" xfId="21238"/>
    <cellStyle name="Normal 3 7 4 4 5" xfId="31795"/>
    <cellStyle name="Normal 3 7 4 4 6" xfId="42350"/>
    <cellStyle name="Normal 3 7 4 4 7" xfId="52914"/>
    <cellStyle name="Normal 3 7 4 5" xfId="8371"/>
    <cellStyle name="Normal 3 7 4 5 2" xfId="23878"/>
    <cellStyle name="Normal 3 7 4 5 3" xfId="34435"/>
    <cellStyle name="Normal 3 7 4 5 4" xfId="44990"/>
    <cellStyle name="Normal 3 7 4 5 5" xfId="55554"/>
    <cellStyle name="Normal 3 7 4 6" xfId="3091"/>
    <cellStyle name="Normal 3 7 4 7" xfId="13667"/>
    <cellStyle name="Normal 3 7 4 8" xfId="18598"/>
    <cellStyle name="Normal 3 7 4 9" xfId="29157"/>
    <cellStyle name="Normal 3 7 5" xfId="797"/>
    <cellStyle name="Normal 3 7 5 10" xfId="50626"/>
    <cellStyle name="Normal 3 7 5 2" xfId="2029"/>
    <cellStyle name="Normal 3 7 5 2 2" xfId="7315"/>
    <cellStyle name="Normal 3 7 5 2 2 2" xfId="12596"/>
    <cellStyle name="Normal 3 7 5 2 2 2 2" xfId="28102"/>
    <cellStyle name="Normal 3 7 5 2 2 2 3" xfId="38659"/>
    <cellStyle name="Normal 3 7 5 2 2 2 4" xfId="49214"/>
    <cellStyle name="Normal 3 7 5 2 2 2 5" xfId="59778"/>
    <cellStyle name="Normal 3 7 5 2 2 3" xfId="17715"/>
    <cellStyle name="Normal 3 7 5 2 2 4" xfId="22822"/>
    <cellStyle name="Normal 3 7 5 2 2 5" xfId="33379"/>
    <cellStyle name="Normal 3 7 5 2 2 6" xfId="43934"/>
    <cellStyle name="Normal 3 7 5 2 2 7" xfId="54498"/>
    <cellStyle name="Normal 3 7 5 2 3" xfId="9955"/>
    <cellStyle name="Normal 3 7 5 2 3 2" xfId="25462"/>
    <cellStyle name="Normal 3 7 5 2 3 3" xfId="36019"/>
    <cellStyle name="Normal 3 7 5 2 3 4" xfId="46574"/>
    <cellStyle name="Normal 3 7 5 2 3 5" xfId="57138"/>
    <cellStyle name="Normal 3 7 5 2 4" xfId="4673"/>
    <cellStyle name="Normal 3 7 5 2 5" xfId="15251"/>
    <cellStyle name="Normal 3 7 5 2 6" xfId="20182"/>
    <cellStyle name="Normal 3 7 5 2 7" xfId="30739"/>
    <cellStyle name="Normal 3 7 5 2 8" xfId="41294"/>
    <cellStyle name="Normal 3 7 5 2 9" xfId="51858"/>
    <cellStyle name="Normal 3 7 5 3" xfId="6083"/>
    <cellStyle name="Normal 3 7 5 3 2" xfId="11364"/>
    <cellStyle name="Normal 3 7 5 3 2 2" xfId="26870"/>
    <cellStyle name="Normal 3 7 5 3 2 3" xfId="37427"/>
    <cellStyle name="Normal 3 7 5 3 2 4" xfId="47982"/>
    <cellStyle name="Normal 3 7 5 3 2 5" xfId="58546"/>
    <cellStyle name="Normal 3 7 5 3 3" xfId="16483"/>
    <cellStyle name="Normal 3 7 5 3 4" xfId="21590"/>
    <cellStyle name="Normal 3 7 5 3 5" xfId="32147"/>
    <cellStyle name="Normal 3 7 5 3 6" xfId="42702"/>
    <cellStyle name="Normal 3 7 5 3 7" xfId="53266"/>
    <cellStyle name="Normal 3 7 5 4" xfId="8723"/>
    <cellStyle name="Normal 3 7 5 4 2" xfId="24230"/>
    <cellStyle name="Normal 3 7 5 4 3" xfId="34787"/>
    <cellStyle name="Normal 3 7 5 4 4" xfId="45342"/>
    <cellStyle name="Normal 3 7 5 4 5" xfId="55906"/>
    <cellStyle name="Normal 3 7 5 5" xfId="3441"/>
    <cellStyle name="Normal 3 7 5 6" xfId="14019"/>
    <cellStyle name="Normal 3 7 5 7" xfId="18950"/>
    <cellStyle name="Normal 3 7 5 8" xfId="29507"/>
    <cellStyle name="Normal 3 7 5 9" xfId="40062"/>
    <cellStyle name="Normal 3 7 6" xfId="1323"/>
    <cellStyle name="Normal 3 7 6 2" xfId="6609"/>
    <cellStyle name="Normal 3 7 6 2 2" xfId="11890"/>
    <cellStyle name="Normal 3 7 6 2 2 2" xfId="27396"/>
    <cellStyle name="Normal 3 7 6 2 2 3" xfId="37953"/>
    <cellStyle name="Normal 3 7 6 2 2 4" xfId="48508"/>
    <cellStyle name="Normal 3 7 6 2 2 5" xfId="59072"/>
    <cellStyle name="Normal 3 7 6 2 3" xfId="17009"/>
    <cellStyle name="Normal 3 7 6 2 4" xfId="22116"/>
    <cellStyle name="Normal 3 7 6 2 5" xfId="32673"/>
    <cellStyle name="Normal 3 7 6 2 6" xfId="43228"/>
    <cellStyle name="Normal 3 7 6 2 7" xfId="53792"/>
    <cellStyle name="Normal 3 7 6 3" xfId="9249"/>
    <cellStyle name="Normal 3 7 6 3 2" xfId="24756"/>
    <cellStyle name="Normal 3 7 6 3 3" xfId="35313"/>
    <cellStyle name="Normal 3 7 6 3 4" xfId="45868"/>
    <cellStyle name="Normal 3 7 6 3 5" xfId="56432"/>
    <cellStyle name="Normal 3 7 6 4" xfId="3967"/>
    <cellStyle name="Normal 3 7 6 5" xfId="14545"/>
    <cellStyle name="Normal 3 7 6 6" xfId="19476"/>
    <cellStyle name="Normal 3 7 6 7" xfId="30033"/>
    <cellStyle name="Normal 3 7 6 8" xfId="40588"/>
    <cellStyle name="Normal 3 7 6 9" xfId="51152"/>
    <cellStyle name="Normal 3 7 7" xfId="2555"/>
    <cellStyle name="Normal 3 7 7 2" xfId="7841"/>
    <cellStyle name="Normal 3 7 7 2 2" xfId="13122"/>
    <cellStyle name="Normal 3 7 7 2 2 2" xfId="28628"/>
    <cellStyle name="Normal 3 7 7 2 2 3" xfId="39185"/>
    <cellStyle name="Normal 3 7 7 2 2 4" xfId="49740"/>
    <cellStyle name="Normal 3 7 7 2 2 5" xfId="60304"/>
    <cellStyle name="Normal 3 7 7 2 3" xfId="23348"/>
    <cellStyle name="Normal 3 7 7 2 4" xfId="33905"/>
    <cellStyle name="Normal 3 7 7 2 5" xfId="44460"/>
    <cellStyle name="Normal 3 7 7 2 6" xfId="55024"/>
    <cellStyle name="Normal 3 7 7 3" xfId="10481"/>
    <cellStyle name="Normal 3 7 7 3 2" xfId="25988"/>
    <cellStyle name="Normal 3 7 7 3 3" xfId="36545"/>
    <cellStyle name="Normal 3 7 7 3 4" xfId="47100"/>
    <cellStyle name="Normal 3 7 7 3 5" xfId="57664"/>
    <cellStyle name="Normal 3 7 7 4" xfId="5199"/>
    <cellStyle name="Normal 3 7 7 5" xfId="15777"/>
    <cellStyle name="Normal 3 7 7 6" xfId="20708"/>
    <cellStyle name="Normal 3 7 7 7" xfId="31265"/>
    <cellStyle name="Normal 3 7 7 8" xfId="41820"/>
    <cellStyle name="Normal 3 7 7 9" xfId="52384"/>
    <cellStyle name="Normal 3 7 8" xfId="5378"/>
    <cellStyle name="Normal 3 7 8 2" xfId="10660"/>
    <cellStyle name="Normal 3 7 8 2 2" xfId="26166"/>
    <cellStyle name="Normal 3 7 8 2 3" xfId="36723"/>
    <cellStyle name="Normal 3 7 8 2 4" xfId="47278"/>
    <cellStyle name="Normal 3 7 8 2 5" xfId="57842"/>
    <cellStyle name="Normal 3 7 8 3" xfId="20886"/>
    <cellStyle name="Normal 3 7 8 4" xfId="31443"/>
    <cellStyle name="Normal 3 7 8 5" xfId="41998"/>
    <cellStyle name="Normal 3 7 8 6" xfId="52562"/>
    <cellStyle name="Normal 3 7 9" xfId="8019"/>
    <cellStyle name="Normal 3 7 9 2" xfId="23526"/>
    <cellStyle name="Normal 3 7 9 3" xfId="34083"/>
    <cellStyle name="Normal 3 7 9 4" xfId="44638"/>
    <cellStyle name="Normal 3 7 9 5" xfId="55202"/>
    <cellStyle name="Normal 3 8" xfId="109"/>
    <cellStyle name="Normal 3 8 10" xfId="2765"/>
    <cellStyle name="Normal 3 8 11" xfId="13329"/>
    <cellStyle name="Normal 3 8 12" xfId="18258"/>
    <cellStyle name="Normal 3 8 13" xfId="28839"/>
    <cellStyle name="Normal 3 8 14" xfId="39394"/>
    <cellStyle name="Normal 3 8 15" xfId="49935"/>
    <cellStyle name="Normal 3 8 2" xfId="189"/>
    <cellStyle name="Normal 3 8 2 10" xfId="13416"/>
    <cellStyle name="Normal 3 8 2 11" xfId="18346"/>
    <cellStyle name="Normal 3 8 2 12" xfId="28908"/>
    <cellStyle name="Normal 3 8 2 13" xfId="39463"/>
    <cellStyle name="Normal 3 8 2 14" xfId="50023"/>
    <cellStyle name="Normal 3 8 2 2" xfId="369"/>
    <cellStyle name="Normal 3 8 2 2 10" xfId="29084"/>
    <cellStyle name="Normal 3 8 2 2 11" xfId="39639"/>
    <cellStyle name="Normal 3 8 2 2 12" xfId="50199"/>
    <cellStyle name="Normal 3 8 2 2 2" xfId="722"/>
    <cellStyle name="Normal 3 8 2 2 2 10" xfId="50551"/>
    <cellStyle name="Normal 3 8 2 2 2 2" xfId="1954"/>
    <cellStyle name="Normal 3 8 2 2 2 2 2" xfId="7240"/>
    <cellStyle name="Normal 3 8 2 2 2 2 2 2" xfId="12521"/>
    <cellStyle name="Normal 3 8 2 2 2 2 2 2 2" xfId="28027"/>
    <cellStyle name="Normal 3 8 2 2 2 2 2 2 3" xfId="38584"/>
    <cellStyle name="Normal 3 8 2 2 2 2 2 2 4" xfId="49139"/>
    <cellStyle name="Normal 3 8 2 2 2 2 2 2 5" xfId="59703"/>
    <cellStyle name="Normal 3 8 2 2 2 2 2 3" xfId="17640"/>
    <cellStyle name="Normal 3 8 2 2 2 2 2 4" xfId="22747"/>
    <cellStyle name="Normal 3 8 2 2 2 2 2 5" xfId="33304"/>
    <cellStyle name="Normal 3 8 2 2 2 2 2 6" xfId="43859"/>
    <cellStyle name="Normal 3 8 2 2 2 2 2 7" xfId="54423"/>
    <cellStyle name="Normal 3 8 2 2 2 2 3" xfId="9880"/>
    <cellStyle name="Normal 3 8 2 2 2 2 3 2" xfId="25387"/>
    <cellStyle name="Normal 3 8 2 2 2 2 3 3" xfId="35944"/>
    <cellStyle name="Normal 3 8 2 2 2 2 3 4" xfId="46499"/>
    <cellStyle name="Normal 3 8 2 2 2 2 3 5" xfId="57063"/>
    <cellStyle name="Normal 3 8 2 2 2 2 4" xfId="4598"/>
    <cellStyle name="Normal 3 8 2 2 2 2 5" xfId="15176"/>
    <cellStyle name="Normal 3 8 2 2 2 2 6" xfId="20107"/>
    <cellStyle name="Normal 3 8 2 2 2 2 7" xfId="30664"/>
    <cellStyle name="Normal 3 8 2 2 2 2 8" xfId="41219"/>
    <cellStyle name="Normal 3 8 2 2 2 2 9" xfId="51783"/>
    <cellStyle name="Normal 3 8 2 2 2 3" xfId="6008"/>
    <cellStyle name="Normal 3 8 2 2 2 3 2" xfId="11289"/>
    <cellStyle name="Normal 3 8 2 2 2 3 2 2" xfId="26795"/>
    <cellStyle name="Normal 3 8 2 2 2 3 2 3" xfId="37352"/>
    <cellStyle name="Normal 3 8 2 2 2 3 2 4" xfId="47907"/>
    <cellStyle name="Normal 3 8 2 2 2 3 2 5" xfId="58471"/>
    <cellStyle name="Normal 3 8 2 2 2 3 3" xfId="16408"/>
    <cellStyle name="Normal 3 8 2 2 2 3 4" xfId="21515"/>
    <cellStyle name="Normal 3 8 2 2 2 3 5" xfId="32072"/>
    <cellStyle name="Normal 3 8 2 2 2 3 6" xfId="42627"/>
    <cellStyle name="Normal 3 8 2 2 2 3 7" xfId="53191"/>
    <cellStyle name="Normal 3 8 2 2 2 4" xfId="8648"/>
    <cellStyle name="Normal 3 8 2 2 2 4 2" xfId="24155"/>
    <cellStyle name="Normal 3 8 2 2 2 4 3" xfId="34712"/>
    <cellStyle name="Normal 3 8 2 2 2 4 4" xfId="45267"/>
    <cellStyle name="Normal 3 8 2 2 2 4 5" xfId="55831"/>
    <cellStyle name="Normal 3 8 2 2 2 5" xfId="3366"/>
    <cellStyle name="Normal 3 8 2 2 2 6" xfId="13944"/>
    <cellStyle name="Normal 3 8 2 2 2 7" xfId="18875"/>
    <cellStyle name="Normal 3 8 2 2 2 8" xfId="29432"/>
    <cellStyle name="Normal 3 8 2 2 2 9" xfId="39987"/>
    <cellStyle name="Normal 3 8 2 2 3" xfId="1074"/>
    <cellStyle name="Normal 3 8 2 2 3 10" xfId="50903"/>
    <cellStyle name="Normal 3 8 2 2 3 2" xfId="2306"/>
    <cellStyle name="Normal 3 8 2 2 3 2 2" xfId="7592"/>
    <cellStyle name="Normal 3 8 2 2 3 2 2 2" xfId="12873"/>
    <cellStyle name="Normal 3 8 2 2 3 2 2 2 2" xfId="28379"/>
    <cellStyle name="Normal 3 8 2 2 3 2 2 2 3" xfId="38936"/>
    <cellStyle name="Normal 3 8 2 2 3 2 2 2 4" xfId="49491"/>
    <cellStyle name="Normal 3 8 2 2 3 2 2 2 5" xfId="60055"/>
    <cellStyle name="Normal 3 8 2 2 3 2 2 3" xfId="17992"/>
    <cellStyle name="Normal 3 8 2 2 3 2 2 4" xfId="23099"/>
    <cellStyle name="Normal 3 8 2 2 3 2 2 5" xfId="33656"/>
    <cellStyle name="Normal 3 8 2 2 3 2 2 6" xfId="44211"/>
    <cellStyle name="Normal 3 8 2 2 3 2 2 7" xfId="54775"/>
    <cellStyle name="Normal 3 8 2 2 3 2 3" xfId="10232"/>
    <cellStyle name="Normal 3 8 2 2 3 2 3 2" xfId="25739"/>
    <cellStyle name="Normal 3 8 2 2 3 2 3 3" xfId="36296"/>
    <cellStyle name="Normal 3 8 2 2 3 2 3 4" xfId="46851"/>
    <cellStyle name="Normal 3 8 2 2 3 2 3 5" xfId="57415"/>
    <cellStyle name="Normal 3 8 2 2 3 2 4" xfId="4950"/>
    <cellStyle name="Normal 3 8 2 2 3 2 5" xfId="15528"/>
    <cellStyle name="Normal 3 8 2 2 3 2 6" xfId="20459"/>
    <cellStyle name="Normal 3 8 2 2 3 2 7" xfId="31016"/>
    <cellStyle name="Normal 3 8 2 2 3 2 8" xfId="41571"/>
    <cellStyle name="Normal 3 8 2 2 3 2 9" xfId="52135"/>
    <cellStyle name="Normal 3 8 2 2 3 3" xfId="6360"/>
    <cellStyle name="Normal 3 8 2 2 3 3 2" xfId="11641"/>
    <cellStyle name="Normal 3 8 2 2 3 3 2 2" xfId="27147"/>
    <cellStyle name="Normal 3 8 2 2 3 3 2 3" xfId="37704"/>
    <cellStyle name="Normal 3 8 2 2 3 3 2 4" xfId="48259"/>
    <cellStyle name="Normal 3 8 2 2 3 3 2 5" xfId="58823"/>
    <cellStyle name="Normal 3 8 2 2 3 3 3" xfId="16760"/>
    <cellStyle name="Normal 3 8 2 2 3 3 4" xfId="21867"/>
    <cellStyle name="Normal 3 8 2 2 3 3 5" xfId="32424"/>
    <cellStyle name="Normal 3 8 2 2 3 3 6" xfId="42979"/>
    <cellStyle name="Normal 3 8 2 2 3 3 7" xfId="53543"/>
    <cellStyle name="Normal 3 8 2 2 3 4" xfId="9000"/>
    <cellStyle name="Normal 3 8 2 2 3 4 2" xfId="24507"/>
    <cellStyle name="Normal 3 8 2 2 3 4 3" xfId="35064"/>
    <cellStyle name="Normal 3 8 2 2 3 4 4" xfId="45619"/>
    <cellStyle name="Normal 3 8 2 2 3 4 5" xfId="56183"/>
    <cellStyle name="Normal 3 8 2 2 3 5" xfId="3718"/>
    <cellStyle name="Normal 3 8 2 2 3 6" xfId="14296"/>
    <cellStyle name="Normal 3 8 2 2 3 7" xfId="19227"/>
    <cellStyle name="Normal 3 8 2 2 3 8" xfId="29784"/>
    <cellStyle name="Normal 3 8 2 2 3 9" xfId="40339"/>
    <cellStyle name="Normal 3 8 2 2 4" xfId="1602"/>
    <cellStyle name="Normal 3 8 2 2 4 2" xfId="6888"/>
    <cellStyle name="Normal 3 8 2 2 4 2 2" xfId="12169"/>
    <cellStyle name="Normal 3 8 2 2 4 2 2 2" xfId="27675"/>
    <cellStyle name="Normal 3 8 2 2 4 2 2 3" xfId="38232"/>
    <cellStyle name="Normal 3 8 2 2 4 2 2 4" xfId="48787"/>
    <cellStyle name="Normal 3 8 2 2 4 2 2 5" xfId="59351"/>
    <cellStyle name="Normal 3 8 2 2 4 2 3" xfId="17288"/>
    <cellStyle name="Normal 3 8 2 2 4 2 4" xfId="22395"/>
    <cellStyle name="Normal 3 8 2 2 4 2 5" xfId="32952"/>
    <cellStyle name="Normal 3 8 2 2 4 2 6" xfId="43507"/>
    <cellStyle name="Normal 3 8 2 2 4 2 7" xfId="54071"/>
    <cellStyle name="Normal 3 8 2 2 4 3" xfId="9528"/>
    <cellStyle name="Normal 3 8 2 2 4 3 2" xfId="25035"/>
    <cellStyle name="Normal 3 8 2 2 4 3 3" xfId="35592"/>
    <cellStyle name="Normal 3 8 2 2 4 3 4" xfId="46147"/>
    <cellStyle name="Normal 3 8 2 2 4 3 5" xfId="56711"/>
    <cellStyle name="Normal 3 8 2 2 4 4" xfId="4246"/>
    <cellStyle name="Normal 3 8 2 2 4 5" xfId="14824"/>
    <cellStyle name="Normal 3 8 2 2 4 6" xfId="19755"/>
    <cellStyle name="Normal 3 8 2 2 4 7" xfId="30312"/>
    <cellStyle name="Normal 3 8 2 2 4 8" xfId="40867"/>
    <cellStyle name="Normal 3 8 2 2 4 9" xfId="51431"/>
    <cellStyle name="Normal 3 8 2 2 5" xfId="5655"/>
    <cellStyle name="Normal 3 8 2 2 5 2" xfId="10937"/>
    <cellStyle name="Normal 3 8 2 2 5 2 2" xfId="26443"/>
    <cellStyle name="Normal 3 8 2 2 5 2 3" xfId="37000"/>
    <cellStyle name="Normal 3 8 2 2 5 2 4" xfId="47555"/>
    <cellStyle name="Normal 3 8 2 2 5 2 5" xfId="58119"/>
    <cellStyle name="Normal 3 8 2 2 5 3" xfId="16056"/>
    <cellStyle name="Normal 3 8 2 2 5 4" xfId="21163"/>
    <cellStyle name="Normal 3 8 2 2 5 5" xfId="31720"/>
    <cellStyle name="Normal 3 8 2 2 5 6" xfId="42275"/>
    <cellStyle name="Normal 3 8 2 2 5 7" xfId="52839"/>
    <cellStyle name="Normal 3 8 2 2 6" xfId="8296"/>
    <cellStyle name="Normal 3 8 2 2 6 2" xfId="23803"/>
    <cellStyle name="Normal 3 8 2 2 6 3" xfId="34360"/>
    <cellStyle name="Normal 3 8 2 2 6 4" xfId="44915"/>
    <cellStyle name="Normal 3 8 2 2 6 5" xfId="55479"/>
    <cellStyle name="Normal 3 8 2 2 7" xfId="3018"/>
    <cellStyle name="Normal 3 8 2 2 8" xfId="13592"/>
    <cellStyle name="Normal 3 8 2 2 9" xfId="18523"/>
    <cellStyle name="Normal 3 8 2 3" xfId="545"/>
    <cellStyle name="Normal 3 8 2 3 10" xfId="39811"/>
    <cellStyle name="Normal 3 8 2 3 11" xfId="50375"/>
    <cellStyle name="Normal 3 8 2 3 2" xfId="1250"/>
    <cellStyle name="Normal 3 8 2 3 2 10" xfId="51079"/>
    <cellStyle name="Normal 3 8 2 3 2 2" xfId="2482"/>
    <cellStyle name="Normal 3 8 2 3 2 2 2" xfId="7768"/>
    <cellStyle name="Normal 3 8 2 3 2 2 2 2" xfId="13049"/>
    <cellStyle name="Normal 3 8 2 3 2 2 2 2 2" xfId="28555"/>
    <cellStyle name="Normal 3 8 2 3 2 2 2 2 3" xfId="39112"/>
    <cellStyle name="Normal 3 8 2 3 2 2 2 2 4" xfId="49667"/>
    <cellStyle name="Normal 3 8 2 3 2 2 2 2 5" xfId="60231"/>
    <cellStyle name="Normal 3 8 2 3 2 2 2 3" xfId="18168"/>
    <cellStyle name="Normal 3 8 2 3 2 2 2 4" xfId="23275"/>
    <cellStyle name="Normal 3 8 2 3 2 2 2 5" xfId="33832"/>
    <cellStyle name="Normal 3 8 2 3 2 2 2 6" xfId="44387"/>
    <cellStyle name="Normal 3 8 2 3 2 2 2 7" xfId="54951"/>
    <cellStyle name="Normal 3 8 2 3 2 2 3" xfId="10408"/>
    <cellStyle name="Normal 3 8 2 3 2 2 3 2" xfId="25915"/>
    <cellStyle name="Normal 3 8 2 3 2 2 3 3" xfId="36472"/>
    <cellStyle name="Normal 3 8 2 3 2 2 3 4" xfId="47027"/>
    <cellStyle name="Normal 3 8 2 3 2 2 3 5" xfId="57591"/>
    <cellStyle name="Normal 3 8 2 3 2 2 4" xfId="5126"/>
    <cellStyle name="Normal 3 8 2 3 2 2 5" xfId="15704"/>
    <cellStyle name="Normal 3 8 2 3 2 2 6" xfId="20635"/>
    <cellStyle name="Normal 3 8 2 3 2 2 7" xfId="31192"/>
    <cellStyle name="Normal 3 8 2 3 2 2 8" xfId="41747"/>
    <cellStyle name="Normal 3 8 2 3 2 2 9" xfId="52311"/>
    <cellStyle name="Normal 3 8 2 3 2 3" xfId="6536"/>
    <cellStyle name="Normal 3 8 2 3 2 3 2" xfId="11817"/>
    <cellStyle name="Normal 3 8 2 3 2 3 2 2" xfId="27323"/>
    <cellStyle name="Normal 3 8 2 3 2 3 2 3" xfId="37880"/>
    <cellStyle name="Normal 3 8 2 3 2 3 2 4" xfId="48435"/>
    <cellStyle name="Normal 3 8 2 3 2 3 2 5" xfId="58999"/>
    <cellStyle name="Normal 3 8 2 3 2 3 3" xfId="16936"/>
    <cellStyle name="Normal 3 8 2 3 2 3 4" xfId="22043"/>
    <cellStyle name="Normal 3 8 2 3 2 3 5" xfId="32600"/>
    <cellStyle name="Normal 3 8 2 3 2 3 6" xfId="43155"/>
    <cellStyle name="Normal 3 8 2 3 2 3 7" xfId="53719"/>
    <cellStyle name="Normal 3 8 2 3 2 4" xfId="9176"/>
    <cellStyle name="Normal 3 8 2 3 2 4 2" xfId="24683"/>
    <cellStyle name="Normal 3 8 2 3 2 4 3" xfId="35240"/>
    <cellStyle name="Normal 3 8 2 3 2 4 4" xfId="45795"/>
    <cellStyle name="Normal 3 8 2 3 2 4 5" xfId="56359"/>
    <cellStyle name="Normal 3 8 2 3 2 5" xfId="3894"/>
    <cellStyle name="Normal 3 8 2 3 2 6" xfId="14472"/>
    <cellStyle name="Normal 3 8 2 3 2 7" xfId="19403"/>
    <cellStyle name="Normal 3 8 2 3 2 8" xfId="29960"/>
    <cellStyle name="Normal 3 8 2 3 2 9" xfId="40515"/>
    <cellStyle name="Normal 3 8 2 3 3" xfId="1778"/>
    <cellStyle name="Normal 3 8 2 3 3 2" xfId="7064"/>
    <cellStyle name="Normal 3 8 2 3 3 2 2" xfId="12345"/>
    <cellStyle name="Normal 3 8 2 3 3 2 2 2" xfId="27851"/>
    <cellStyle name="Normal 3 8 2 3 3 2 2 3" xfId="38408"/>
    <cellStyle name="Normal 3 8 2 3 3 2 2 4" xfId="48963"/>
    <cellStyle name="Normal 3 8 2 3 3 2 2 5" xfId="59527"/>
    <cellStyle name="Normal 3 8 2 3 3 2 3" xfId="17464"/>
    <cellStyle name="Normal 3 8 2 3 3 2 4" xfId="22571"/>
    <cellStyle name="Normal 3 8 2 3 3 2 5" xfId="33128"/>
    <cellStyle name="Normal 3 8 2 3 3 2 6" xfId="43683"/>
    <cellStyle name="Normal 3 8 2 3 3 2 7" xfId="54247"/>
    <cellStyle name="Normal 3 8 2 3 3 3" xfId="9704"/>
    <cellStyle name="Normal 3 8 2 3 3 3 2" xfId="25211"/>
    <cellStyle name="Normal 3 8 2 3 3 3 3" xfId="35768"/>
    <cellStyle name="Normal 3 8 2 3 3 3 4" xfId="46323"/>
    <cellStyle name="Normal 3 8 2 3 3 3 5" xfId="56887"/>
    <cellStyle name="Normal 3 8 2 3 3 4" xfId="4422"/>
    <cellStyle name="Normal 3 8 2 3 3 5" xfId="15000"/>
    <cellStyle name="Normal 3 8 2 3 3 6" xfId="19931"/>
    <cellStyle name="Normal 3 8 2 3 3 7" xfId="30488"/>
    <cellStyle name="Normal 3 8 2 3 3 8" xfId="41043"/>
    <cellStyle name="Normal 3 8 2 3 3 9" xfId="51607"/>
    <cellStyle name="Normal 3 8 2 3 4" xfId="5831"/>
    <cellStyle name="Normal 3 8 2 3 4 2" xfId="11113"/>
    <cellStyle name="Normal 3 8 2 3 4 2 2" xfId="26619"/>
    <cellStyle name="Normal 3 8 2 3 4 2 3" xfId="37176"/>
    <cellStyle name="Normal 3 8 2 3 4 2 4" xfId="47731"/>
    <cellStyle name="Normal 3 8 2 3 4 2 5" xfId="58295"/>
    <cellStyle name="Normal 3 8 2 3 4 3" xfId="16232"/>
    <cellStyle name="Normal 3 8 2 3 4 4" xfId="21339"/>
    <cellStyle name="Normal 3 8 2 3 4 5" xfId="31896"/>
    <cellStyle name="Normal 3 8 2 3 4 6" xfId="42451"/>
    <cellStyle name="Normal 3 8 2 3 4 7" xfId="53015"/>
    <cellStyle name="Normal 3 8 2 3 5" xfId="8472"/>
    <cellStyle name="Normal 3 8 2 3 5 2" xfId="23979"/>
    <cellStyle name="Normal 3 8 2 3 5 3" xfId="34536"/>
    <cellStyle name="Normal 3 8 2 3 5 4" xfId="45091"/>
    <cellStyle name="Normal 3 8 2 3 5 5" xfId="55655"/>
    <cellStyle name="Normal 3 8 2 3 6" xfId="3190"/>
    <cellStyle name="Normal 3 8 2 3 7" xfId="13768"/>
    <cellStyle name="Normal 3 8 2 3 8" xfId="18699"/>
    <cellStyle name="Normal 3 8 2 3 9" xfId="29256"/>
    <cellStyle name="Normal 3 8 2 4" xfId="898"/>
    <cellStyle name="Normal 3 8 2 4 10" xfId="50727"/>
    <cellStyle name="Normal 3 8 2 4 2" xfId="2130"/>
    <cellStyle name="Normal 3 8 2 4 2 2" xfId="7416"/>
    <cellStyle name="Normal 3 8 2 4 2 2 2" xfId="12697"/>
    <cellStyle name="Normal 3 8 2 4 2 2 2 2" xfId="28203"/>
    <cellStyle name="Normal 3 8 2 4 2 2 2 3" xfId="38760"/>
    <cellStyle name="Normal 3 8 2 4 2 2 2 4" xfId="49315"/>
    <cellStyle name="Normal 3 8 2 4 2 2 2 5" xfId="59879"/>
    <cellStyle name="Normal 3 8 2 4 2 2 3" xfId="17816"/>
    <cellStyle name="Normal 3 8 2 4 2 2 4" xfId="22923"/>
    <cellStyle name="Normal 3 8 2 4 2 2 5" xfId="33480"/>
    <cellStyle name="Normal 3 8 2 4 2 2 6" xfId="44035"/>
    <cellStyle name="Normal 3 8 2 4 2 2 7" xfId="54599"/>
    <cellStyle name="Normal 3 8 2 4 2 3" xfId="10056"/>
    <cellStyle name="Normal 3 8 2 4 2 3 2" xfId="25563"/>
    <cellStyle name="Normal 3 8 2 4 2 3 3" xfId="36120"/>
    <cellStyle name="Normal 3 8 2 4 2 3 4" xfId="46675"/>
    <cellStyle name="Normal 3 8 2 4 2 3 5" xfId="57239"/>
    <cellStyle name="Normal 3 8 2 4 2 4" xfId="4774"/>
    <cellStyle name="Normal 3 8 2 4 2 5" xfId="15352"/>
    <cellStyle name="Normal 3 8 2 4 2 6" xfId="20283"/>
    <cellStyle name="Normal 3 8 2 4 2 7" xfId="30840"/>
    <cellStyle name="Normal 3 8 2 4 2 8" xfId="41395"/>
    <cellStyle name="Normal 3 8 2 4 2 9" xfId="51959"/>
    <cellStyle name="Normal 3 8 2 4 3" xfId="6184"/>
    <cellStyle name="Normal 3 8 2 4 3 2" xfId="11465"/>
    <cellStyle name="Normal 3 8 2 4 3 2 2" xfId="26971"/>
    <cellStyle name="Normal 3 8 2 4 3 2 3" xfId="37528"/>
    <cellStyle name="Normal 3 8 2 4 3 2 4" xfId="48083"/>
    <cellStyle name="Normal 3 8 2 4 3 2 5" xfId="58647"/>
    <cellStyle name="Normal 3 8 2 4 3 3" xfId="16584"/>
    <cellStyle name="Normal 3 8 2 4 3 4" xfId="21691"/>
    <cellStyle name="Normal 3 8 2 4 3 5" xfId="32248"/>
    <cellStyle name="Normal 3 8 2 4 3 6" xfId="42803"/>
    <cellStyle name="Normal 3 8 2 4 3 7" xfId="53367"/>
    <cellStyle name="Normal 3 8 2 4 4" xfId="8824"/>
    <cellStyle name="Normal 3 8 2 4 4 2" xfId="24331"/>
    <cellStyle name="Normal 3 8 2 4 4 3" xfId="34888"/>
    <cellStyle name="Normal 3 8 2 4 4 4" xfId="45443"/>
    <cellStyle name="Normal 3 8 2 4 4 5" xfId="56007"/>
    <cellStyle name="Normal 3 8 2 4 5" xfId="3542"/>
    <cellStyle name="Normal 3 8 2 4 6" xfId="14120"/>
    <cellStyle name="Normal 3 8 2 4 7" xfId="19051"/>
    <cellStyle name="Normal 3 8 2 4 8" xfId="29608"/>
    <cellStyle name="Normal 3 8 2 4 9" xfId="40163"/>
    <cellStyle name="Normal 3 8 2 5" xfId="1426"/>
    <cellStyle name="Normal 3 8 2 5 2" xfId="6712"/>
    <cellStyle name="Normal 3 8 2 5 2 2" xfId="11993"/>
    <cellStyle name="Normal 3 8 2 5 2 2 2" xfId="27499"/>
    <cellStyle name="Normal 3 8 2 5 2 2 3" xfId="38056"/>
    <cellStyle name="Normal 3 8 2 5 2 2 4" xfId="48611"/>
    <cellStyle name="Normal 3 8 2 5 2 2 5" xfId="59175"/>
    <cellStyle name="Normal 3 8 2 5 2 3" xfId="17112"/>
    <cellStyle name="Normal 3 8 2 5 2 4" xfId="22219"/>
    <cellStyle name="Normal 3 8 2 5 2 5" xfId="32776"/>
    <cellStyle name="Normal 3 8 2 5 2 6" xfId="43331"/>
    <cellStyle name="Normal 3 8 2 5 2 7" xfId="53895"/>
    <cellStyle name="Normal 3 8 2 5 3" xfId="9352"/>
    <cellStyle name="Normal 3 8 2 5 3 2" xfId="24859"/>
    <cellStyle name="Normal 3 8 2 5 3 3" xfId="35416"/>
    <cellStyle name="Normal 3 8 2 5 3 4" xfId="45971"/>
    <cellStyle name="Normal 3 8 2 5 3 5" xfId="56535"/>
    <cellStyle name="Normal 3 8 2 5 4" xfId="4070"/>
    <cellStyle name="Normal 3 8 2 5 5" xfId="14648"/>
    <cellStyle name="Normal 3 8 2 5 6" xfId="19579"/>
    <cellStyle name="Normal 3 8 2 5 7" xfId="30136"/>
    <cellStyle name="Normal 3 8 2 5 8" xfId="40691"/>
    <cellStyle name="Normal 3 8 2 5 9" xfId="51255"/>
    <cellStyle name="Normal 3 8 2 6" xfId="2658"/>
    <cellStyle name="Normal 3 8 2 6 2" xfId="7944"/>
    <cellStyle name="Normal 3 8 2 6 2 2" xfId="13225"/>
    <cellStyle name="Normal 3 8 2 6 2 2 2" xfId="28731"/>
    <cellStyle name="Normal 3 8 2 6 2 2 3" xfId="39288"/>
    <cellStyle name="Normal 3 8 2 6 2 2 4" xfId="49843"/>
    <cellStyle name="Normal 3 8 2 6 2 2 5" xfId="60407"/>
    <cellStyle name="Normal 3 8 2 6 2 3" xfId="23451"/>
    <cellStyle name="Normal 3 8 2 6 2 4" xfId="34008"/>
    <cellStyle name="Normal 3 8 2 6 2 5" xfId="44563"/>
    <cellStyle name="Normal 3 8 2 6 2 6" xfId="55127"/>
    <cellStyle name="Normal 3 8 2 6 3" xfId="10584"/>
    <cellStyle name="Normal 3 8 2 6 3 2" xfId="26091"/>
    <cellStyle name="Normal 3 8 2 6 3 3" xfId="36648"/>
    <cellStyle name="Normal 3 8 2 6 3 4" xfId="47203"/>
    <cellStyle name="Normal 3 8 2 6 3 5" xfId="57767"/>
    <cellStyle name="Normal 3 8 2 6 4" xfId="5302"/>
    <cellStyle name="Normal 3 8 2 6 5" xfId="15880"/>
    <cellStyle name="Normal 3 8 2 6 6" xfId="20811"/>
    <cellStyle name="Normal 3 8 2 6 7" xfId="31368"/>
    <cellStyle name="Normal 3 8 2 6 8" xfId="41923"/>
    <cellStyle name="Normal 3 8 2 6 9" xfId="52487"/>
    <cellStyle name="Normal 3 8 2 7" xfId="5479"/>
    <cellStyle name="Normal 3 8 2 7 2" xfId="10761"/>
    <cellStyle name="Normal 3 8 2 7 2 2" xfId="26267"/>
    <cellStyle name="Normal 3 8 2 7 2 3" xfId="36824"/>
    <cellStyle name="Normal 3 8 2 7 2 4" xfId="47379"/>
    <cellStyle name="Normal 3 8 2 7 2 5" xfId="57943"/>
    <cellStyle name="Normal 3 8 2 7 3" xfId="20987"/>
    <cellStyle name="Normal 3 8 2 7 4" xfId="31544"/>
    <cellStyle name="Normal 3 8 2 7 5" xfId="42099"/>
    <cellStyle name="Normal 3 8 2 7 6" xfId="52663"/>
    <cellStyle name="Normal 3 8 2 8" xfId="8120"/>
    <cellStyle name="Normal 3 8 2 8 2" xfId="23627"/>
    <cellStyle name="Normal 3 8 2 8 3" xfId="34184"/>
    <cellStyle name="Normal 3 8 2 8 4" xfId="44739"/>
    <cellStyle name="Normal 3 8 2 8 5" xfId="55303"/>
    <cellStyle name="Normal 3 8 2 9" xfId="2835"/>
    <cellStyle name="Normal 3 8 3" xfId="282"/>
    <cellStyle name="Normal 3 8 3 10" xfId="28997"/>
    <cellStyle name="Normal 3 8 3 11" xfId="39552"/>
    <cellStyle name="Normal 3 8 3 12" xfId="50112"/>
    <cellStyle name="Normal 3 8 3 2" xfId="635"/>
    <cellStyle name="Normal 3 8 3 2 10" xfId="50464"/>
    <cellStyle name="Normal 3 8 3 2 2" xfId="1867"/>
    <cellStyle name="Normal 3 8 3 2 2 2" xfId="7153"/>
    <cellStyle name="Normal 3 8 3 2 2 2 2" xfId="12434"/>
    <cellStyle name="Normal 3 8 3 2 2 2 2 2" xfId="27940"/>
    <cellStyle name="Normal 3 8 3 2 2 2 2 3" xfId="38497"/>
    <cellStyle name="Normal 3 8 3 2 2 2 2 4" xfId="49052"/>
    <cellStyle name="Normal 3 8 3 2 2 2 2 5" xfId="59616"/>
    <cellStyle name="Normal 3 8 3 2 2 2 3" xfId="17553"/>
    <cellStyle name="Normal 3 8 3 2 2 2 4" xfId="22660"/>
    <cellStyle name="Normal 3 8 3 2 2 2 5" xfId="33217"/>
    <cellStyle name="Normal 3 8 3 2 2 2 6" xfId="43772"/>
    <cellStyle name="Normal 3 8 3 2 2 2 7" xfId="54336"/>
    <cellStyle name="Normal 3 8 3 2 2 3" xfId="9793"/>
    <cellStyle name="Normal 3 8 3 2 2 3 2" xfId="25300"/>
    <cellStyle name="Normal 3 8 3 2 2 3 3" xfId="35857"/>
    <cellStyle name="Normal 3 8 3 2 2 3 4" xfId="46412"/>
    <cellStyle name="Normal 3 8 3 2 2 3 5" xfId="56976"/>
    <cellStyle name="Normal 3 8 3 2 2 4" xfId="4511"/>
    <cellStyle name="Normal 3 8 3 2 2 5" xfId="15089"/>
    <cellStyle name="Normal 3 8 3 2 2 6" xfId="20020"/>
    <cellStyle name="Normal 3 8 3 2 2 7" xfId="30577"/>
    <cellStyle name="Normal 3 8 3 2 2 8" xfId="41132"/>
    <cellStyle name="Normal 3 8 3 2 2 9" xfId="51696"/>
    <cellStyle name="Normal 3 8 3 2 3" xfId="5921"/>
    <cellStyle name="Normal 3 8 3 2 3 2" xfId="11202"/>
    <cellStyle name="Normal 3 8 3 2 3 2 2" xfId="26708"/>
    <cellStyle name="Normal 3 8 3 2 3 2 3" xfId="37265"/>
    <cellStyle name="Normal 3 8 3 2 3 2 4" xfId="47820"/>
    <cellStyle name="Normal 3 8 3 2 3 2 5" xfId="58384"/>
    <cellStyle name="Normal 3 8 3 2 3 3" xfId="16321"/>
    <cellStyle name="Normal 3 8 3 2 3 4" xfId="21428"/>
    <cellStyle name="Normal 3 8 3 2 3 5" xfId="31985"/>
    <cellStyle name="Normal 3 8 3 2 3 6" xfId="42540"/>
    <cellStyle name="Normal 3 8 3 2 3 7" xfId="53104"/>
    <cellStyle name="Normal 3 8 3 2 4" xfId="8561"/>
    <cellStyle name="Normal 3 8 3 2 4 2" xfId="24068"/>
    <cellStyle name="Normal 3 8 3 2 4 3" xfId="34625"/>
    <cellStyle name="Normal 3 8 3 2 4 4" xfId="45180"/>
    <cellStyle name="Normal 3 8 3 2 4 5" xfId="55744"/>
    <cellStyle name="Normal 3 8 3 2 5" xfId="3279"/>
    <cellStyle name="Normal 3 8 3 2 6" xfId="13857"/>
    <cellStyle name="Normal 3 8 3 2 7" xfId="18788"/>
    <cellStyle name="Normal 3 8 3 2 8" xfId="29345"/>
    <cellStyle name="Normal 3 8 3 2 9" xfId="39900"/>
    <cellStyle name="Normal 3 8 3 3" xfId="987"/>
    <cellStyle name="Normal 3 8 3 3 10" xfId="50816"/>
    <cellStyle name="Normal 3 8 3 3 2" xfId="2219"/>
    <cellStyle name="Normal 3 8 3 3 2 2" xfId="7505"/>
    <cellStyle name="Normal 3 8 3 3 2 2 2" xfId="12786"/>
    <cellStyle name="Normal 3 8 3 3 2 2 2 2" xfId="28292"/>
    <cellStyle name="Normal 3 8 3 3 2 2 2 3" xfId="38849"/>
    <cellStyle name="Normal 3 8 3 3 2 2 2 4" xfId="49404"/>
    <cellStyle name="Normal 3 8 3 3 2 2 2 5" xfId="59968"/>
    <cellStyle name="Normal 3 8 3 3 2 2 3" xfId="17905"/>
    <cellStyle name="Normal 3 8 3 3 2 2 4" xfId="23012"/>
    <cellStyle name="Normal 3 8 3 3 2 2 5" xfId="33569"/>
    <cellStyle name="Normal 3 8 3 3 2 2 6" xfId="44124"/>
    <cellStyle name="Normal 3 8 3 3 2 2 7" xfId="54688"/>
    <cellStyle name="Normal 3 8 3 3 2 3" xfId="10145"/>
    <cellStyle name="Normal 3 8 3 3 2 3 2" xfId="25652"/>
    <cellStyle name="Normal 3 8 3 3 2 3 3" xfId="36209"/>
    <cellStyle name="Normal 3 8 3 3 2 3 4" xfId="46764"/>
    <cellStyle name="Normal 3 8 3 3 2 3 5" xfId="57328"/>
    <cellStyle name="Normal 3 8 3 3 2 4" xfId="4863"/>
    <cellStyle name="Normal 3 8 3 3 2 5" xfId="15441"/>
    <cellStyle name="Normal 3 8 3 3 2 6" xfId="20372"/>
    <cellStyle name="Normal 3 8 3 3 2 7" xfId="30929"/>
    <cellStyle name="Normal 3 8 3 3 2 8" xfId="41484"/>
    <cellStyle name="Normal 3 8 3 3 2 9" xfId="52048"/>
    <cellStyle name="Normal 3 8 3 3 3" xfId="6273"/>
    <cellStyle name="Normal 3 8 3 3 3 2" xfId="11554"/>
    <cellStyle name="Normal 3 8 3 3 3 2 2" xfId="27060"/>
    <cellStyle name="Normal 3 8 3 3 3 2 3" xfId="37617"/>
    <cellStyle name="Normal 3 8 3 3 3 2 4" xfId="48172"/>
    <cellStyle name="Normal 3 8 3 3 3 2 5" xfId="58736"/>
    <cellStyle name="Normal 3 8 3 3 3 3" xfId="16673"/>
    <cellStyle name="Normal 3 8 3 3 3 4" xfId="21780"/>
    <cellStyle name="Normal 3 8 3 3 3 5" xfId="32337"/>
    <cellStyle name="Normal 3 8 3 3 3 6" xfId="42892"/>
    <cellStyle name="Normal 3 8 3 3 3 7" xfId="53456"/>
    <cellStyle name="Normal 3 8 3 3 4" xfId="8913"/>
    <cellStyle name="Normal 3 8 3 3 4 2" xfId="24420"/>
    <cellStyle name="Normal 3 8 3 3 4 3" xfId="34977"/>
    <cellStyle name="Normal 3 8 3 3 4 4" xfId="45532"/>
    <cellStyle name="Normal 3 8 3 3 4 5" xfId="56096"/>
    <cellStyle name="Normal 3 8 3 3 5" xfId="3631"/>
    <cellStyle name="Normal 3 8 3 3 6" xfId="14209"/>
    <cellStyle name="Normal 3 8 3 3 7" xfId="19140"/>
    <cellStyle name="Normal 3 8 3 3 8" xfId="29697"/>
    <cellStyle name="Normal 3 8 3 3 9" xfId="40252"/>
    <cellStyle name="Normal 3 8 3 4" xfId="1515"/>
    <cellStyle name="Normal 3 8 3 4 2" xfId="6801"/>
    <cellStyle name="Normal 3 8 3 4 2 2" xfId="12082"/>
    <cellStyle name="Normal 3 8 3 4 2 2 2" xfId="27588"/>
    <cellStyle name="Normal 3 8 3 4 2 2 3" xfId="38145"/>
    <cellStyle name="Normal 3 8 3 4 2 2 4" xfId="48700"/>
    <cellStyle name="Normal 3 8 3 4 2 2 5" xfId="59264"/>
    <cellStyle name="Normal 3 8 3 4 2 3" xfId="17201"/>
    <cellStyle name="Normal 3 8 3 4 2 4" xfId="22308"/>
    <cellStyle name="Normal 3 8 3 4 2 5" xfId="32865"/>
    <cellStyle name="Normal 3 8 3 4 2 6" xfId="43420"/>
    <cellStyle name="Normal 3 8 3 4 2 7" xfId="53984"/>
    <cellStyle name="Normal 3 8 3 4 3" xfId="9441"/>
    <cellStyle name="Normal 3 8 3 4 3 2" xfId="24948"/>
    <cellStyle name="Normal 3 8 3 4 3 3" xfId="35505"/>
    <cellStyle name="Normal 3 8 3 4 3 4" xfId="46060"/>
    <cellStyle name="Normal 3 8 3 4 3 5" xfId="56624"/>
    <cellStyle name="Normal 3 8 3 4 4" xfId="4159"/>
    <cellStyle name="Normal 3 8 3 4 5" xfId="14737"/>
    <cellStyle name="Normal 3 8 3 4 6" xfId="19668"/>
    <cellStyle name="Normal 3 8 3 4 7" xfId="30225"/>
    <cellStyle name="Normal 3 8 3 4 8" xfId="40780"/>
    <cellStyle name="Normal 3 8 3 4 9" xfId="51344"/>
    <cellStyle name="Normal 3 8 3 5" xfId="5568"/>
    <cellStyle name="Normal 3 8 3 5 2" xfId="10850"/>
    <cellStyle name="Normal 3 8 3 5 2 2" xfId="26356"/>
    <cellStyle name="Normal 3 8 3 5 2 3" xfId="36913"/>
    <cellStyle name="Normal 3 8 3 5 2 4" xfId="47468"/>
    <cellStyle name="Normal 3 8 3 5 2 5" xfId="58032"/>
    <cellStyle name="Normal 3 8 3 5 3" xfId="15969"/>
    <cellStyle name="Normal 3 8 3 5 4" xfId="21076"/>
    <cellStyle name="Normal 3 8 3 5 5" xfId="31633"/>
    <cellStyle name="Normal 3 8 3 5 6" xfId="42188"/>
    <cellStyle name="Normal 3 8 3 5 7" xfId="52752"/>
    <cellStyle name="Normal 3 8 3 6" xfId="8209"/>
    <cellStyle name="Normal 3 8 3 6 2" xfId="23716"/>
    <cellStyle name="Normal 3 8 3 6 3" xfId="34273"/>
    <cellStyle name="Normal 3 8 3 6 4" xfId="44828"/>
    <cellStyle name="Normal 3 8 3 6 5" xfId="55392"/>
    <cellStyle name="Normal 3 8 3 7" xfId="2931"/>
    <cellStyle name="Normal 3 8 3 8" xfId="13505"/>
    <cellStyle name="Normal 3 8 3 9" xfId="18436"/>
    <cellStyle name="Normal 3 8 4" xfId="458"/>
    <cellStyle name="Normal 3 8 4 10" xfId="39726"/>
    <cellStyle name="Normal 3 8 4 11" xfId="50288"/>
    <cellStyle name="Normal 3 8 4 2" xfId="1163"/>
    <cellStyle name="Normal 3 8 4 2 10" xfId="50992"/>
    <cellStyle name="Normal 3 8 4 2 2" xfId="2395"/>
    <cellStyle name="Normal 3 8 4 2 2 2" xfId="7681"/>
    <cellStyle name="Normal 3 8 4 2 2 2 2" xfId="12962"/>
    <cellStyle name="Normal 3 8 4 2 2 2 2 2" xfId="28468"/>
    <cellStyle name="Normal 3 8 4 2 2 2 2 3" xfId="39025"/>
    <cellStyle name="Normal 3 8 4 2 2 2 2 4" xfId="49580"/>
    <cellStyle name="Normal 3 8 4 2 2 2 2 5" xfId="60144"/>
    <cellStyle name="Normal 3 8 4 2 2 2 3" xfId="18081"/>
    <cellStyle name="Normal 3 8 4 2 2 2 4" xfId="23188"/>
    <cellStyle name="Normal 3 8 4 2 2 2 5" xfId="33745"/>
    <cellStyle name="Normal 3 8 4 2 2 2 6" xfId="44300"/>
    <cellStyle name="Normal 3 8 4 2 2 2 7" xfId="54864"/>
    <cellStyle name="Normal 3 8 4 2 2 3" xfId="10321"/>
    <cellStyle name="Normal 3 8 4 2 2 3 2" xfId="25828"/>
    <cellStyle name="Normal 3 8 4 2 2 3 3" xfId="36385"/>
    <cellStyle name="Normal 3 8 4 2 2 3 4" xfId="46940"/>
    <cellStyle name="Normal 3 8 4 2 2 3 5" xfId="57504"/>
    <cellStyle name="Normal 3 8 4 2 2 4" xfId="5039"/>
    <cellStyle name="Normal 3 8 4 2 2 5" xfId="15617"/>
    <cellStyle name="Normal 3 8 4 2 2 6" xfId="20548"/>
    <cellStyle name="Normal 3 8 4 2 2 7" xfId="31105"/>
    <cellStyle name="Normal 3 8 4 2 2 8" xfId="41660"/>
    <cellStyle name="Normal 3 8 4 2 2 9" xfId="52224"/>
    <cellStyle name="Normal 3 8 4 2 3" xfId="6449"/>
    <cellStyle name="Normal 3 8 4 2 3 2" xfId="11730"/>
    <cellStyle name="Normal 3 8 4 2 3 2 2" xfId="27236"/>
    <cellStyle name="Normal 3 8 4 2 3 2 3" xfId="37793"/>
    <cellStyle name="Normal 3 8 4 2 3 2 4" xfId="48348"/>
    <cellStyle name="Normal 3 8 4 2 3 2 5" xfId="58912"/>
    <cellStyle name="Normal 3 8 4 2 3 3" xfId="16849"/>
    <cellStyle name="Normal 3 8 4 2 3 4" xfId="21956"/>
    <cellStyle name="Normal 3 8 4 2 3 5" xfId="32513"/>
    <cellStyle name="Normal 3 8 4 2 3 6" xfId="43068"/>
    <cellStyle name="Normal 3 8 4 2 3 7" xfId="53632"/>
    <cellStyle name="Normal 3 8 4 2 4" xfId="9089"/>
    <cellStyle name="Normal 3 8 4 2 4 2" xfId="24596"/>
    <cellStyle name="Normal 3 8 4 2 4 3" xfId="35153"/>
    <cellStyle name="Normal 3 8 4 2 4 4" xfId="45708"/>
    <cellStyle name="Normal 3 8 4 2 4 5" xfId="56272"/>
    <cellStyle name="Normal 3 8 4 2 5" xfId="3807"/>
    <cellStyle name="Normal 3 8 4 2 6" xfId="14385"/>
    <cellStyle name="Normal 3 8 4 2 7" xfId="19316"/>
    <cellStyle name="Normal 3 8 4 2 8" xfId="29873"/>
    <cellStyle name="Normal 3 8 4 2 9" xfId="40428"/>
    <cellStyle name="Normal 3 8 4 3" xfId="1691"/>
    <cellStyle name="Normal 3 8 4 3 2" xfId="6977"/>
    <cellStyle name="Normal 3 8 4 3 2 2" xfId="12258"/>
    <cellStyle name="Normal 3 8 4 3 2 2 2" xfId="27764"/>
    <cellStyle name="Normal 3 8 4 3 2 2 3" xfId="38321"/>
    <cellStyle name="Normal 3 8 4 3 2 2 4" xfId="48876"/>
    <cellStyle name="Normal 3 8 4 3 2 2 5" xfId="59440"/>
    <cellStyle name="Normal 3 8 4 3 2 3" xfId="17377"/>
    <cellStyle name="Normal 3 8 4 3 2 4" xfId="22484"/>
    <cellStyle name="Normal 3 8 4 3 2 5" xfId="33041"/>
    <cellStyle name="Normal 3 8 4 3 2 6" xfId="43596"/>
    <cellStyle name="Normal 3 8 4 3 2 7" xfId="54160"/>
    <cellStyle name="Normal 3 8 4 3 3" xfId="9617"/>
    <cellStyle name="Normal 3 8 4 3 3 2" xfId="25124"/>
    <cellStyle name="Normal 3 8 4 3 3 3" xfId="35681"/>
    <cellStyle name="Normal 3 8 4 3 3 4" xfId="46236"/>
    <cellStyle name="Normal 3 8 4 3 3 5" xfId="56800"/>
    <cellStyle name="Normal 3 8 4 3 4" xfId="4335"/>
    <cellStyle name="Normal 3 8 4 3 5" xfId="14913"/>
    <cellStyle name="Normal 3 8 4 3 6" xfId="19844"/>
    <cellStyle name="Normal 3 8 4 3 7" xfId="30401"/>
    <cellStyle name="Normal 3 8 4 3 8" xfId="40956"/>
    <cellStyle name="Normal 3 8 4 3 9" xfId="51520"/>
    <cellStyle name="Normal 3 8 4 4" xfId="5744"/>
    <cellStyle name="Normal 3 8 4 4 2" xfId="11026"/>
    <cellStyle name="Normal 3 8 4 4 2 2" xfId="26532"/>
    <cellStyle name="Normal 3 8 4 4 2 3" xfId="37089"/>
    <cellStyle name="Normal 3 8 4 4 2 4" xfId="47644"/>
    <cellStyle name="Normal 3 8 4 4 2 5" xfId="58208"/>
    <cellStyle name="Normal 3 8 4 4 3" xfId="16145"/>
    <cellStyle name="Normal 3 8 4 4 4" xfId="21252"/>
    <cellStyle name="Normal 3 8 4 4 5" xfId="31809"/>
    <cellStyle name="Normal 3 8 4 4 6" xfId="42364"/>
    <cellStyle name="Normal 3 8 4 4 7" xfId="52928"/>
    <cellStyle name="Normal 3 8 4 5" xfId="8385"/>
    <cellStyle name="Normal 3 8 4 5 2" xfId="23892"/>
    <cellStyle name="Normal 3 8 4 5 3" xfId="34449"/>
    <cellStyle name="Normal 3 8 4 5 4" xfId="45004"/>
    <cellStyle name="Normal 3 8 4 5 5" xfId="55568"/>
    <cellStyle name="Normal 3 8 4 6" xfId="3105"/>
    <cellStyle name="Normal 3 8 4 7" xfId="13681"/>
    <cellStyle name="Normal 3 8 4 8" xfId="18612"/>
    <cellStyle name="Normal 3 8 4 9" xfId="29171"/>
    <cellStyle name="Normal 3 8 5" xfId="811"/>
    <cellStyle name="Normal 3 8 5 10" xfId="50640"/>
    <cellStyle name="Normal 3 8 5 2" xfId="2043"/>
    <cellStyle name="Normal 3 8 5 2 2" xfId="7329"/>
    <cellStyle name="Normal 3 8 5 2 2 2" xfId="12610"/>
    <cellStyle name="Normal 3 8 5 2 2 2 2" xfId="28116"/>
    <cellStyle name="Normal 3 8 5 2 2 2 3" xfId="38673"/>
    <cellStyle name="Normal 3 8 5 2 2 2 4" xfId="49228"/>
    <cellStyle name="Normal 3 8 5 2 2 2 5" xfId="59792"/>
    <cellStyle name="Normal 3 8 5 2 2 3" xfId="17729"/>
    <cellStyle name="Normal 3 8 5 2 2 4" xfId="22836"/>
    <cellStyle name="Normal 3 8 5 2 2 5" xfId="33393"/>
    <cellStyle name="Normal 3 8 5 2 2 6" xfId="43948"/>
    <cellStyle name="Normal 3 8 5 2 2 7" xfId="54512"/>
    <cellStyle name="Normal 3 8 5 2 3" xfId="9969"/>
    <cellStyle name="Normal 3 8 5 2 3 2" xfId="25476"/>
    <cellStyle name="Normal 3 8 5 2 3 3" xfId="36033"/>
    <cellStyle name="Normal 3 8 5 2 3 4" xfId="46588"/>
    <cellStyle name="Normal 3 8 5 2 3 5" xfId="57152"/>
    <cellStyle name="Normal 3 8 5 2 4" xfId="4687"/>
    <cellStyle name="Normal 3 8 5 2 5" xfId="15265"/>
    <cellStyle name="Normal 3 8 5 2 6" xfId="20196"/>
    <cellStyle name="Normal 3 8 5 2 7" xfId="30753"/>
    <cellStyle name="Normal 3 8 5 2 8" xfId="41308"/>
    <cellStyle name="Normal 3 8 5 2 9" xfId="51872"/>
    <cellStyle name="Normal 3 8 5 3" xfId="6097"/>
    <cellStyle name="Normal 3 8 5 3 2" xfId="11378"/>
    <cellStyle name="Normal 3 8 5 3 2 2" xfId="26884"/>
    <cellStyle name="Normal 3 8 5 3 2 3" xfId="37441"/>
    <cellStyle name="Normal 3 8 5 3 2 4" xfId="47996"/>
    <cellStyle name="Normal 3 8 5 3 2 5" xfId="58560"/>
    <cellStyle name="Normal 3 8 5 3 3" xfId="16497"/>
    <cellStyle name="Normal 3 8 5 3 4" xfId="21604"/>
    <cellStyle name="Normal 3 8 5 3 5" xfId="32161"/>
    <cellStyle name="Normal 3 8 5 3 6" xfId="42716"/>
    <cellStyle name="Normal 3 8 5 3 7" xfId="53280"/>
    <cellStyle name="Normal 3 8 5 4" xfId="8737"/>
    <cellStyle name="Normal 3 8 5 4 2" xfId="24244"/>
    <cellStyle name="Normal 3 8 5 4 3" xfId="34801"/>
    <cellStyle name="Normal 3 8 5 4 4" xfId="45356"/>
    <cellStyle name="Normal 3 8 5 4 5" xfId="55920"/>
    <cellStyle name="Normal 3 8 5 5" xfId="3455"/>
    <cellStyle name="Normal 3 8 5 6" xfId="14033"/>
    <cellStyle name="Normal 3 8 5 7" xfId="18964"/>
    <cellStyle name="Normal 3 8 5 8" xfId="29521"/>
    <cellStyle name="Normal 3 8 5 9" xfId="40076"/>
    <cellStyle name="Normal 3 8 6" xfId="1339"/>
    <cellStyle name="Normal 3 8 6 2" xfId="6625"/>
    <cellStyle name="Normal 3 8 6 2 2" xfId="11906"/>
    <cellStyle name="Normal 3 8 6 2 2 2" xfId="27412"/>
    <cellStyle name="Normal 3 8 6 2 2 3" xfId="37969"/>
    <cellStyle name="Normal 3 8 6 2 2 4" xfId="48524"/>
    <cellStyle name="Normal 3 8 6 2 2 5" xfId="59088"/>
    <cellStyle name="Normal 3 8 6 2 3" xfId="17025"/>
    <cellStyle name="Normal 3 8 6 2 4" xfId="22132"/>
    <cellStyle name="Normal 3 8 6 2 5" xfId="32689"/>
    <cellStyle name="Normal 3 8 6 2 6" xfId="43244"/>
    <cellStyle name="Normal 3 8 6 2 7" xfId="53808"/>
    <cellStyle name="Normal 3 8 6 3" xfId="9265"/>
    <cellStyle name="Normal 3 8 6 3 2" xfId="24772"/>
    <cellStyle name="Normal 3 8 6 3 3" xfId="35329"/>
    <cellStyle name="Normal 3 8 6 3 4" xfId="45884"/>
    <cellStyle name="Normal 3 8 6 3 5" xfId="56448"/>
    <cellStyle name="Normal 3 8 6 4" xfId="3983"/>
    <cellStyle name="Normal 3 8 6 5" xfId="14561"/>
    <cellStyle name="Normal 3 8 6 6" xfId="19492"/>
    <cellStyle name="Normal 3 8 6 7" xfId="30049"/>
    <cellStyle name="Normal 3 8 6 8" xfId="40604"/>
    <cellStyle name="Normal 3 8 6 9" xfId="51168"/>
    <cellStyle name="Normal 3 8 7" xfId="2571"/>
    <cellStyle name="Normal 3 8 7 2" xfId="7857"/>
    <cellStyle name="Normal 3 8 7 2 2" xfId="13138"/>
    <cellStyle name="Normal 3 8 7 2 2 2" xfId="28644"/>
    <cellStyle name="Normal 3 8 7 2 2 3" xfId="39201"/>
    <cellStyle name="Normal 3 8 7 2 2 4" xfId="49756"/>
    <cellStyle name="Normal 3 8 7 2 2 5" xfId="60320"/>
    <cellStyle name="Normal 3 8 7 2 3" xfId="23364"/>
    <cellStyle name="Normal 3 8 7 2 4" xfId="33921"/>
    <cellStyle name="Normal 3 8 7 2 5" xfId="44476"/>
    <cellStyle name="Normal 3 8 7 2 6" xfId="55040"/>
    <cellStyle name="Normal 3 8 7 3" xfId="10497"/>
    <cellStyle name="Normal 3 8 7 3 2" xfId="26004"/>
    <cellStyle name="Normal 3 8 7 3 3" xfId="36561"/>
    <cellStyle name="Normal 3 8 7 3 4" xfId="47116"/>
    <cellStyle name="Normal 3 8 7 3 5" xfId="57680"/>
    <cellStyle name="Normal 3 8 7 4" xfId="5215"/>
    <cellStyle name="Normal 3 8 7 5" xfId="15793"/>
    <cellStyle name="Normal 3 8 7 6" xfId="20724"/>
    <cellStyle name="Normal 3 8 7 7" xfId="31281"/>
    <cellStyle name="Normal 3 8 7 8" xfId="41836"/>
    <cellStyle name="Normal 3 8 7 9" xfId="52400"/>
    <cellStyle name="Normal 3 8 8" xfId="5392"/>
    <cellStyle name="Normal 3 8 8 2" xfId="10674"/>
    <cellStyle name="Normal 3 8 8 2 2" xfId="26180"/>
    <cellStyle name="Normal 3 8 8 2 3" xfId="36737"/>
    <cellStyle name="Normal 3 8 8 2 4" xfId="47292"/>
    <cellStyle name="Normal 3 8 8 2 5" xfId="57856"/>
    <cellStyle name="Normal 3 8 8 3" xfId="20900"/>
    <cellStyle name="Normal 3 8 8 4" xfId="31457"/>
    <cellStyle name="Normal 3 8 8 5" xfId="42012"/>
    <cellStyle name="Normal 3 8 8 6" xfId="52576"/>
    <cellStyle name="Normal 3 8 9" xfId="8033"/>
    <cellStyle name="Normal 3 8 9 2" xfId="23540"/>
    <cellStyle name="Normal 3 8 9 3" xfId="34097"/>
    <cellStyle name="Normal 3 8 9 4" xfId="44652"/>
    <cellStyle name="Normal 3 8 9 5" xfId="55216"/>
    <cellStyle name="Normal 3 9" xfId="125"/>
    <cellStyle name="Normal 4" xfId="4"/>
    <cellStyle name="Normal 4 2" xfId="55"/>
    <cellStyle name="Normal 5" xfId="2"/>
    <cellStyle name="Normal 5 10" xfId="765"/>
    <cellStyle name="Normal 5 10 10" xfId="50594"/>
    <cellStyle name="Normal 5 10 2" xfId="1997"/>
    <cellStyle name="Normal 5 10 2 2" xfId="7283"/>
    <cellStyle name="Normal 5 10 2 2 2" xfId="12564"/>
    <cellStyle name="Normal 5 10 2 2 2 2" xfId="28070"/>
    <cellStyle name="Normal 5 10 2 2 2 3" xfId="38627"/>
    <cellStyle name="Normal 5 10 2 2 2 4" xfId="49182"/>
    <cellStyle name="Normal 5 10 2 2 2 5" xfId="59746"/>
    <cellStyle name="Normal 5 10 2 2 3" xfId="17683"/>
    <cellStyle name="Normal 5 10 2 2 4" xfId="22790"/>
    <cellStyle name="Normal 5 10 2 2 5" xfId="33347"/>
    <cellStyle name="Normal 5 10 2 2 6" xfId="43902"/>
    <cellStyle name="Normal 5 10 2 2 7" xfId="54466"/>
    <cellStyle name="Normal 5 10 2 3" xfId="9923"/>
    <cellStyle name="Normal 5 10 2 3 2" xfId="25430"/>
    <cellStyle name="Normal 5 10 2 3 3" xfId="35987"/>
    <cellStyle name="Normal 5 10 2 3 4" xfId="46542"/>
    <cellStyle name="Normal 5 10 2 3 5" xfId="57106"/>
    <cellStyle name="Normal 5 10 2 4" xfId="4641"/>
    <cellStyle name="Normal 5 10 2 5" xfId="15219"/>
    <cellStyle name="Normal 5 10 2 6" xfId="20150"/>
    <cellStyle name="Normal 5 10 2 7" xfId="30707"/>
    <cellStyle name="Normal 5 10 2 8" xfId="41262"/>
    <cellStyle name="Normal 5 10 2 9" xfId="51826"/>
    <cellStyle name="Normal 5 10 3" xfId="6051"/>
    <cellStyle name="Normal 5 10 3 2" xfId="11332"/>
    <cellStyle name="Normal 5 10 3 2 2" xfId="26838"/>
    <cellStyle name="Normal 5 10 3 2 3" xfId="37395"/>
    <cellStyle name="Normal 5 10 3 2 4" xfId="47950"/>
    <cellStyle name="Normal 5 10 3 2 5" xfId="58514"/>
    <cellStyle name="Normal 5 10 3 3" xfId="16451"/>
    <cellStyle name="Normal 5 10 3 4" xfId="21558"/>
    <cellStyle name="Normal 5 10 3 5" xfId="32115"/>
    <cellStyle name="Normal 5 10 3 6" xfId="42670"/>
    <cellStyle name="Normal 5 10 3 7" xfId="53234"/>
    <cellStyle name="Normal 5 10 4" xfId="8691"/>
    <cellStyle name="Normal 5 10 4 2" xfId="24198"/>
    <cellStyle name="Normal 5 10 4 3" xfId="34755"/>
    <cellStyle name="Normal 5 10 4 4" xfId="45310"/>
    <cellStyle name="Normal 5 10 4 5" xfId="55874"/>
    <cellStyle name="Normal 5 10 5" xfId="3409"/>
    <cellStyle name="Normal 5 10 6" xfId="13987"/>
    <cellStyle name="Normal 5 10 7" xfId="18918"/>
    <cellStyle name="Normal 5 10 8" xfId="29475"/>
    <cellStyle name="Normal 5 10 9" xfId="40030"/>
    <cellStyle name="Normal 5 11" xfId="1280"/>
    <cellStyle name="Normal 5 11 2" xfId="6566"/>
    <cellStyle name="Normal 5 11 2 2" xfId="11847"/>
    <cellStyle name="Normal 5 11 2 2 2" xfId="27353"/>
    <cellStyle name="Normal 5 11 2 2 3" xfId="37910"/>
    <cellStyle name="Normal 5 11 2 2 4" xfId="48465"/>
    <cellStyle name="Normal 5 11 2 2 5" xfId="59029"/>
    <cellStyle name="Normal 5 11 2 3" xfId="16966"/>
    <cellStyle name="Normal 5 11 2 4" xfId="22073"/>
    <cellStyle name="Normal 5 11 2 5" xfId="32630"/>
    <cellStyle name="Normal 5 11 2 6" xfId="43185"/>
    <cellStyle name="Normal 5 11 2 7" xfId="53749"/>
    <cellStyle name="Normal 5 11 3" xfId="9206"/>
    <cellStyle name="Normal 5 11 3 2" xfId="24713"/>
    <cellStyle name="Normal 5 11 3 3" xfId="35270"/>
    <cellStyle name="Normal 5 11 3 4" xfId="45825"/>
    <cellStyle name="Normal 5 11 3 5" xfId="56389"/>
    <cellStyle name="Normal 5 11 4" xfId="3924"/>
    <cellStyle name="Normal 5 11 5" xfId="14502"/>
    <cellStyle name="Normal 5 11 6" xfId="19433"/>
    <cellStyle name="Normal 5 11 7" xfId="29990"/>
    <cellStyle name="Normal 5 11 8" xfId="40545"/>
    <cellStyle name="Normal 5 11 9" xfId="51109"/>
    <cellStyle name="Normal 5 12" xfId="2525"/>
    <cellStyle name="Normal 5 12 2" xfId="7811"/>
    <cellStyle name="Normal 5 12 2 2" xfId="13092"/>
    <cellStyle name="Normal 5 12 2 2 2" xfId="28598"/>
    <cellStyle name="Normal 5 12 2 2 3" xfId="39155"/>
    <cellStyle name="Normal 5 12 2 2 4" xfId="49710"/>
    <cellStyle name="Normal 5 12 2 2 5" xfId="60274"/>
    <cellStyle name="Normal 5 12 2 3" xfId="23318"/>
    <cellStyle name="Normal 5 12 2 4" xfId="33875"/>
    <cellStyle name="Normal 5 12 2 5" xfId="44430"/>
    <cellStyle name="Normal 5 12 2 6" xfId="54994"/>
    <cellStyle name="Normal 5 12 3" xfId="10451"/>
    <cellStyle name="Normal 5 12 3 2" xfId="25958"/>
    <cellStyle name="Normal 5 12 3 3" xfId="36515"/>
    <cellStyle name="Normal 5 12 3 4" xfId="47070"/>
    <cellStyle name="Normal 5 12 3 5" xfId="57634"/>
    <cellStyle name="Normal 5 12 4" xfId="5169"/>
    <cellStyle name="Normal 5 12 5" xfId="15734"/>
    <cellStyle name="Normal 5 12 6" xfId="20678"/>
    <cellStyle name="Normal 5 12 7" xfId="31235"/>
    <cellStyle name="Normal 5 12 8" xfId="41790"/>
    <cellStyle name="Normal 5 12 9" xfId="52354"/>
    <cellStyle name="Normal 5 13" xfId="5345"/>
    <cellStyle name="Normal 5 13 2" xfId="10627"/>
    <cellStyle name="Normal 5 13 2 2" xfId="26134"/>
    <cellStyle name="Normal 5 13 2 3" xfId="36691"/>
    <cellStyle name="Normal 5 13 2 4" xfId="47246"/>
    <cellStyle name="Normal 5 13 2 5" xfId="57810"/>
    <cellStyle name="Normal 5 13 3" xfId="20854"/>
    <cellStyle name="Normal 5 13 4" xfId="31411"/>
    <cellStyle name="Normal 5 13 5" xfId="41966"/>
    <cellStyle name="Normal 5 13 6" xfId="52530"/>
    <cellStyle name="Normal 5 14" xfId="7987"/>
    <cellStyle name="Normal 5 14 2" xfId="23494"/>
    <cellStyle name="Normal 5 14 3" xfId="34051"/>
    <cellStyle name="Normal 5 14 4" xfId="44606"/>
    <cellStyle name="Normal 5 14 5" xfId="55170"/>
    <cellStyle name="Normal 5 15" xfId="2687"/>
    <cellStyle name="Normal 5 16" xfId="13270"/>
    <cellStyle name="Normal 5 17" xfId="18211"/>
    <cellStyle name="Normal 5 18" xfId="28764"/>
    <cellStyle name="Normal 5 19" xfId="39319"/>
    <cellStyle name="Normal 5 2" xfId="17"/>
    <cellStyle name="Normal 5 2 10" xfId="1296"/>
    <cellStyle name="Normal 5 2 10 2" xfId="6582"/>
    <cellStyle name="Normal 5 2 10 2 2" xfId="11863"/>
    <cellStyle name="Normal 5 2 10 2 2 2" xfId="27369"/>
    <cellStyle name="Normal 5 2 10 2 2 3" xfId="37926"/>
    <cellStyle name="Normal 5 2 10 2 2 4" xfId="48481"/>
    <cellStyle name="Normal 5 2 10 2 2 5" xfId="59045"/>
    <cellStyle name="Normal 5 2 10 2 3" xfId="16982"/>
    <cellStyle name="Normal 5 2 10 2 4" xfId="22089"/>
    <cellStyle name="Normal 5 2 10 2 5" xfId="32646"/>
    <cellStyle name="Normal 5 2 10 2 6" xfId="43201"/>
    <cellStyle name="Normal 5 2 10 2 7" xfId="53765"/>
    <cellStyle name="Normal 5 2 10 3" xfId="9222"/>
    <cellStyle name="Normal 5 2 10 3 2" xfId="24729"/>
    <cellStyle name="Normal 5 2 10 3 3" xfId="35286"/>
    <cellStyle name="Normal 5 2 10 3 4" xfId="45841"/>
    <cellStyle name="Normal 5 2 10 3 5" xfId="56405"/>
    <cellStyle name="Normal 5 2 10 4" xfId="3940"/>
    <cellStyle name="Normal 5 2 10 5" xfId="14518"/>
    <cellStyle name="Normal 5 2 10 6" xfId="19449"/>
    <cellStyle name="Normal 5 2 10 7" xfId="30006"/>
    <cellStyle name="Normal 5 2 10 8" xfId="40561"/>
    <cellStyle name="Normal 5 2 10 9" xfId="51125"/>
    <cellStyle name="Normal 5 2 11" xfId="2528"/>
    <cellStyle name="Normal 5 2 11 2" xfId="7814"/>
    <cellStyle name="Normal 5 2 11 2 2" xfId="13095"/>
    <cellStyle name="Normal 5 2 11 2 2 2" xfId="28601"/>
    <cellStyle name="Normal 5 2 11 2 2 3" xfId="39158"/>
    <cellStyle name="Normal 5 2 11 2 2 4" xfId="49713"/>
    <cellStyle name="Normal 5 2 11 2 2 5" xfId="60277"/>
    <cellStyle name="Normal 5 2 11 2 3" xfId="23321"/>
    <cellStyle name="Normal 5 2 11 2 4" xfId="33878"/>
    <cellStyle name="Normal 5 2 11 2 5" xfId="44433"/>
    <cellStyle name="Normal 5 2 11 2 6" xfId="54997"/>
    <cellStyle name="Normal 5 2 11 3" xfId="10454"/>
    <cellStyle name="Normal 5 2 11 3 2" xfId="25961"/>
    <cellStyle name="Normal 5 2 11 3 3" xfId="36518"/>
    <cellStyle name="Normal 5 2 11 3 4" xfId="47073"/>
    <cellStyle name="Normal 5 2 11 3 5" xfId="57637"/>
    <cellStyle name="Normal 5 2 11 4" xfId="5172"/>
    <cellStyle name="Normal 5 2 11 5" xfId="15750"/>
    <cellStyle name="Normal 5 2 11 6" xfId="20681"/>
    <cellStyle name="Normal 5 2 11 7" xfId="31238"/>
    <cellStyle name="Normal 5 2 11 8" xfId="41793"/>
    <cellStyle name="Normal 5 2 11 9" xfId="52357"/>
    <cellStyle name="Normal 5 2 12" xfId="5348"/>
    <cellStyle name="Normal 5 2 12 2" xfId="10630"/>
    <cellStyle name="Normal 5 2 12 2 2" xfId="26137"/>
    <cellStyle name="Normal 5 2 12 2 3" xfId="36694"/>
    <cellStyle name="Normal 5 2 12 2 4" xfId="47249"/>
    <cellStyle name="Normal 5 2 12 2 5" xfId="57813"/>
    <cellStyle name="Normal 5 2 12 3" xfId="20857"/>
    <cellStyle name="Normal 5 2 12 4" xfId="31414"/>
    <cellStyle name="Normal 5 2 12 5" xfId="41969"/>
    <cellStyle name="Normal 5 2 12 6" xfId="52533"/>
    <cellStyle name="Normal 5 2 13" xfId="7990"/>
    <cellStyle name="Normal 5 2 13 2" xfId="23497"/>
    <cellStyle name="Normal 5 2 13 3" xfId="34054"/>
    <cellStyle name="Normal 5 2 13 4" xfId="44609"/>
    <cellStyle name="Normal 5 2 13 5" xfId="55173"/>
    <cellStyle name="Normal 5 2 14" xfId="2703"/>
    <cellStyle name="Normal 5 2 15" xfId="13286"/>
    <cellStyle name="Normal 5 2 16" xfId="18215"/>
    <cellStyle name="Normal 5 2 17" xfId="28780"/>
    <cellStyle name="Normal 5 2 18" xfId="39335"/>
    <cellStyle name="Normal 5 2 19" xfId="49892"/>
    <cellStyle name="Normal 5 2 2" xfId="75"/>
    <cellStyle name="Normal 5 2 2 10" xfId="5356"/>
    <cellStyle name="Normal 5 2 2 10 2" xfId="10638"/>
    <cellStyle name="Normal 5 2 2 10 2 2" xfId="26145"/>
    <cellStyle name="Normal 5 2 2 10 2 3" xfId="36702"/>
    <cellStyle name="Normal 5 2 2 10 2 4" xfId="47257"/>
    <cellStyle name="Normal 5 2 2 10 2 5" xfId="57821"/>
    <cellStyle name="Normal 5 2 2 10 3" xfId="20865"/>
    <cellStyle name="Normal 5 2 2 10 4" xfId="31422"/>
    <cellStyle name="Normal 5 2 2 10 5" xfId="41977"/>
    <cellStyle name="Normal 5 2 2 10 6" xfId="52541"/>
    <cellStyle name="Normal 5 2 2 11" xfId="7998"/>
    <cellStyle name="Normal 5 2 2 11 2" xfId="23505"/>
    <cellStyle name="Normal 5 2 2 11 3" xfId="34062"/>
    <cellStyle name="Normal 5 2 2 11 4" xfId="44617"/>
    <cellStyle name="Normal 5 2 2 11 5" xfId="55181"/>
    <cellStyle name="Normal 5 2 2 12" xfId="2732"/>
    <cellStyle name="Normal 5 2 2 13" xfId="13294"/>
    <cellStyle name="Normal 5 2 2 14" xfId="18223"/>
    <cellStyle name="Normal 5 2 2 15" xfId="28806"/>
    <cellStyle name="Normal 5 2 2 16" xfId="39361"/>
    <cellStyle name="Normal 5 2 2 17" xfId="49900"/>
    <cellStyle name="Normal 5 2 2 2" xfId="90"/>
    <cellStyle name="Normal 5 2 2 2 10" xfId="2746"/>
    <cellStyle name="Normal 5 2 2 2 11" xfId="13310"/>
    <cellStyle name="Normal 5 2 2 2 12" xfId="18239"/>
    <cellStyle name="Normal 5 2 2 2 13" xfId="28820"/>
    <cellStyle name="Normal 5 2 2 2 14" xfId="39375"/>
    <cellStyle name="Normal 5 2 2 2 15" xfId="49916"/>
    <cellStyle name="Normal 5 2 2 2 2" xfId="170"/>
    <cellStyle name="Normal 5 2 2 2 2 10" xfId="13397"/>
    <cellStyle name="Normal 5 2 2 2 2 11" xfId="18327"/>
    <cellStyle name="Normal 5 2 2 2 2 12" xfId="28889"/>
    <cellStyle name="Normal 5 2 2 2 2 13" xfId="39444"/>
    <cellStyle name="Normal 5 2 2 2 2 14" xfId="50004"/>
    <cellStyle name="Normal 5 2 2 2 2 2" xfId="350"/>
    <cellStyle name="Normal 5 2 2 2 2 2 10" xfId="29065"/>
    <cellStyle name="Normal 5 2 2 2 2 2 11" xfId="39620"/>
    <cellStyle name="Normal 5 2 2 2 2 2 12" xfId="50180"/>
    <cellStyle name="Normal 5 2 2 2 2 2 2" xfId="703"/>
    <cellStyle name="Normal 5 2 2 2 2 2 2 10" xfId="50532"/>
    <cellStyle name="Normal 5 2 2 2 2 2 2 2" xfId="1935"/>
    <cellStyle name="Normal 5 2 2 2 2 2 2 2 2" xfId="7221"/>
    <cellStyle name="Normal 5 2 2 2 2 2 2 2 2 2" xfId="12502"/>
    <cellStyle name="Normal 5 2 2 2 2 2 2 2 2 2 2" xfId="28008"/>
    <cellStyle name="Normal 5 2 2 2 2 2 2 2 2 2 3" xfId="38565"/>
    <cellStyle name="Normal 5 2 2 2 2 2 2 2 2 2 4" xfId="49120"/>
    <cellStyle name="Normal 5 2 2 2 2 2 2 2 2 2 5" xfId="59684"/>
    <cellStyle name="Normal 5 2 2 2 2 2 2 2 2 3" xfId="17621"/>
    <cellStyle name="Normal 5 2 2 2 2 2 2 2 2 4" xfId="22728"/>
    <cellStyle name="Normal 5 2 2 2 2 2 2 2 2 5" xfId="33285"/>
    <cellStyle name="Normal 5 2 2 2 2 2 2 2 2 6" xfId="43840"/>
    <cellStyle name="Normal 5 2 2 2 2 2 2 2 2 7" xfId="54404"/>
    <cellStyle name="Normal 5 2 2 2 2 2 2 2 3" xfId="9861"/>
    <cellStyle name="Normal 5 2 2 2 2 2 2 2 3 2" xfId="25368"/>
    <cellStyle name="Normal 5 2 2 2 2 2 2 2 3 3" xfId="35925"/>
    <cellStyle name="Normal 5 2 2 2 2 2 2 2 3 4" xfId="46480"/>
    <cellStyle name="Normal 5 2 2 2 2 2 2 2 3 5" xfId="57044"/>
    <cellStyle name="Normal 5 2 2 2 2 2 2 2 4" xfId="4579"/>
    <cellStyle name="Normal 5 2 2 2 2 2 2 2 5" xfId="15157"/>
    <cellStyle name="Normal 5 2 2 2 2 2 2 2 6" xfId="20088"/>
    <cellStyle name="Normal 5 2 2 2 2 2 2 2 7" xfId="30645"/>
    <cellStyle name="Normal 5 2 2 2 2 2 2 2 8" xfId="41200"/>
    <cellStyle name="Normal 5 2 2 2 2 2 2 2 9" xfId="51764"/>
    <cellStyle name="Normal 5 2 2 2 2 2 2 3" xfId="5989"/>
    <cellStyle name="Normal 5 2 2 2 2 2 2 3 2" xfId="11270"/>
    <cellStyle name="Normal 5 2 2 2 2 2 2 3 2 2" xfId="26776"/>
    <cellStyle name="Normal 5 2 2 2 2 2 2 3 2 3" xfId="37333"/>
    <cellStyle name="Normal 5 2 2 2 2 2 2 3 2 4" xfId="47888"/>
    <cellStyle name="Normal 5 2 2 2 2 2 2 3 2 5" xfId="58452"/>
    <cellStyle name="Normal 5 2 2 2 2 2 2 3 3" xfId="16389"/>
    <cellStyle name="Normal 5 2 2 2 2 2 2 3 4" xfId="21496"/>
    <cellStyle name="Normal 5 2 2 2 2 2 2 3 5" xfId="32053"/>
    <cellStyle name="Normal 5 2 2 2 2 2 2 3 6" xfId="42608"/>
    <cellStyle name="Normal 5 2 2 2 2 2 2 3 7" xfId="53172"/>
    <cellStyle name="Normal 5 2 2 2 2 2 2 4" xfId="8629"/>
    <cellStyle name="Normal 5 2 2 2 2 2 2 4 2" xfId="24136"/>
    <cellStyle name="Normal 5 2 2 2 2 2 2 4 3" xfId="34693"/>
    <cellStyle name="Normal 5 2 2 2 2 2 2 4 4" xfId="45248"/>
    <cellStyle name="Normal 5 2 2 2 2 2 2 4 5" xfId="55812"/>
    <cellStyle name="Normal 5 2 2 2 2 2 2 5" xfId="3347"/>
    <cellStyle name="Normal 5 2 2 2 2 2 2 6" xfId="13925"/>
    <cellStyle name="Normal 5 2 2 2 2 2 2 7" xfId="18856"/>
    <cellStyle name="Normal 5 2 2 2 2 2 2 8" xfId="29413"/>
    <cellStyle name="Normal 5 2 2 2 2 2 2 9" xfId="39968"/>
    <cellStyle name="Normal 5 2 2 2 2 2 3" xfId="1055"/>
    <cellStyle name="Normal 5 2 2 2 2 2 3 10" xfId="50884"/>
    <cellStyle name="Normal 5 2 2 2 2 2 3 2" xfId="2287"/>
    <cellStyle name="Normal 5 2 2 2 2 2 3 2 2" xfId="7573"/>
    <cellStyle name="Normal 5 2 2 2 2 2 3 2 2 2" xfId="12854"/>
    <cellStyle name="Normal 5 2 2 2 2 2 3 2 2 2 2" xfId="28360"/>
    <cellStyle name="Normal 5 2 2 2 2 2 3 2 2 2 3" xfId="38917"/>
    <cellStyle name="Normal 5 2 2 2 2 2 3 2 2 2 4" xfId="49472"/>
    <cellStyle name="Normal 5 2 2 2 2 2 3 2 2 2 5" xfId="60036"/>
    <cellStyle name="Normal 5 2 2 2 2 2 3 2 2 3" xfId="17973"/>
    <cellStyle name="Normal 5 2 2 2 2 2 3 2 2 4" xfId="23080"/>
    <cellStyle name="Normal 5 2 2 2 2 2 3 2 2 5" xfId="33637"/>
    <cellStyle name="Normal 5 2 2 2 2 2 3 2 2 6" xfId="44192"/>
    <cellStyle name="Normal 5 2 2 2 2 2 3 2 2 7" xfId="54756"/>
    <cellStyle name="Normal 5 2 2 2 2 2 3 2 3" xfId="10213"/>
    <cellStyle name="Normal 5 2 2 2 2 2 3 2 3 2" xfId="25720"/>
    <cellStyle name="Normal 5 2 2 2 2 2 3 2 3 3" xfId="36277"/>
    <cellStyle name="Normal 5 2 2 2 2 2 3 2 3 4" xfId="46832"/>
    <cellStyle name="Normal 5 2 2 2 2 2 3 2 3 5" xfId="57396"/>
    <cellStyle name="Normal 5 2 2 2 2 2 3 2 4" xfId="4931"/>
    <cellStyle name="Normal 5 2 2 2 2 2 3 2 5" xfId="15509"/>
    <cellStyle name="Normal 5 2 2 2 2 2 3 2 6" xfId="20440"/>
    <cellStyle name="Normal 5 2 2 2 2 2 3 2 7" xfId="30997"/>
    <cellStyle name="Normal 5 2 2 2 2 2 3 2 8" xfId="41552"/>
    <cellStyle name="Normal 5 2 2 2 2 2 3 2 9" xfId="52116"/>
    <cellStyle name="Normal 5 2 2 2 2 2 3 3" xfId="6341"/>
    <cellStyle name="Normal 5 2 2 2 2 2 3 3 2" xfId="11622"/>
    <cellStyle name="Normal 5 2 2 2 2 2 3 3 2 2" xfId="27128"/>
    <cellStyle name="Normal 5 2 2 2 2 2 3 3 2 3" xfId="37685"/>
    <cellStyle name="Normal 5 2 2 2 2 2 3 3 2 4" xfId="48240"/>
    <cellStyle name="Normal 5 2 2 2 2 2 3 3 2 5" xfId="58804"/>
    <cellStyle name="Normal 5 2 2 2 2 2 3 3 3" xfId="16741"/>
    <cellStyle name="Normal 5 2 2 2 2 2 3 3 4" xfId="21848"/>
    <cellStyle name="Normal 5 2 2 2 2 2 3 3 5" xfId="32405"/>
    <cellStyle name="Normal 5 2 2 2 2 2 3 3 6" xfId="42960"/>
    <cellStyle name="Normal 5 2 2 2 2 2 3 3 7" xfId="53524"/>
    <cellStyle name="Normal 5 2 2 2 2 2 3 4" xfId="8981"/>
    <cellStyle name="Normal 5 2 2 2 2 2 3 4 2" xfId="24488"/>
    <cellStyle name="Normal 5 2 2 2 2 2 3 4 3" xfId="35045"/>
    <cellStyle name="Normal 5 2 2 2 2 2 3 4 4" xfId="45600"/>
    <cellStyle name="Normal 5 2 2 2 2 2 3 4 5" xfId="56164"/>
    <cellStyle name="Normal 5 2 2 2 2 2 3 5" xfId="3699"/>
    <cellStyle name="Normal 5 2 2 2 2 2 3 6" xfId="14277"/>
    <cellStyle name="Normal 5 2 2 2 2 2 3 7" xfId="19208"/>
    <cellStyle name="Normal 5 2 2 2 2 2 3 8" xfId="29765"/>
    <cellStyle name="Normal 5 2 2 2 2 2 3 9" xfId="40320"/>
    <cellStyle name="Normal 5 2 2 2 2 2 4" xfId="1583"/>
    <cellStyle name="Normal 5 2 2 2 2 2 4 2" xfId="6869"/>
    <cellStyle name="Normal 5 2 2 2 2 2 4 2 2" xfId="12150"/>
    <cellStyle name="Normal 5 2 2 2 2 2 4 2 2 2" xfId="27656"/>
    <cellStyle name="Normal 5 2 2 2 2 2 4 2 2 3" xfId="38213"/>
    <cellStyle name="Normal 5 2 2 2 2 2 4 2 2 4" xfId="48768"/>
    <cellStyle name="Normal 5 2 2 2 2 2 4 2 2 5" xfId="59332"/>
    <cellStyle name="Normal 5 2 2 2 2 2 4 2 3" xfId="17269"/>
    <cellStyle name="Normal 5 2 2 2 2 2 4 2 4" xfId="22376"/>
    <cellStyle name="Normal 5 2 2 2 2 2 4 2 5" xfId="32933"/>
    <cellStyle name="Normal 5 2 2 2 2 2 4 2 6" xfId="43488"/>
    <cellStyle name="Normal 5 2 2 2 2 2 4 2 7" xfId="54052"/>
    <cellStyle name="Normal 5 2 2 2 2 2 4 3" xfId="9509"/>
    <cellStyle name="Normal 5 2 2 2 2 2 4 3 2" xfId="25016"/>
    <cellStyle name="Normal 5 2 2 2 2 2 4 3 3" xfId="35573"/>
    <cellStyle name="Normal 5 2 2 2 2 2 4 3 4" xfId="46128"/>
    <cellStyle name="Normal 5 2 2 2 2 2 4 3 5" xfId="56692"/>
    <cellStyle name="Normal 5 2 2 2 2 2 4 4" xfId="4227"/>
    <cellStyle name="Normal 5 2 2 2 2 2 4 5" xfId="14805"/>
    <cellStyle name="Normal 5 2 2 2 2 2 4 6" xfId="19736"/>
    <cellStyle name="Normal 5 2 2 2 2 2 4 7" xfId="30293"/>
    <cellStyle name="Normal 5 2 2 2 2 2 4 8" xfId="40848"/>
    <cellStyle name="Normal 5 2 2 2 2 2 4 9" xfId="51412"/>
    <cellStyle name="Normal 5 2 2 2 2 2 5" xfId="5636"/>
    <cellStyle name="Normal 5 2 2 2 2 2 5 2" xfId="10918"/>
    <cellStyle name="Normal 5 2 2 2 2 2 5 2 2" xfId="26424"/>
    <cellStyle name="Normal 5 2 2 2 2 2 5 2 3" xfId="36981"/>
    <cellStyle name="Normal 5 2 2 2 2 2 5 2 4" xfId="47536"/>
    <cellStyle name="Normal 5 2 2 2 2 2 5 2 5" xfId="58100"/>
    <cellStyle name="Normal 5 2 2 2 2 2 5 3" xfId="16037"/>
    <cellStyle name="Normal 5 2 2 2 2 2 5 4" xfId="21144"/>
    <cellStyle name="Normal 5 2 2 2 2 2 5 5" xfId="31701"/>
    <cellStyle name="Normal 5 2 2 2 2 2 5 6" xfId="42256"/>
    <cellStyle name="Normal 5 2 2 2 2 2 5 7" xfId="52820"/>
    <cellStyle name="Normal 5 2 2 2 2 2 6" xfId="8277"/>
    <cellStyle name="Normal 5 2 2 2 2 2 6 2" xfId="23784"/>
    <cellStyle name="Normal 5 2 2 2 2 2 6 3" xfId="34341"/>
    <cellStyle name="Normal 5 2 2 2 2 2 6 4" xfId="44896"/>
    <cellStyle name="Normal 5 2 2 2 2 2 6 5" xfId="55460"/>
    <cellStyle name="Normal 5 2 2 2 2 2 7" xfId="2999"/>
    <cellStyle name="Normal 5 2 2 2 2 2 8" xfId="13573"/>
    <cellStyle name="Normal 5 2 2 2 2 2 9" xfId="18504"/>
    <cellStyle name="Normal 5 2 2 2 2 3" xfId="526"/>
    <cellStyle name="Normal 5 2 2 2 2 3 10" xfId="39792"/>
    <cellStyle name="Normal 5 2 2 2 2 3 11" xfId="50356"/>
    <cellStyle name="Normal 5 2 2 2 2 3 2" xfId="1231"/>
    <cellStyle name="Normal 5 2 2 2 2 3 2 10" xfId="51060"/>
    <cellStyle name="Normal 5 2 2 2 2 3 2 2" xfId="2463"/>
    <cellStyle name="Normal 5 2 2 2 2 3 2 2 2" xfId="7749"/>
    <cellStyle name="Normal 5 2 2 2 2 3 2 2 2 2" xfId="13030"/>
    <cellStyle name="Normal 5 2 2 2 2 3 2 2 2 2 2" xfId="28536"/>
    <cellStyle name="Normal 5 2 2 2 2 3 2 2 2 2 3" xfId="39093"/>
    <cellStyle name="Normal 5 2 2 2 2 3 2 2 2 2 4" xfId="49648"/>
    <cellStyle name="Normal 5 2 2 2 2 3 2 2 2 2 5" xfId="60212"/>
    <cellStyle name="Normal 5 2 2 2 2 3 2 2 2 3" xfId="18149"/>
    <cellStyle name="Normal 5 2 2 2 2 3 2 2 2 4" xfId="23256"/>
    <cellStyle name="Normal 5 2 2 2 2 3 2 2 2 5" xfId="33813"/>
    <cellStyle name="Normal 5 2 2 2 2 3 2 2 2 6" xfId="44368"/>
    <cellStyle name="Normal 5 2 2 2 2 3 2 2 2 7" xfId="54932"/>
    <cellStyle name="Normal 5 2 2 2 2 3 2 2 3" xfId="10389"/>
    <cellStyle name="Normal 5 2 2 2 2 3 2 2 3 2" xfId="25896"/>
    <cellStyle name="Normal 5 2 2 2 2 3 2 2 3 3" xfId="36453"/>
    <cellStyle name="Normal 5 2 2 2 2 3 2 2 3 4" xfId="47008"/>
    <cellStyle name="Normal 5 2 2 2 2 3 2 2 3 5" xfId="57572"/>
    <cellStyle name="Normal 5 2 2 2 2 3 2 2 4" xfId="5107"/>
    <cellStyle name="Normal 5 2 2 2 2 3 2 2 5" xfId="15685"/>
    <cellStyle name="Normal 5 2 2 2 2 3 2 2 6" xfId="20616"/>
    <cellStyle name="Normal 5 2 2 2 2 3 2 2 7" xfId="31173"/>
    <cellStyle name="Normal 5 2 2 2 2 3 2 2 8" xfId="41728"/>
    <cellStyle name="Normal 5 2 2 2 2 3 2 2 9" xfId="52292"/>
    <cellStyle name="Normal 5 2 2 2 2 3 2 3" xfId="6517"/>
    <cellStyle name="Normal 5 2 2 2 2 3 2 3 2" xfId="11798"/>
    <cellStyle name="Normal 5 2 2 2 2 3 2 3 2 2" xfId="27304"/>
    <cellStyle name="Normal 5 2 2 2 2 3 2 3 2 3" xfId="37861"/>
    <cellStyle name="Normal 5 2 2 2 2 3 2 3 2 4" xfId="48416"/>
    <cellStyle name="Normal 5 2 2 2 2 3 2 3 2 5" xfId="58980"/>
    <cellStyle name="Normal 5 2 2 2 2 3 2 3 3" xfId="16917"/>
    <cellStyle name="Normal 5 2 2 2 2 3 2 3 4" xfId="22024"/>
    <cellStyle name="Normal 5 2 2 2 2 3 2 3 5" xfId="32581"/>
    <cellStyle name="Normal 5 2 2 2 2 3 2 3 6" xfId="43136"/>
    <cellStyle name="Normal 5 2 2 2 2 3 2 3 7" xfId="53700"/>
    <cellStyle name="Normal 5 2 2 2 2 3 2 4" xfId="9157"/>
    <cellStyle name="Normal 5 2 2 2 2 3 2 4 2" xfId="24664"/>
    <cellStyle name="Normal 5 2 2 2 2 3 2 4 3" xfId="35221"/>
    <cellStyle name="Normal 5 2 2 2 2 3 2 4 4" xfId="45776"/>
    <cellStyle name="Normal 5 2 2 2 2 3 2 4 5" xfId="56340"/>
    <cellStyle name="Normal 5 2 2 2 2 3 2 5" xfId="3875"/>
    <cellStyle name="Normal 5 2 2 2 2 3 2 6" xfId="14453"/>
    <cellStyle name="Normal 5 2 2 2 2 3 2 7" xfId="19384"/>
    <cellStyle name="Normal 5 2 2 2 2 3 2 8" xfId="29941"/>
    <cellStyle name="Normal 5 2 2 2 2 3 2 9" xfId="40496"/>
    <cellStyle name="Normal 5 2 2 2 2 3 3" xfId="1759"/>
    <cellStyle name="Normal 5 2 2 2 2 3 3 2" xfId="7045"/>
    <cellStyle name="Normal 5 2 2 2 2 3 3 2 2" xfId="12326"/>
    <cellStyle name="Normal 5 2 2 2 2 3 3 2 2 2" xfId="27832"/>
    <cellStyle name="Normal 5 2 2 2 2 3 3 2 2 3" xfId="38389"/>
    <cellStyle name="Normal 5 2 2 2 2 3 3 2 2 4" xfId="48944"/>
    <cellStyle name="Normal 5 2 2 2 2 3 3 2 2 5" xfId="59508"/>
    <cellStyle name="Normal 5 2 2 2 2 3 3 2 3" xfId="17445"/>
    <cellStyle name="Normal 5 2 2 2 2 3 3 2 4" xfId="22552"/>
    <cellStyle name="Normal 5 2 2 2 2 3 3 2 5" xfId="33109"/>
    <cellStyle name="Normal 5 2 2 2 2 3 3 2 6" xfId="43664"/>
    <cellStyle name="Normal 5 2 2 2 2 3 3 2 7" xfId="54228"/>
    <cellStyle name="Normal 5 2 2 2 2 3 3 3" xfId="9685"/>
    <cellStyle name="Normal 5 2 2 2 2 3 3 3 2" xfId="25192"/>
    <cellStyle name="Normal 5 2 2 2 2 3 3 3 3" xfId="35749"/>
    <cellStyle name="Normal 5 2 2 2 2 3 3 3 4" xfId="46304"/>
    <cellStyle name="Normal 5 2 2 2 2 3 3 3 5" xfId="56868"/>
    <cellStyle name="Normal 5 2 2 2 2 3 3 4" xfId="4403"/>
    <cellStyle name="Normal 5 2 2 2 2 3 3 5" xfId="14981"/>
    <cellStyle name="Normal 5 2 2 2 2 3 3 6" xfId="19912"/>
    <cellStyle name="Normal 5 2 2 2 2 3 3 7" xfId="30469"/>
    <cellStyle name="Normal 5 2 2 2 2 3 3 8" xfId="41024"/>
    <cellStyle name="Normal 5 2 2 2 2 3 3 9" xfId="51588"/>
    <cellStyle name="Normal 5 2 2 2 2 3 4" xfId="5812"/>
    <cellStyle name="Normal 5 2 2 2 2 3 4 2" xfId="11094"/>
    <cellStyle name="Normal 5 2 2 2 2 3 4 2 2" xfId="26600"/>
    <cellStyle name="Normal 5 2 2 2 2 3 4 2 3" xfId="37157"/>
    <cellStyle name="Normal 5 2 2 2 2 3 4 2 4" xfId="47712"/>
    <cellStyle name="Normal 5 2 2 2 2 3 4 2 5" xfId="58276"/>
    <cellStyle name="Normal 5 2 2 2 2 3 4 3" xfId="16213"/>
    <cellStyle name="Normal 5 2 2 2 2 3 4 4" xfId="21320"/>
    <cellStyle name="Normal 5 2 2 2 2 3 4 5" xfId="31877"/>
    <cellStyle name="Normal 5 2 2 2 2 3 4 6" xfId="42432"/>
    <cellStyle name="Normal 5 2 2 2 2 3 4 7" xfId="52996"/>
    <cellStyle name="Normal 5 2 2 2 2 3 5" xfId="8453"/>
    <cellStyle name="Normal 5 2 2 2 2 3 5 2" xfId="23960"/>
    <cellStyle name="Normal 5 2 2 2 2 3 5 3" xfId="34517"/>
    <cellStyle name="Normal 5 2 2 2 2 3 5 4" xfId="45072"/>
    <cellStyle name="Normal 5 2 2 2 2 3 5 5" xfId="55636"/>
    <cellStyle name="Normal 5 2 2 2 2 3 6" xfId="3171"/>
    <cellStyle name="Normal 5 2 2 2 2 3 7" xfId="13749"/>
    <cellStyle name="Normal 5 2 2 2 2 3 8" xfId="18680"/>
    <cellStyle name="Normal 5 2 2 2 2 3 9" xfId="29237"/>
    <cellStyle name="Normal 5 2 2 2 2 4" xfId="879"/>
    <cellStyle name="Normal 5 2 2 2 2 4 10" xfId="50708"/>
    <cellStyle name="Normal 5 2 2 2 2 4 2" xfId="2111"/>
    <cellStyle name="Normal 5 2 2 2 2 4 2 2" xfId="7397"/>
    <cellStyle name="Normal 5 2 2 2 2 4 2 2 2" xfId="12678"/>
    <cellStyle name="Normal 5 2 2 2 2 4 2 2 2 2" xfId="28184"/>
    <cellStyle name="Normal 5 2 2 2 2 4 2 2 2 3" xfId="38741"/>
    <cellStyle name="Normal 5 2 2 2 2 4 2 2 2 4" xfId="49296"/>
    <cellStyle name="Normal 5 2 2 2 2 4 2 2 2 5" xfId="59860"/>
    <cellStyle name="Normal 5 2 2 2 2 4 2 2 3" xfId="17797"/>
    <cellStyle name="Normal 5 2 2 2 2 4 2 2 4" xfId="22904"/>
    <cellStyle name="Normal 5 2 2 2 2 4 2 2 5" xfId="33461"/>
    <cellStyle name="Normal 5 2 2 2 2 4 2 2 6" xfId="44016"/>
    <cellStyle name="Normal 5 2 2 2 2 4 2 2 7" xfId="54580"/>
    <cellStyle name="Normal 5 2 2 2 2 4 2 3" xfId="10037"/>
    <cellStyle name="Normal 5 2 2 2 2 4 2 3 2" xfId="25544"/>
    <cellStyle name="Normal 5 2 2 2 2 4 2 3 3" xfId="36101"/>
    <cellStyle name="Normal 5 2 2 2 2 4 2 3 4" xfId="46656"/>
    <cellStyle name="Normal 5 2 2 2 2 4 2 3 5" xfId="57220"/>
    <cellStyle name="Normal 5 2 2 2 2 4 2 4" xfId="4755"/>
    <cellStyle name="Normal 5 2 2 2 2 4 2 5" xfId="15333"/>
    <cellStyle name="Normal 5 2 2 2 2 4 2 6" xfId="20264"/>
    <cellStyle name="Normal 5 2 2 2 2 4 2 7" xfId="30821"/>
    <cellStyle name="Normal 5 2 2 2 2 4 2 8" xfId="41376"/>
    <cellStyle name="Normal 5 2 2 2 2 4 2 9" xfId="51940"/>
    <cellStyle name="Normal 5 2 2 2 2 4 3" xfId="6165"/>
    <cellStyle name="Normal 5 2 2 2 2 4 3 2" xfId="11446"/>
    <cellStyle name="Normal 5 2 2 2 2 4 3 2 2" xfId="26952"/>
    <cellStyle name="Normal 5 2 2 2 2 4 3 2 3" xfId="37509"/>
    <cellStyle name="Normal 5 2 2 2 2 4 3 2 4" xfId="48064"/>
    <cellStyle name="Normal 5 2 2 2 2 4 3 2 5" xfId="58628"/>
    <cellStyle name="Normal 5 2 2 2 2 4 3 3" xfId="16565"/>
    <cellStyle name="Normal 5 2 2 2 2 4 3 4" xfId="21672"/>
    <cellStyle name="Normal 5 2 2 2 2 4 3 5" xfId="32229"/>
    <cellStyle name="Normal 5 2 2 2 2 4 3 6" xfId="42784"/>
    <cellStyle name="Normal 5 2 2 2 2 4 3 7" xfId="53348"/>
    <cellStyle name="Normal 5 2 2 2 2 4 4" xfId="8805"/>
    <cellStyle name="Normal 5 2 2 2 2 4 4 2" xfId="24312"/>
    <cellStyle name="Normal 5 2 2 2 2 4 4 3" xfId="34869"/>
    <cellStyle name="Normal 5 2 2 2 2 4 4 4" xfId="45424"/>
    <cellStyle name="Normal 5 2 2 2 2 4 4 5" xfId="55988"/>
    <cellStyle name="Normal 5 2 2 2 2 4 5" xfId="3523"/>
    <cellStyle name="Normal 5 2 2 2 2 4 6" xfId="14101"/>
    <cellStyle name="Normal 5 2 2 2 2 4 7" xfId="19032"/>
    <cellStyle name="Normal 5 2 2 2 2 4 8" xfId="29589"/>
    <cellStyle name="Normal 5 2 2 2 2 4 9" xfId="40144"/>
    <cellStyle name="Normal 5 2 2 2 2 5" xfId="1407"/>
    <cellStyle name="Normal 5 2 2 2 2 5 2" xfId="6693"/>
    <cellStyle name="Normal 5 2 2 2 2 5 2 2" xfId="11974"/>
    <cellStyle name="Normal 5 2 2 2 2 5 2 2 2" xfId="27480"/>
    <cellStyle name="Normal 5 2 2 2 2 5 2 2 3" xfId="38037"/>
    <cellStyle name="Normal 5 2 2 2 2 5 2 2 4" xfId="48592"/>
    <cellStyle name="Normal 5 2 2 2 2 5 2 2 5" xfId="59156"/>
    <cellStyle name="Normal 5 2 2 2 2 5 2 3" xfId="17093"/>
    <cellStyle name="Normal 5 2 2 2 2 5 2 4" xfId="22200"/>
    <cellStyle name="Normal 5 2 2 2 2 5 2 5" xfId="32757"/>
    <cellStyle name="Normal 5 2 2 2 2 5 2 6" xfId="43312"/>
    <cellStyle name="Normal 5 2 2 2 2 5 2 7" xfId="53876"/>
    <cellStyle name="Normal 5 2 2 2 2 5 3" xfId="9333"/>
    <cellStyle name="Normal 5 2 2 2 2 5 3 2" xfId="24840"/>
    <cellStyle name="Normal 5 2 2 2 2 5 3 3" xfId="35397"/>
    <cellStyle name="Normal 5 2 2 2 2 5 3 4" xfId="45952"/>
    <cellStyle name="Normal 5 2 2 2 2 5 3 5" xfId="56516"/>
    <cellStyle name="Normal 5 2 2 2 2 5 4" xfId="4051"/>
    <cellStyle name="Normal 5 2 2 2 2 5 5" xfId="14629"/>
    <cellStyle name="Normal 5 2 2 2 2 5 6" xfId="19560"/>
    <cellStyle name="Normal 5 2 2 2 2 5 7" xfId="30117"/>
    <cellStyle name="Normal 5 2 2 2 2 5 8" xfId="40672"/>
    <cellStyle name="Normal 5 2 2 2 2 5 9" xfId="51236"/>
    <cellStyle name="Normal 5 2 2 2 2 6" xfId="2639"/>
    <cellStyle name="Normal 5 2 2 2 2 6 2" xfId="7925"/>
    <cellStyle name="Normal 5 2 2 2 2 6 2 2" xfId="13206"/>
    <cellStyle name="Normal 5 2 2 2 2 6 2 2 2" xfId="28712"/>
    <cellStyle name="Normal 5 2 2 2 2 6 2 2 3" xfId="39269"/>
    <cellStyle name="Normal 5 2 2 2 2 6 2 2 4" xfId="49824"/>
    <cellStyle name="Normal 5 2 2 2 2 6 2 2 5" xfId="60388"/>
    <cellStyle name="Normal 5 2 2 2 2 6 2 3" xfId="23432"/>
    <cellStyle name="Normal 5 2 2 2 2 6 2 4" xfId="33989"/>
    <cellStyle name="Normal 5 2 2 2 2 6 2 5" xfId="44544"/>
    <cellStyle name="Normal 5 2 2 2 2 6 2 6" xfId="55108"/>
    <cellStyle name="Normal 5 2 2 2 2 6 3" xfId="10565"/>
    <cellStyle name="Normal 5 2 2 2 2 6 3 2" xfId="26072"/>
    <cellStyle name="Normal 5 2 2 2 2 6 3 3" xfId="36629"/>
    <cellStyle name="Normal 5 2 2 2 2 6 3 4" xfId="47184"/>
    <cellStyle name="Normal 5 2 2 2 2 6 3 5" xfId="57748"/>
    <cellStyle name="Normal 5 2 2 2 2 6 4" xfId="5283"/>
    <cellStyle name="Normal 5 2 2 2 2 6 5" xfId="15861"/>
    <cellStyle name="Normal 5 2 2 2 2 6 6" xfId="20792"/>
    <cellStyle name="Normal 5 2 2 2 2 6 7" xfId="31349"/>
    <cellStyle name="Normal 5 2 2 2 2 6 8" xfId="41904"/>
    <cellStyle name="Normal 5 2 2 2 2 6 9" xfId="52468"/>
    <cellStyle name="Normal 5 2 2 2 2 7" xfId="5460"/>
    <cellStyle name="Normal 5 2 2 2 2 7 2" xfId="10742"/>
    <cellStyle name="Normal 5 2 2 2 2 7 2 2" xfId="26248"/>
    <cellStyle name="Normal 5 2 2 2 2 7 2 3" xfId="36805"/>
    <cellStyle name="Normal 5 2 2 2 2 7 2 4" xfId="47360"/>
    <cellStyle name="Normal 5 2 2 2 2 7 2 5" xfId="57924"/>
    <cellStyle name="Normal 5 2 2 2 2 7 3" xfId="20968"/>
    <cellStyle name="Normal 5 2 2 2 2 7 4" xfId="31525"/>
    <cellStyle name="Normal 5 2 2 2 2 7 5" xfId="42080"/>
    <cellStyle name="Normal 5 2 2 2 2 7 6" xfId="52644"/>
    <cellStyle name="Normal 5 2 2 2 2 8" xfId="8101"/>
    <cellStyle name="Normal 5 2 2 2 2 8 2" xfId="23608"/>
    <cellStyle name="Normal 5 2 2 2 2 8 3" xfId="34165"/>
    <cellStyle name="Normal 5 2 2 2 2 8 4" xfId="44720"/>
    <cellStyle name="Normal 5 2 2 2 2 8 5" xfId="55284"/>
    <cellStyle name="Normal 5 2 2 2 2 9" xfId="2816"/>
    <cellStyle name="Normal 5 2 2 2 3" xfId="263"/>
    <cellStyle name="Normal 5 2 2 2 3 10" xfId="28978"/>
    <cellStyle name="Normal 5 2 2 2 3 11" xfId="39533"/>
    <cellStyle name="Normal 5 2 2 2 3 12" xfId="50093"/>
    <cellStyle name="Normal 5 2 2 2 3 2" xfId="616"/>
    <cellStyle name="Normal 5 2 2 2 3 2 10" xfId="50445"/>
    <cellStyle name="Normal 5 2 2 2 3 2 2" xfId="1848"/>
    <cellStyle name="Normal 5 2 2 2 3 2 2 2" xfId="7134"/>
    <cellStyle name="Normal 5 2 2 2 3 2 2 2 2" xfId="12415"/>
    <cellStyle name="Normal 5 2 2 2 3 2 2 2 2 2" xfId="27921"/>
    <cellStyle name="Normal 5 2 2 2 3 2 2 2 2 3" xfId="38478"/>
    <cellStyle name="Normal 5 2 2 2 3 2 2 2 2 4" xfId="49033"/>
    <cellStyle name="Normal 5 2 2 2 3 2 2 2 2 5" xfId="59597"/>
    <cellStyle name="Normal 5 2 2 2 3 2 2 2 3" xfId="17534"/>
    <cellStyle name="Normal 5 2 2 2 3 2 2 2 4" xfId="22641"/>
    <cellStyle name="Normal 5 2 2 2 3 2 2 2 5" xfId="33198"/>
    <cellStyle name="Normal 5 2 2 2 3 2 2 2 6" xfId="43753"/>
    <cellStyle name="Normal 5 2 2 2 3 2 2 2 7" xfId="54317"/>
    <cellStyle name="Normal 5 2 2 2 3 2 2 3" xfId="9774"/>
    <cellStyle name="Normal 5 2 2 2 3 2 2 3 2" xfId="25281"/>
    <cellStyle name="Normal 5 2 2 2 3 2 2 3 3" xfId="35838"/>
    <cellStyle name="Normal 5 2 2 2 3 2 2 3 4" xfId="46393"/>
    <cellStyle name="Normal 5 2 2 2 3 2 2 3 5" xfId="56957"/>
    <cellStyle name="Normal 5 2 2 2 3 2 2 4" xfId="4492"/>
    <cellStyle name="Normal 5 2 2 2 3 2 2 5" xfId="15070"/>
    <cellStyle name="Normal 5 2 2 2 3 2 2 6" xfId="20001"/>
    <cellStyle name="Normal 5 2 2 2 3 2 2 7" xfId="30558"/>
    <cellStyle name="Normal 5 2 2 2 3 2 2 8" xfId="41113"/>
    <cellStyle name="Normal 5 2 2 2 3 2 2 9" xfId="51677"/>
    <cellStyle name="Normal 5 2 2 2 3 2 3" xfId="5902"/>
    <cellStyle name="Normal 5 2 2 2 3 2 3 2" xfId="11183"/>
    <cellStyle name="Normal 5 2 2 2 3 2 3 2 2" xfId="26689"/>
    <cellStyle name="Normal 5 2 2 2 3 2 3 2 3" xfId="37246"/>
    <cellStyle name="Normal 5 2 2 2 3 2 3 2 4" xfId="47801"/>
    <cellStyle name="Normal 5 2 2 2 3 2 3 2 5" xfId="58365"/>
    <cellStyle name="Normal 5 2 2 2 3 2 3 3" xfId="16302"/>
    <cellStyle name="Normal 5 2 2 2 3 2 3 4" xfId="21409"/>
    <cellStyle name="Normal 5 2 2 2 3 2 3 5" xfId="31966"/>
    <cellStyle name="Normal 5 2 2 2 3 2 3 6" xfId="42521"/>
    <cellStyle name="Normal 5 2 2 2 3 2 3 7" xfId="53085"/>
    <cellStyle name="Normal 5 2 2 2 3 2 4" xfId="8542"/>
    <cellStyle name="Normal 5 2 2 2 3 2 4 2" xfId="24049"/>
    <cellStyle name="Normal 5 2 2 2 3 2 4 3" xfId="34606"/>
    <cellStyle name="Normal 5 2 2 2 3 2 4 4" xfId="45161"/>
    <cellStyle name="Normal 5 2 2 2 3 2 4 5" xfId="55725"/>
    <cellStyle name="Normal 5 2 2 2 3 2 5" xfId="3260"/>
    <cellStyle name="Normal 5 2 2 2 3 2 6" xfId="13838"/>
    <cellStyle name="Normal 5 2 2 2 3 2 7" xfId="18769"/>
    <cellStyle name="Normal 5 2 2 2 3 2 8" xfId="29326"/>
    <cellStyle name="Normal 5 2 2 2 3 2 9" xfId="39881"/>
    <cellStyle name="Normal 5 2 2 2 3 3" xfId="968"/>
    <cellStyle name="Normal 5 2 2 2 3 3 10" xfId="50797"/>
    <cellStyle name="Normal 5 2 2 2 3 3 2" xfId="2200"/>
    <cellStyle name="Normal 5 2 2 2 3 3 2 2" xfId="7486"/>
    <cellStyle name="Normal 5 2 2 2 3 3 2 2 2" xfId="12767"/>
    <cellStyle name="Normal 5 2 2 2 3 3 2 2 2 2" xfId="28273"/>
    <cellStyle name="Normal 5 2 2 2 3 3 2 2 2 3" xfId="38830"/>
    <cellStyle name="Normal 5 2 2 2 3 3 2 2 2 4" xfId="49385"/>
    <cellStyle name="Normal 5 2 2 2 3 3 2 2 2 5" xfId="59949"/>
    <cellStyle name="Normal 5 2 2 2 3 3 2 2 3" xfId="17886"/>
    <cellStyle name="Normal 5 2 2 2 3 3 2 2 4" xfId="22993"/>
    <cellStyle name="Normal 5 2 2 2 3 3 2 2 5" xfId="33550"/>
    <cellStyle name="Normal 5 2 2 2 3 3 2 2 6" xfId="44105"/>
    <cellStyle name="Normal 5 2 2 2 3 3 2 2 7" xfId="54669"/>
    <cellStyle name="Normal 5 2 2 2 3 3 2 3" xfId="10126"/>
    <cellStyle name="Normal 5 2 2 2 3 3 2 3 2" xfId="25633"/>
    <cellStyle name="Normal 5 2 2 2 3 3 2 3 3" xfId="36190"/>
    <cellStyle name="Normal 5 2 2 2 3 3 2 3 4" xfId="46745"/>
    <cellStyle name="Normal 5 2 2 2 3 3 2 3 5" xfId="57309"/>
    <cellStyle name="Normal 5 2 2 2 3 3 2 4" xfId="4844"/>
    <cellStyle name="Normal 5 2 2 2 3 3 2 5" xfId="15422"/>
    <cellStyle name="Normal 5 2 2 2 3 3 2 6" xfId="20353"/>
    <cellStyle name="Normal 5 2 2 2 3 3 2 7" xfId="30910"/>
    <cellStyle name="Normal 5 2 2 2 3 3 2 8" xfId="41465"/>
    <cellStyle name="Normal 5 2 2 2 3 3 2 9" xfId="52029"/>
    <cellStyle name="Normal 5 2 2 2 3 3 3" xfId="6254"/>
    <cellStyle name="Normal 5 2 2 2 3 3 3 2" xfId="11535"/>
    <cellStyle name="Normal 5 2 2 2 3 3 3 2 2" xfId="27041"/>
    <cellStyle name="Normal 5 2 2 2 3 3 3 2 3" xfId="37598"/>
    <cellStyle name="Normal 5 2 2 2 3 3 3 2 4" xfId="48153"/>
    <cellStyle name="Normal 5 2 2 2 3 3 3 2 5" xfId="58717"/>
    <cellStyle name="Normal 5 2 2 2 3 3 3 3" xfId="16654"/>
    <cellStyle name="Normal 5 2 2 2 3 3 3 4" xfId="21761"/>
    <cellStyle name="Normal 5 2 2 2 3 3 3 5" xfId="32318"/>
    <cellStyle name="Normal 5 2 2 2 3 3 3 6" xfId="42873"/>
    <cellStyle name="Normal 5 2 2 2 3 3 3 7" xfId="53437"/>
    <cellStyle name="Normal 5 2 2 2 3 3 4" xfId="8894"/>
    <cellStyle name="Normal 5 2 2 2 3 3 4 2" xfId="24401"/>
    <cellStyle name="Normal 5 2 2 2 3 3 4 3" xfId="34958"/>
    <cellStyle name="Normal 5 2 2 2 3 3 4 4" xfId="45513"/>
    <cellStyle name="Normal 5 2 2 2 3 3 4 5" xfId="56077"/>
    <cellStyle name="Normal 5 2 2 2 3 3 5" xfId="3612"/>
    <cellStyle name="Normal 5 2 2 2 3 3 6" xfId="14190"/>
    <cellStyle name="Normal 5 2 2 2 3 3 7" xfId="19121"/>
    <cellStyle name="Normal 5 2 2 2 3 3 8" xfId="29678"/>
    <cellStyle name="Normal 5 2 2 2 3 3 9" xfId="40233"/>
    <cellStyle name="Normal 5 2 2 2 3 4" xfId="1496"/>
    <cellStyle name="Normal 5 2 2 2 3 4 2" xfId="6782"/>
    <cellStyle name="Normal 5 2 2 2 3 4 2 2" xfId="12063"/>
    <cellStyle name="Normal 5 2 2 2 3 4 2 2 2" xfId="27569"/>
    <cellStyle name="Normal 5 2 2 2 3 4 2 2 3" xfId="38126"/>
    <cellStyle name="Normal 5 2 2 2 3 4 2 2 4" xfId="48681"/>
    <cellStyle name="Normal 5 2 2 2 3 4 2 2 5" xfId="59245"/>
    <cellStyle name="Normal 5 2 2 2 3 4 2 3" xfId="17182"/>
    <cellStyle name="Normal 5 2 2 2 3 4 2 4" xfId="22289"/>
    <cellStyle name="Normal 5 2 2 2 3 4 2 5" xfId="32846"/>
    <cellStyle name="Normal 5 2 2 2 3 4 2 6" xfId="43401"/>
    <cellStyle name="Normal 5 2 2 2 3 4 2 7" xfId="53965"/>
    <cellStyle name="Normal 5 2 2 2 3 4 3" xfId="9422"/>
    <cellStyle name="Normal 5 2 2 2 3 4 3 2" xfId="24929"/>
    <cellStyle name="Normal 5 2 2 2 3 4 3 3" xfId="35486"/>
    <cellStyle name="Normal 5 2 2 2 3 4 3 4" xfId="46041"/>
    <cellStyle name="Normal 5 2 2 2 3 4 3 5" xfId="56605"/>
    <cellStyle name="Normal 5 2 2 2 3 4 4" xfId="4140"/>
    <cellStyle name="Normal 5 2 2 2 3 4 5" xfId="14718"/>
    <cellStyle name="Normal 5 2 2 2 3 4 6" xfId="19649"/>
    <cellStyle name="Normal 5 2 2 2 3 4 7" xfId="30206"/>
    <cellStyle name="Normal 5 2 2 2 3 4 8" xfId="40761"/>
    <cellStyle name="Normal 5 2 2 2 3 4 9" xfId="51325"/>
    <cellStyle name="Normal 5 2 2 2 3 5" xfId="5549"/>
    <cellStyle name="Normal 5 2 2 2 3 5 2" xfId="10831"/>
    <cellStyle name="Normal 5 2 2 2 3 5 2 2" xfId="26337"/>
    <cellStyle name="Normal 5 2 2 2 3 5 2 3" xfId="36894"/>
    <cellStyle name="Normal 5 2 2 2 3 5 2 4" xfId="47449"/>
    <cellStyle name="Normal 5 2 2 2 3 5 2 5" xfId="58013"/>
    <cellStyle name="Normal 5 2 2 2 3 5 3" xfId="15950"/>
    <cellStyle name="Normal 5 2 2 2 3 5 4" xfId="21057"/>
    <cellStyle name="Normal 5 2 2 2 3 5 5" xfId="31614"/>
    <cellStyle name="Normal 5 2 2 2 3 5 6" xfId="42169"/>
    <cellStyle name="Normal 5 2 2 2 3 5 7" xfId="52733"/>
    <cellStyle name="Normal 5 2 2 2 3 6" xfId="8190"/>
    <cellStyle name="Normal 5 2 2 2 3 6 2" xfId="23697"/>
    <cellStyle name="Normal 5 2 2 2 3 6 3" xfId="34254"/>
    <cellStyle name="Normal 5 2 2 2 3 6 4" xfId="44809"/>
    <cellStyle name="Normal 5 2 2 2 3 6 5" xfId="55373"/>
    <cellStyle name="Normal 5 2 2 2 3 7" xfId="2912"/>
    <cellStyle name="Normal 5 2 2 2 3 8" xfId="13486"/>
    <cellStyle name="Normal 5 2 2 2 3 9" xfId="18417"/>
    <cellStyle name="Normal 5 2 2 2 4" xfId="441"/>
    <cellStyle name="Normal 5 2 2 2 4 10" xfId="39709"/>
    <cellStyle name="Normal 5 2 2 2 4 11" xfId="50271"/>
    <cellStyle name="Normal 5 2 2 2 4 2" xfId="1146"/>
    <cellStyle name="Normal 5 2 2 2 4 2 10" xfId="50975"/>
    <cellStyle name="Normal 5 2 2 2 4 2 2" xfId="2378"/>
    <cellStyle name="Normal 5 2 2 2 4 2 2 2" xfId="7664"/>
    <cellStyle name="Normal 5 2 2 2 4 2 2 2 2" xfId="12945"/>
    <cellStyle name="Normal 5 2 2 2 4 2 2 2 2 2" xfId="28451"/>
    <cellStyle name="Normal 5 2 2 2 4 2 2 2 2 3" xfId="39008"/>
    <cellStyle name="Normal 5 2 2 2 4 2 2 2 2 4" xfId="49563"/>
    <cellStyle name="Normal 5 2 2 2 4 2 2 2 2 5" xfId="60127"/>
    <cellStyle name="Normal 5 2 2 2 4 2 2 2 3" xfId="18064"/>
    <cellStyle name="Normal 5 2 2 2 4 2 2 2 4" xfId="23171"/>
    <cellStyle name="Normal 5 2 2 2 4 2 2 2 5" xfId="33728"/>
    <cellStyle name="Normal 5 2 2 2 4 2 2 2 6" xfId="44283"/>
    <cellStyle name="Normal 5 2 2 2 4 2 2 2 7" xfId="54847"/>
    <cellStyle name="Normal 5 2 2 2 4 2 2 3" xfId="10304"/>
    <cellStyle name="Normal 5 2 2 2 4 2 2 3 2" xfId="25811"/>
    <cellStyle name="Normal 5 2 2 2 4 2 2 3 3" xfId="36368"/>
    <cellStyle name="Normal 5 2 2 2 4 2 2 3 4" xfId="46923"/>
    <cellStyle name="Normal 5 2 2 2 4 2 2 3 5" xfId="57487"/>
    <cellStyle name="Normal 5 2 2 2 4 2 2 4" xfId="5022"/>
    <cellStyle name="Normal 5 2 2 2 4 2 2 5" xfId="15600"/>
    <cellStyle name="Normal 5 2 2 2 4 2 2 6" xfId="20531"/>
    <cellStyle name="Normal 5 2 2 2 4 2 2 7" xfId="31088"/>
    <cellStyle name="Normal 5 2 2 2 4 2 2 8" xfId="41643"/>
    <cellStyle name="Normal 5 2 2 2 4 2 2 9" xfId="52207"/>
    <cellStyle name="Normal 5 2 2 2 4 2 3" xfId="6432"/>
    <cellStyle name="Normal 5 2 2 2 4 2 3 2" xfId="11713"/>
    <cellStyle name="Normal 5 2 2 2 4 2 3 2 2" xfId="27219"/>
    <cellStyle name="Normal 5 2 2 2 4 2 3 2 3" xfId="37776"/>
    <cellStyle name="Normal 5 2 2 2 4 2 3 2 4" xfId="48331"/>
    <cellStyle name="Normal 5 2 2 2 4 2 3 2 5" xfId="58895"/>
    <cellStyle name="Normal 5 2 2 2 4 2 3 3" xfId="16832"/>
    <cellStyle name="Normal 5 2 2 2 4 2 3 4" xfId="21939"/>
    <cellStyle name="Normal 5 2 2 2 4 2 3 5" xfId="32496"/>
    <cellStyle name="Normal 5 2 2 2 4 2 3 6" xfId="43051"/>
    <cellStyle name="Normal 5 2 2 2 4 2 3 7" xfId="53615"/>
    <cellStyle name="Normal 5 2 2 2 4 2 4" xfId="9072"/>
    <cellStyle name="Normal 5 2 2 2 4 2 4 2" xfId="24579"/>
    <cellStyle name="Normal 5 2 2 2 4 2 4 3" xfId="35136"/>
    <cellStyle name="Normal 5 2 2 2 4 2 4 4" xfId="45691"/>
    <cellStyle name="Normal 5 2 2 2 4 2 4 5" xfId="56255"/>
    <cellStyle name="Normal 5 2 2 2 4 2 5" xfId="3790"/>
    <cellStyle name="Normal 5 2 2 2 4 2 6" xfId="14368"/>
    <cellStyle name="Normal 5 2 2 2 4 2 7" xfId="19299"/>
    <cellStyle name="Normal 5 2 2 2 4 2 8" xfId="29856"/>
    <cellStyle name="Normal 5 2 2 2 4 2 9" xfId="40411"/>
    <cellStyle name="Normal 5 2 2 2 4 3" xfId="1674"/>
    <cellStyle name="Normal 5 2 2 2 4 3 2" xfId="6960"/>
    <cellStyle name="Normal 5 2 2 2 4 3 2 2" xfId="12241"/>
    <cellStyle name="Normal 5 2 2 2 4 3 2 2 2" xfId="27747"/>
    <cellStyle name="Normal 5 2 2 2 4 3 2 2 3" xfId="38304"/>
    <cellStyle name="Normal 5 2 2 2 4 3 2 2 4" xfId="48859"/>
    <cellStyle name="Normal 5 2 2 2 4 3 2 2 5" xfId="59423"/>
    <cellStyle name="Normal 5 2 2 2 4 3 2 3" xfId="17360"/>
    <cellStyle name="Normal 5 2 2 2 4 3 2 4" xfId="22467"/>
    <cellStyle name="Normal 5 2 2 2 4 3 2 5" xfId="33024"/>
    <cellStyle name="Normal 5 2 2 2 4 3 2 6" xfId="43579"/>
    <cellStyle name="Normal 5 2 2 2 4 3 2 7" xfId="54143"/>
    <cellStyle name="Normal 5 2 2 2 4 3 3" xfId="9600"/>
    <cellStyle name="Normal 5 2 2 2 4 3 3 2" xfId="25107"/>
    <cellStyle name="Normal 5 2 2 2 4 3 3 3" xfId="35664"/>
    <cellStyle name="Normal 5 2 2 2 4 3 3 4" xfId="46219"/>
    <cellStyle name="Normal 5 2 2 2 4 3 3 5" xfId="56783"/>
    <cellStyle name="Normal 5 2 2 2 4 3 4" xfId="4318"/>
    <cellStyle name="Normal 5 2 2 2 4 3 5" xfId="14896"/>
    <cellStyle name="Normal 5 2 2 2 4 3 6" xfId="19827"/>
    <cellStyle name="Normal 5 2 2 2 4 3 7" xfId="30384"/>
    <cellStyle name="Normal 5 2 2 2 4 3 8" xfId="40939"/>
    <cellStyle name="Normal 5 2 2 2 4 3 9" xfId="51503"/>
    <cellStyle name="Normal 5 2 2 2 4 4" xfId="5727"/>
    <cellStyle name="Normal 5 2 2 2 4 4 2" xfId="11009"/>
    <cellStyle name="Normal 5 2 2 2 4 4 2 2" xfId="26515"/>
    <cellStyle name="Normal 5 2 2 2 4 4 2 3" xfId="37072"/>
    <cellStyle name="Normal 5 2 2 2 4 4 2 4" xfId="47627"/>
    <cellStyle name="Normal 5 2 2 2 4 4 2 5" xfId="58191"/>
    <cellStyle name="Normal 5 2 2 2 4 4 3" xfId="16128"/>
    <cellStyle name="Normal 5 2 2 2 4 4 4" xfId="21235"/>
    <cellStyle name="Normal 5 2 2 2 4 4 5" xfId="31792"/>
    <cellStyle name="Normal 5 2 2 2 4 4 6" xfId="42347"/>
    <cellStyle name="Normal 5 2 2 2 4 4 7" xfId="52911"/>
    <cellStyle name="Normal 5 2 2 2 4 5" xfId="8368"/>
    <cellStyle name="Normal 5 2 2 2 4 5 2" xfId="23875"/>
    <cellStyle name="Normal 5 2 2 2 4 5 3" xfId="34432"/>
    <cellStyle name="Normal 5 2 2 2 4 5 4" xfId="44987"/>
    <cellStyle name="Normal 5 2 2 2 4 5 5" xfId="55551"/>
    <cellStyle name="Normal 5 2 2 2 4 6" xfId="3088"/>
    <cellStyle name="Normal 5 2 2 2 4 7" xfId="13664"/>
    <cellStyle name="Normal 5 2 2 2 4 8" xfId="18595"/>
    <cellStyle name="Normal 5 2 2 2 4 9" xfId="29154"/>
    <cellStyle name="Normal 5 2 2 2 5" xfId="794"/>
    <cellStyle name="Normal 5 2 2 2 5 10" xfId="50623"/>
    <cellStyle name="Normal 5 2 2 2 5 2" xfId="2026"/>
    <cellStyle name="Normal 5 2 2 2 5 2 2" xfId="7312"/>
    <cellStyle name="Normal 5 2 2 2 5 2 2 2" xfId="12593"/>
    <cellStyle name="Normal 5 2 2 2 5 2 2 2 2" xfId="28099"/>
    <cellStyle name="Normal 5 2 2 2 5 2 2 2 3" xfId="38656"/>
    <cellStyle name="Normal 5 2 2 2 5 2 2 2 4" xfId="49211"/>
    <cellStyle name="Normal 5 2 2 2 5 2 2 2 5" xfId="59775"/>
    <cellStyle name="Normal 5 2 2 2 5 2 2 3" xfId="17712"/>
    <cellStyle name="Normal 5 2 2 2 5 2 2 4" xfId="22819"/>
    <cellStyle name="Normal 5 2 2 2 5 2 2 5" xfId="33376"/>
    <cellStyle name="Normal 5 2 2 2 5 2 2 6" xfId="43931"/>
    <cellStyle name="Normal 5 2 2 2 5 2 2 7" xfId="54495"/>
    <cellStyle name="Normal 5 2 2 2 5 2 3" xfId="9952"/>
    <cellStyle name="Normal 5 2 2 2 5 2 3 2" xfId="25459"/>
    <cellStyle name="Normal 5 2 2 2 5 2 3 3" xfId="36016"/>
    <cellStyle name="Normal 5 2 2 2 5 2 3 4" xfId="46571"/>
    <cellStyle name="Normal 5 2 2 2 5 2 3 5" xfId="57135"/>
    <cellStyle name="Normal 5 2 2 2 5 2 4" xfId="4670"/>
    <cellStyle name="Normal 5 2 2 2 5 2 5" xfId="15248"/>
    <cellStyle name="Normal 5 2 2 2 5 2 6" xfId="20179"/>
    <cellStyle name="Normal 5 2 2 2 5 2 7" xfId="30736"/>
    <cellStyle name="Normal 5 2 2 2 5 2 8" xfId="41291"/>
    <cellStyle name="Normal 5 2 2 2 5 2 9" xfId="51855"/>
    <cellStyle name="Normal 5 2 2 2 5 3" xfId="6080"/>
    <cellStyle name="Normal 5 2 2 2 5 3 2" xfId="11361"/>
    <cellStyle name="Normal 5 2 2 2 5 3 2 2" xfId="26867"/>
    <cellStyle name="Normal 5 2 2 2 5 3 2 3" xfId="37424"/>
    <cellStyle name="Normal 5 2 2 2 5 3 2 4" xfId="47979"/>
    <cellStyle name="Normal 5 2 2 2 5 3 2 5" xfId="58543"/>
    <cellStyle name="Normal 5 2 2 2 5 3 3" xfId="16480"/>
    <cellStyle name="Normal 5 2 2 2 5 3 4" xfId="21587"/>
    <cellStyle name="Normal 5 2 2 2 5 3 5" xfId="32144"/>
    <cellStyle name="Normal 5 2 2 2 5 3 6" xfId="42699"/>
    <cellStyle name="Normal 5 2 2 2 5 3 7" xfId="53263"/>
    <cellStyle name="Normal 5 2 2 2 5 4" xfId="8720"/>
    <cellStyle name="Normal 5 2 2 2 5 4 2" xfId="24227"/>
    <cellStyle name="Normal 5 2 2 2 5 4 3" xfId="34784"/>
    <cellStyle name="Normal 5 2 2 2 5 4 4" xfId="45339"/>
    <cellStyle name="Normal 5 2 2 2 5 4 5" xfId="55903"/>
    <cellStyle name="Normal 5 2 2 2 5 5" xfId="3438"/>
    <cellStyle name="Normal 5 2 2 2 5 6" xfId="14016"/>
    <cellStyle name="Normal 5 2 2 2 5 7" xfId="18947"/>
    <cellStyle name="Normal 5 2 2 2 5 8" xfId="29504"/>
    <cellStyle name="Normal 5 2 2 2 5 9" xfId="40059"/>
    <cellStyle name="Normal 5 2 2 2 6" xfId="1320"/>
    <cellStyle name="Normal 5 2 2 2 6 2" xfId="6606"/>
    <cellStyle name="Normal 5 2 2 2 6 2 2" xfId="11887"/>
    <cellStyle name="Normal 5 2 2 2 6 2 2 2" xfId="27393"/>
    <cellStyle name="Normal 5 2 2 2 6 2 2 3" xfId="37950"/>
    <cellStyle name="Normal 5 2 2 2 6 2 2 4" xfId="48505"/>
    <cellStyle name="Normal 5 2 2 2 6 2 2 5" xfId="59069"/>
    <cellStyle name="Normal 5 2 2 2 6 2 3" xfId="17006"/>
    <cellStyle name="Normal 5 2 2 2 6 2 4" xfId="22113"/>
    <cellStyle name="Normal 5 2 2 2 6 2 5" xfId="32670"/>
    <cellStyle name="Normal 5 2 2 2 6 2 6" xfId="43225"/>
    <cellStyle name="Normal 5 2 2 2 6 2 7" xfId="53789"/>
    <cellStyle name="Normal 5 2 2 2 6 3" xfId="9246"/>
    <cellStyle name="Normal 5 2 2 2 6 3 2" xfId="24753"/>
    <cellStyle name="Normal 5 2 2 2 6 3 3" xfId="35310"/>
    <cellStyle name="Normal 5 2 2 2 6 3 4" xfId="45865"/>
    <cellStyle name="Normal 5 2 2 2 6 3 5" xfId="56429"/>
    <cellStyle name="Normal 5 2 2 2 6 4" xfId="3964"/>
    <cellStyle name="Normal 5 2 2 2 6 5" xfId="14542"/>
    <cellStyle name="Normal 5 2 2 2 6 6" xfId="19473"/>
    <cellStyle name="Normal 5 2 2 2 6 7" xfId="30030"/>
    <cellStyle name="Normal 5 2 2 2 6 8" xfId="40585"/>
    <cellStyle name="Normal 5 2 2 2 6 9" xfId="51149"/>
    <cellStyle name="Normal 5 2 2 2 7" xfId="2552"/>
    <cellStyle name="Normal 5 2 2 2 7 2" xfId="7838"/>
    <cellStyle name="Normal 5 2 2 2 7 2 2" xfId="13119"/>
    <cellStyle name="Normal 5 2 2 2 7 2 2 2" xfId="28625"/>
    <cellStyle name="Normal 5 2 2 2 7 2 2 3" xfId="39182"/>
    <cellStyle name="Normal 5 2 2 2 7 2 2 4" xfId="49737"/>
    <cellStyle name="Normal 5 2 2 2 7 2 2 5" xfId="60301"/>
    <cellStyle name="Normal 5 2 2 2 7 2 3" xfId="23345"/>
    <cellStyle name="Normal 5 2 2 2 7 2 4" xfId="33902"/>
    <cellStyle name="Normal 5 2 2 2 7 2 5" xfId="44457"/>
    <cellStyle name="Normal 5 2 2 2 7 2 6" xfId="55021"/>
    <cellStyle name="Normal 5 2 2 2 7 3" xfId="10478"/>
    <cellStyle name="Normal 5 2 2 2 7 3 2" xfId="25985"/>
    <cellStyle name="Normal 5 2 2 2 7 3 3" xfId="36542"/>
    <cellStyle name="Normal 5 2 2 2 7 3 4" xfId="47097"/>
    <cellStyle name="Normal 5 2 2 2 7 3 5" xfId="57661"/>
    <cellStyle name="Normal 5 2 2 2 7 4" xfId="5196"/>
    <cellStyle name="Normal 5 2 2 2 7 5" xfId="15774"/>
    <cellStyle name="Normal 5 2 2 2 7 6" xfId="20705"/>
    <cellStyle name="Normal 5 2 2 2 7 7" xfId="31262"/>
    <cellStyle name="Normal 5 2 2 2 7 8" xfId="41817"/>
    <cellStyle name="Normal 5 2 2 2 7 9" xfId="52381"/>
    <cellStyle name="Normal 5 2 2 2 8" xfId="5375"/>
    <cellStyle name="Normal 5 2 2 2 8 2" xfId="10657"/>
    <cellStyle name="Normal 5 2 2 2 8 2 2" xfId="26163"/>
    <cellStyle name="Normal 5 2 2 2 8 2 3" xfId="36720"/>
    <cellStyle name="Normal 5 2 2 2 8 2 4" xfId="47275"/>
    <cellStyle name="Normal 5 2 2 2 8 2 5" xfId="57839"/>
    <cellStyle name="Normal 5 2 2 2 8 3" xfId="20883"/>
    <cellStyle name="Normal 5 2 2 2 8 4" xfId="31440"/>
    <cellStyle name="Normal 5 2 2 2 8 5" xfId="41995"/>
    <cellStyle name="Normal 5 2 2 2 8 6" xfId="52559"/>
    <cellStyle name="Normal 5 2 2 2 9" xfId="8016"/>
    <cellStyle name="Normal 5 2 2 2 9 2" xfId="23523"/>
    <cellStyle name="Normal 5 2 2 2 9 3" xfId="34080"/>
    <cellStyle name="Normal 5 2 2 2 9 4" xfId="44635"/>
    <cellStyle name="Normal 5 2 2 2 9 5" xfId="55199"/>
    <cellStyle name="Normal 5 2 2 3" xfId="106"/>
    <cellStyle name="Normal 5 2 2 3 10" xfId="2762"/>
    <cellStyle name="Normal 5 2 2 3 11" xfId="13326"/>
    <cellStyle name="Normal 5 2 2 3 12" xfId="18255"/>
    <cellStyle name="Normal 5 2 2 3 13" xfId="28836"/>
    <cellStyle name="Normal 5 2 2 3 14" xfId="39391"/>
    <cellStyle name="Normal 5 2 2 3 15" xfId="49932"/>
    <cellStyle name="Normal 5 2 2 3 2" xfId="186"/>
    <cellStyle name="Normal 5 2 2 3 2 10" xfId="13413"/>
    <cellStyle name="Normal 5 2 2 3 2 11" xfId="18343"/>
    <cellStyle name="Normal 5 2 2 3 2 12" xfId="28905"/>
    <cellStyle name="Normal 5 2 2 3 2 13" xfId="39460"/>
    <cellStyle name="Normal 5 2 2 3 2 14" xfId="50020"/>
    <cellStyle name="Normal 5 2 2 3 2 2" xfId="366"/>
    <cellStyle name="Normal 5 2 2 3 2 2 10" xfId="29081"/>
    <cellStyle name="Normal 5 2 2 3 2 2 11" xfId="39636"/>
    <cellStyle name="Normal 5 2 2 3 2 2 12" xfId="50196"/>
    <cellStyle name="Normal 5 2 2 3 2 2 2" xfId="719"/>
    <cellStyle name="Normal 5 2 2 3 2 2 2 10" xfId="50548"/>
    <cellStyle name="Normal 5 2 2 3 2 2 2 2" xfId="1951"/>
    <cellStyle name="Normal 5 2 2 3 2 2 2 2 2" xfId="7237"/>
    <cellStyle name="Normal 5 2 2 3 2 2 2 2 2 2" xfId="12518"/>
    <cellStyle name="Normal 5 2 2 3 2 2 2 2 2 2 2" xfId="28024"/>
    <cellStyle name="Normal 5 2 2 3 2 2 2 2 2 2 3" xfId="38581"/>
    <cellStyle name="Normal 5 2 2 3 2 2 2 2 2 2 4" xfId="49136"/>
    <cellStyle name="Normal 5 2 2 3 2 2 2 2 2 2 5" xfId="59700"/>
    <cellStyle name="Normal 5 2 2 3 2 2 2 2 2 3" xfId="17637"/>
    <cellStyle name="Normal 5 2 2 3 2 2 2 2 2 4" xfId="22744"/>
    <cellStyle name="Normal 5 2 2 3 2 2 2 2 2 5" xfId="33301"/>
    <cellStyle name="Normal 5 2 2 3 2 2 2 2 2 6" xfId="43856"/>
    <cellStyle name="Normal 5 2 2 3 2 2 2 2 2 7" xfId="54420"/>
    <cellStyle name="Normal 5 2 2 3 2 2 2 2 3" xfId="9877"/>
    <cellStyle name="Normal 5 2 2 3 2 2 2 2 3 2" xfId="25384"/>
    <cellStyle name="Normal 5 2 2 3 2 2 2 2 3 3" xfId="35941"/>
    <cellStyle name="Normal 5 2 2 3 2 2 2 2 3 4" xfId="46496"/>
    <cellStyle name="Normal 5 2 2 3 2 2 2 2 3 5" xfId="57060"/>
    <cellStyle name="Normal 5 2 2 3 2 2 2 2 4" xfId="4595"/>
    <cellStyle name="Normal 5 2 2 3 2 2 2 2 5" xfId="15173"/>
    <cellStyle name="Normal 5 2 2 3 2 2 2 2 6" xfId="20104"/>
    <cellStyle name="Normal 5 2 2 3 2 2 2 2 7" xfId="30661"/>
    <cellStyle name="Normal 5 2 2 3 2 2 2 2 8" xfId="41216"/>
    <cellStyle name="Normal 5 2 2 3 2 2 2 2 9" xfId="51780"/>
    <cellStyle name="Normal 5 2 2 3 2 2 2 3" xfId="6005"/>
    <cellStyle name="Normal 5 2 2 3 2 2 2 3 2" xfId="11286"/>
    <cellStyle name="Normal 5 2 2 3 2 2 2 3 2 2" xfId="26792"/>
    <cellStyle name="Normal 5 2 2 3 2 2 2 3 2 3" xfId="37349"/>
    <cellStyle name="Normal 5 2 2 3 2 2 2 3 2 4" xfId="47904"/>
    <cellStyle name="Normal 5 2 2 3 2 2 2 3 2 5" xfId="58468"/>
    <cellStyle name="Normal 5 2 2 3 2 2 2 3 3" xfId="16405"/>
    <cellStyle name="Normal 5 2 2 3 2 2 2 3 4" xfId="21512"/>
    <cellStyle name="Normal 5 2 2 3 2 2 2 3 5" xfId="32069"/>
    <cellStyle name="Normal 5 2 2 3 2 2 2 3 6" xfId="42624"/>
    <cellStyle name="Normal 5 2 2 3 2 2 2 3 7" xfId="53188"/>
    <cellStyle name="Normal 5 2 2 3 2 2 2 4" xfId="8645"/>
    <cellStyle name="Normal 5 2 2 3 2 2 2 4 2" xfId="24152"/>
    <cellStyle name="Normal 5 2 2 3 2 2 2 4 3" xfId="34709"/>
    <cellStyle name="Normal 5 2 2 3 2 2 2 4 4" xfId="45264"/>
    <cellStyle name="Normal 5 2 2 3 2 2 2 4 5" xfId="55828"/>
    <cellStyle name="Normal 5 2 2 3 2 2 2 5" xfId="3363"/>
    <cellStyle name="Normal 5 2 2 3 2 2 2 6" xfId="13941"/>
    <cellStyle name="Normal 5 2 2 3 2 2 2 7" xfId="18872"/>
    <cellStyle name="Normal 5 2 2 3 2 2 2 8" xfId="29429"/>
    <cellStyle name="Normal 5 2 2 3 2 2 2 9" xfId="39984"/>
    <cellStyle name="Normal 5 2 2 3 2 2 3" xfId="1071"/>
    <cellStyle name="Normal 5 2 2 3 2 2 3 10" xfId="50900"/>
    <cellStyle name="Normal 5 2 2 3 2 2 3 2" xfId="2303"/>
    <cellStyle name="Normal 5 2 2 3 2 2 3 2 2" xfId="7589"/>
    <cellStyle name="Normal 5 2 2 3 2 2 3 2 2 2" xfId="12870"/>
    <cellStyle name="Normal 5 2 2 3 2 2 3 2 2 2 2" xfId="28376"/>
    <cellStyle name="Normal 5 2 2 3 2 2 3 2 2 2 3" xfId="38933"/>
    <cellStyle name="Normal 5 2 2 3 2 2 3 2 2 2 4" xfId="49488"/>
    <cellStyle name="Normal 5 2 2 3 2 2 3 2 2 2 5" xfId="60052"/>
    <cellStyle name="Normal 5 2 2 3 2 2 3 2 2 3" xfId="17989"/>
    <cellStyle name="Normal 5 2 2 3 2 2 3 2 2 4" xfId="23096"/>
    <cellStyle name="Normal 5 2 2 3 2 2 3 2 2 5" xfId="33653"/>
    <cellStyle name="Normal 5 2 2 3 2 2 3 2 2 6" xfId="44208"/>
    <cellStyle name="Normal 5 2 2 3 2 2 3 2 2 7" xfId="54772"/>
    <cellStyle name="Normal 5 2 2 3 2 2 3 2 3" xfId="10229"/>
    <cellStyle name="Normal 5 2 2 3 2 2 3 2 3 2" xfId="25736"/>
    <cellStyle name="Normal 5 2 2 3 2 2 3 2 3 3" xfId="36293"/>
    <cellStyle name="Normal 5 2 2 3 2 2 3 2 3 4" xfId="46848"/>
    <cellStyle name="Normal 5 2 2 3 2 2 3 2 3 5" xfId="57412"/>
    <cellStyle name="Normal 5 2 2 3 2 2 3 2 4" xfId="4947"/>
    <cellStyle name="Normal 5 2 2 3 2 2 3 2 5" xfId="15525"/>
    <cellStyle name="Normal 5 2 2 3 2 2 3 2 6" xfId="20456"/>
    <cellStyle name="Normal 5 2 2 3 2 2 3 2 7" xfId="31013"/>
    <cellStyle name="Normal 5 2 2 3 2 2 3 2 8" xfId="41568"/>
    <cellStyle name="Normal 5 2 2 3 2 2 3 2 9" xfId="52132"/>
    <cellStyle name="Normal 5 2 2 3 2 2 3 3" xfId="6357"/>
    <cellStyle name="Normal 5 2 2 3 2 2 3 3 2" xfId="11638"/>
    <cellStyle name="Normal 5 2 2 3 2 2 3 3 2 2" xfId="27144"/>
    <cellStyle name="Normal 5 2 2 3 2 2 3 3 2 3" xfId="37701"/>
    <cellStyle name="Normal 5 2 2 3 2 2 3 3 2 4" xfId="48256"/>
    <cellStyle name="Normal 5 2 2 3 2 2 3 3 2 5" xfId="58820"/>
    <cellStyle name="Normal 5 2 2 3 2 2 3 3 3" xfId="16757"/>
    <cellStyle name="Normal 5 2 2 3 2 2 3 3 4" xfId="21864"/>
    <cellStyle name="Normal 5 2 2 3 2 2 3 3 5" xfId="32421"/>
    <cellStyle name="Normal 5 2 2 3 2 2 3 3 6" xfId="42976"/>
    <cellStyle name="Normal 5 2 2 3 2 2 3 3 7" xfId="53540"/>
    <cellStyle name="Normal 5 2 2 3 2 2 3 4" xfId="8997"/>
    <cellStyle name="Normal 5 2 2 3 2 2 3 4 2" xfId="24504"/>
    <cellStyle name="Normal 5 2 2 3 2 2 3 4 3" xfId="35061"/>
    <cellStyle name="Normal 5 2 2 3 2 2 3 4 4" xfId="45616"/>
    <cellStyle name="Normal 5 2 2 3 2 2 3 4 5" xfId="56180"/>
    <cellStyle name="Normal 5 2 2 3 2 2 3 5" xfId="3715"/>
    <cellStyle name="Normal 5 2 2 3 2 2 3 6" xfId="14293"/>
    <cellStyle name="Normal 5 2 2 3 2 2 3 7" xfId="19224"/>
    <cellStyle name="Normal 5 2 2 3 2 2 3 8" xfId="29781"/>
    <cellStyle name="Normal 5 2 2 3 2 2 3 9" xfId="40336"/>
    <cellStyle name="Normal 5 2 2 3 2 2 4" xfId="1599"/>
    <cellStyle name="Normal 5 2 2 3 2 2 4 2" xfId="6885"/>
    <cellStyle name="Normal 5 2 2 3 2 2 4 2 2" xfId="12166"/>
    <cellStyle name="Normal 5 2 2 3 2 2 4 2 2 2" xfId="27672"/>
    <cellStyle name="Normal 5 2 2 3 2 2 4 2 2 3" xfId="38229"/>
    <cellStyle name="Normal 5 2 2 3 2 2 4 2 2 4" xfId="48784"/>
    <cellStyle name="Normal 5 2 2 3 2 2 4 2 2 5" xfId="59348"/>
    <cellStyle name="Normal 5 2 2 3 2 2 4 2 3" xfId="17285"/>
    <cellStyle name="Normal 5 2 2 3 2 2 4 2 4" xfId="22392"/>
    <cellStyle name="Normal 5 2 2 3 2 2 4 2 5" xfId="32949"/>
    <cellStyle name="Normal 5 2 2 3 2 2 4 2 6" xfId="43504"/>
    <cellStyle name="Normal 5 2 2 3 2 2 4 2 7" xfId="54068"/>
    <cellStyle name="Normal 5 2 2 3 2 2 4 3" xfId="9525"/>
    <cellStyle name="Normal 5 2 2 3 2 2 4 3 2" xfId="25032"/>
    <cellStyle name="Normal 5 2 2 3 2 2 4 3 3" xfId="35589"/>
    <cellStyle name="Normal 5 2 2 3 2 2 4 3 4" xfId="46144"/>
    <cellStyle name="Normal 5 2 2 3 2 2 4 3 5" xfId="56708"/>
    <cellStyle name="Normal 5 2 2 3 2 2 4 4" xfId="4243"/>
    <cellStyle name="Normal 5 2 2 3 2 2 4 5" xfId="14821"/>
    <cellStyle name="Normal 5 2 2 3 2 2 4 6" xfId="19752"/>
    <cellStyle name="Normal 5 2 2 3 2 2 4 7" xfId="30309"/>
    <cellStyle name="Normal 5 2 2 3 2 2 4 8" xfId="40864"/>
    <cellStyle name="Normal 5 2 2 3 2 2 4 9" xfId="51428"/>
    <cellStyle name="Normal 5 2 2 3 2 2 5" xfId="5652"/>
    <cellStyle name="Normal 5 2 2 3 2 2 5 2" xfId="10934"/>
    <cellStyle name="Normal 5 2 2 3 2 2 5 2 2" xfId="26440"/>
    <cellStyle name="Normal 5 2 2 3 2 2 5 2 3" xfId="36997"/>
    <cellStyle name="Normal 5 2 2 3 2 2 5 2 4" xfId="47552"/>
    <cellStyle name="Normal 5 2 2 3 2 2 5 2 5" xfId="58116"/>
    <cellStyle name="Normal 5 2 2 3 2 2 5 3" xfId="16053"/>
    <cellStyle name="Normal 5 2 2 3 2 2 5 4" xfId="21160"/>
    <cellStyle name="Normal 5 2 2 3 2 2 5 5" xfId="31717"/>
    <cellStyle name="Normal 5 2 2 3 2 2 5 6" xfId="42272"/>
    <cellStyle name="Normal 5 2 2 3 2 2 5 7" xfId="52836"/>
    <cellStyle name="Normal 5 2 2 3 2 2 6" xfId="8293"/>
    <cellStyle name="Normal 5 2 2 3 2 2 6 2" xfId="23800"/>
    <cellStyle name="Normal 5 2 2 3 2 2 6 3" xfId="34357"/>
    <cellStyle name="Normal 5 2 2 3 2 2 6 4" xfId="44912"/>
    <cellStyle name="Normal 5 2 2 3 2 2 6 5" xfId="55476"/>
    <cellStyle name="Normal 5 2 2 3 2 2 7" xfId="3015"/>
    <cellStyle name="Normal 5 2 2 3 2 2 8" xfId="13589"/>
    <cellStyle name="Normal 5 2 2 3 2 2 9" xfId="18520"/>
    <cellStyle name="Normal 5 2 2 3 2 3" xfId="542"/>
    <cellStyle name="Normal 5 2 2 3 2 3 10" xfId="39808"/>
    <cellStyle name="Normal 5 2 2 3 2 3 11" xfId="50372"/>
    <cellStyle name="Normal 5 2 2 3 2 3 2" xfId="1247"/>
    <cellStyle name="Normal 5 2 2 3 2 3 2 10" xfId="51076"/>
    <cellStyle name="Normal 5 2 2 3 2 3 2 2" xfId="2479"/>
    <cellStyle name="Normal 5 2 2 3 2 3 2 2 2" xfId="7765"/>
    <cellStyle name="Normal 5 2 2 3 2 3 2 2 2 2" xfId="13046"/>
    <cellStyle name="Normal 5 2 2 3 2 3 2 2 2 2 2" xfId="28552"/>
    <cellStyle name="Normal 5 2 2 3 2 3 2 2 2 2 3" xfId="39109"/>
    <cellStyle name="Normal 5 2 2 3 2 3 2 2 2 2 4" xfId="49664"/>
    <cellStyle name="Normal 5 2 2 3 2 3 2 2 2 2 5" xfId="60228"/>
    <cellStyle name="Normal 5 2 2 3 2 3 2 2 2 3" xfId="18165"/>
    <cellStyle name="Normal 5 2 2 3 2 3 2 2 2 4" xfId="23272"/>
    <cellStyle name="Normal 5 2 2 3 2 3 2 2 2 5" xfId="33829"/>
    <cellStyle name="Normal 5 2 2 3 2 3 2 2 2 6" xfId="44384"/>
    <cellStyle name="Normal 5 2 2 3 2 3 2 2 2 7" xfId="54948"/>
    <cellStyle name="Normal 5 2 2 3 2 3 2 2 3" xfId="10405"/>
    <cellStyle name="Normal 5 2 2 3 2 3 2 2 3 2" xfId="25912"/>
    <cellStyle name="Normal 5 2 2 3 2 3 2 2 3 3" xfId="36469"/>
    <cellStyle name="Normal 5 2 2 3 2 3 2 2 3 4" xfId="47024"/>
    <cellStyle name="Normal 5 2 2 3 2 3 2 2 3 5" xfId="57588"/>
    <cellStyle name="Normal 5 2 2 3 2 3 2 2 4" xfId="5123"/>
    <cellStyle name="Normal 5 2 2 3 2 3 2 2 5" xfId="15701"/>
    <cellStyle name="Normal 5 2 2 3 2 3 2 2 6" xfId="20632"/>
    <cellStyle name="Normal 5 2 2 3 2 3 2 2 7" xfId="31189"/>
    <cellStyle name="Normal 5 2 2 3 2 3 2 2 8" xfId="41744"/>
    <cellStyle name="Normal 5 2 2 3 2 3 2 2 9" xfId="52308"/>
    <cellStyle name="Normal 5 2 2 3 2 3 2 3" xfId="6533"/>
    <cellStyle name="Normal 5 2 2 3 2 3 2 3 2" xfId="11814"/>
    <cellStyle name="Normal 5 2 2 3 2 3 2 3 2 2" xfId="27320"/>
    <cellStyle name="Normal 5 2 2 3 2 3 2 3 2 3" xfId="37877"/>
    <cellStyle name="Normal 5 2 2 3 2 3 2 3 2 4" xfId="48432"/>
    <cellStyle name="Normal 5 2 2 3 2 3 2 3 2 5" xfId="58996"/>
    <cellStyle name="Normal 5 2 2 3 2 3 2 3 3" xfId="16933"/>
    <cellStyle name="Normal 5 2 2 3 2 3 2 3 4" xfId="22040"/>
    <cellStyle name="Normal 5 2 2 3 2 3 2 3 5" xfId="32597"/>
    <cellStyle name="Normal 5 2 2 3 2 3 2 3 6" xfId="43152"/>
    <cellStyle name="Normal 5 2 2 3 2 3 2 3 7" xfId="53716"/>
    <cellStyle name="Normal 5 2 2 3 2 3 2 4" xfId="9173"/>
    <cellStyle name="Normal 5 2 2 3 2 3 2 4 2" xfId="24680"/>
    <cellStyle name="Normal 5 2 2 3 2 3 2 4 3" xfId="35237"/>
    <cellStyle name="Normal 5 2 2 3 2 3 2 4 4" xfId="45792"/>
    <cellStyle name="Normal 5 2 2 3 2 3 2 4 5" xfId="56356"/>
    <cellStyle name="Normal 5 2 2 3 2 3 2 5" xfId="3891"/>
    <cellStyle name="Normal 5 2 2 3 2 3 2 6" xfId="14469"/>
    <cellStyle name="Normal 5 2 2 3 2 3 2 7" xfId="19400"/>
    <cellStyle name="Normal 5 2 2 3 2 3 2 8" xfId="29957"/>
    <cellStyle name="Normal 5 2 2 3 2 3 2 9" xfId="40512"/>
    <cellStyle name="Normal 5 2 2 3 2 3 3" xfId="1775"/>
    <cellStyle name="Normal 5 2 2 3 2 3 3 2" xfId="7061"/>
    <cellStyle name="Normal 5 2 2 3 2 3 3 2 2" xfId="12342"/>
    <cellStyle name="Normal 5 2 2 3 2 3 3 2 2 2" xfId="27848"/>
    <cellStyle name="Normal 5 2 2 3 2 3 3 2 2 3" xfId="38405"/>
    <cellStyle name="Normal 5 2 2 3 2 3 3 2 2 4" xfId="48960"/>
    <cellStyle name="Normal 5 2 2 3 2 3 3 2 2 5" xfId="59524"/>
    <cellStyle name="Normal 5 2 2 3 2 3 3 2 3" xfId="17461"/>
    <cellStyle name="Normal 5 2 2 3 2 3 3 2 4" xfId="22568"/>
    <cellStyle name="Normal 5 2 2 3 2 3 3 2 5" xfId="33125"/>
    <cellStyle name="Normal 5 2 2 3 2 3 3 2 6" xfId="43680"/>
    <cellStyle name="Normal 5 2 2 3 2 3 3 2 7" xfId="54244"/>
    <cellStyle name="Normal 5 2 2 3 2 3 3 3" xfId="9701"/>
    <cellStyle name="Normal 5 2 2 3 2 3 3 3 2" xfId="25208"/>
    <cellStyle name="Normal 5 2 2 3 2 3 3 3 3" xfId="35765"/>
    <cellStyle name="Normal 5 2 2 3 2 3 3 3 4" xfId="46320"/>
    <cellStyle name="Normal 5 2 2 3 2 3 3 3 5" xfId="56884"/>
    <cellStyle name="Normal 5 2 2 3 2 3 3 4" xfId="4419"/>
    <cellStyle name="Normal 5 2 2 3 2 3 3 5" xfId="14997"/>
    <cellStyle name="Normal 5 2 2 3 2 3 3 6" xfId="19928"/>
    <cellStyle name="Normal 5 2 2 3 2 3 3 7" xfId="30485"/>
    <cellStyle name="Normal 5 2 2 3 2 3 3 8" xfId="41040"/>
    <cellStyle name="Normal 5 2 2 3 2 3 3 9" xfId="51604"/>
    <cellStyle name="Normal 5 2 2 3 2 3 4" xfId="5828"/>
    <cellStyle name="Normal 5 2 2 3 2 3 4 2" xfId="11110"/>
    <cellStyle name="Normal 5 2 2 3 2 3 4 2 2" xfId="26616"/>
    <cellStyle name="Normal 5 2 2 3 2 3 4 2 3" xfId="37173"/>
    <cellStyle name="Normal 5 2 2 3 2 3 4 2 4" xfId="47728"/>
    <cellStyle name="Normal 5 2 2 3 2 3 4 2 5" xfId="58292"/>
    <cellStyle name="Normal 5 2 2 3 2 3 4 3" xfId="16229"/>
    <cellStyle name="Normal 5 2 2 3 2 3 4 4" xfId="21336"/>
    <cellStyle name="Normal 5 2 2 3 2 3 4 5" xfId="31893"/>
    <cellStyle name="Normal 5 2 2 3 2 3 4 6" xfId="42448"/>
    <cellStyle name="Normal 5 2 2 3 2 3 4 7" xfId="53012"/>
    <cellStyle name="Normal 5 2 2 3 2 3 5" xfId="8469"/>
    <cellStyle name="Normal 5 2 2 3 2 3 5 2" xfId="23976"/>
    <cellStyle name="Normal 5 2 2 3 2 3 5 3" xfId="34533"/>
    <cellStyle name="Normal 5 2 2 3 2 3 5 4" xfId="45088"/>
    <cellStyle name="Normal 5 2 2 3 2 3 5 5" xfId="55652"/>
    <cellStyle name="Normal 5 2 2 3 2 3 6" xfId="3187"/>
    <cellStyle name="Normal 5 2 2 3 2 3 7" xfId="13765"/>
    <cellStyle name="Normal 5 2 2 3 2 3 8" xfId="18696"/>
    <cellStyle name="Normal 5 2 2 3 2 3 9" xfId="29253"/>
    <cellStyle name="Normal 5 2 2 3 2 4" xfId="895"/>
    <cellStyle name="Normal 5 2 2 3 2 4 10" xfId="50724"/>
    <cellStyle name="Normal 5 2 2 3 2 4 2" xfId="2127"/>
    <cellStyle name="Normal 5 2 2 3 2 4 2 2" xfId="7413"/>
    <cellStyle name="Normal 5 2 2 3 2 4 2 2 2" xfId="12694"/>
    <cellStyle name="Normal 5 2 2 3 2 4 2 2 2 2" xfId="28200"/>
    <cellStyle name="Normal 5 2 2 3 2 4 2 2 2 3" xfId="38757"/>
    <cellStyle name="Normal 5 2 2 3 2 4 2 2 2 4" xfId="49312"/>
    <cellStyle name="Normal 5 2 2 3 2 4 2 2 2 5" xfId="59876"/>
    <cellStyle name="Normal 5 2 2 3 2 4 2 2 3" xfId="17813"/>
    <cellStyle name="Normal 5 2 2 3 2 4 2 2 4" xfId="22920"/>
    <cellStyle name="Normal 5 2 2 3 2 4 2 2 5" xfId="33477"/>
    <cellStyle name="Normal 5 2 2 3 2 4 2 2 6" xfId="44032"/>
    <cellStyle name="Normal 5 2 2 3 2 4 2 2 7" xfId="54596"/>
    <cellStyle name="Normal 5 2 2 3 2 4 2 3" xfId="10053"/>
    <cellStyle name="Normal 5 2 2 3 2 4 2 3 2" xfId="25560"/>
    <cellStyle name="Normal 5 2 2 3 2 4 2 3 3" xfId="36117"/>
    <cellStyle name="Normal 5 2 2 3 2 4 2 3 4" xfId="46672"/>
    <cellStyle name="Normal 5 2 2 3 2 4 2 3 5" xfId="57236"/>
    <cellStyle name="Normal 5 2 2 3 2 4 2 4" xfId="4771"/>
    <cellStyle name="Normal 5 2 2 3 2 4 2 5" xfId="15349"/>
    <cellStyle name="Normal 5 2 2 3 2 4 2 6" xfId="20280"/>
    <cellStyle name="Normal 5 2 2 3 2 4 2 7" xfId="30837"/>
    <cellStyle name="Normal 5 2 2 3 2 4 2 8" xfId="41392"/>
    <cellStyle name="Normal 5 2 2 3 2 4 2 9" xfId="51956"/>
    <cellStyle name="Normal 5 2 2 3 2 4 3" xfId="6181"/>
    <cellStyle name="Normal 5 2 2 3 2 4 3 2" xfId="11462"/>
    <cellStyle name="Normal 5 2 2 3 2 4 3 2 2" xfId="26968"/>
    <cellStyle name="Normal 5 2 2 3 2 4 3 2 3" xfId="37525"/>
    <cellStyle name="Normal 5 2 2 3 2 4 3 2 4" xfId="48080"/>
    <cellStyle name="Normal 5 2 2 3 2 4 3 2 5" xfId="58644"/>
    <cellStyle name="Normal 5 2 2 3 2 4 3 3" xfId="16581"/>
    <cellStyle name="Normal 5 2 2 3 2 4 3 4" xfId="21688"/>
    <cellStyle name="Normal 5 2 2 3 2 4 3 5" xfId="32245"/>
    <cellStyle name="Normal 5 2 2 3 2 4 3 6" xfId="42800"/>
    <cellStyle name="Normal 5 2 2 3 2 4 3 7" xfId="53364"/>
    <cellStyle name="Normal 5 2 2 3 2 4 4" xfId="8821"/>
    <cellStyle name="Normal 5 2 2 3 2 4 4 2" xfId="24328"/>
    <cellStyle name="Normal 5 2 2 3 2 4 4 3" xfId="34885"/>
    <cellStyle name="Normal 5 2 2 3 2 4 4 4" xfId="45440"/>
    <cellStyle name="Normal 5 2 2 3 2 4 4 5" xfId="56004"/>
    <cellStyle name="Normal 5 2 2 3 2 4 5" xfId="3539"/>
    <cellStyle name="Normal 5 2 2 3 2 4 6" xfId="14117"/>
    <cellStyle name="Normal 5 2 2 3 2 4 7" xfId="19048"/>
    <cellStyle name="Normal 5 2 2 3 2 4 8" xfId="29605"/>
    <cellStyle name="Normal 5 2 2 3 2 4 9" xfId="40160"/>
    <cellStyle name="Normal 5 2 2 3 2 5" xfId="1423"/>
    <cellStyle name="Normal 5 2 2 3 2 5 2" xfId="6709"/>
    <cellStyle name="Normal 5 2 2 3 2 5 2 2" xfId="11990"/>
    <cellStyle name="Normal 5 2 2 3 2 5 2 2 2" xfId="27496"/>
    <cellStyle name="Normal 5 2 2 3 2 5 2 2 3" xfId="38053"/>
    <cellStyle name="Normal 5 2 2 3 2 5 2 2 4" xfId="48608"/>
    <cellStyle name="Normal 5 2 2 3 2 5 2 2 5" xfId="59172"/>
    <cellStyle name="Normal 5 2 2 3 2 5 2 3" xfId="17109"/>
    <cellStyle name="Normal 5 2 2 3 2 5 2 4" xfId="22216"/>
    <cellStyle name="Normal 5 2 2 3 2 5 2 5" xfId="32773"/>
    <cellStyle name="Normal 5 2 2 3 2 5 2 6" xfId="43328"/>
    <cellStyle name="Normal 5 2 2 3 2 5 2 7" xfId="53892"/>
    <cellStyle name="Normal 5 2 2 3 2 5 3" xfId="9349"/>
    <cellStyle name="Normal 5 2 2 3 2 5 3 2" xfId="24856"/>
    <cellStyle name="Normal 5 2 2 3 2 5 3 3" xfId="35413"/>
    <cellStyle name="Normal 5 2 2 3 2 5 3 4" xfId="45968"/>
    <cellStyle name="Normal 5 2 2 3 2 5 3 5" xfId="56532"/>
    <cellStyle name="Normal 5 2 2 3 2 5 4" xfId="4067"/>
    <cellStyle name="Normal 5 2 2 3 2 5 5" xfId="14645"/>
    <cellStyle name="Normal 5 2 2 3 2 5 6" xfId="19576"/>
    <cellStyle name="Normal 5 2 2 3 2 5 7" xfId="30133"/>
    <cellStyle name="Normal 5 2 2 3 2 5 8" xfId="40688"/>
    <cellStyle name="Normal 5 2 2 3 2 5 9" xfId="51252"/>
    <cellStyle name="Normal 5 2 2 3 2 6" xfId="2655"/>
    <cellStyle name="Normal 5 2 2 3 2 6 2" xfId="7941"/>
    <cellStyle name="Normal 5 2 2 3 2 6 2 2" xfId="13222"/>
    <cellStyle name="Normal 5 2 2 3 2 6 2 2 2" xfId="28728"/>
    <cellStyle name="Normal 5 2 2 3 2 6 2 2 3" xfId="39285"/>
    <cellStyle name="Normal 5 2 2 3 2 6 2 2 4" xfId="49840"/>
    <cellStyle name="Normal 5 2 2 3 2 6 2 2 5" xfId="60404"/>
    <cellStyle name="Normal 5 2 2 3 2 6 2 3" xfId="23448"/>
    <cellStyle name="Normal 5 2 2 3 2 6 2 4" xfId="34005"/>
    <cellStyle name="Normal 5 2 2 3 2 6 2 5" xfId="44560"/>
    <cellStyle name="Normal 5 2 2 3 2 6 2 6" xfId="55124"/>
    <cellStyle name="Normal 5 2 2 3 2 6 3" xfId="10581"/>
    <cellStyle name="Normal 5 2 2 3 2 6 3 2" xfId="26088"/>
    <cellStyle name="Normal 5 2 2 3 2 6 3 3" xfId="36645"/>
    <cellStyle name="Normal 5 2 2 3 2 6 3 4" xfId="47200"/>
    <cellStyle name="Normal 5 2 2 3 2 6 3 5" xfId="57764"/>
    <cellStyle name="Normal 5 2 2 3 2 6 4" xfId="5299"/>
    <cellStyle name="Normal 5 2 2 3 2 6 5" xfId="15877"/>
    <cellStyle name="Normal 5 2 2 3 2 6 6" xfId="20808"/>
    <cellStyle name="Normal 5 2 2 3 2 6 7" xfId="31365"/>
    <cellStyle name="Normal 5 2 2 3 2 6 8" xfId="41920"/>
    <cellStyle name="Normal 5 2 2 3 2 6 9" xfId="52484"/>
    <cellStyle name="Normal 5 2 2 3 2 7" xfId="5476"/>
    <cellStyle name="Normal 5 2 2 3 2 7 2" xfId="10758"/>
    <cellStyle name="Normal 5 2 2 3 2 7 2 2" xfId="26264"/>
    <cellStyle name="Normal 5 2 2 3 2 7 2 3" xfId="36821"/>
    <cellStyle name="Normal 5 2 2 3 2 7 2 4" xfId="47376"/>
    <cellStyle name="Normal 5 2 2 3 2 7 2 5" xfId="57940"/>
    <cellStyle name="Normal 5 2 2 3 2 7 3" xfId="20984"/>
    <cellStyle name="Normal 5 2 2 3 2 7 4" xfId="31541"/>
    <cellStyle name="Normal 5 2 2 3 2 7 5" xfId="42096"/>
    <cellStyle name="Normal 5 2 2 3 2 7 6" xfId="52660"/>
    <cellStyle name="Normal 5 2 2 3 2 8" xfId="8117"/>
    <cellStyle name="Normal 5 2 2 3 2 8 2" xfId="23624"/>
    <cellStyle name="Normal 5 2 2 3 2 8 3" xfId="34181"/>
    <cellStyle name="Normal 5 2 2 3 2 8 4" xfId="44736"/>
    <cellStyle name="Normal 5 2 2 3 2 8 5" xfId="55300"/>
    <cellStyle name="Normal 5 2 2 3 2 9" xfId="2832"/>
    <cellStyle name="Normal 5 2 2 3 3" xfId="279"/>
    <cellStyle name="Normal 5 2 2 3 3 10" xfId="28994"/>
    <cellStyle name="Normal 5 2 2 3 3 11" xfId="39549"/>
    <cellStyle name="Normal 5 2 2 3 3 12" xfId="50109"/>
    <cellStyle name="Normal 5 2 2 3 3 2" xfId="632"/>
    <cellStyle name="Normal 5 2 2 3 3 2 10" xfId="50461"/>
    <cellStyle name="Normal 5 2 2 3 3 2 2" xfId="1864"/>
    <cellStyle name="Normal 5 2 2 3 3 2 2 2" xfId="7150"/>
    <cellStyle name="Normal 5 2 2 3 3 2 2 2 2" xfId="12431"/>
    <cellStyle name="Normal 5 2 2 3 3 2 2 2 2 2" xfId="27937"/>
    <cellStyle name="Normal 5 2 2 3 3 2 2 2 2 3" xfId="38494"/>
    <cellStyle name="Normal 5 2 2 3 3 2 2 2 2 4" xfId="49049"/>
    <cellStyle name="Normal 5 2 2 3 3 2 2 2 2 5" xfId="59613"/>
    <cellStyle name="Normal 5 2 2 3 3 2 2 2 3" xfId="17550"/>
    <cellStyle name="Normal 5 2 2 3 3 2 2 2 4" xfId="22657"/>
    <cellStyle name="Normal 5 2 2 3 3 2 2 2 5" xfId="33214"/>
    <cellStyle name="Normal 5 2 2 3 3 2 2 2 6" xfId="43769"/>
    <cellStyle name="Normal 5 2 2 3 3 2 2 2 7" xfId="54333"/>
    <cellStyle name="Normal 5 2 2 3 3 2 2 3" xfId="9790"/>
    <cellStyle name="Normal 5 2 2 3 3 2 2 3 2" xfId="25297"/>
    <cellStyle name="Normal 5 2 2 3 3 2 2 3 3" xfId="35854"/>
    <cellStyle name="Normal 5 2 2 3 3 2 2 3 4" xfId="46409"/>
    <cellStyle name="Normal 5 2 2 3 3 2 2 3 5" xfId="56973"/>
    <cellStyle name="Normal 5 2 2 3 3 2 2 4" xfId="4508"/>
    <cellStyle name="Normal 5 2 2 3 3 2 2 5" xfId="15086"/>
    <cellStyle name="Normal 5 2 2 3 3 2 2 6" xfId="20017"/>
    <cellStyle name="Normal 5 2 2 3 3 2 2 7" xfId="30574"/>
    <cellStyle name="Normal 5 2 2 3 3 2 2 8" xfId="41129"/>
    <cellStyle name="Normal 5 2 2 3 3 2 2 9" xfId="51693"/>
    <cellStyle name="Normal 5 2 2 3 3 2 3" xfId="5918"/>
    <cellStyle name="Normal 5 2 2 3 3 2 3 2" xfId="11199"/>
    <cellStyle name="Normal 5 2 2 3 3 2 3 2 2" xfId="26705"/>
    <cellStyle name="Normal 5 2 2 3 3 2 3 2 3" xfId="37262"/>
    <cellStyle name="Normal 5 2 2 3 3 2 3 2 4" xfId="47817"/>
    <cellStyle name="Normal 5 2 2 3 3 2 3 2 5" xfId="58381"/>
    <cellStyle name="Normal 5 2 2 3 3 2 3 3" xfId="16318"/>
    <cellStyle name="Normal 5 2 2 3 3 2 3 4" xfId="21425"/>
    <cellStyle name="Normal 5 2 2 3 3 2 3 5" xfId="31982"/>
    <cellStyle name="Normal 5 2 2 3 3 2 3 6" xfId="42537"/>
    <cellStyle name="Normal 5 2 2 3 3 2 3 7" xfId="53101"/>
    <cellStyle name="Normal 5 2 2 3 3 2 4" xfId="8558"/>
    <cellStyle name="Normal 5 2 2 3 3 2 4 2" xfId="24065"/>
    <cellStyle name="Normal 5 2 2 3 3 2 4 3" xfId="34622"/>
    <cellStyle name="Normal 5 2 2 3 3 2 4 4" xfId="45177"/>
    <cellStyle name="Normal 5 2 2 3 3 2 4 5" xfId="55741"/>
    <cellStyle name="Normal 5 2 2 3 3 2 5" xfId="3276"/>
    <cellStyle name="Normal 5 2 2 3 3 2 6" xfId="13854"/>
    <cellStyle name="Normal 5 2 2 3 3 2 7" xfId="18785"/>
    <cellStyle name="Normal 5 2 2 3 3 2 8" xfId="29342"/>
    <cellStyle name="Normal 5 2 2 3 3 2 9" xfId="39897"/>
    <cellStyle name="Normal 5 2 2 3 3 3" xfId="984"/>
    <cellStyle name="Normal 5 2 2 3 3 3 10" xfId="50813"/>
    <cellStyle name="Normal 5 2 2 3 3 3 2" xfId="2216"/>
    <cellStyle name="Normal 5 2 2 3 3 3 2 2" xfId="7502"/>
    <cellStyle name="Normal 5 2 2 3 3 3 2 2 2" xfId="12783"/>
    <cellStyle name="Normal 5 2 2 3 3 3 2 2 2 2" xfId="28289"/>
    <cellStyle name="Normal 5 2 2 3 3 3 2 2 2 3" xfId="38846"/>
    <cellStyle name="Normal 5 2 2 3 3 3 2 2 2 4" xfId="49401"/>
    <cellStyle name="Normal 5 2 2 3 3 3 2 2 2 5" xfId="59965"/>
    <cellStyle name="Normal 5 2 2 3 3 3 2 2 3" xfId="17902"/>
    <cellStyle name="Normal 5 2 2 3 3 3 2 2 4" xfId="23009"/>
    <cellStyle name="Normal 5 2 2 3 3 3 2 2 5" xfId="33566"/>
    <cellStyle name="Normal 5 2 2 3 3 3 2 2 6" xfId="44121"/>
    <cellStyle name="Normal 5 2 2 3 3 3 2 2 7" xfId="54685"/>
    <cellStyle name="Normal 5 2 2 3 3 3 2 3" xfId="10142"/>
    <cellStyle name="Normal 5 2 2 3 3 3 2 3 2" xfId="25649"/>
    <cellStyle name="Normal 5 2 2 3 3 3 2 3 3" xfId="36206"/>
    <cellStyle name="Normal 5 2 2 3 3 3 2 3 4" xfId="46761"/>
    <cellStyle name="Normal 5 2 2 3 3 3 2 3 5" xfId="57325"/>
    <cellStyle name="Normal 5 2 2 3 3 3 2 4" xfId="4860"/>
    <cellStyle name="Normal 5 2 2 3 3 3 2 5" xfId="15438"/>
    <cellStyle name="Normal 5 2 2 3 3 3 2 6" xfId="20369"/>
    <cellStyle name="Normal 5 2 2 3 3 3 2 7" xfId="30926"/>
    <cellStyle name="Normal 5 2 2 3 3 3 2 8" xfId="41481"/>
    <cellStyle name="Normal 5 2 2 3 3 3 2 9" xfId="52045"/>
    <cellStyle name="Normal 5 2 2 3 3 3 3" xfId="6270"/>
    <cellStyle name="Normal 5 2 2 3 3 3 3 2" xfId="11551"/>
    <cellStyle name="Normal 5 2 2 3 3 3 3 2 2" xfId="27057"/>
    <cellStyle name="Normal 5 2 2 3 3 3 3 2 3" xfId="37614"/>
    <cellStyle name="Normal 5 2 2 3 3 3 3 2 4" xfId="48169"/>
    <cellStyle name="Normal 5 2 2 3 3 3 3 2 5" xfId="58733"/>
    <cellStyle name="Normal 5 2 2 3 3 3 3 3" xfId="16670"/>
    <cellStyle name="Normal 5 2 2 3 3 3 3 4" xfId="21777"/>
    <cellStyle name="Normal 5 2 2 3 3 3 3 5" xfId="32334"/>
    <cellStyle name="Normal 5 2 2 3 3 3 3 6" xfId="42889"/>
    <cellStyle name="Normal 5 2 2 3 3 3 3 7" xfId="53453"/>
    <cellStyle name="Normal 5 2 2 3 3 3 4" xfId="8910"/>
    <cellStyle name="Normal 5 2 2 3 3 3 4 2" xfId="24417"/>
    <cellStyle name="Normal 5 2 2 3 3 3 4 3" xfId="34974"/>
    <cellStyle name="Normal 5 2 2 3 3 3 4 4" xfId="45529"/>
    <cellStyle name="Normal 5 2 2 3 3 3 4 5" xfId="56093"/>
    <cellStyle name="Normal 5 2 2 3 3 3 5" xfId="3628"/>
    <cellStyle name="Normal 5 2 2 3 3 3 6" xfId="14206"/>
    <cellStyle name="Normal 5 2 2 3 3 3 7" xfId="19137"/>
    <cellStyle name="Normal 5 2 2 3 3 3 8" xfId="29694"/>
    <cellStyle name="Normal 5 2 2 3 3 3 9" xfId="40249"/>
    <cellStyle name="Normal 5 2 2 3 3 4" xfId="1512"/>
    <cellStyle name="Normal 5 2 2 3 3 4 2" xfId="6798"/>
    <cellStyle name="Normal 5 2 2 3 3 4 2 2" xfId="12079"/>
    <cellStyle name="Normal 5 2 2 3 3 4 2 2 2" xfId="27585"/>
    <cellStyle name="Normal 5 2 2 3 3 4 2 2 3" xfId="38142"/>
    <cellStyle name="Normal 5 2 2 3 3 4 2 2 4" xfId="48697"/>
    <cellStyle name="Normal 5 2 2 3 3 4 2 2 5" xfId="59261"/>
    <cellStyle name="Normal 5 2 2 3 3 4 2 3" xfId="17198"/>
    <cellStyle name="Normal 5 2 2 3 3 4 2 4" xfId="22305"/>
    <cellStyle name="Normal 5 2 2 3 3 4 2 5" xfId="32862"/>
    <cellStyle name="Normal 5 2 2 3 3 4 2 6" xfId="43417"/>
    <cellStyle name="Normal 5 2 2 3 3 4 2 7" xfId="53981"/>
    <cellStyle name="Normal 5 2 2 3 3 4 3" xfId="9438"/>
    <cellStyle name="Normal 5 2 2 3 3 4 3 2" xfId="24945"/>
    <cellStyle name="Normal 5 2 2 3 3 4 3 3" xfId="35502"/>
    <cellStyle name="Normal 5 2 2 3 3 4 3 4" xfId="46057"/>
    <cellStyle name="Normal 5 2 2 3 3 4 3 5" xfId="56621"/>
    <cellStyle name="Normal 5 2 2 3 3 4 4" xfId="4156"/>
    <cellStyle name="Normal 5 2 2 3 3 4 5" xfId="14734"/>
    <cellStyle name="Normal 5 2 2 3 3 4 6" xfId="19665"/>
    <cellStyle name="Normal 5 2 2 3 3 4 7" xfId="30222"/>
    <cellStyle name="Normal 5 2 2 3 3 4 8" xfId="40777"/>
    <cellStyle name="Normal 5 2 2 3 3 4 9" xfId="51341"/>
    <cellStyle name="Normal 5 2 2 3 3 5" xfId="5565"/>
    <cellStyle name="Normal 5 2 2 3 3 5 2" xfId="10847"/>
    <cellStyle name="Normal 5 2 2 3 3 5 2 2" xfId="26353"/>
    <cellStyle name="Normal 5 2 2 3 3 5 2 3" xfId="36910"/>
    <cellStyle name="Normal 5 2 2 3 3 5 2 4" xfId="47465"/>
    <cellStyle name="Normal 5 2 2 3 3 5 2 5" xfId="58029"/>
    <cellStyle name="Normal 5 2 2 3 3 5 3" xfId="15966"/>
    <cellStyle name="Normal 5 2 2 3 3 5 4" xfId="21073"/>
    <cellStyle name="Normal 5 2 2 3 3 5 5" xfId="31630"/>
    <cellStyle name="Normal 5 2 2 3 3 5 6" xfId="42185"/>
    <cellStyle name="Normal 5 2 2 3 3 5 7" xfId="52749"/>
    <cellStyle name="Normal 5 2 2 3 3 6" xfId="8206"/>
    <cellStyle name="Normal 5 2 2 3 3 6 2" xfId="23713"/>
    <cellStyle name="Normal 5 2 2 3 3 6 3" xfId="34270"/>
    <cellStyle name="Normal 5 2 2 3 3 6 4" xfId="44825"/>
    <cellStyle name="Normal 5 2 2 3 3 6 5" xfId="55389"/>
    <cellStyle name="Normal 5 2 2 3 3 7" xfId="2928"/>
    <cellStyle name="Normal 5 2 2 3 3 8" xfId="13502"/>
    <cellStyle name="Normal 5 2 2 3 3 9" xfId="18433"/>
    <cellStyle name="Normal 5 2 2 3 4" xfId="455"/>
    <cellStyle name="Normal 5 2 2 3 4 10" xfId="39723"/>
    <cellStyle name="Normal 5 2 2 3 4 11" xfId="50285"/>
    <cellStyle name="Normal 5 2 2 3 4 2" xfId="1160"/>
    <cellStyle name="Normal 5 2 2 3 4 2 10" xfId="50989"/>
    <cellStyle name="Normal 5 2 2 3 4 2 2" xfId="2392"/>
    <cellStyle name="Normal 5 2 2 3 4 2 2 2" xfId="7678"/>
    <cellStyle name="Normal 5 2 2 3 4 2 2 2 2" xfId="12959"/>
    <cellStyle name="Normal 5 2 2 3 4 2 2 2 2 2" xfId="28465"/>
    <cellStyle name="Normal 5 2 2 3 4 2 2 2 2 3" xfId="39022"/>
    <cellStyle name="Normal 5 2 2 3 4 2 2 2 2 4" xfId="49577"/>
    <cellStyle name="Normal 5 2 2 3 4 2 2 2 2 5" xfId="60141"/>
    <cellStyle name="Normal 5 2 2 3 4 2 2 2 3" xfId="18078"/>
    <cellStyle name="Normal 5 2 2 3 4 2 2 2 4" xfId="23185"/>
    <cellStyle name="Normal 5 2 2 3 4 2 2 2 5" xfId="33742"/>
    <cellStyle name="Normal 5 2 2 3 4 2 2 2 6" xfId="44297"/>
    <cellStyle name="Normal 5 2 2 3 4 2 2 2 7" xfId="54861"/>
    <cellStyle name="Normal 5 2 2 3 4 2 2 3" xfId="10318"/>
    <cellStyle name="Normal 5 2 2 3 4 2 2 3 2" xfId="25825"/>
    <cellStyle name="Normal 5 2 2 3 4 2 2 3 3" xfId="36382"/>
    <cellStyle name="Normal 5 2 2 3 4 2 2 3 4" xfId="46937"/>
    <cellStyle name="Normal 5 2 2 3 4 2 2 3 5" xfId="57501"/>
    <cellStyle name="Normal 5 2 2 3 4 2 2 4" xfId="5036"/>
    <cellStyle name="Normal 5 2 2 3 4 2 2 5" xfId="15614"/>
    <cellStyle name="Normal 5 2 2 3 4 2 2 6" xfId="20545"/>
    <cellStyle name="Normal 5 2 2 3 4 2 2 7" xfId="31102"/>
    <cellStyle name="Normal 5 2 2 3 4 2 2 8" xfId="41657"/>
    <cellStyle name="Normal 5 2 2 3 4 2 2 9" xfId="52221"/>
    <cellStyle name="Normal 5 2 2 3 4 2 3" xfId="6446"/>
    <cellStyle name="Normal 5 2 2 3 4 2 3 2" xfId="11727"/>
    <cellStyle name="Normal 5 2 2 3 4 2 3 2 2" xfId="27233"/>
    <cellStyle name="Normal 5 2 2 3 4 2 3 2 3" xfId="37790"/>
    <cellStyle name="Normal 5 2 2 3 4 2 3 2 4" xfId="48345"/>
    <cellStyle name="Normal 5 2 2 3 4 2 3 2 5" xfId="58909"/>
    <cellStyle name="Normal 5 2 2 3 4 2 3 3" xfId="16846"/>
    <cellStyle name="Normal 5 2 2 3 4 2 3 4" xfId="21953"/>
    <cellStyle name="Normal 5 2 2 3 4 2 3 5" xfId="32510"/>
    <cellStyle name="Normal 5 2 2 3 4 2 3 6" xfId="43065"/>
    <cellStyle name="Normal 5 2 2 3 4 2 3 7" xfId="53629"/>
    <cellStyle name="Normal 5 2 2 3 4 2 4" xfId="9086"/>
    <cellStyle name="Normal 5 2 2 3 4 2 4 2" xfId="24593"/>
    <cellStyle name="Normal 5 2 2 3 4 2 4 3" xfId="35150"/>
    <cellStyle name="Normal 5 2 2 3 4 2 4 4" xfId="45705"/>
    <cellStyle name="Normal 5 2 2 3 4 2 4 5" xfId="56269"/>
    <cellStyle name="Normal 5 2 2 3 4 2 5" xfId="3804"/>
    <cellStyle name="Normal 5 2 2 3 4 2 6" xfId="14382"/>
    <cellStyle name="Normal 5 2 2 3 4 2 7" xfId="19313"/>
    <cellStyle name="Normal 5 2 2 3 4 2 8" xfId="29870"/>
    <cellStyle name="Normal 5 2 2 3 4 2 9" xfId="40425"/>
    <cellStyle name="Normal 5 2 2 3 4 3" xfId="1688"/>
    <cellStyle name="Normal 5 2 2 3 4 3 2" xfId="6974"/>
    <cellStyle name="Normal 5 2 2 3 4 3 2 2" xfId="12255"/>
    <cellStyle name="Normal 5 2 2 3 4 3 2 2 2" xfId="27761"/>
    <cellStyle name="Normal 5 2 2 3 4 3 2 2 3" xfId="38318"/>
    <cellStyle name="Normal 5 2 2 3 4 3 2 2 4" xfId="48873"/>
    <cellStyle name="Normal 5 2 2 3 4 3 2 2 5" xfId="59437"/>
    <cellStyle name="Normal 5 2 2 3 4 3 2 3" xfId="17374"/>
    <cellStyle name="Normal 5 2 2 3 4 3 2 4" xfId="22481"/>
    <cellStyle name="Normal 5 2 2 3 4 3 2 5" xfId="33038"/>
    <cellStyle name="Normal 5 2 2 3 4 3 2 6" xfId="43593"/>
    <cellStyle name="Normal 5 2 2 3 4 3 2 7" xfId="54157"/>
    <cellStyle name="Normal 5 2 2 3 4 3 3" xfId="9614"/>
    <cellStyle name="Normal 5 2 2 3 4 3 3 2" xfId="25121"/>
    <cellStyle name="Normal 5 2 2 3 4 3 3 3" xfId="35678"/>
    <cellStyle name="Normal 5 2 2 3 4 3 3 4" xfId="46233"/>
    <cellStyle name="Normal 5 2 2 3 4 3 3 5" xfId="56797"/>
    <cellStyle name="Normal 5 2 2 3 4 3 4" xfId="4332"/>
    <cellStyle name="Normal 5 2 2 3 4 3 5" xfId="14910"/>
    <cellStyle name="Normal 5 2 2 3 4 3 6" xfId="19841"/>
    <cellStyle name="Normal 5 2 2 3 4 3 7" xfId="30398"/>
    <cellStyle name="Normal 5 2 2 3 4 3 8" xfId="40953"/>
    <cellStyle name="Normal 5 2 2 3 4 3 9" xfId="51517"/>
    <cellStyle name="Normal 5 2 2 3 4 4" xfId="5741"/>
    <cellStyle name="Normal 5 2 2 3 4 4 2" xfId="11023"/>
    <cellStyle name="Normal 5 2 2 3 4 4 2 2" xfId="26529"/>
    <cellStyle name="Normal 5 2 2 3 4 4 2 3" xfId="37086"/>
    <cellStyle name="Normal 5 2 2 3 4 4 2 4" xfId="47641"/>
    <cellStyle name="Normal 5 2 2 3 4 4 2 5" xfId="58205"/>
    <cellStyle name="Normal 5 2 2 3 4 4 3" xfId="16142"/>
    <cellStyle name="Normal 5 2 2 3 4 4 4" xfId="21249"/>
    <cellStyle name="Normal 5 2 2 3 4 4 5" xfId="31806"/>
    <cellStyle name="Normal 5 2 2 3 4 4 6" xfId="42361"/>
    <cellStyle name="Normal 5 2 2 3 4 4 7" xfId="52925"/>
    <cellStyle name="Normal 5 2 2 3 4 5" xfId="8382"/>
    <cellStyle name="Normal 5 2 2 3 4 5 2" xfId="23889"/>
    <cellStyle name="Normal 5 2 2 3 4 5 3" xfId="34446"/>
    <cellStyle name="Normal 5 2 2 3 4 5 4" xfId="45001"/>
    <cellStyle name="Normal 5 2 2 3 4 5 5" xfId="55565"/>
    <cellStyle name="Normal 5 2 2 3 4 6" xfId="3102"/>
    <cellStyle name="Normal 5 2 2 3 4 7" xfId="13678"/>
    <cellStyle name="Normal 5 2 2 3 4 8" xfId="18609"/>
    <cellStyle name="Normal 5 2 2 3 4 9" xfId="29168"/>
    <cellStyle name="Normal 5 2 2 3 5" xfId="808"/>
    <cellStyle name="Normal 5 2 2 3 5 10" xfId="50637"/>
    <cellStyle name="Normal 5 2 2 3 5 2" xfId="2040"/>
    <cellStyle name="Normal 5 2 2 3 5 2 2" xfId="7326"/>
    <cellStyle name="Normal 5 2 2 3 5 2 2 2" xfId="12607"/>
    <cellStyle name="Normal 5 2 2 3 5 2 2 2 2" xfId="28113"/>
    <cellStyle name="Normal 5 2 2 3 5 2 2 2 3" xfId="38670"/>
    <cellStyle name="Normal 5 2 2 3 5 2 2 2 4" xfId="49225"/>
    <cellStyle name="Normal 5 2 2 3 5 2 2 2 5" xfId="59789"/>
    <cellStyle name="Normal 5 2 2 3 5 2 2 3" xfId="17726"/>
    <cellStyle name="Normal 5 2 2 3 5 2 2 4" xfId="22833"/>
    <cellStyle name="Normal 5 2 2 3 5 2 2 5" xfId="33390"/>
    <cellStyle name="Normal 5 2 2 3 5 2 2 6" xfId="43945"/>
    <cellStyle name="Normal 5 2 2 3 5 2 2 7" xfId="54509"/>
    <cellStyle name="Normal 5 2 2 3 5 2 3" xfId="9966"/>
    <cellStyle name="Normal 5 2 2 3 5 2 3 2" xfId="25473"/>
    <cellStyle name="Normal 5 2 2 3 5 2 3 3" xfId="36030"/>
    <cellStyle name="Normal 5 2 2 3 5 2 3 4" xfId="46585"/>
    <cellStyle name="Normal 5 2 2 3 5 2 3 5" xfId="57149"/>
    <cellStyle name="Normal 5 2 2 3 5 2 4" xfId="4684"/>
    <cellStyle name="Normal 5 2 2 3 5 2 5" xfId="15262"/>
    <cellStyle name="Normal 5 2 2 3 5 2 6" xfId="20193"/>
    <cellStyle name="Normal 5 2 2 3 5 2 7" xfId="30750"/>
    <cellStyle name="Normal 5 2 2 3 5 2 8" xfId="41305"/>
    <cellStyle name="Normal 5 2 2 3 5 2 9" xfId="51869"/>
    <cellStyle name="Normal 5 2 2 3 5 3" xfId="6094"/>
    <cellStyle name="Normal 5 2 2 3 5 3 2" xfId="11375"/>
    <cellStyle name="Normal 5 2 2 3 5 3 2 2" xfId="26881"/>
    <cellStyle name="Normal 5 2 2 3 5 3 2 3" xfId="37438"/>
    <cellStyle name="Normal 5 2 2 3 5 3 2 4" xfId="47993"/>
    <cellStyle name="Normal 5 2 2 3 5 3 2 5" xfId="58557"/>
    <cellStyle name="Normal 5 2 2 3 5 3 3" xfId="16494"/>
    <cellStyle name="Normal 5 2 2 3 5 3 4" xfId="21601"/>
    <cellStyle name="Normal 5 2 2 3 5 3 5" xfId="32158"/>
    <cellStyle name="Normal 5 2 2 3 5 3 6" xfId="42713"/>
    <cellStyle name="Normal 5 2 2 3 5 3 7" xfId="53277"/>
    <cellStyle name="Normal 5 2 2 3 5 4" xfId="8734"/>
    <cellStyle name="Normal 5 2 2 3 5 4 2" xfId="24241"/>
    <cellStyle name="Normal 5 2 2 3 5 4 3" xfId="34798"/>
    <cellStyle name="Normal 5 2 2 3 5 4 4" xfId="45353"/>
    <cellStyle name="Normal 5 2 2 3 5 4 5" xfId="55917"/>
    <cellStyle name="Normal 5 2 2 3 5 5" xfId="3452"/>
    <cellStyle name="Normal 5 2 2 3 5 6" xfId="14030"/>
    <cellStyle name="Normal 5 2 2 3 5 7" xfId="18961"/>
    <cellStyle name="Normal 5 2 2 3 5 8" xfId="29518"/>
    <cellStyle name="Normal 5 2 2 3 5 9" xfId="40073"/>
    <cellStyle name="Normal 5 2 2 3 6" xfId="1336"/>
    <cellStyle name="Normal 5 2 2 3 6 2" xfId="6622"/>
    <cellStyle name="Normal 5 2 2 3 6 2 2" xfId="11903"/>
    <cellStyle name="Normal 5 2 2 3 6 2 2 2" xfId="27409"/>
    <cellStyle name="Normal 5 2 2 3 6 2 2 3" xfId="37966"/>
    <cellStyle name="Normal 5 2 2 3 6 2 2 4" xfId="48521"/>
    <cellStyle name="Normal 5 2 2 3 6 2 2 5" xfId="59085"/>
    <cellStyle name="Normal 5 2 2 3 6 2 3" xfId="17022"/>
    <cellStyle name="Normal 5 2 2 3 6 2 4" xfId="22129"/>
    <cellStyle name="Normal 5 2 2 3 6 2 5" xfId="32686"/>
    <cellStyle name="Normal 5 2 2 3 6 2 6" xfId="43241"/>
    <cellStyle name="Normal 5 2 2 3 6 2 7" xfId="53805"/>
    <cellStyle name="Normal 5 2 2 3 6 3" xfId="9262"/>
    <cellStyle name="Normal 5 2 2 3 6 3 2" xfId="24769"/>
    <cellStyle name="Normal 5 2 2 3 6 3 3" xfId="35326"/>
    <cellStyle name="Normal 5 2 2 3 6 3 4" xfId="45881"/>
    <cellStyle name="Normal 5 2 2 3 6 3 5" xfId="56445"/>
    <cellStyle name="Normal 5 2 2 3 6 4" xfId="3980"/>
    <cellStyle name="Normal 5 2 2 3 6 5" xfId="14558"/>
    <cellStyle name="Normal 5 2 2 3 6 6" xfId="19489"/>
    <cellStyle name="Normal 5 2 2 3 6 7" xfId="30046"/>
    <cellStyle name="Normal 5 2 2 3 6 8" xfId="40601"/>
    <cellStyle name="Normal 5 2 2 3 6 9" xfId="51165"/>
    <cellStyle name="Normal 5 2 2 3 7" xfId="2568"/>
    <cellStyle name="Normal 5 2 2 3 7 2" xfId="7854"/>
    <cellStyle name="Normal 5 2 2 3 7 2 2" xfId="13135"/>
    <cellStyle name="Normal 5 2 2 3 7 2 2 2" xfId="28641"/>
    <cellStyle name="Normal 5 2 2 3 7 2 2 3" xfId="39198"/>
    <cellStyle name="Normal 5 2 2 3 7 2 2 4" xfId="49753"/>
    <cellStyle name="Normal 5 2 2 3 7 2 2 5" xfId="60317"/>
    <cellStyle name="Normal 5 2 2 3 7 2 3" xfId="23361"/>
    <cellStyle name="Normal 5 2 2 3 7 2 4" xfId="33918"/>
    <cellStyle name="Normal 5 2 2 3 7 2 5" xfId="44473"/>
    <cellStyle name="Normal 5 2 2 3 7 2 6" xfId="55037"/>
    <cellStyle name="Normal 5 2 2 3 7 3" xfId="10494"/>
    <cellStyle name="Normal 5 2 2 3 7 3 2" xfId="26001"/>
    <cellStyle name="Normal 5 2 2 3 7 3 3" xfId="36558"/>
    <cellStyle name="Normal 5 2 2 3 7 3 4" xfId="47113"/>
    <cellStyle name="Normal 5 2 2 3 7 3 5" xfId="57677"/>
    <cellStyle name="Normal 5 2 2 3 7 4" xfId="5212"/>
    <cellStyle name="Normal 5 2 2 3 7 5" xfId="15790"/>
    <cellStyle name="Normal 5 2 2 3 7 6" xfId="20721"/>
    <cellStyle name="Normal 5 2 2 3 7 7" xfId="31278"/>
    <cellStyle name="Normal 5 2 2 3 7 8" xfId="41833"/>
    <cellStyle name="Normal 5 2 2 3 7 9" xfId="52397"/>
    <cellStyle name="Normal 5 2 2 3 8" xfId="5389"/>
    <cellStyle name="Normal 5 2 2 3 8 2" xfId="10671"/>
    <cellStyle name="Normal 5 2 2 3 8 2 2" xfId="26177"/>
    <cellStyle name="Normal 5 2 2 3 8 2 3" xfId="36734"/>
    <cellStyle name="Normal 5 2 2 3 8 2 4" xfId="47289"/>
    <cellStyle name="Normal 5 2 2 3 8 2 5" xfId="57853"/>
    <cellStyle name="Normal 5 2 2 3 8 3" xfId="20897"/>
    <cellStyle name="Normal 5 2 2 3 8 4" xfId="31454"/>
    <cellStyle name="Normal 5 2 2 3 8 5" xfId="42009"/>
    <cellStyle name="Normal 5 2 2 3 8 6" xfId="52573"/>
    <cellStyle name="Normal 5 2 2 3 9" xfId="8030"/>
    <cellStyle name="Normal 5 2 2 3 9 2" xfId="23537"/>
    <cellStyle name="Normal 5 2 2 3 9 3" xfId="34094"/>
    <cellStyle name="Normal 5 2 2 3 9 4" xfId="44649"/>
    <cellStyle name="Normal 5 2 2 3 9 5" xfId="55213"/>
    <cellStyle name="Normal 5 2 2 4" xfId="153"/>
    <cellStyle name="Normal 5 2 2 4 10" xfId="13383"/>
    <cellStyle name="Normal 5 2 2 4 11" xfId="18313"/>
    <cellStyle name="Normal 5 2 2 4 12" xfId="28875"/>
    <cellStyle name="Normal 5 2 2 4 13" xfId="39430"/>
    <cellStyle name="Normal 5 2 2 4 14" xfId="49990"/>
    <cellStyle name="Normal 5 2 2 4 2" xfId="336"/>
    <cellStyle name="Normal 5 2 2 4 2 10" xfId="29051"/>
    <cellStyle name="Normal 5 2 2 4 2 11" xfId="39606"/>
    <cellStyle name="Normal 5 2 2 4 2 12" xfId="50166"/>
    <cellStyle name="Normal 5 2 2 4 2 2" xfId="689"/>
    <cellStyle name="Normal 5 2 2 4 2 2 10" xfId="50518"/>
    <cellStyle name="Normal 5 2 2 4 2 2 2" xfId="1921"/>
    <cellStyle name="Normal 5 2 2 4 2 2 2 2" xfId="7207"/>
    <cellStyle name="Normal 5 2 2 4 2 2 2 2 2" xfId="12488"/>
    <cellStyle name="Normal 5 2 2 4 2 2 2 2 2 2" xfId="27994"/>
    <cellStyle name="Normal 5 2 2 4 2 2 2 2 2 3" xfId="38551"/>
    <cellStyle name="Normal 5 2 2 4 2 2 2 2 2 4" xfId="49106"/>
    <cellStyle name="Normal 5 2 2 4 2 2 2 2 2 5" xfId="59670"/>
    <cellStyle name="Normal 5 2 2 4 2 2 2 2 3" xfId="17607"/>
    <cellStyle name="Normal 5 2 2 4 2 2 2 2 4" xfId="22714"/>
    <cellStyle name="Normal 5 2 2 4 2 2 2 2 5" xfId="33271"/>
    <cellStyle name="Normal 5 2 2 4 2 2 2 2 6" xfId="43826"/>
    <cellStyle name="Normal 5 2 2 4 2 2 2 2 7" xfId="54390"/>
    <cellStyle name="Normal 5 2 2 4 2 2 2 3" xfId="9847"/>
    <cellStyle name="Normal 5 2 2 4 2 2 2 3 2" xfId="25354"/>
    <cellStyle name="Normal 5 2 2 4 2 2 2 3 3" xfId="35911"/>
    <cellStyle name="Normal 5 2 2 4 2 2 2 3 4" xfId="46466"/>
    <cellStyle name="Normal 5 2 2 4 2 2 2 3 5" xfId="57030"/>
    <cellStyle name="Normal 5 2 2 4 2 2 2 4" xfId="4565"/>
    <cellStyle name="Normal 5 2 2 4 2 2 2 5" xfId="15143"/>
    <cellStyle name="Normal 5 2 2 4 2 2 2 6" xfId="20074"/>
    <cellStyle name="Normal 5 2 2 4 2 2 2 7" xfId="30631"/>
    <cellStyle name="Normal 5 2 2 4 2 2 2 8" xfId="41186"/>
    <cellStyle name="Normal 5 2 2 4 2 2 2 9" xfId="51750"/>
    <cellStyle name="Normal 5 2 2 4 2 2 3" xfId="5975"/>
    <cellStyle name="Normal 5 2 2 4 2 2 3 2" xfId="11256"/>
    <cellStyle name="Normal 5 2 2 4 2 2 3 2 2" xfId="26762"/>
    <cellStyle name="Normal 5 2 2 4 2 2 3 2 3" xfId="37319"/>
    <cellStyle name="Normal 5 2 2 4 2 2 3 2 4" xfId="47874"/>
    <cellStyle name="Normal 5 2 2 4 2 2 3 2 5" xfId="58438"/>
    <cellStyle name="Normal 5 2 2 4 2 2 3 3" xfId="16375"/>
    <cellStyle name="Normal 5 2 2 4 2 2 3 4" xfId="21482"/>
    <cellStyle name="Normal 5 2 2 4 2 2 3 5" xfId="32039"/>
    <cellStyle name="Normal 5 2 2 4 2 2 3 6" xfId="42594"/>
    <cellStyle name="Normal 5 2 2 4 2 2 3 7" xfId="53158"/>
    <cellStyle name="Normal 5 2 2 4 2 2 4" xfId="8615"/>
    <cellStyle name="Normal 5 2 2 4 2 2 4 2" xfId="24122"/>
    <cellStyle name="Normal 5 2 2 4 2 2 4 3" xfId="34679"/>
    <cellStyle name="Normal 5 2 2 4 2 2 4 4" xfId="45234"/>
    <cellStyle name="Normal 5 2 2 4 2 2 4 5" xfId="55798"/>
    <cellStyle name="Normal 5 2 2 4 2 2 5" xfId="3333"/>
    <cellStyle name="Normal 5 2 2 4 2 2 6" xfId="13911"/>
    <cellStyle name="Normal 5 2 2 4 2 2 7" xfId="18842"/>
    <cellStyle name="Normal 5 2 2 4 2 2 8" xfId="29399"/>
    <cellStyle name="Normal 5 2 2 4 2 2 9" xfId="39954"/>
    <cellStyle name="Normal 5 2 2 4 2 3" xfId="1041"/>
    <cellStyle name="Normal 5 2 2 4 2 3 10" xfId="50870"/>
    <cellStyle name="Normal 5 2 2 4 2 3 2" xfId="2273"/>
    <cellStyle name="Normal 5 2 2 4 2 3 2 2" xfId="7559"/>
    <cellStyle name="Normal 5 2 2 4 2 3 2 2 2" xfId="12840"/>
    <cellStyle name="Normal 5 2 2 4 2 3 2 2 2 2" xfId="28346"/>
    <cellStyle name="Normal 5 2 2 4 2 3 2 2 2 3" xfId="38903"/>
    <cellStyle name="Normal 5 2 2 4 2 3 2 2 2 4" xfId="49458"/>
    <cellStyle name="Normal 5 2 2 4 2 3 2 2 2 5" xfId="60022"/>
    <cellStyle name="Normal 5 2 2 4 2 3 2 2 3" xfId="17959"/>
    <cellStyle name="Normal 5 2 2 4 2 3 2 2 4" xfId="23066"/>
    <cellStyle name="Normal 5 2 2 4 2 3 2 2 5" xfId="33623"/>
    <cellStyle name="Normal 5 2 2 4 2 3 2 2 6" xfId="44178"/>
    <cellStyle name="Normal 5 2 2 4 2 3 2 2 7" xfId="54742"/>
    <cellStyle name="Normal 5 2 2 4 2 3 2 3" xfId="10199"/>
    <cellStyle name="Normal 5 2 2 4 2 3 2 3 2" xfId="25706"/>
    <cellStyle name="Normal 5 2 2 4 2 3 2 3 3" xfId="36263"/>
    <cellStyle name="Normal 5 2 2 4 2 3 2 3 4" xfId="46818"/>
    <cellStyle name="Normal 5 2 2 4 2 3 2 3 5" xfId="57382"/>
    <cellStyle name="Normal 5 2 2 4 2 3 2 4" xfId="4917"/>
    <cellStyle name="Normal 5 2 2 4 2 3 2 5" xfId="15495"/>
    <cellStyle name="Normal 5 2 2 4 2 3 2 6" xfId="20426"/>
    <cellStyle name="Normal 5 2 2 4 2 3 2 7" xfId="30983"/>
    <cellStyle name="Normal 5 2 2 4 2 3 2 8" xfId="41538"/>
    <cellStyle name="Normal 5 2 2 4 2 3 2 9" xfId="52102"/>
    <cellStyle name="Normal 5 2 2 4 2 3 3" xfId="6327"/>
    <cellStyle name="Normal 5 2 2 4 2 3 3 2" xfId="11608"/>
    <cellStyle name="Normal 5 2 2 4 2 3 3 2 2" xfId="27114"/>
    <cellStyle name="Normal 5 2 2 4 2 3 3 2 3" xfId="37671"/>
    <cellStyle name="Normal 5 2 2 4 2 3 3 2 4" xfId="48226"/>
    <cellStyle name="Normal 5 2 2 4 2 3 3 2 5" xfId="58790"/>
    <cellStyle name="Normal 5 2 2 4 2 3 3 3" xfId="16727"/>
    <cellStyle name="Normal 5 2 2 4 2 3 3 4" xfId="21834"/>
    <cellStyle name="Normal 5 2 2 4 2 3 3 5" xfId="32391"/>
    <cellStyle name="Normal 5 2 2 4 2 3 3 6" xfId="42946"/>
    <cellStyle name="Normal 5 2 2 4 2 3 3 7" xfId="53510"/>
    <cellStyle name="Normal 5 2 2 4 2 3 4" xfId="8967"/>
    <cellStyle name="Normal 5 2 2 4 2 3 4 2" xfId="24474"/>
    <cellStyle name="Normal 5 2 2 4 2 3 4 3" xfId="35031"/>
    <cellStyle name="Normal 5 2 2 4 2 3 4 4" xfId="45586"/>
    <cellStyle name="Normal 5 2 2 4 2 3 4 5" xfId="56150"/>
    <cellStyle name="Normal 5 2 2 4 2 3 5" xfId="3685"/>
    <cellStyle name="Normal 5 2 2 4 2 3 6" xfId="14263"/>
    <cellStyle name="Normal 5 2 2 4 2 3 7" xfId="19194"/>
    <cellStyle name="Normal 5 2 2 4 2 3 8" xfId="29751"/>
    <cellStyle name="Normal 5 2 2 4 2 3 9" xfId="40306"/>
    <cellStyle name="Normal 5 2 2 4 2 4" xfId="1569"/>
    <cellStyle name="Normal 5 2 2 4 2 4 2" xfId="6855"/>
    <cellStyle name="Normal 5 2 2 4 2 4 2 2" xfId="12136"/>
    <cellStyle name="Normal 5 2 2 4 2 4 2 2 2" xfId="27642"/>
    <cellStyle name="Normal 5 2 2 4 2 4 2 2 3" xfId="38199"/>
    <cellStyle name="Normal 5 2 2 4 2 4 2 2 4" xfId="48754"/>
    <cellStyle name="Normal 5 2 2 4 2 4 2 2 5" xfId="59318"/>
    <cellStyle name="Normal 5 2 2 4 2 4 2 3" xfId="17255"/>
    <cellStyle name="Normal 5 2 2 4 2 4 2 4" xfId="22362"/>
    <cellStyle name="Normal 5 2 2 4 2 4 2 5" xfId="32919"/>
    <cellStyle name="Normal 5 2 2 4 2 4 2 6" xfId="43474"/>
    <cellStyle name="Normal 5 2 2 4 2 4 2 7" xfId="54038"/>
    <cellStyle name="Normal 5 2 2 4 2 4 3" xfId="9495"/>
    <cellStyle name="Normal 5 2 2 4 2 4 3 2" xfId="25002"/>
    <cellStyle name="Normal 5 2 2 4 2 4 3 3" xfId="35559"/>
    <cellStyle name="Normal 5 2 2 4 2 4 3 4" xfId="46114"/>
    <cellStyle name="Normal 5 2 2 4 2 4 3 5" xfId="56678"/>
    <cellStyle name="Normal 5 2 2 4 2 4 4" xfId="4213"/>
    <cellStyle name="Normal 5 2 2 4 2 4 5" xfId="14791"/>
    <cellStyle name="Normal 5 2 2 4 2 4 6" xfId="19722"/>
    <cellStyle name="Normal 5 2 2 4 2 4 7" xfId="30279"/>
    <cellStyle name="Normal 5 2 2 4 2 4 8" xfId="40834"/>
    <cellStyle name="Normal 5 2 2 4 2 4 9" xfId="51398"/>
    <cellStyle name="Normal 5 2 2 4 2 5" xfId="5622"/>
    <cellStyle name="Normal 5 2 2 4 2 5 2" xfId="10904"/>
    <cellStyle name="Normal 5 2 2 4 2 5 2 2" xfId="26410"/>
    <cellStyle name="Normal 5 2 2 4 2 5 2 3" xfId="36967"/>
    <cellStyle name="Normal 5 2 2 4 2 5 2 4" xfId="47522"/>
    <cellStyle name="Normal 5 2 2 4 2 5 2 5" xfId="58086"/>
    <cellStyle name="Normal 5 2 2 4 2 5 3" xfId="16023"/>
    <cellStyle name="Normal 5 2 2 4 2 5 4" xfId="21130"/>
    <cellStyle name="Normal 5 2 2 4 2 5 5" xfId="31687"/>
    <cellStyle name="Normal 5 2 2 4 2 5 6" xfId="42242"/>
    <cellStyle name="Normal 5 2 2 4 2 5 7" xfId="52806"/>
    <cellStyle name="Normal 5 2 2 4 2 6" xfId="8263"/>
    <cellStyle name="Normal 5 2 2 4 2 6 2" xfId="23770"/>
    <cellStyle name="Normal 5 2 2 4 2 6 3" xfId="34327"/>
    <cellStyle name="Normal 5 2 2 4 2 6 4" xfId="44882"/>
    <cellStyle name="Normal 5 2 2 4 2 6 5" xfId="55446"/>
    <cellStyle name="Normal 5 2 2 4 2 7" xfId="2985"/>
    <cellStyle name="Normal 5 2 2 4 2 8" xfId="13559"/>
    <cellStyle name="Normal 5 2 2 4 2 9" xfId="18490"/>
    <cellStyle name="Normal 5 2 2 4 3" xfId="512"/>
    <cellStyle name="Normal 5 2 2 4 3 10" xfId="39779"/>
    <cellStyle name="Normal 5 2 2 4 3 11" xfId="50342"/>
    <cellStyle name="Normal 5 2 2 4 3 2" xfId="1217"/>
    <cellStyle name="Normal 5 2 2 4 3 2 10" xfId="51046"/>
    <cellStyle name="Normal 5 2 2 4 3 2 2" xfId="2449"/>
    <cellStyle name="Normal 5 2 2 4 3 2 2 2" xfId="7735"/>
    <cellStyle name="Normal 5 2 2 4 3 2 2 2 2" xfId="13016"/>
    <cellStyle name="Normal 5 2 2 4 3 2 2 2 2 2" xfId="28522"/>
    <cellStyle name="Normal 5 2 2 4 3 2 2 2 2 3" xfId="39079"/>
    <cellStyle name="Normal 5 2 2 4 3 2 2 2 2 4" xfId="49634"/>
    <cellStyle name="Normal 5 2 2 4 3 2 2 2 2 5" xfId="60198"/>
    <cellStyle name="Normal 5 2 2 4 3 2 2 2 3" xfId="18135"/>
    <cellStyle name="Normal 5 2 2 4 3 2 2 2 4" xfId="23242"/>
    <cellStyle name="Normal 5 2 2 4 3 2 2 2 5" xfId="33799"/>
    <cellStyle name="Normal 5 2 2 4 3 2 2 2 6" xfId="44354"/>
    <cellStyle name="Normal 5 2 2 4 3 2 2 2 7" xfId="54918"/>
    <cellStyle name="Normal 5 2 2 4 3 2 2 3" xfId="10375"/>
    <cellStyle name="Normal 5 2 2 4 3 2 2 3 2" xfId="25882"/>
    <cellStyle name="Normal 5 2 2 4 3 2 2 3 3" xfId="36439"/>
    <cellStyle name="Normal 5 2 2 4 3 2 2 3 4" xfId="46994"/>
    <cellStyle name="Normal 5 2 2 4 3 2 2 3 5" xfId="57558"/>
    <cellStyle name="Normal 5 2 2 4 3 2 2 4" xfId="5093"/>
    <cellStyle name="Normal 5 2 2 4 3 2 2 5" xfId="15671"/>
    <cellStyle name="Normal 5 2 2 4 3 2 2 6" xfId="20602"/>
    <cellStyle name="Normal 5 2 2 4 3 2 2 7" xfId="31159"/>
    <cellStyle name="Normal 5 2 2 4 3 2 2 8" xfId="41714"/>
    <cellStyle name="Normal 5 2 2 4 3 2 2 9" xfId="52278"/>
    <cellStyle name="Normal 5 2 2 4 3 2 3" xfId="6503"/>
    <cellStyle name="Normal 5 2 2 4 3 2 3 2" xfId="11784"/>
    <cellStyle name="Normal 5 2 2 4 3 2 3 2 2" xfId="27290"/>
    <cellStyle name="Normal 5 2 2 4 3 2 3 2 3" xfId="37847"/>
    <cellStyle name="Normal 5 2 2 4 3 2 3 2 4" xfId="48402"/>
    <cellStyle name="Normal 5 2 2 4 3 2 3 2 5" xfId="58966"/>
    <cellStyle name="Normal 5 2 2 4 3 2 3 3" xfId="16903"/>
    <cellStyle name="Normal 5 2 2 4 3 2 3 4" xfId="22010"/>
    <cellStyle name="Normal 5 2 2 4 3 2 3 5" xfId="32567"/>
    <cellStyle name="Normal 5 2 2 4 3 2 3 6" xfId="43122"/>
    <cellStyle name="Normal 5 2 2 4 3 2 3 7" xfId="53686"/>
    <cellStyle name="Normal 5 2 2 4 3 2 4" xfId="9143"/>
    <cellStyle name="Normal 5 2 2 4 3 2 4 2" xfId="24650"/>
    <cellStyle name="Normal 5 2 2 4 3 2 4 3" xfId="35207"/>
    <cellStyle name="Normal 5 2 2 4 3 2 4 4" xfId="45762"/>
    <cellStyle name="Normal 5 2 2 4 3 2 4 5" xfId="56326"/>
    <cellStyle name="Normal 5 2 2 4 3 2 5" xfId="3861"/>
    <cellStyle name="Normal 5 2 2 4 3 2 6" xfId="14439"/>
    <cellStyle name="Normal 5 2 2 4 3 2 7" xfId="19370"/>
    <cellStyle name="Normal 5 2 2 4 3 2 8" xfId="29927"/>
    <cellStyle name="Normal 5 2 2 4 3 2 9" xfId="40482"/>
    <cellStyle name="Normal 5 2 2 4 3 3" xfId="1745"/>
    <cellStyle name="Normal 5 2 2 4 3 3 2" xfId="7031"/>
    <cellStyle name="Normal 5 2 2 4 3 3 2 2" xfId="12312"/>
    <cellStyle name="Normal 5 2 2 4 3 3 2 2 2" xfId="27818"/>
    <cellStyle name="Normal 5 2 2 4 3 3 2 2 3" xfId="38375"/>
    <cellStyle name="Normal 5 2 2 4 3 3 2 2 4" xfId="48930"/>
    <cellStyle name="Normal 5 2 2 4 3 3 2 2 5" xfId="59494"/>
    <cellStyle name="Normal 5 2 2 4 3 3 2 3" xfId="17431"/>
    <cellStyle name="Normal 5 2 2 4 3 3 2 4" xfId="22538"/>
    <cellStyle name="Normal 5 2 2 4 3 3 2 5" xfId="33095"/>
    <cellStyle name="Normal 5 2 2 4 3 3 2 6" xfId="43650"/>
    <cellStyle name="Normal 5 2 2 4 3 3 2 7" xfId="54214"/>
    <cellStyle name="Normal 5 2 2 4 3 3 3" xfId="9671"/>
    <cellStyle name="Normal 5 2 2 4 3 3 3 2" xfId="25178"/>
    <cellStyle name="Normal 5 2 2 4 3 3 3 3" xfId="35735"/>
    <cellStyle name="Normal 5 2 2 4 3 3 3 4" xfId="46290"/>
    <cellStyle name="Normal 5 2 2 4 3 3 3 5" xfId="56854"/>
    <cellStyle name="Normal 5 2 2 4 3 3 4" xfId="4389"/>
    <cellStyle name="Normal 5 2 2 4 3 3 5" xfId="14967"/>
    <cellStyle name="Normal 5 2 2 4 3 3 6" xfId="19898"/>
    <cellStyle name="Normal 5 2 2 4 3 3 7" xfId="30455"/>
    <cellStyle name="Normal 5 2 2 4 3 3 8" xfId="41010"/>
    <cellStyle name="Normal 5 2 2 4 3 3 9" xfId="51574"/>
    <cellStyle name="Normal 5 2 2 4 3 4" xfId="5798"/>
    <cellStyle name="Normal 5 2 2 4 3 4 2" xfId="11080"/>
    <cellStyle name="Normal 5 2 2 4 3 4 2 2" xfId="26586"/>
    <cellStyle name="Normal 5 2 2 4 3 4 2 3" xfId="37143"/>
    <cellStyle name="Normal 5 2 2 4 3 4 2 4" xfId="47698"/>
    <cellStyle name="Normal 5 2 2 4 3 4 2 5" xfId="58262"/>
    <cellStyle name="Normal 5 2 2 4 3 4 3" xfId="16199"/>
    <cellStyle name="Normal 5 2 2 4 3 4 4" xfId="21306"/>
    <cellStyle name="Normal 5 2 2 4 3 4 5" xfId="31863"/>
    <cellStyle name="Normal 5 2 2 4 3 4 6" xfId="42418"/>
    <cellStyle name="Normal 5 2 2 4 3 4 7" xfId="52982"/>
    <cellStyle name="Normal 5 2 2 4 3 5" xfId="8439"/>
    <cellStyle name="Normal 5 2 2 4 3 5 2" xfId="23946"/>
    <cellStyle name="Normal 5 2 2 4 3 5 3" xfId="34503"/>
    <cellStyle name="Normal 5 2 2 4 3 5 4" xfId="45058"/>
    <cellStyle name="Normal 5 2 2 4 3 5 5" xfId="55622"/>
    <cellStyle name="Normal 5 2 2 4 3 6" xfId="3158"/>
    <cellStyle name="Normal 5 2 2 4 3 7" xfId="13735"/>
    <cellStyle name="Normal 5 2 2 4 3 8" xfId="18666"/>
    <cellStyle name="Normal 5 2 2 4 3 9" xfId="29224"/>
    <cellStyle name="Normal 5 2 2 4 4" xfId="865"/>
    <cellStyle name="Normal 5 2 2 4 4 10" xfId="50694"/>
    <cellStyle name="Normal 5 2 2 4 4 2" xfId="2097"/>
    <cellStyle name="Normal 5 2 2 4 4 2 2" xfId="7383"/>
    <cellStyle name="Normal 5 2 2 4 4 2 2 2" xfId="12664"/>
    <cellStyle name="Normal 5 2 2 4 4 2 2 2 2" xfId="28170"/>
    <cellStyle name="Normal 5 2 2 4 4 2 2 2 3" xfId="38727"/>
    <cellStyle name="Normal 5 2 2 4 4 2 2 2 4" xfId="49282"/>
    <cellStyle name="Normal 5 2 2 4 4 2 2 2 5" xfId="59846"/>
    <cellStyle name="Normal 5 2 2 4 4 2 2 3" xfId="17783"/>
    <cellStyle name="Normal 5 2 2 4 4 2 2 4" xfId="22890"/>
    <cellStyle name="Normal 5 2 2 4 4 2 2 5" xfId="33447"/>
    <cellStyle name="Normal 5 2 2 4 4 2 2 6" xfId="44002"/>
    <cellStyle name="Normal 5 2 2 4 4 2 2 7" xfId="54566"/>
    <cellStyle name="Normal 5 2 2 4 4 2 3" xfId="10023"/>
    <cellStyle name="Normal 5 2 2 4 4 2 3 2" xfId="25530"/>
    <cellStyle name="Normal 5 2 2 4 4 2 3 3" xfId="36087"/>
    <cellStyle name="Normal 5 2 2 4 4 2 3 4" xfId="46642"/>
    <cellStyle name="Normal 5 2 2 4 4 2 3 5" xfId="57206"/>
    <cellStyle name="Normal 5 2 2 4 4 2 4" xfId="4741"/>
    <cellStyle name="Normal 5 2 2 4 4 2 5" xfId="15319"/>
    <cellStyle name="Normal 5 2 2 4 4 2 6" xfId="20250"/>
    <cellStyle name="Normal 5 2 2 4 4 2 7" xfId="30807"/>
    <cellStyle name="Normal 5 2 2 4 4 2 8" xfId="41362"/>
    <cellStyle name="Normal 5 2 2 4 4 2 9" xfId="51926"/>
    <cellStyle name="Normal 5 2 2 4 4 3" xfId="6151"/>
    <cellStyle name="Normal 5 2 2 4 4 3 2" xfId="11432"/>
    <cellStyle name="Normal 5 2 2 4 4 3 2 2" xfId="26938"/>
    <cellStyle name="Normal 5 2 2 4 4 3 2 3" xfId="37495"/>
    <cellStyle name="Normal 5 2 2 4 4 3 2 4" xfId="48050"/>
    <cellStyle name="Normal 5 2 2 4 4 3 2 5" xfId="58614"/>
    <cellStyle name="Normal 5 2 2 4 4 3 3" xfId="16551"/>
    <cellStyle name="Normal 5 2 2 4 4 3 4" xfId="21658"/>
    <cellStyle name="Normal 5 2 2 4 4 3 5" xfId="32215"/>
    <cellStyle name="Normal 5 2 2 4 4 3 6" xfId="42770"/>
    <cellStyle name="Normal 5 2 2 4 4 3 7" xfId="53334"/>
    <cellStyle name="Normal 5 2 2 4 4 4" xfId="8791"/>
    <cellStyle name="Normal 5 2 2 4 4 4 2" xfId="24298"/>
    <cellStyle name="Normal 5 2 2 4 4 4 3" xfId="34855"/>
    <cellStyle name="Normal 5 2 2 4 4 4 4" xfId="45410"/>
    <cellStyle name="Normal 5 2 2 4 4 4 5" xfId="55974"/>
    <cellStyle name="Normal 5 2 2 4 4 5" xfId="3509"/>
    <cellStyle name="Normal 5 2 2 4 4 6" xfId="14087"/>
    <cellStyle name="Normal 5 2 2 4 4 7" xfId="19018"/>
    <cellStyle name="Normal 5 2 2 4 4 8" xfId="29575"/>
    <cellStyle name="Normal 5 2 2 4 4 9" xfId="40130"/>
    <cellStyle name="Normal 5 2 2 4 5" xfId="1393"/>
    <cellStyle name="Normal 5 2 2 4 5 2" xfId="6679"/>
    <cellStyle name="Normal 5 2 2 4 5 2 2" xfId="11960"/>
    <cellStyle name="Normal 5 2 2 4 5 2 2 2" xfId="27466"/>
    <cellStyle name="Normal 5 2 2 4 5 2 2 3" xfId="38023"/>
    <cellStyle name="Normal 5 2 2 4 5 2 2 4" xfId="48578"/>
    <cellStyle name="Normal 5 2 2 4 5 2 2 5" xfId="59142"/>
    <cellStyle name="Normal 5 2 2 4 5 2 3" xfId="17079"/>
    <cellStyle name="Normal 5 2 2 4 5 2 4" xfId="22186"/>
    <cellStyle name="Normal 5 2 2 4 5 2 5" xfId="32743"/>
    <cellStyle name="Normal 5 2 2 4 5 2 6" xfId="43298"/>
    <cellStyle name="Normal 5 2 2 4 5 2 7" xfId="53862"/>
    <cellStyle name="Normal 5 2 2 4 5 3" xfId="9319"/>
    <cellStyle name="Normal 5 2 2 4 5 3 2" xfId="24826"/>
    <cellStyle name="Normal 5 2 2 4 5 3 3" xfId="35383"/>
    <cellStyle name="Normal 5 2 2 4 5 3 4" xfId="45938"/>
    <cellStyle name="Normal 5 2 2 4 5 3 5" xfId="56502"/>
    <cellStyle name="Normal 5 2 2 4 5 4" xfId="4037"/>
    <cellStyle name="Normal 5 2 2 4 5 5" xfId="14615"/>
    <cellStyle name="Normal 5 2 2 4 5 6" xfId="19546"/>
    <cellStyle name="Normal 5 2 2 4 5 7" xfId="30103"/>
    <cellStyle name="Normal 5 2 2 4 5 8" xfId="40658"/>
    <cellStyle name="Normal 5 2 2 4 5 9" xfId="51222"/>
    <cellStyle name="Normal 5 2 2 4 6" xfId="2625"/>
    <cellStyle name="Normal 5 2 2 4 6 2" xfId="7911"/>
    <cellStyle name="Normal 5 2 2 4 6 2 2" xfId="13192"/>
    <cellStyle name="Normal 5 2 2 4 6 2 2 2" xfId="28698"/>
    <cellStyle name="Normal 5 2 2 4 6 2 2 3" xfId="39255"/>
    <cellStyle name="Normal 5 2 2 4 6 2 2 4" xfId="49810"/>
    <cellStyle name="Normal 5 2 2 4 6 2 2 5" xfId="60374"/>
    <cellStyle name="Normal 5 2 2 4 6 2 3" xfId="23418"/>
    <cellStyle name="Normal 5 2 2 4 6 2 4" xfId="33975"/>
    <cellStyle name="Normal 5 2 2 4 6 2 5" xfId="44530"/>
    <cellStyle name="Normal 5 2 2 4 6 2 6" xfId="55094"/>
    <cellStyle name="Normal 5 2 2 4 6 3" xfId="10551"/>
    <cellStyle name="Normal 5 2 2 4 6 3 2" xfId="26058"/>
    <cellStyle name="Normal 5 2 2 4 6 3 3" xfId="36615"/>
    <cellStyle name="Normal 5 2 2 4 6 3 4" xfId="47170"/>
    <cellStyle name="Normal 5 2 2 4 6 3 5" xfId="57734"/>
    <cellStyle name="Normal 5 2 2 4 6 4" xfId="5269"/>
    <cellStyle name="Normal 5 2 2 4 6 5" xfId="15847"/>
    <cellStyle name="Normal 5 2 2 4 6 6" xfId="20778"/>
    <cellStyle name="Normal 5 2 2 4 6 7" xfId="31335"/>
    <cellStyle name="Normal 5 2 2 4 6 8" xfId="41890"/>
    <cellStyle name="Normal 5 2 2 4 6 9" xfId="52454"/>
    <cellStyle name="Normal 5 2 2 4 7" xfId="5446"/>
    <cellStyle name="Normal 5 2 2 4 7 2" xfId="10728"/>
    <cellStyle name="Normal 5 2 2 4 7 2 2" xfId="26234"/>
    <cellStyle name="Normal 5 2 2 4 7 2 3" xfId="36791"/>
    <cellStyle name="Normal 5 2 2 4 7 2 4" xfId="47346"/>
    <cellStyle name="Normal 5 2 2 4 7 2 5" xfId="57910"/>
    <cellStyle name="Normal 5 2 2 4 7 3" xfId="20954"/>
    <cellStyle name="Normal 5 2 2 4 7 4" xfId="31511"/>
    <cellStyle name="Normal 5 2 2 4 7 5" xfId="42066"/>
    <cellStyle name="Normal 5 2 2 4 7 6" xfId="52630"/>
    <cellStyle name="Normal 5 2 2 4 8" xfId="8087"/>
    <cellStyle name="Normal 5 2 2 4 8 2" xfId="23594"/>
    <cellStyle name="Normal 5 2 2 4 8 3" xfId="34151"/>
    <cellStyle name="Normal 5 2 2 4 8 4" xfId="44706"/>
    <cellStyle name="Normal 5 2 2 4 8 5" xfId="55270"/>
    <cellStyle name="Normal 5 2 2 4 9" xfId="2802"/>
    <cellStyle name="Normal 5 2 2 5" xfId="247"/>
    <cellStyle name="Normal 5 2 2 5 10" xfId="28963"/>
    <cellStyle name="Normal 5 2 2 5 11" xfId="39518"/>
    <cellStyle name="Normal 5 2 2 5 12" xfId="50078"/>
    <cellStyle name="Normal 5 2 2 5 2" xfId="600"/>
    <cellStyle name="Normal 5 2 2 5 2 10" xfId="50429"/>
    <cellStyle name="Normal 5 2 2 5 2 2" xfId="1832"/>
    <cellStyle name="Normal 5 2 2 5 2 2 2" xfId="7118"/>
    <cellStyle name="Normal 5 2 2 5 2 2 2 2" xfId="12399"/>
    <cellStyle name="Normal 5 2 2 5 2 2 2 2 2" xfId="27905"/>
    <cellStyle name="Normal 5 2 2 5 2 2 2 2 3" xfId="38462"/>
    <cellStyle name="Normal 5 2 2 5 2 2 2 2 4" xfId="49017"/>
    <cellStyle name="Normal 5 2 2 5 2 2 2 2 5" xfId="59581"/>
    <cellStyle name="Normal 5 2 2 5 2 2 2 3" xfId="17518"/>
    <cellStyle name="Normal 5 2 2 5 2 2 2 4" xfId="22625"/>
    <cellStyle name="Normal 5 2 2 5 2 2 2 5" xfId="33182"/>
    <cellStyle name="Normal 5 2 2 5 2 2 2 6" xfId="43737"/>
    <cellStyle name="Normal 5 2 2 5 2 2 2 7" xfId="54301"/>
    <cellStyle name="Normal 5 2 2 5 2 2 3" xfId="9758"/>
    <cellStyle name="Normal 5 2 2 5 2 2 3 2" xfId="25265"/>
    <cellStyle name="Normal 5 2 2 5 2 2 3 3" xfId="35822"/>
    <cellStyle name="Normal 5 2 2 5 2 2 3 4" xfId="46377"/>
    <cellStyle name="Normal 5 2 2 5 2 2 3 5" xfId="56941"/>
    <cellStyle name="Normal 5 2 2 5 2 2 4" xfId="4476"/>
    <cellStyle name="Normal 5 2 2 5 2 2 5" xfId="15054"/>
    <cellStyle name="Normal 5 2 2 5 2 2 6" xfId="19985"/>
    <cellStyle name="Normal 5 2 2 5 2 2 7" xfId="30542"/>
    <cellStyle name="Normal 5 2 2 5 2 2 8" xfId="41097"/>
    <cellStyle name="Normal 5 2 2 5 2 2 9" xfId="51661"/>
    <cellStyle name="Normal 5 2 2 5 2 3" xfId="5886"/>
    <cellStyle name="Normal 5 2 2 5 2 3 2" xfId="11167"/>
    <cellStyle name="Normal 5 2 2 5 2 3 2 2" xfId="26673"/>
    <cellStyle name="Normal 5 2 2 5 2 3 2 3" xfId="37230"/>
    <cellStyle name="Normal 5 2 2 5 2 3 2 4" xfId="47785"/>
    <cellStyle name="Normal 5 2 2 5 2 3 2 5" xfId="58349"/>
    <cellStyle name="Normal 5 2 2 5 2 3 3" xfId="16286"/>
    <cellStyle name="Normal 5 2 2 5 2 3 4" xfId="21393"/>
    <cellStyle name="Normal 5 2 2 5 2 3 5" xfId="31950"/>
    <cellStyle name="Normal 5 2 2 5 2 3 6" xfId="42505"/>
    <cellStyle name="Normal 5 2 2 5 2 3 7" xfId="53069"/>
    <cellStyle name="Normal 5 2 2 5 2 4" xfId="8526"/>
    <cellStyle name="Normal 5 2 2 5 2 4 2" xfId="24033"/>
    <cellStyle name="Normal 5 2 2 5 2 4 3" xfId="34590"/>
    <cellStyle name="Normal 5 2 2 5 2 4 4" xfId="45145"/>
    <cellStyle name="Normal 5 2 2 5 2 4 5" xfId="55709"/>
    <cellStyle name="Normal 5 2 2 5 2 5" xfId="3244"/>
    <cellStyle name="Normal 5 2 2 5 2 6" xfId="13822"/>
    <cellStyle name="Normal 5 2 2 5 2 7" xfId="18753"/>
    <cellStyle name="Normal 5 2 2 5 2 8" xfId="29310"/>
    <cellStyle name="Normal 5 2 2 5 2 9" xfId="39865"/>
    <cellStyle name="Normal 5 2 2 5 3" xfId="952"/>
    <cellStyle name="Normal 5 2 2 5 3 10" xfId="50781"/>
    <cellStyle name="Normal 5 2 2 5 3 2" xfId="2184"/>
    <cellStyle name="Normal 5 2 2 5 3 2 2" xfId="7470"/>
    <cellStyle name="Normal 5 2 2 5 3 2 2 2" xfId="12751"/>
    <cellStyle name="Normal 5 2 2 5 3 2 2 2 2" xfId="28257"/>
    <cellStyle name="Normal 5 2 2 5 3 2 2 2 3" xfId="38814"/>
    <cellStyle name="Normal 5 2 2 5 3 2 2 2 4" xfId="49369"/>
    <cellStyle name="Normal 5 2 2 5 3 2 2 2 5" xfId="59933"/>
    <cellStyle name="Normal 5 2 2 5 3 2 2 3" xfId="17870"/>
    <cellStyle name="Normal 5 2 2 5 3 2 2 4" xfId="22977"/>
    <cellStyle name="Normal 5 2 2 5 3 2 2 5" xfId="33534"/>
    <cellStyle name="Normal 5 2 2 5 3 2 2 6" xfId="44089"/>
    <cellStyle name="Normal 5 2 2 5 3 2 2 7" xfId="54653"/>
    <cellStyle name="Normal 5 2 2 5 3 2 3" xfId="10110"/>
    <cellStyle name="Normal 5 2 2 5 3 2 3 2" xfId="25617"/>
    <cellStyle name="Normal 5 2 2 5 3 2 3 3" xfId="36174"/>
    <cellStyle name="Normal 5 2 2 5 3 2 3 4" xfId="46729"/>
    <cellStyle name="Normal 5 2 2 5 3 2 3 5" xfId="57293"/>
    <cellStyle name="Normal 5 2 2 5 3 2 4" xfId="4828"/>
    <cellStyle name="Normal 5 2 2 5 3 2 5" xfId="15406"/>
    <cellStyle name="Normal 5 2 2 5 3 2 6" xfId="20337"/>
    <cellStyle name="Normal 5 2 2 5 3 2 7" xfId="30894"/>
    <cellStyle name="Normal 5 2 2 5 3 2 8" xfId="41449"/>
    <cellStyle name="Normal 5 2 2 5 3 2 9" xfId="52013"/>
    <cellStyle name="Normal 5 2 2 5 3 3" xfId="6238"/>
    <cellStyle name="Normal 5 2 2 5 3 3 2" xfId="11519"/>
    <cellStyle name="Normal 5 2 2 5 3 3 2 2" xfId="27025"/>
    <cellStyle name="Normal 5 2 2 5 3 3 2 3" xfId="37582"/>
    <cellStyle name="Normal 5 2 2 5 3 3 2 4" xfId="48137"/>
    <cellStyle name="Normal 5 2 2 5 3 3 2 5" xfId="58701"/>
    <cellStyle name="Normal 5 2 2 5 3 3 3" xfId="16638"/>
    <cellStyle name="Normal 5 2 2 5 3 3 4" xfId="21745"/>
    <cellStyle name="Normal 5 2 2 5 3 3 5" xfId="32302"/>
    <cellStyle name="Normal 5 2 2 5 3 3 6" xfId="42857"/>
    <cellStyle name="Normal 5 2 2 5 3 3 7" xfId="53421"/>
    <cellStyle name="Normal 5 2 2 5 3 4" xfId="8878"/>
    <cellStyle name="Normal 5 2 2 5 3 4 2" xfId="24385"/>
    <cellStyle name="Normal 5 2 2 5 3 4 3" xfId="34942"/>
    <cellStyle name="Normal 5 2 2 5 3 4 4" xfId="45497"/>
    <cellStyle name="Normal 5 2 2 5 3 4 5" xfId="56061"/>
    <cellStyle name="Normal 5 2 2 5 3 5" xfId="3596"/>
    <cellStyle name="Normal 5 2 2 5 3 6" xfId="14174"/>
    <cellStyle name="Normal 5 2 2 5 3 7" xfId="19105"/>
    <cellStyle name="Normal 5 2 2 5 3 8" xfId="29662"/>
    <cellStyle name="Normal 5 2 2 5 3 9" xfId="40217"/>
    <cellStyle name="Normal 5 2 2 5 4" xfId="1480"/>
    <cellStyle name="Normal 5 2 2 5 4 2" xfId="6766"/>
    <cellStyle name="Normal 5 2 2 5 4 2 2" xfId="12047"/>
    <cellStyle name="Normal 5 2 2 5 4 2 2 2" xfId="27553"/>
    <cellStyle name="Normal 5 2 2 5 4 2 2 3" xfId="38110"/>
    <cellStyle name="Normal 5 2 2 5 4 2 2 4" xfId="48665"/>
    <cellStyle name="Normal 5 2 2 5 4 2 2 5" xfId="59229"/>
    <cellStyle name="Normal 5 2 2 5 4 2 3" xfId="17166"/>
    <cellStyle name="Normal 5 2 2 5 4 2 4" xfId="22273"/>
    <cellStyle name="Normal 5 2 2 5 4 2 5" xfId="32830"/>
    <cellStyle name="Normal 5 2 2 5 4 2 6" xfId="43385"/>
    <cellStyle name="Normal 5 2 2 5 4 2 7" xfId="53949"/>
    <cellStyle name="Normal 5 2 2 5 4 3" xfId="9406"/>
    <cellStyle name="Normal 5 2 2 5 4 3 2" xfId="24913"/>
    <cellStyle name="Normal 5 2 2 5 4 3 3" xfId="35470"/>
    <cellStyle name="Normal 5 2 2 5 4 3 4" xfId="46025"/>
    <cellStyle name="Normal 5 2 2 5 4 3 5" xfId="56589"/>
    <cellStyle name="Normal 5 2 2 5 4 4" xfId="4124"/>
    <cellStyle name="Normal 5 2 2 5 4 5" xfId="14702"/>
    <cellStyle name="Normal 5 2 2 5 4 6" xfId="19633"/>
    <cellStyle name="Normal 5 2 2 5 4 7" xfId="30190"/>
    <cellStyle name="Normal 5 2 2 5 4 8" xfId="40745"/>
    <cellStyle name="Normal 5 2 2 5 4 9" xfId="51309"/>
    <cellStyle name="Normal 5 2 2 5 5" xfId="5533"/>
    <cellStyle name="Normal 5 2 2 5 5 2" xfId="10815"/>
    <cellStyle name="Normal 5 2 2 5 5 2 2" xfId="26321"/>
    <cellStyle name="Normal 5 2 2 5 5 2 3" xfId="36878"/>
    <cellStyle name="Normal 5 2 2 5 5 2 4" xfId="47433"/>
    <cellStyle name="Normal 5 2 2 5 5 2 5" xfId="57997"/>
    <cellStyle name="Normal 5 2 2 5 5 3" xfId="15934"/>
    <cellStyle name="Normal 5 2 2 5 5 4" xfId="21041"/>
    <cellStyle name="Normal 5 2 2 5 5 5" xfId="31598"/>
    <cellStyle name="Normal 5 2 2 5 5 6" xfId="42153"/>
    <cellStyle name="Normal 5 2 2 5 5 7" xfId="52717"/>
    <cellStyle name="Normal 5 2 2 5 6" xfId="8174"/>
    <cellStyle name="Normal 5 2 2 5 6 2" xfId="23681"/>
    <cellStyle name="Normal 5 2 2 5 6 3" xfId="34238"/>
    <cellStyle name="Normal 5 2 2 5 6 4" xfId="44793"/>
    <cellStyle name="Normal 5 2 2 5 6 5" xfId="55357"/>
    <cellStyle name="Normal 5 2 2 5 7" xfId="2897"/>
    <cellStyle name="Normal 5 2 2 5 8" xfId="13470"/>
    <cellStyle name="Normal 5 2 2 5 9" xfId="18402"/>
    <cellStyle name="Normal 5 2 2 6" xfId="423"/>
    <cellStyle name="Normal 5 2 2 6 10" xfId="39693"/>
    <cellStyle name="Normal 5 2 2 6 11" xfId="50253"/>
    <cellStyle name="Normal 5 2 2 6 2" xfId="1128"/>
    <cellStyle name="Normal 5 2 2 6 2 10" xfId="50957"/>
    <cellStyle name="Normal 5 2 2 6 2 2" xfId="2360"/>
    <cellStyle name="Normal 5 2 2 6 2 2 2" xfId="7646"/>
    <cellStyle name="Normal 5 2 2 6 2 2 2 2" xfId="12927"/>
    <cellStyle name="Normal 5 2 2 6 2 2 2 2 2" xfId="28433"/>
    <cellStyle name="Normal 5 2 2 6 2 2 2 2 3" xfId="38990"/>
    <cellStyle name="Normal 5 2 2 6 2 2 2 2 4" xfId="49545"/>
    <cellStyle name="Normal 5 2 2 6 2 2 2 2 5" xfId="60109"/>
    <cellStyle name="Normal 5 2 2 6 2 2 2 3" xfId="18046"/>
    <cellStyle name="Normal 5 2 2 6 2 2 2 4" xfId="23153"/>
    <cellStyle name="Normal 5 2 2 6 2 2 2 5" xfId="33710"/>
    <cellStyle name="Normal 5 2 2 6 2 2 2 6" xfId="44265"/>
    <cellStyle name="Normal 5 2 2 6 2 2 2 7" xfId="54829"/>
    <cellStyle name="Normal 5 2 2 6 2 2 3" xfId="10286"/>
    <cellStyle name="Normal 5 2 2 6 2 2 3 2" xfId="25793"/>
    <cellStyle name="Normal 5 2 2 6 2 2 3 3" xfId="36350"/>
    <cellStyle name="Normal 5 2 2 6 2 2 3 4" xfId="46905"/>
    <cellStyle name="Normal 5 2 2 6 2 2 3 5" xfId="57469"/>
    <cellStyle name="Normal 5 2 2 6 2 2 4" xfId="5004"/>
    <cellStyle name="Normal 5 2 2 6 2 2 5" xfId="15582"/>
    <cellStyle name="Normal 5 2 2 6 2 2 6" xfId="20513"/>
    <cellStyle name="Normal 5 2 2 6 2 2 7" xfId="31070"/>
    <cellStyle name="Normal 5 2 2 6 2 2 8" xfId="41625"/>
    <cellStyle name="Normal 5 2 2 6 2 2 9" xfId="52189"/>
    <cellStyle name="Normal 5 2 2 6 2 3" xfId="6414"/>
    <cellStyle name="Normal 5 2 2 6 2 3 2" xfId="11695"/>
    <cellStyle name="Normal 5 2 2 6 2 3 2 2" xfId="27201"/>
    <cellStyle name="Normal 5 2 2 6 2 3 2 3" xfId="37758"/>
    <cellStyle name="Normal 5 2 2 6 2 3 2 4" xfId="48313"/>
    <cellStyle name="Normal 5 2 2 6 2 3 2 5" xfId="58877"/>
    <cellStyle name="Normal 5 2 2 6 2 3 3" xfId="16814"/>
    <cellStyle name="Normal 5 2 2 6 2 3 4" xfId="21921"/>
    <cellStyle name="Normal 5 2 2 6 2 3 5" xfId="32478"/>
    <cellStyle name="Normal 5 2 2 6 2 3 6" xfId="43033"/>
    <cellStyle name="Normal 5 2 2 6 2 3 7" xfId="53597"/>
    <cellStyle name="Normal 5 2 2 6 2 4" xfId="9054"/>
    <cellStyle name="Normal 5 2 2 6 2 4 2" xfId="24561"/>
    <cellStyle name="Normal 5 2 2 6 2 4 3" xfId="35118"/>
    <cellStyle name="Normal 5 2 2 6 2 4 4" xfId="45673"/>
    <cellStyle name="Normal 5 2 2 6 2 4 5" xfId="56237"/>
    <cellStyle name="Normal 5 2 2 6 2 5" xfId="3772"/>
    <cellStyle name="Normal 5 2 2 6 2 6" xfId="14350"/>
    <cellStyle name="Normal 5 2 2 6 2 7" xfId="19281"/>
    <cellStyle name="Normal 5 2 2 6 2 8" xfId="29838"/>
    <cellStyle name="Normal 5 2 2 6 2 9" xfId="40393"/>
    <cellStyle name="Normal 5 2 2 6 3" xfId="1656"/>
    <cellStyle name="Normal 5 2 2 6 3 2" xfId="6942"/>
    <cellStyle name="Normal 5 2 2 6 3 2 2" xfId="12223"/>
    <cellStyle name="Normal 5 2 2 6 3 2 2 2" xfId="27729"/>
    <cellStyle name="Normal 5 2 2 6 3 2 2 3" xfId="38286"/>
    <cellStyle name="Normal 5 2 2 6 3 2 2 4" xfId="48841"/>
    <cellStyle name="Normal 5 2 2 6 3 2 2 5" xfId="59405"/>
    <cellStyle name="Normal 5 2 2 6 3 2 3" xfId="17342"/>
    <cellStyle name="Normal 5 2 2 6 3 2 4" xfId="22449"/>
    <cellStyle name="Normal 5 2 2 6 3 2 5" xfId="33006"/>
    <cellStyle name="Normal 5 2 2 6 3 2 6" xfId="43561"/>
    <cellStyle name="Normal 5 2 2 6 3 2 7" xfId="54125"/>
    <cellStyle name="Normal 5 2 2 6 3 3" xfId="9582"/>
    <cellStyle name="Normal 5 2 2 6 3 3 2" xfId="25089"/>
    <cellStyle name="Normal 5 2 2 6 3 3 3" xfId="35646"/>
    <cellStyle name="Normal 5 2 2 6 3 3 4" xfId="46201"/>
    <cellStyle name="Normal 5 2 2 6 3 3 5" xfId="56765"/>
    <cellStyle name="Normal 5 2 2 6 3 4" xfId="4300"/>
    <cellStyle name="Normal 5 2 2 6 3 5" xfId="14878"/>
    <cellStyle name="Normal 5 2 2 6 3 6" xfId="19809"/>
    <cellStyle name="Normal 5 2 2 6 3 7" xfId="30366"/>
    <cellStyle name="Normal 5 2 2 6 3 8" xfId="40921"/>
    <cellStyle name="Normal 5 2 2 6 3 9" xfId="51485"/>
    <cellStyle name="Normal 5 2 2 6 4" xfId="5709"/>
    <cellStyle name="Normal 5 2 2 6 4 2" xfId="10991"/>
    <cellStyle name="Normal 5 2 2 6 4 2 2" xfId="26497"/>
    <cellStyle name="Normal 5 2 2 6 4 2 3" xfId="37054"/>
    <cellStyle name="Normal 5 2 2 6 4 2 4" xfId="47609"/>
    <cellStyle name="Normal 5 2 2 6 4 2 5" xfId="58173"/>
    <cellStyle name="Normal 5 2 2 6 4 3" xfId="16110"/>
    <cellStyle name="Normal 5 2 2 6 4 4" xfId="21217"/>
    <cellStyle name="Normal 5 2 2 6 4 5" xfId="31774"/>
    <cellStyle name="Normal 5 2 2 6 4 6" xfId="42329"/>
    <cellStyle name="Normal 5 2 2 6 4 7" xfId="52893"/>
    <cellStyle name="Normal 5 2 2 6 5" xfId="8350"/>
    <cellStyle name="Normal 5 2 2 6 5 2" xfId="23857"/>
    <cellStyle name="Normal 5 2 2 6 5 3" xfId="34414"/>
    <cellStyle name="Normal 5 2 2 6 5 4" xfId="44969"/>
    <cellStyle name="Normal 5 2 2 6 5 5" xfId="55533"/>
    <cellStyle name="Normal 5 2 2 6 6" xfId="3072"/>
    <cellStyle name="Normal 5 2 2 6 7" xfId="13646"/>
    <cellStyle name="Normal 5 2 2 6 8" xfId="18577"/>
    <cellStyle name="Normal 5 2 2 6 9" xfId="29138"/>
    <cellStyle name="Normal 5 2 2 7" xfId="776"/>
    <cellStyle name="Normal 5 2 2 7 10" xfId="50605"/>
    <cellStyle name="Normal 5 2 2 7 2" xfId="2008"/>
    <cellStyle name="Normal 5 2 2 7 2 2" xfId="7294"/>
    <cellStyle name="Normal 5 2 2 7 2 2 2" xfId="12575"/>
    <cellStyle name="Normal 5 2 2 7 2 2 2 2" xfId="28081"/>
    <cellStyle name="Normal 5 2 2 7 2 2 2 3" xfId="38638"/>
    <cellStyle name="Normal 5 2 2 7 2 2 2 4" xfId="49193"/>
    <cellStyle name="Normal 5 2 2 7 2 2 2 5" xfId="59757"/>
    <cellStyle name="Normal 5 2 2 7 2 2 3" xfId="17694"/>
    <cellStyle name="Normal 5 2 2 7 2 2 4" xfId="22801"/>
    <cellStyle name="Normal 5 2 2 7 2 2 5" xfId="33358"/>
    <cellStyle name="Normal 5 2 2 7 2 2 6" xfId="43913"/>
    <cellStyle name="Normal 5 2 2 7 2 2 7" xfId="54477"/>
    <cellStyle name="Normal 5 2 2 7 2 3" xfId="9934"/>
    <cellStyle name="Normal 5 2 2 7 2 3 2" xfId="25441"/>
    <cellStyle name="Normal 5 2 2 7 2 3 3" xfId="35998"/>
    <cellStyle name="Normal 5 2 2 7 2 3 4" xfId="46553"/>
    <cellStyle name="Normal 5 2 2 7 2 3 5" xfId="57117"/>
    <cellStyle name="Normal 5 2 2 7 2 4" xfId="4652"/>
    <cellStyle name="Normal 5 2 2 7 2 5" xfId="15230"/>
    <cellStyle name="Normal 5 2 2 7 2 6" xfId="20161"/>
    <cellStyle name="Normal 5 2 2 7 2 7" xfId="30718"/>
    <cellStyle name="Normal 5 2 2 7 2 8" xfId="41273"/>
    <cellStyle name="Normal 5 2 2 7 2 9" xfId="51837"/>
    <cellStyle name="Normal 5 2 2 7 3" xfId="6062"/>
    <cellStyle name="Normal 5 2 2 7 3 2" xfId="11343"/>
    <cellStyle name="Normal 5 2 2 7 3 2 2" xfId="26849"/>
    <cellStyle name="Normal 5 2 2 7 3 2 3" xfId="37406"/>
    <cellStyle name="Normal 5 2 2 7 3 2 4" xfId="47961"/>
    <cellStyle name="Normal 5 2 2 7 3 2 5" xfId="58525"/>
    <cellStyle name="Normal 5 2 2 7 3 3" xfId="16462"/>
    <cellStyle name="Normal 5 2 2 7 3 4" xfId="21569"/>
    <cellStyle name="Normal 5 2 2 7 3 5" xfId="32126"/>
    <cellStyle name="Normal 5 2 2 7 3 6" xfId="42681"/>
    <cellStyle name="Normal 5 2 2 7 3 7" xfId="53245"/>
    <cellStyle name="Normal 5 2 2 7 4" xfId="8702"/>
    <cellStyle name="Normal 5 2 2 7 4 2" xfId="24209"/>
    <cellStyle name="Normal 5 2 2 7 4 3" xfId="34766"/>
    <cellStyle name="Normal 5 2 2 7 4 4" xfId="45321"/>
    <cellStyle name="Normal 5 2 2 7 4 5" xfId="55885"/>
    <cellStyle name="Normal 5 2 2 7 5" xfId="3420"/>
    <cellStyle name="Normal 5 2 2 7 6" xfId="13998"/>
    <cellStyle name="Normal 5 2 2 7 7" xfId="18929"/>
    <cellStyle name="Normal 5 2 2 7 8" xfId="29486"/>
    <cellStyle name="Normal 5 2 2 7 9" xfId="40041"/>
    <cellStyle name="Normal 5 2 2 8" xfId="1304"/>
    <cellStyle name="Normal 5 2 2 8 2" xfId="6590"/>
    <cellStyle name="Normal 5 2 2 8 2 2" xfId="11871"/>
    <cellStyle name="Normal 5 2 2 8 2 2 2" xfId="27377"/>
    <cellStyle name="Normal 5 2 2 8 2 2 3" xfId="37934"/>
    <cellStyle name="Normal 5 2 2 8 2 2 4" xfId="48489"/>
    <cellStyle name="Normal 5 2 2 8 2 2 5" xfId="59053"/>
    <cellStyle name="Normal 5 2 2 8 2 3" xfId="16990"/>
    <cellStyle name="Normal 5 2 2 8 2 4" xfId="22097"/>
    <cellStyle name="Normal 5 2 2 8 2 5" xfId="32654"/>
    <cellStyle name="Normal 5 2 2 8 2 6" xfId="43209"/>
    <cellStyle name="Normal 5 2 2 8 2 7" xfId="53773"/>
    <cellStyle name="Normal 5 2 2 8 3" xfId="9230"/>
    <cellStyle name="Normal 5 2 2 8 3 2" xfId="24737"/>
    <cellStyle name="Normal 5 2 2 8 3 3" xfId="35294"/>
    <cellStyle name="Normal 5 2 2 8 3 4" xfId="45849"/>
    <cellStyle name="Normal 5 2 2 8 3 5" xfId="56413"/>
    <cellStyle name="Normal 5 2 2 8 4" xfId="3948"/>
    <cellStyle name="Normal 5 2 2 8 5" xfId="14526"/>
    <cellStyle name="Normal 5 2 2 8 6" xfId="19457"/>
    <cellStyle name="Normal 5 2 2 8 7" xfId="30014"/>
    <cellStyle name="Normal 5 2 2 8 8" xfId="40569"/>
    <cellStyle name="Normal 5 2 2 8 9" xfId="51133"/>
    <cellStyle name="Normal 5 2 2 9" xfId="2536"/>
    <cellStyle name="Normal 5 2 2 9 2" xfId="7822"/>
    <cellStyle name="Normal 5 2 2 9 2 2" xfId="13103"/>
    <cellStyle name="Normal 5 2 2 9 2 2 2" xfId="28609"/>
    <cellStyle name="Normal 5 2 2 9 2 2 3" xfId="39166"/>
    <cellStyle name="Normal 5 2 2 9 2 2 4" xfId="49721"/>
    <cellStyle name="Normal 5 2 2 9 2 2 5" xfId="60285"/>
    <cellStyle name="Normal 5 2 2 9 2 3" xfId="23329"/>
    <cellStyle name="Normal 5 2 2 9 2 4" xfId="33886"/>
    <cellStyle name="Normal 5 2 2 9 2 5" xfId="44441"/>
    <cellStyle name="Normal 5 2 2 9 2 6" xfId="55005"/>
    <cellStyle name="Normal 5 2 2 9 3" xfId="10462"/>
    <cellStyle name="Normal 5 2 2 9 3 2" xfId="25969"/>
    <cellStyle name="Normal 5 2 2 9 3 3" xfId="36526"/>
    <cellStyle name="Normal 5 2 2 9 3 4" xfId="47081"/>
    <cellStyle name="Normal 5 2 2 9 3 5" xfId="57645"/>
    <cellStyle name="Normal 5 2 2 9 4" xfId="5180"/>
    <cellStyle name="Normal 5 2 2 9 5" xfId="15758"/>
    <cellStyle name="Normal 5 2 2 9 6" xfId="20689"/>
    <cellStyle name="Normal 5 2 2 9 7" xfId="31246"/>
    <cellStyle name="Normal 5 2 2 9 8" xfId="41801"/>
    <cellStyle name="Normal 5 2 2 9 9" xfId="52365"/>
    <cellStyle name="Normal 5 2 3" xfId="82"/>
    <cellStyle name="Normal 5 2 3 10" xfId="2738"/>
    <cellStyle name="Normal 5 2 3 11" xfId="13302"/>
    <cellStyle name="Normal 5 2 3 12" xfId="18231"/>
    <cellStyle name="Normal 5 2 3 13" xfId="28812"/>
    <cellStyle name="Normal 5 2 3 14" xfId="39367"/>
    <cellStyle name="Normal 5 2 3 15" xfId="49908"/>
    <cellStyle name="Normal 5 2 3 2" xfId="162"/>
    <cellStyle name="Normal 5 2 3 2 10" xfId="13391"/>
    <cellStyle name="Normal 5 2 3 2 11" xfId="18321"/>
    <cellStyle name="Normal 5 2 3 2 12" xfId="28883"/>
    <cellStyle name="Normal 5 2 3 2 13" xfId="39438"/>
    <cellStyle name="Normal 5 2 3 2 14" xfId="49998"/>
    <cellStyle name="Normal 5 2 3 2 2" xfId="344"/>
    <cellStyle name="Normal 5 2 3 2 2 10" xfId="29059"/>
    <cellStyle name="Normal 5 2 3 2 2 11" xfId="39614"/>
    <cellStyle name="Normal 5 2 3 2 2 12" xfId="50174"/>
    <cellStyle name="Normal 5 2 3 2 2 2" xfId="697"/>
    <cellStyle name="Normal 5 2 3 2 2 2 10" xfId="50526"/>
    <cellStyle name="Normal 5 2 3 2 2 2 2" xfId="1929"/>
    <cellStyle name="Normal 5 2 3 2 2 2 2 2" xfId="7215"/>
    <cellStyle name="Normal 5 2 3 2 2 2 2 2 2" xfId="12496"/>
    <cellStyle name="Normal 5 2 3 2 2 2 2 2 2 2" xfId="28002"/>
    <cellStyle name="Normal 5 2 3 2 2 2 2 2 2 3" xfId="38559"/>
    <cellStyle name="Normal 5 2 3 2 2 2 2 2 2 4" xfId="49114"/>
    <cellStyle name="Normal 5 2 3 2 2 2 2 2 2 5" xfId="59678"/>
    <cellStyle name="Normal 5 2 3 2 2 2 2 2 3" xfId="17615"/>
    <cellStyle name="Normal 5 2 3 2 2 2 2 2 4" xfId="22722"/>
    <cellStyle name="Normal 5 2 3 2 2 2 2 2 5" xfId="33279"/>
    <cellStyle name="Normal 5 2 3 2 2 2 2 2 6" xfId="43834"/>
    <cellStyle name="Normal 5 2 3 2 2 2 2 2 7" xfId="54398"/>
    <cellStyle name="Normal 5 2 3 2 2 2 2 3" xfId="9855"/>
    <cellStyle name="Normal 5 2 3 2 2 2 2 3 2" xfId="25362"/>
    <cellStyle name="Normal 5 2 3 2 2 2 2 3 3" xfId="35919"/>
    <cellStyle name="Normal 5 2 3 2 2 2 2 3 4" xfId="46474"/>
    <cellStyle name="Normal 5 2 3 2 2 2 2 3 5" xfId="57038"/>
    <cellStyle name="Normal 5 2 3 2 2 2 2 4" xfId="4573"/>
    <cellStyle name="Normal 5 2 3 2 2 2 2 5" xfId="15151"/>
    <cellStyle name="Normal 5 2 3 2 2 2 2 6" xfId="20082"/>
    <cellStyle name="Normal 5 2 3 2 2 2 2 7" xfId="30639"/>
    <cellStyle name="Normal 5 2 3 2 2 2 2 8" xfId="41194"/>
    <cellStyle name="Normal 5 2 3 2 2 2 2 9" xfId="51758"/>
    <cellStyle name="Normal 5 2 3 2 2 2 3" xfId="5983"/>
    <cellStyle name="Normal 5 2 3 2 2 2 3 2" xfId="11264"/>
    <cellStyle name="Normal 5 2 3 2 2 2 3 2 2" xfId="26770"/>
    <cellStyle name="Normal 5 2 3 2 2 2 3 2 3" xfId="37327"/>
    <cellStyle name="Normal 5 2 3 2 2 2 3 2 4" xfId="47882"/>
    <cellStyle name="Normal 5 2 3 2 2 2 3 2 5" xfId="58446"/>
    <cellStyle name="Normal 5 2 3 2 2 2 3 3" xfId="16383"/>
    <cellStyle name="Normal 5 2 3 2 2 2 3 4" xfId="21490"/>
    <cellStyle name="Normal 5 2 3 2 2 2 3 5" xfId="32047"/>
    <cellStyle name="Normal 5 2 3 2 2 2 3 6" xfId="42602"/>
    <cellStyle name="Normal 5 2 3 2 2 2 3 7" xfId="53166"/>
    <cellStyle name="Normal 5 2 3 2 2 2 4" xfId="8623"/>
    <cellStyle name="Normal 5 2 3 2 2 2 4 2" xfId="24130"/>
    <cellStyle name="Normal 5 2 3 2 2 2 4 3" xfId="34687"/>
    <cellStyle name="Normal 5 2 3 2 2 2 4 4" xfId="45242"/>
    <cellStyle name="Normal 5 2 3 2 2 2 4 5" xfId="55806"/>
    <cellStyle name="Normal 5 2 3 2 2 2 5" xfId="3341"/>
    <cellStyle name="Normal 5 2 3 2 2 2 6" xfId="13919"/>
    <cellStyle name="Normal 5 2 3 2 2 2 7" xfId="18850"/>
    <cellStyle name="Normal 5 2 3 2 2 2 8" xfId="29407"/>
    <cellStyle name="Normal 5 2 3 2 2 2 9" xfId="39962"/>
    <cellStyle name="Normal 5 2 3 2 2 3" xfId="1049"/>
    <cellStyle name="Normal 5 2 3 2 2 3 10" xfId="50878"/>
    <cellStyle name="Normal 5 2 3 2 2 3 2" xfId="2281"/>
    <cellStyle name="Normal 5 2 3 2 2 3 2 2" xfId="7567"/>
    <cellStyle name="Normal 5 2 3 2 2 3 2 2 2" xfId="12848"/>
    <cellStyle name="Normal 5 2 3 2 2 3 2 2 2 2" xfId="28354"/>
    <cellStyle name="Normal 5 2 3 2 2 3 2 2 2 3" xfId="38911"/>
    <cellStyle name="Normal 5 2 3 2 2 3 2 2 2 4" xfId="49466"/>
    <cellStyle name="Normal 5 2 3 2 2 3 2 2 2 5" xfId="60030"/>
    <cellStyle name="Normal 5 2 3 2 2 3 2 2 3" xfId="17967"/>
    <cellStyle name="Normal 5 2 3 2 2 3 2 2 4" xfId="23074"/>
    <cellStyle name="Normal 5 2 3 2 2 3 2 2 5" xfId="33631"/>
    <cellStyle name="Normal 5 2 3 2 2 3 2 2 6" xfId="44186"/>
    <cellStyle name="Normal 5 2 3 2 2 3 2 2 7" xfId="54750"/>
    <cellStyle name="Normal 5 2 3 2 2 3 2 3" xfId="10207"/>
    <cellStyle name="Normal 5 2 3 2 2 3 2 3 2" xfId="25714"/>
    <cellStyle name="Normal 5 2 3 2 2 3 2 3 3" xfId="36271"/>
    <cellStyle name="Normal 5 2 3 2 2 3 2 3 4" xfId="46826"/>
    <cellStyle name="Normal 5 2 3 2 2 3 2 3 5" xfId="57390"/>
    <cellStyle name="Normal 5 2 3 2 2 3 2 4" xfId="4925"/>
    <cellStyle name="Normal 5 2 3 2 2 3 2 5" xfId="15503"/>
    <cellStyle name="Normal 5 2 3 2 2 3 2 6" xfId="20434"/>
    <cellStyle name="Normal 5 2 3 2 2 3 2 7" xfId="30991"/>
    <cellStyle name="Normal 5 2 3 2 2 3 2 8" xfId="41546"/>
    <cellStyle name="Normal 5 2 3 2 2 3 2 9" xfId="52110"/>
    <cellStyle name="Normal 5 2 3 2 2 3 3" xfId="6335"/>
    <cellStyle name="Normal 5 2 3 2 2 3 3 2" xfId="11616"/>
    <cellStyle name="Normal 5 2 3 2 2 3 3 2 2" xfId="27122"/>
    <cellStyle name="Normal 5 2 3 2 2 3 3 2 3" xfId="37679"/>
    <cellStyle name="Normal 5 2 3 2 2 3 3 2 4" xfId="48234"/>
    <cellStyle name="Normal 5 2 3 2 2 3 3 2 5" xfId="58798"/>
    <cellStyle name="Normal 5 2 3 2 2 3 3 3" xfId="16735"/>
    <cellStyle name="Normal 5 2 3 2 2 3 3 4" xfId="21842"/>
    <cellStyle name="Normal 5 2 3 2 2 3 3 5" xfId="32399"/>
    <cellStyle name="Normal 5 2 3 2 2 3 3 6" xfId="42954"/>
    <cellStyle name="Normal 5 2 3 2 2 3 3 7" xfId="53518"/>
    <cellStyle name="Normal 5 2 3 2 2 3 4" xfId="8975"/>
    <cellStyle name="Normal 5 2 3 2 2 3 4 2" xfId="24482"/>
    <cellStyle name="Normal 5 2 3 2 2 3 4 3" xfId="35039"/>
    <cellStyle name="Normal 5 2 3 2 2 3 4 4" xfId="45594"/>
    <cellStyle name="Normal 5 2 3 2 2 3 4 5" xfId="56158"/>
    <cellStyle name="Normal 5 2 3 2 2 3 5" xfId="3693"/>
    <cellStyle name="Normal 5 2 3 2 2 3 6" xfId="14271"/>
    <cellStyle name="Normal 5 2 3 2 2 3 7" xfId="19202"/>
    <cellStyle name="Normal 5 2 3 2 2 3 8" xfId="29759"/>
    <cellStyle name="Normal 5 2 3 2 2 3 9" xfId="40314"/>
    <cellStyle name="Normal 5 2 3 2 2 4" xfId="1577"/>
    <cellStyle name="Normal 5 2 3 2 2 4 2" xfId="6863"/>
    <cellStyle name="Normal 5 2 3 2 2 4 2 2" xfId="12144"/>
    <cellStyle name="Normal 5 2 3 2 2 4 2 2 2" xfId="27650"/>
    <cellStyle name="Normal 5 2 3 2 2 4 2 2 3" xfId="38207"/>
    <cellStyle name="Normal 5 2 3 2 2 4 2 2 4" xfId="48762"/>
    <cellStyle name="Normal 5 2 3 2 2 4 2 2 5" xfId="59326"/>
    <cellStyle name="Normal 5 2 3 2 2 4 2 3" xfId="17263"/>
    <cellStyle name="Normal 5 2 3 2 2 4 2 4" xfId="22370"/>
    <cellStyle name="Normal 5 2 3 2 2 4 2 5" xfId="32927"/>
    <cellStyle name="Normal 5 2 3 2 2 4 2 6" xfId="43482"/>
    <cellStyle name="Normal 5 2 3 2 2 4 2 7" xfId="54046"/>
    <cellStyle name="Normal 5 2 3 2 2 4 3" xfId="9503"/>
    <cellStyle name="Normal 5 2 3 2 2 4 3 2" xfId="25010"/>
    <cellStyle name="Normal 5 2 3 2 2 4 3 3" xfId="35567"/>
    <cellStyle name="Normal 5 2 3 2 2 4 3 4" xfId="46122"/>
    <cellStyle name="Normal 5 2 3 2 2 4 3 5" xfId="56686"/>
    <cellStyle name="Normal 5 2 3 2 2 4 4" xfId="4221"/>
    <cellStyle name="Normal 5 2 3 2 2 4 5" xfId="14799"/>
    <cellStyle name="Normal 5 2 3 2 2 4 6" xfId="19730"/>
    <cellStyle name="Normal 5 2 3 2 2 4 7" xfId="30287"/>
    <cellStyle name="Normal 5 2 3 2 2 4 8" xfId="40842"/>
    <cellStyle name="Normal 5 2 3 2 2 4 9" xfId="51406"/>
    <cellStyle name="Normal 5 2 3 2 2 5" xfId="5630"/>
    <cellStyle name="Normal 5 2 3 2 2 5 2" xfId="10912"/>
    <cellStyle name="Normal 5 2 3 2 2 5 2 2" xfId="26418"/>
    <cellStyle name="Normal 5 2 3 2 2 5 2 3" xfId="36975"/>
    <cellStyle name="Normal 5 2 3 2 2 5 2 4" xfId="47530"/>
    <cellStyle name="Normal 5 2 3 2 2 5 2 5" xfId="58094"/>
    <cellStyle name="Normal 5 2 3 2 2 5 3" xfId="16031"/>
    <cellStyle name="Normal 5 2 3 2 2 5 4" xfId="21138"/>
    <cellStyle name="Normal 5 2 3 2 2 5 5" xfId="31695"/>
    <cellStyle name="Normal 5 2 3 2 2 5 6" xfId="42250"/>
    <cellStyle name="Normal 5 2 3 2 2 5 7" xfId="52814"/>
    <cellStyle name="Normal 5 2 3 2 2 6" xfId="8271"/>
    <cellStyle name="Normal 5 2 3 2 2 6 2" xfId="23778"/>
    <cellStyle name="Normal 5 2 3 2 2 6 3" xfId="34335"/>
    <cellStyle name="Normal 5 2 3 2 2 6 4" xfId="44890"/>
    <cellStyle name="Normal 5 2 3 2 2 6 5" xfId="55454"/>
    <cellStyle name="Normal 5 2 3 2 2 7" xfId="2993"/>
    <cellStyle name="Normal 5 2 3 2 2 8" xfId="13567"/>
    <cellStyle name="Normal 5 2 3 2 2 9" xfId="18498"/>
    <cellStyle name="Normal 5 2 3 2 3" xfId="520"/>
    <cellStyle name="Normal 5 2 3 2 3 10" xfId="39786"/>
    <cellStyle name="Normal 5 2 3 2 3 11" xfId="50350"/>
    <cellStyle name="Normal 5 2 3 2 3 2" xfId="1225"/>
    <cellStyle name="Normal 5 2 3 2 3 2 10" xfId="51054"/>
    <cellStyle name="Normal 5 2 3 2 3 2 2" xfId="2457"/>
    <cellStyle name="Normal 5 2 3 2 3 2 2 2" xfId="7743"/>
    <cellStyle name="Normal 5 2 3 2 3 2 2 2 2" xfId="13024"/>
    <cellStyle name="Normal 5 2 3 2 3 2 2 2 2 2" xfId="28530"/>
    <cellStyle name="Normal 5 2 3 2 3 2 2 2 2 3" xfId="39087"/>
    <cellStyle name="Normal 5 2 3 2 3 2 2 2 2 4" xfId="49642"/>
    <cellStyle name="Normal 5 2 3 2 3 2 2 2 2 5" xfId="60206"/>
    <cellStyle name="Normal 5 2 3 2 3 2 2 2 3" xfId="18143"/>
    <cellStyle name="Normal 5 2 3 2 3 2 2 2 4" xfId="23250"/>
    <cellStyle name="Normal 5 2 3 2 3 2 2 2 5" xfId="33807"/>
    <cellStyle name="Normal 5 2 3 2 3 2 2 2 6" xfId="44362"/>
    <cellStyle name="Normal 5 2 3 2 3 2 2 2 7" xfId="54926"/>
    <cellStyle name="Normal 5 2 3 2 3 2 2 3" xfId="10383"/>
    <cellStyle name="Normal 5 2 3 2 3 2 2 3 2" xfId="25890"/>
    <cellStyle name="Normal 5 2 3 2 3 2 2 3 3" xfId="36447"/>
    <cellStyle name="Normal 5 2 3 2 3 2 2 3 4" xfId="47002"/>
    <cellStyle name="Normal 5 2 3 2 3 2 2 3 5" xfId="57566"/>
    <cellStyle name="Normal 5 2 3 2 3 2 2 4" xfId="5101"/>
    <cellStyle name="Normal 5 2 3 2 3 2 2 5" xfId="15679"/>
    <cellStyle name="Normal 5 2 3 2 3 2 2 6" xfId="20610"/>
    <cellStyle name="Normal 5 2 3 2 3 2 2 7" xfId="31167"/>
    <cellStyle name="Normal 5 2 3 2 3 2 2 8" xfId="41722"/>
    <cellStyle name="Normal 5 2 3 2 3 2 2 9" xfId="52286"/>
    <cellStyle name="Normal 5 2 3 2 3 2 3" xfId="6511"/>
    <cellStyle name="Normal 5 2 3 2 3 2 3 2" xfId="11792"/>
    <cellStyle name="Normal 5 2 3 2 3 2 3 2 2" xfId="27298"/>
    <cellStyle name="Normal 5 2 3 2 3 2 3 2 3" xfId="37855"/>
    <cellStyle name="Normal 5 2 3 2 3 2 3 2 4" xfId="48410"/>
    <cellStyle name="Normal 5 2 3 2 3 2 3 2 5" xfId="58974"/>
    <cellStyle name="Normal 5 2 3 2 3 2 3 3" xfId="16911"/>
    <cellStyle name="Normal 5 2 3 2 3 2 3 4" xfId="22018"/>
    <cellStyle name="Normal 5 2 3 2 3 2 3 5" xfId="32575"/>
    <cellStyle name="Normal 5 2 3 2 3 2 3 6" xfId="43130"/>
    <cellStyle name="Normal 5 2 3 2 3 2 3 7" xfId="53694"/>
    <cellStyle name="Normal 5 2 3 2 3 2 4" xfId="9151"/>
    <cellStyle name="Normal 5 2 3 2 3 2 4 2" xfId="24658"/>
    <cellStyle name="Normal 5 2 3 2 3 2 4 3" xfId="35215"/>
    <cellStyle name="Normal 5 2 3 2 3 2 4 4" xfId="45770"/>
    <cellStyle name="Normal 5 2 3 2 3 2 4 5" xfId="56334"/>
    <cellStyle name="Normal 5 2 3 2 3 2 5" xfId="3869"/>
    <cellStyle name="Normal 5 2 3 2 3 2 6" xfId="14447"/>
    <cellStyle name="Normal 5 2 3 2 3 2 7" xfId="19378"/>
    <cellStyle name="Normal 5 2 3 2 3 2 8" xfId="29935"/>
    <cellStyle name="Normal 5 2 3 2 3 2 9" xfId="40490"/>
    <cellStyle name="Normal 5 2 3 2 3 3" xfId="1753"/>
    <cellStyle name="Normal 5 2 3 2 3 3 2" xfId="7039"/>
    <cellStyle name="Normal 5 2 3 2 3 3 2 2" xfId="12320"/>
    <cellStyle name="Normal 5 2 3 2 3 3 2 2 2" xfId="27826"/>
    <cellStyle name="Normal 5 2 3 2 3 3 2 2 3" xfId="38383"/>
    <cellStyle name="Normal 5 2 3 2 3 3 2 2 4" xfId="48938"/>
    <cellStyle name="Normal 5 2 3 2 3 3 2 2 5" xfId="59502"/>
    <cellStyle name="Normal 5 2 3 2 3 3 2 3" xfId="17439"/>
    <cellStyle name="Normal 5 2 3 2 3 3 2 4" xfId="22546"/>
    <cellStyle name="Normal 5 2 3 2 3 3 2 5" xfId="33103"/>
    <cellStyle name="Normal 5 2 3 2 3 3 2 6" xfId="43658"/>
    <cellStyle name="Normal 5 2 3 2 3 3 2 7" xfId="54222"/>
    <cellStyle name="Normal 5 2 3 2 3 3 3" xfId="9679"/>
    <cellStyle name="Normal 5 2 3 2 3 3 3 2" xfId="25186"/>
    <cellStyle name="Normal 5 2 3 2 3 3 3 3" xfId="35743"/>
    <cellStyle name="Normal 5 2 3 2 3 3 3 4" xfId="46298"/>
    <cellStyle name="Normal 5 2 3 2 3 3 3 5" xfId="56862"/>
    <cellStyle name="Normal 5 2 3 2 3 3 4" xfId="4397"/>
    <cellStyle name="Normal 5 2 3 2 3 3 5" xfId="14975"/>
    <cellStyle name="Normal 5 2 3 2 3 3 6" xfId="19906"/>
    <cellStyle name="Normal 5 2 3 2 3 3 7" xfId="30463"/>
    <cellStyle name="Normal 5 2 3 2 3 3 8" xfId="41018"/>
    <cellStyle name="Normal 5 2 3 2 3 3 9" xfId="51582"/>
    <cellStyle name="Normal 5 2 3 2 3 4" xfId="5806"/>
    <cellStyle name="Normal 5 2 3 2 3 4 2" xfId="11088"/>
    <cellStyle name="Normal 5 2 3 2 3 4 2 2" xfId="26594"/>
    <cellStyle name="Normal 5 2 3 2 3 4 2 3" xfId="37151"/>
    <cellStyle name="Normal 5 2 3 2 3 4 2 4" xfId="47706"/>
    <cellStyle name="Normal 5 2 3 2 3 4 2 5" xfId="58270"/>
    <cellStyle name="Normal 5 2 3 2 3 4 3" xfId="16207"/>
    <cellStyle name="Normal 5 2 3 2 3 4 4" xfId="21314"/>
    <cellStyle name="Normal 5 2 3 2 3 4 5" xfId="31871"/>
    <cellStyle name="Normal 5 2 3 2 3 4 6" xfId="42426"/>
    <cellStyle name="Normal 5 2 3 2 3 4 7" xfId="52990"/>
    <cellStyle name="Normal 5 2 3 2 3 5" xfId="8447"/>
    <cellStyle name="Normal 5 2 3 2 3 5 2" xfId="23954"/>
    <cellStyle name="Normal 5 2 3 2 3 5 3" xfId="34511"/>
    <cellStyle name="Normal 5 2 3 2 3 5 4" xfId="45066"/>
    <cellStyle name="Normal 5 2 3 2 3 5 5" xfId="55630"/>
    <cellStyle name="Normal 5 2 3 2 3 6" xfId="3165"/>
    <cellStyle name="Normal 5 2 3 2 3 7" xfId="13743"/>
    <cellStyle name="Normal 5 2 3 2 3 8" xfId="18674"/>
    <cellStyle name="Normal 5 2 3 2 3 9" xfId="29231"/>
    <cellStyle name="Normal 5 2 3 2 4" xfId="873"/>
    <cellStyle name="Normal 5 2 3 2 4 10" xfId="50702"/>
    <cellStyle name="Normal 5 2 3 2 4 2" xfId="2105"/>
    <cellStyle name="Normal 5 2 3 2 4 2 2" xfId="7391"/>
    <cellStyle name="Normal 5 2 3 2 4 2 2 2" xfId="12672"/>
    <cellStyle name="Normal 5 2 3 2 4 2 2 2 2" xfId="28178"/>
    <cellStyle name="Normal 5 2 3 2 4 2 2 2 3" xfId="38735"/>
    <cellStyle name="Normal 5 2 3 2 4 2 2 2 4" xfId="49290"/>
    <cellStyle name="Normal 5 2 3 2 4 2 2 2 5" xfId="59854"/>
    <cellStyle name="Normal 5 2 3 2 4 2 2 3" xfId="17791"/>
    <cellStyle name="Normal 5 2 3 2 4 2 2 4" xfId="22898"/>
    <cellStyle name="Normal 5 2 3 2 4 2 2 5" xfId="33455"/>
    <cellStyle name="Normal 5 2 3 2 4 2 2 6" xfId="44010"/>
    <cellStyle name="Normal 5 2 3 2 4 2 2 7" xfId="54574"/>
    <cellStyle name="Normal 5 2 3 2 4 2 3" xfId="10031"/>
    <cellStyle name="Normal 5 2 3 2 4 2 3 2" xfId="25538"/>
    <cellStyle name="Normal 5 2 3 2 4 2 3 3" xfId="36095"/>
    <cellStyle name="Normal 5 2 3 2 4 2 3 4" xfId="46650"/>
    <cellStyle name="Normal 5 2 3 2 4 2 3 5" xfId="57214"/>
    <cellStyle name="Normal 5 2 3 2 4 2 4" xfId="4749"/>
    <cellStyle name="Normal 5 2 3 2 4 2 5" xfId="15327"/>
    <cellStyle name="Normal 5 2 3 2 4 2 6" xfId="20258"/>
    <cellStyle name="Normal 5 2 3 2 4 2 7" xfId="30815"/>
    <cellStyle name="Normal 5 2 3 2 4 2 8" xfId="41370"/>
    <cellStyle name="Normal 5 2 3 2 4 2 9" xfId="51934"/>
    <cellStyle name="Normal 5 2 3 2 4 3" xfId="6159"/>
    <cellStyle name="Normal 5 2 3 2 4 3 2" xfId="11440"/>
    <cellStyle name="Normal 5 2 3 2 4 3 2 2" xfId="26946"/>
    <cellStyle name="Normal 5 2 3 2 4 3 2 3" xfId="37503"/>
    <cellStyle name="Normal 5 2 3 2 4 3 2 4" xfId="48058"/>
    <cellStyle name="Normal 5 2 3 2 4 3 2 5" xfId="58622"/>
    <cellStyle name="Normal 5 2 3 2 4 3 3" xfId="16559"/>
    <cellStyle name="Normal 5 2 3 2 4 3 4" xfId="21666"/>
    <cellStyle name="Normal 5 2 3 2 4 3 5" xfId="32223"/>
    <cellStyle name="Normal 5 2 3 2 4 3 6" xfId="42778"/>
    <cellStyle name="Normal 5 2 3 2 4 3 7" xfId="53342"/>
    <cellStyle name="Normal 5 2 3 2 4 4" xfId="8799"/>
    <cellStyle name="Normal 5 2 3 2 4 4 2" xfId="24306"/>
    <cellStyle name="Normal 5 2 3 2 4 4 3" xfId="34863"/>
    <cellStyle name="Normal 5 2 3 2 4 4 4" xfId="45418"/>
    <cellStyle name="Normal 5 2 3 2 4 4 5" xfId="55982"/>
    <cellStyle name="Normal 5 2 3 2 4 5" xfId="3517"/>
    <cellStyle name="Normal 5 2 3 2 4 6" xfId="14095"/>
    <cellStyle name="Normal 5 2 3 2 4 7" xfId="19026"/>
    <cellStyle name="Normal 5 2 3 2 4 8" xfId="29583"/>
    <cellStyle name="Normal 5 2 3 2 4 9" xfId="40138"/>
    <cellStyle name="Normal 5 2 3 2 5" xfId="1401"/>
    <cellStyle name="Normal 5 2 3 2 5 2" xfId="6687"/>
    <cellStyle name="Normal 5 2 3 2 5 2 2" xfId="11968"/>
    <cellStyle name="Normal 5 2 3 2 5 2 2 2" xfId="27474"/>
    <cellStyle name="Normal 5 2 3 2 5 2 2 3" xfId="38031"/>
    <cellStyle name="Normal 5 2 3 2 5 2 2 4" xfId="48586"/>
    <cellStyle name="Normal 5 2 3 2 5 2 2 5" xfId="59150"/>
    <cellStyle name="Normal 5 2 3 2 5 2 3" xfId="17087"/>
    <cellStyle name="Normal 5 2 3 2 5 2 4" xfId="22194"/>
    <cellStyle name="Normal 5 2 3 2 5 2 5" xfId="32751"/>
    <cellStyle name="Normal 5 2 3 2 5 2 6" xfId="43306"/>
    <cellStyle name="Normal 5 2 3 2 5 2 7" xfId="53870"/>
    <cellStyle name="Normal 5 2 3 2 5 3" xfId="9327"/>
    <cellStyle name="Normal 5 2 3 2 5 3 2" xfId="24834"/>
    <cellStyle name="Normal 5 2 3 2 5 3 3" xfId="35391"/>
    <cellStyle name="Normal 5 2 3 2 5 3 4" xfId="45946"/>
    <cellStyle name="Normal 5 2 3 2 5 3 5" xfId="56510"/>
    <cellStyle name="Normal 5 2 3 2 5 4" xfId="4045"/>
    <cellStyle name="Normal 5 2 3 2 5 5" xfId="14623"/>
    <cellStyle name="Normal 5 2 3 2 5 6" xfId="19554"/>
    <cellStyle name="Normal 5 2 3 2 5 7" xfId="30111"/>
    <cellStyle name="Normal 5 2 3 2 5 8" xfId="40666"/>
    <cellStyle name="Normal 5 2 3 2 5 9" xfId="51230"/>
    <cellStyle name="Normal 5 2 3 2 6" xfId="2633"/>
    <cellStyle name="Normal 5 2 3 2 6 2" xfId="7919"/>
    <cellStyle name="Normal 5 2 3 2 6 2 2" xfId="13200"/>
    <cellStyle name="Normal 5 2 3 2 6 2 2 2" xfId="28706"/>
    <cellStyle name="Normal 5 2 3 2 6 2 2 3" xfId="39263"/>
    <cellStyle name="Normal 5 2 3 2 6 2 2 4" xfId="49818"/>
    <cellStyle name="Normal 5 2 3 2 6 2 2 5" xfId="60382"/>
    <cellStyle name="Normal 5 2 3 2 6 2 3" xfId="23426"/>
    <cellStyle name="Normal 5 2 3 2 6 2 4" xfId="33983"/>
    <cellStyle name="Normal 5 2 3 2 6 2 5" xfId="44538"/>
    <cellStyle name="Normal 5 2 3 2 6 2 6" xfId="55102"/>
    <cellStyle name="Normal 5 2 3 2 6 3" xfId="10559"/>
    <cellStyle name="Normal 5 2 3 2 6 3 2" xfId="26066"/>
    <cellStyle name="Normal 5 2 3 2 6 3 3" xfId="36623"/>
    <cellStyle name="Normal 5 2 3 2 6 3 4" xfId="47178"/>
    <cellStyle name="Normal 5 2 3 2 6 3 5" xfId="57742"/>
    <cellStyle name="Normal 5 2 3 2 6 4" xfId="5277"/>
    <cellStyle name="Normal 5 2 3 2 6 5" xfId="15855"/>
    <cellStyle name="Normal 5 2 3 2 6 6" xfId="20786"/>
    <cellStyle name="Normal 5 2 3 2 6 7" xfId="31343"/>
    <cellStyle name="Normal 5 2 3 2 6 8" xfId="41898"/>
    <cellStyle name="Normal 5 2 3 2 6 9" xfId="52462"/>
    <cellStyle name="Normal 5 2 3 2 7" xfId="5454"/>
    <cellStyle name="Normal 5 2 3 2 7 2" xfId="10736"/>
    <cellStyle name="Normal 5 2 3 2 7 2 2" xfId="26242"/>
    <cellStyle name="Normal 5 2 3 2 7 2 3" xfId="36799"/>
    <cellStyle name="Normal 5 2 3 2 7 2 4" xfId="47354"/>
    <cellStyle name="Normal 5 2 3 2 7 2 5" xfId="57918"/>
    <cellStyle name="Normal 5 2 3 2 7 3" xfId="20962"/>
    <cellStyle name="Normal 5 2 3 2 7 4" xfId="31519"/>
    <cellStyle name="Normal 5 2 3 2 7 5" xfId="42074"/>
    <cellStyle name="Normal 5 2 3 2 7 6" xfId="52638"/>
    <cellStyle name="Normal 5 2 3 2 8" xfId="8095"/>
    <cellStyle name="Normal 5 2 3 2 8 2" xfId="23602"/>
    <cellStyle name="Normal 5 2 3 2 8 3" xfId="34159"/>
    <cellStyle name="Normal 5 2 3 2 8 4" xfId="44714"/>
    <cellStyle name="Normal 5 2 3 2 8 5" xfId="55278"/>
    <cellStyle name="Normal 5 2 3 2 9" xfId="2810"/>
    <cellStyle name="Normal 5 2 3 3" xfId="255"/>
    <cellStyle name="Normal 5 2 3 3 10" xfId="28970"/>
    <cellStyle name="Normal 5 2 3 3 11" xfId="39525"/>
    <cellStyle name="Normal 5 2 3 3 12" xfId="50085"/>
    <cellStyle name="Normal 5 2 3 3 2" xfId="608"/>
    <cellStyle name="Normal 5 2 3 3 2 10" xfId="50437"/>
    <cellStyle name="Normal 5 2 3 3 2 2" xfId="1840"/>
    <cellStyle name="Normal 5 2 3 3 2 2 2" xfId="7126"/>
    <cellStyle name="Normal 5 2 3 3 2 2 2 2" xfId="12407"/>
    <cellStyle name="Normal 5 2 3 3 2 2 2 2 2" xfId="27913"/>
    <cellStyle name="Normal 5 2 3 3 2 2 2 2 3" xfId="38470"/>
    <cellStyle name="Normal 5 2 3 3 2 2 2 2 4" xfId="49025"/>
    <cellStyle name="Normal 5 2 3 3 2 2 2 2 5" xfId="59589"/>
    <cellStyle name="Normal 5 2 3 3 2 2 2 3" xfId="17526"/>
    <cellStyle name="Normal 5 2 3 3 2 2 2 4" xfId="22633"/>
    <cellStyle name="Normal 5 2 3 3 2 2 2 5" xfId="33190"/>
    <cellStyle name="Normal 5 2 3 3 2 2 2 6" xfId="43745"/>
    <cellStyle name="Normal 5 2 3 3 2 2 2 7" xfId="54309"/>
    <cellStyle name="Normal 5 2 3 3 2 2 3" xfId="9766"/>
    <cellStyle name="Normal 5 2 3 3 2 2 3 2" xfId="25273"/>
    <cellStyle name="Normal 5 2 3 3 2 2 3 3" xfId="35830"/>
    <cellStyle name="Normal 5 2 3 3 2 2 3 4" xfId="46385"/>
    <cellStyle name="Normal 5 2 3 3 2 2 3 5" xfId="56949"/>
    <cellStyle name="Normal 5 2 3 3 2 2 4" xfId="4484"/>
    <cellStyle name="Normal 5 2 3 3 2 2 5" xfId="15062"/>
    <cellStyle name="Normal 5 2 3 3 2 2 6" xfId="19993"/>
    <cellStyle name="Normal 5 2 3 3 2 2 7" xfId="30550"/>
    <cellStyle name="Normal 5 2 3 3 2 2 8" xfId="41105"/>
    <cellStyle name="Normal 5 2 3 3 2 2 9" xfId="51669"/>
    <cellStyle name="Normal 5 2 3 3 2 3" xfId="5894"/>
    <cellStyle name="Normal 5 2 3 3 2 3 2" xfId="11175"/>
    <cellStyle name="Normal 5 2 3 3 2 3 2 2" xfId="26681"/>
    <cellStyle name="Normal 5 2 3 3 2 3 2 3" xfId="37238"/>
    <cellStyle name="Normal 5 2 3 3 2 3 2 4" xfId="47793"/>
    <cellStyle name="Normal 5 2 3 3 2 3 2 5" xfId="58357"/>
    <cellStyle name="Normal 5 2 3 3 2 3 3" xfId="16294"/>
    <cellStyle name="Normal 5 2 3 3 2 3 4" xfId="21401"/>
    <cellStyle name="Normal 5 2 3 3 2 3 5" xfId="31958"/>
    <cellStyle name="Normal 5 2 3 3 2 3 6" xfId="42513"/>
    <cellStyle name="Normal 5 2 3 3 2 3 7" xfId="53077"/>
    <cellStyle name="Normal 5 2 3 3 2 4" xfId="8534"/>
    <cellStyle name="Normal 5 2 3 3 2 4 2" xfId="24041"/>
    <cellStyle name="Normal 5 2 3 3 2 4 3" xfId="34598"/>
    <cellStyle name="Normal 5 2 3 3 2 4 4" xfId="45153"/>
    <cellStyle name="Normal 5 2 3 3 2 4 5" xfId="55717"/>
    <cellStyle name="Normal 5 2 3 3 2 5" xfId="3252"/>
    <cellStyle name="Normal 5 2 3 3 2 6" xfId="13830"/>
    <cellStyle name="Normal 5 2 3 3 2 7" xfId="18761"/>
    <cellStyle name="Normal 5 2 3 3 2 8" xfId="29318"/>
    <cellStyle name="Normal 5 2 3 3 2 9" xfId="39873"/>
    <cellStyle name="Normal 5 2 3 3 3" xfId="960"/>
    <cellStyle name="Normal 5 2 3 3 3 10" xfId="50789"/>
    <cellStyle name="Normal 5 2 3 3 3 2" xfId="2192"/>
    <cellStyle name="Normal 5 2 3 3 3 2 2" xfId="7478"/>
    <cellStyle name="Normal 5 2 3 3 3 2 2 2" xfId="12759"/>
    <cellStyle name="Normal 5 2 3 3 3 2 2 2 2" xfId="28265"/>
    <cellStyle name="Normal 5 2 3 3 3 2 2 2 3" xfId="38822"/>
    <cellStyle name="Normal 5 2 3 3 3 2 2 2 4" xfId="49377"/>
    <cellStyle name="Normal 5 2 3 3 3 2 2 2 5" xfId="59941"/>
    <cellStyle name="Normal 5 2 3 3 3 2 2 3" xfId="17878"/>
    <cellStyle name="Normal 5 2 3 3 3 2 2 4" xfId="22985"/>
    <cellStyle name="Normal 5 2 3 3 3 2 2 5" xfId="33542"/>
    <cellStyle name="Normal 5 2 3 3 3 2 2 6" xfId="44097"/>
    <cellStyle name="Normal 5 2 3 3 3 2 2 7" xfId="54661"/>
    <cellStyle name="Normal 5 2 3 3 3 2 3" xfId="10118"/>
    <cellStyle name="Normal 5 2 3 3 3 2 3 2" xfId="25625"/>
    <cellStyle name="Normal 5 2 3 3 3 2 3 3" xfId="36182"/>
    <cellStyle name="Normal 5 2 3 3 3 2 3 4" xfId="46737"/>
    <cellStyle name="Normal 5 2 3 3 3 2 3 5" xfId="57301"/>
    <cellStyle name="Normal 5 2 3 3 3 2 4" xfId="4836"/>
    <cellStyle name="Normal 5 2 3 3 3 2 5" xfId="15414"/>
    <cellStyle name="Normal 5 2 3 3 3 2 6" xfId="20345"/>
    <cellStyle name="Normal 5 2 3 3 3 2 7" xfId="30902"/>
    <cellStyle name="Normal 5 2 3 3 3 2 8" xfId="41457"/>
    <cellStyle name="Normal 5 2 3 3 3 2 9" xfId="52021"/>
    <cellStyle name="Normal 5 2 3 3 3 3" xfId="6246"/>
    <cellStyle name="Normal 5 2 3 3 3 3 2" xfId="11527"/>
    <cellStyle name="Normal 5 2 3 3 3 3 2 2" xfId="27033"/>
    <cellStyle name="Normal 5 2 3 3 3 3 2 3" xfId="37590"/>
    <cellStyle name="Normal 5 2 3 3 3 3 2 4" xfId="48145"/>
    <cellStyle name="Normal 5 2 3 3 3 3 2 5" xfId="58709"/>
    <cellStyle name="Normal 5 2 3 3 3 3 3" xfId="16646"/>
    <cellStyle name="Normal 5 2 3 3 3 3 4" xfId="21753"/>
    <cellStyle name="Normal 5 2 3 3 3 3 5" xfId="32310"/>
    <cellStyle name="Normal 5 2 3 3 3 3 6" xfId="42865"/>
    <cellStyle name="Normal 5 2 3 3 3 3 7" xfId="53429"/>
    <cellStyle name="Normal 5 2 3 3 3 4" xfId="8886"/>
    <cellStyle name="Normal 5 2 3 3 3 4 2" xfId="24393"/>
    <cellStyle name="Normal 5 2 3 3 3 4 3" xfId="34950"/>
    <cellStyle name="Normal 5 2 3 3 3 4 4" xfId="45505"/>
    <cellStyle name="Normal 5 2 3 3 3 4 5" xfId="56069"/>
    <cellStyle name="Normal 5 2 3 3 3 5" xfId="3604"/>
    <cellStyle name="Normal 5 2 3 3 3 6" xfId="14182"/>
    <cellStyle name="Normal 5 2 3 3 3 7" xfId="19113"/>
    <cellStyle name="Normal 5 2 3 3 3 8" xfId="29670"/>
    <cellStyle name="Normal 5 2 3 3 3 9" xfId="40225"/>
    <cellStyle name="Normal 5 2 3 3 4" xfId="1488"/>
    <cellStyle name="Normal 5 2 3 3 4 2" xfId="6774"/>
    <cellStyle name="Normal 5 2 3 3 4 2 2" xfId="12055"/>
    <cellStyle name="Normal 5 2 3 3 4 2 2 2" xfId="27561"/>
    <cellStyle name="Normal 5 2 3 3 4 2 2 3" xfId="38118"/>
    <cellStyle name="Normal 5 2 3 3 4 2 2 4" xfId="48673"/>
    <cellStyle name="Normal 5 2 3 3 4 2 2 5" xfId="59237"/>
    <cellStyle name="Normal 5 2 3 3 4 2 3" xfId="17174"/>
    <cellStyle name="Normal 5 2 3 3 4 2 4" xfId="22281"/>
    <cellStyle name="Normal 5 2 3 3 4 2 5" xfId="32838"/>
    <cellStyle name="Normal 5 2 3 3 4 2 6" xfId="43393"/>
    <cellStyle name="Normal 5 2 3 3 4 2 7" xfId="53957"/>
    <cellStyle name="Normal 5 2 3 3 4 3" xfId="9414"/>
    <cellStyle name="Normal 5 2 3 3 4 3 2" xfId="24921"/>
    <cellStyle name="Normal 5 2 3 3 4 3 3" xfId="35478"/>
    <cellStyle name="Normal 5 2 3 3 4 3 4" xfId="46033"/>
    <cellStyle name="Normal 5 2 3 3 4 3 5" xfId="56597"/>
    <cellStyle name="Normal 5 2 3 3 4 4" xfId="4132"/>
    <cellStyle name="Normal 5 2 3 3 4 5" xfId="14710"/>
    <cellStyle name="Normal 5 2 3 3 4 6" xfId="19641"/>
    <cellStyle name="Normal 5 2 3 3 4 7" xfId="30198"/>
    <cellStyle name="Normal 5 2 3 3 4 8" xfId="40753"/>
    <cellStyle name="Normal 5 2 3 3 4 9" xfId="51317"/>
    <cellStyle name="Normal 5 2 3 3 5" xfId="5541"/>
    <cellStyle name="Normal 5 2 3 3 5 2" xfId="10823"/>
    <cellStyle name="Normal 5 2 3 3 5 2 2" xfId="26329"/>
    <cellStyle name="Normal 5 2 3 3 5 2 3" xfId="36886"/>
    <cellStyle name="Normal 5 2 3 3 5 2 4" xfId="47441"/>
    <cellStyle name="Normal 5 2 3 3 5 2 5" xfId="58005"/>
    <cellStyle name="Normal 5 2 3 3 5 3" xfId="15942"/>
    <cellStyle name="Normal 5 2 3 3 5 4" xfId="21049"/>
    <cellStyle name="Normal 5 2 3 3 5 5" xfId="31606"/>
    <cellStyle name="Normal 5 2 3 3 5 6" xfId="42161"/>
    <cellStyle name="Normal 5 2 3 3 5 7" xfId="52725"/>
    <cellStyle name="Normal 5 2 3 3 6" xfId="8182"/>
    <cellStyle name="Normal 5 2 3 3 6 2" xfId="23689"/>
    <cellStyle name="Normal 5 2 3 3 6 3" xfId="34246"/>
    <cellStyle name="Normal 5 2 3 3 6 4" xfId="44801"/>
    <cellStyle name="Normal 5 2 3 3 6 5" xfId="55365"/>
    <cellStyle name="Normal 5 2 3 3 7" xfId="2904"/>
    <cellStyle name="Normal 5 2 3 3 8" xfId="13478"/>
    <cellStyle name="Normal 5 2 3 3 9" xfId="18409"/>
    <cellStyle name="Normal 5 2 3 4" xfId="433"/>
    <cellStyle name="Normal 5 2 3 4 10" xfId="39703"/>
    <cellStyle name="Normal 5 2 3 4 11" xfId="50263"/>
    <cellStyle name="Normal 5 2 3 4 2" xfId="1138"/>
    <cellStyle name="Normal 5 2 3 4 2 10" xfId="50967"/>
    <cellStyle name="Normal 5 2 3 4 2 2" xfId="2370"/>
    <cellStyle name="Normal 5 2 3 4 2 2 2" xfId="7656"/>
    <cellStyle name="Normal 5 2 3 4 2 2 2 2" xfId="12937"/>
    <cellStyle name="Normal 5 2 3 4 2 2 2 2 2" xfId="28443"/>
    <cellStyle name="Normal 5 2 3 4 2 2 2 2 3" xfId="39000"/>
    <cellStyle name="Normal 5 2 3 4 2 2 2 2 4" xfId="49555"/>
    <cellStyle name="Normal 5 2 3 4 2 2 2 2 5" xfId="60119"/>
    <cellStyle name="Normal 5 2 3 4 2 2 2 3" xfId="18056"/>
    <cellStyle name="Normal 5 2 3 4 2 2 2 4" xfId="23163"/>
    <cellStyle name="Normal 5 2 3 4 2 2 2 5" xfId="33720"/>
    <cellStyle name="Normal 5 2 3 4 2 2 2 6" xfId="44275"/>
    <cellStyle name="Normal 5 2 3 4 2 2 2 7" xfId="54839"/>
    <cellStyle name="Normal 5 2 3 4 2 2 3" xfId="10296"/>
    <cellStyle name="Normal 5 2 3 4 2 2 3 2" xfId="25803"/>
    <cellStyle name="Normal 5 2 3 4 2 2 3 3" xfId="36360"/>
    <cellStyle name="Normal 5 2 3 4 2 2 3 4" xfId="46915"/>
    <cellStyle name="Normal 5 2 3 4 2 2 3 5" xfId="57479"/>
    <cellStyle name="Normal 5 2 3 4 2 2 4" xfId="5014"/>
    <cellStyle name="Normal 5 2 3 4 2 2 5" xfId="15592"/>
    <cellStyle name="Normal 5 2 3 4 2 2 6" xfId="20523"/>
    <cellStyle name="Normal 5 2 3 4 2 2 7" xfId="31080"/>
    <cellStyle name="Normal 5 2 3 4 2 2 8" xfId="41635"/>
    <cellStyle name="Normal 5 2 3 4 2 2 9" xfId="52199"/>
    <cellStyle name="Normal 5 2 3 4 2 3" xfId="6424"/>
    <cellStyle name="Normal 5 2 3 4 2 3 2" xfId="11705"/>
    <cellStyle name="Normal 5 2 3 4 2 3 2 2" xfId="27211"/>
    <cellStyle name="Normal 5 2 3 4 2 3 2 3" xfId="37768"/>
    <cellStyle name="Normal 5 2 3 4 2 3 2 4" xfId="48323"/>
    <cellStyle name="Normal 5 2 3 4 2 3 2 5" xfId="58887"/>
    <cellStyle name="Normal 5 2 3 4 2 3 3" xfId="16824"/>
    <cellStyle name="Normal 5 2 3 4 2 3 4" xfId="21931"/>
    <cellStyle name="Normal 5 2 3 4 2 3 5" xfId="32488"/>
    <cellStyle name="Normal 5 2 3 4 2 3 6" xfId="43043"/>
    <cellStyle name="Normal 5 2 3 4 2 3 7" xfId="53607"/>
    <cellStyle name="Normal 5 2 3 4 2 4" xfId="9064"/>
    <cellStyle name="Normal 5 2 3 4 2 4 2" xfId="24571"/>
    <cellStyle name="Normal 5 2 3 4 2 4 3" xfId="35128"/>
    <cellStyle name="Normal 5 2 3 4 2 4 4" xfId="45683"/>
    <cellStyle name="Normal 5 2 3 4 2 4 5" xfId="56247"/>
    <cellStyle name="Normal 5 2 3 4 2 5" xfId="3782"/>
    <cellStyle name="Normal 5 2 3 4 2 6" xfId="14360"/>
    <cellStyle name="Normal 5 2 3 4 2 7" xfId="19291"/>
    <cellStyle name="Normal 5 2 3 4 2 8" xfId="29848"/>
    <cellStyle name="Normal 5 2 3 4 2 9" xfId="40403"/>
    <cellStyle name="Normal 5 2 3 4 3" xfId="1666"/>
    <cellStyle name="Normal 5 2 3 4 3 2" xfId="6952"/>
    <cellStyle name="Normal 5 2 3 4 3 2 2" xfId="12233"/>
    <cellStyle name="Normal 5 2 3 4 3 2 2 2" xfId="27739"/>
    <cellStyle name="Normal 5 2 3 4 3 2 2 3" xfId="38296"/>
    <cellStyle name="Normal 5 2 3 4 3 2 2 4" xfId="48851"/>
    <cellStyle name="Normal 5 2 3 4 3 2 2 5" xfId="59415"/>
    <cellStyle name="Normal 5 2 3 4 3 2 3" xfId="17352"/>
    <cellStyle name="Normal 5 2 3 4 3 2 4" xfId="22459"/>
    <cellStyle name="Normal 5 2 3 4 3 2 5" xfId="33016"/>
    <cellStyle name="Normal 5 2 3 4 3 2 6" xfId="43571"/>
    <cellStyle name="Normal 5 2 3 4 3 2 7" xfId="54135"/>
    <cellStyle name="Normal 5 2 3 4 3 3" xfId="9592"/>
    <cellStyle name="Normal 5 2 3 4 3 3 2" xfId="25099"/>
    <cellStyle name="Normal 5 2 3 4 3 3 3" xfId="35656"/>
    <cellStyle name="Normal 5 2 3 4 3 3 4" xfId="46211"/>
    <cellStyle name="Normal 5 2 3 4 3 3 5" xfId="56775"/>
    <cellStyle name="Normal 5 2 3 4 3 4" xfId="4310"/>
    <cellStyle name="Normal 5 2 3 4 3 5" xfId="14888"/>
    <cellStyle name="Normal 5 2 3 4 3 6" xfId="19819"/>
    <cellStyle name="Normal 5 2 3 4 3 7" xfId="30376"/>
    <cellStyle name="Normal 5 2 3 4 3 8" xfId="40931"/>
    <cellStyle name="Normal 5 2 3 4 3 9" xfId="51495"/>
    <cellStyle name="Normal 5 2 3 4 4" xfId="5719"/>
    <cellStyle name="Normal 5 2 3 4 4 2" xfId="11001"/>
    <cellStyle name="Normal 5 2 3 4 4 2 2" xfId="26507"/>
    <cellStyle name="Normal 5 2 3 4 4 2 3" xfId="37064"/>
    <cellStyle name="Normal 5 2 3 4 4 2 4" xfId="47619"/>
    <cellStyle name="Normal 5 2 3 4 4 2 5" xfId="58183"/>
    <cellStyle name="Normal 5 2 3 4 4 3" xfId="16120"/>
    <cellStyle name="Normal 5 2 3 4 4 4" xfId="21227"/>
    <cellStyle name="Normal 5 2 3 4 4 5" xfId="31784"/>
    <cellStyle name="Normal 5 2 3 4 4 6" xfId="42339"/>
    <cellStyle name="Normal 5 2 3 4 4 7" xfId="52903"/>
    <cellStyle name="Normal 5 2 3 4 5" xfId="8360"/>
    <cellStyle name="Normal 5 2 3 4 5 2" xfId="23867"/>
    <cellStyle name="Normal 5 2 3 4 5 3" xfId="34424"/>
    <cellStyle name="Normal 5 2 3 4 5 4" xfId="44979"/>
    <cellStyle name="Normal 5 2 3 4 5 5" xfId="55543"/>
    <cellStyle name="Normal 5 2 3 4 6" xfId="3082"/>
    <cellStyle name="Normal 5 2 3 4 7" xfId="13656"/>
    <cellStyle name="Normal 5 2 3 4 8" xfId="18587"/>
    <cellStyle name="Normal 5 2 3 4 9" xfId="29148"/>
    <cellStyle name="Normal 5 2 3 5" xfId="786"/>
    <cellStyle name="Normal 5 2 3 5 10" xfId="50615"/>
    <cellStyle name="Normal 5 2 3 5 2" xfId="2018"/>
    <cellStyle name="Normal 5 2 3 5 2 2" xfId="7304"/>
    <cellStyle name="Normal 5 2 3 5 2 2 2" xfId="12585"/>
    <cellStyle name="Normal 5 2 3 5 2 2 2 2" xfId="28091"/>
    <cellStyle name="Normal 5 2 3 5 2 2 2 3" xfId="38648"/>
    <cellStyle name="Normal 5 2 3 5 2 2 2 4" xfId="49203"/>
    <cellStyle name="Normal 5 2 3 5 2 2 2 5" xfId="59767"/>
    <cellStyle name="Normal 5 2 3 5 2 2 3" xfId="17704"/>
    <cellStyle name="Normal 5 2 3 5 2 2 4" xfId="22811"/>
    <cellStyle name="Normal 5 2 3 5 2 2 5" xfId="33368"/>
    <cellStyle name="Normal 5 2 3 5 2 2 6" xfId="43923"/>
    <cellStyle name="Normal 5 2 3 5 2 2 7" xfId="54487"/>
    <cellStyle name="Normal 5 2 3 5 2 3" xfId="9944"/>
    <cellStyle name="Normal 5 2 3 5 2 3 2" xfId="25451"/>
    <cellStyle name="Normal 5 2 3 5 2 3 3" xfId="36008"/>
    <cellStyle name="Normal 5 2 3 5 2 3 4" xfId="46563"/>
    <cellStyle name="Normal 5 2 3 5 2 3 5" xfId="57127"/>
    <cellStyle name="Normal 5 2 3 5 2 4" xfId="4662"/>
    <cellStyle name="Normal 5 2 3 5 2 5" xfId="15240"/>
    <cellStyle name="Normal 5 2 3 5 2 6" xfId="20171"/>
    <cellStyle name="Normal 5 2 3 5 2 7" xfId="30728"/>
    <cellStyle name="Normal 5 2 3 5 2 8" xfId="41283"/>
    <cellStyle name="Normal 5 2 3 5 2 9" xfId="51847"/>
    <cellStyle name="Normal 5 2 3 5 3" xfId="6072"/>
    <cellStyle name="Normal 5 2 3 5 3 2" xfId="11353"/>
    <cellStyle name="Normal 5 2 3 5 3 2 2" xfId="26859"/>
    <cellStyle name="Normal 5 2 3 5 3 2 3" xfId="37416"/>
    <cellStyle name="Normal 5 2 3 5 3 2 4" xfId="47971"/>
    <cellStyle name="Normal 5 2 3 5 3 2 5" xfId="58535"/>
    <cellStyle name="Normal 5 2 3 5 3 3" xfId="16472"/>
    <cellStyle name="Normal 5 2 3 5 3 4" xfId="21579"/>
    <cellStyle name="Normal 5 2 3 5 3 5" xfId="32136"/>
    <cellStyle name="Normal 5 2 3 5 3 6" xfId="42691"/>
    <cellStyle name="Normal 5 2 3 5 3 7" xfId="53255"/>
    <cellStyle name="Normal 5 2 3 5 4" xfId="8712"/>
    <cellStyle name="Normal 5 2 3 5 4 2" xfId="24219"/>
    <cellStyle name="Normal 5 2 3 5 4 3" xfId="34776"/>
    <cellStyle name="Normal 5 2 3 5 4 4" xfId="45331"/>
    <cellStyle name="Normal 5 2 3 5 4 5" xfId="55895"/>
    <cellStyle name="Normal 5 2 3 5 5" xfId="3430"/>
    <cellStyle name="Normal 5 2 3 5 6" xfId="14008"/>
    <cellStyle name="Normal 5 2 3 5 7" xfId="18939"/>
    <cellStyle name="Normal 5 2 3 5 8" xfId="29496"/>
    <cellStyle name="Normal 5 2 3 5 9" xfId="40051"/>
    <cellStyle name="Normal 5 2 3 6" xfId="1312"/>
    <cellStyle name="Normal 5 2 3 6 2" xfId="6598"/>
    <cellStyle name="Normal 5 2 3 6 2 2" xfId="11879"/>
    <cellStyle name="Normal 5 2 3 6 2 2 2" xfId="27385"/>
    <cellStyle name="Normal 5 2 3 6 2 2 3" xfId="37942"/>
    <cellStyle name="Normal 5 2 3 6 2 2 4" xfId="48497"/>
    <cellStyle name="Normal 5 2 3 6 2 2 5" xfId="59061"/>
    <cellStyle name="Normal 5 2 3 6 2 3" xfId="16998"/>
    <cellStyle name="Normal 5 2 3 6 2 4" xfId="22105"/>
    <cellStyle name="Normal 5 2 3 6 2 5" xfId="32662"/>
    <cellStyle name="Normal 5 2 3 6 2 6" xfId="43217"/>
    <cellStyle name="Normal 5 2 3 6 2 7" xfId="53781"/>
    <cellStyle name="Normal 5 2 3 6 3" xfId="9238"/>
    <cellStyle name="Normal 5 2 3 6 3 2" xfId="24745"/>
    <cellStyle name="Normal 5 2 3 6 3 3" xfId="35302"/>
    <cellStyle name="Normal 5 2 3 6 3 4" xfId="45857"/>
    <cellStyle name="Normal 5 2 3 6 3 5" xfId="56421"/>
    <cellStyle name="Normal 5 2 3 6 4" xfId="3956"/>
    <cellStyle name="Normal 5 2 3 6 5" xfId="14534"/>
    <cellStyle name="Normal 5 2 3 6 6" xfId="19465"/>
    <cellStyle name="Normal 5 2 3 6 7" xfId="30022"/>
    <cellStyle name="Normal 5 2 3 6 8" xfId="40577"/>
    <cellStyle name="Normal 5 2 3 6 9" xfId="51141"/>
    <cellStyle name="Normal 5 2 3 7" xfId="2544"/>
    <cellStyle name="Normal 5 2 3 7 2" xfId="7830"/>
    <cellStyle name="Normal 5 2 3 7 2 2" xfId="13111"/>
    <cellStyle name="Normal 5 2 3 7 2 2 2" xfId="28617"/>
    <cellStyle name="Normal 5 2 3 7 2 2 3" xfId="39174"/>
    <cellStyle name="Normal 5 2 3 7 2 2 4" xfId="49729"/>
    <cellStyle name="Normal 5 2 3 7 2 2 5" xfId="60293"/>
    <cellStyle name="Normal 5 2 3 7 2 3" xfId="23337"/>
    <cellStyle name="Normal 5 2 3 7 2 4" xfId="33894"/>
    <cellStyle name="Normal 5 2 3 7 2 5" xfId="44449"/>
    <cellStyle name="Normal 5 2 3 7 2 6" xfId="55013"/>
    <cellStyle name="Normal 5 2 3 7 3" xfId="10470"/>
    <cellStyle name="Normal 5 2 3 7 3 2" xfId="25977"/>
    <cellStyle name="Normal 5 2 3 7 3 3" xfId="36534"/>
    <cellStyle name="Normal 5 2 3 7 3 4" xfId="47089"/>
    <cellStyle name="Normal 5 2 3 7 3 5" xfId="57653"/>
    <cellStyle name="Normal 5 2 3 7 4" xfId="5188"/>
    <cellStyle name="Normal 5 2 3 7 5" xfId="15766"/>
    <cellStyle name="Normal 5 2 3 7 6" xfId="20697"/>
    <cellStyle name="Normal 5 2 3 7 7" xfId="31254"/>
    <cellStyle name="Normal 5 2 3 7 8" xfId="41809"/>
    <cellStyle name="Normal 5 2 3 7 9" xfId="52373"/>
    <cellStyle name="Normal 5 2 3 8" xfId="5367"/>
    <cellStyle name="Normal 5 2 3 8 2" xfId="10649"/>
    <cellStyle name="Normal 5 2 3 8 2 2" xfId="26155"/>
    <cellStyle name="Normal 5 2 3 8 2 3" xfId="36712"/>
    <cellStyle name="Normal 5 2 3 8 2 4" xfId="47267"/>
    <cellStyle name="Normal 5 2 3 8 2 5" xfId="57831"/>
    <cellStyle name="Normal 5 2 3 8 3" xfId="20875"/>
    <cellStyle name="Normal 5 2 3 8 4" xfId="31432"/>
    <cellStyle name="Normal 5 2 3 8 5" xfId="41987"/>
    <cellStyle name="Normal 5 2 3 8 6" xfId="52551"/>
    <cellStyle name="Normal 5 2 3 9" xfId="8008"/>
    <cellStyle name="Normal 5 2 3 9 2" xfId="23515"/>
    <cellStyle name="Normal 5 2 3 9 3" xfId="34072"/>
    <cellStyle name="Normal 5 2 3 9 4" xfId="44627"/>
    <cellStyle name="Normal 5 2 3 9 5" xfId="55191"/>
    <cellStyle name="Normal 5 2 4" xfId="98"/>
    <cellStyle name="Normal 5 2 4 10" xfId="2754"/>
    <cellStyle name="Normal 5 2 4 11" xfId="13318"/>
    <cellStyle name="Normal 5 2 4 12" xfId="18247"/>
    <cellStyle name="Normal 5 2 4 13" xfId="28828"/>
    <cellStyle name="Normal 5 2 4 14" xfId="39383"/>
    <cellStyle name="Normal 5 2 4 15" xfId="49924"/>
    <cellStyle name="Normal 5 2 4 2" xfId="178"/>
    <cellStyle name="Normal 5 2 4 2 10" xfId="13405"/>
    <cellStyle name="Normal 5 2 4 2 11" xfId="18335"/>
    <cellStyle name="Normal 5 2 4 2 12" xfId="28897"/>
    <cellStyle name="Normal 5 2 4 2 13" xfId="39452"/>
    <cellStyle name="Normal 5 2 4 2 14" xfId="50012"/>
    <cellStyle name="Normal 5 2 4 2 2" xfId="358"/>
    <cellStyle name="Normal 5 2 4 2 2 10" xfId="29073"/>
    <cellStyle name="Normal 5 2 4 2 2 11" xfId="39628"/>
    <cellStyle name="Normal 5 2 4 2 2 12" xfId="50188"/>
    <cellStyle name="Normal 5 2 4 2 2 2" xfId="711"/>
    <cellStyle name="Normal 5 2 4 2 2 2 10" xfId="50540"/>
    <cellStyle name="Normal 5 2 4 2 2 2 2" xfId="1943"/>
    <cellStyle name="Normal 5 2 4 2 2 2 2 2" xfId="7229"/>
    <cellStyle name="Normal 5 2 4 2 2 2 2 2 2" xfId="12510"/>
    <cellStyle name="Normal 5 2 4 2 2 2 2 2 2 2" xfId="28016"/>
    <cellStyle name="Normal 5 2 4 2 2 2 2 2 2 3" xfId="38573"/>
    <cellStyle name="Normal 5 2 4 2 2 2 2 2 2 4" xfId="49128"/>
    <cellStyle name="Normal 5 2 4 2 2 2 2 2 2 5" xfId="59692"/>
    <cellStyle name="Normal 5 2 4 2 2 2 2 2 3" xfId="17629"/>
    <cellStyle name="Normal 5 2 4 2 2 2 2 2 4" xfId="22736"/>
    <cellStyle name="Normal 5 2 4 2 2 2 2 2 5" xfId="33293"/>
    <cellStyle name="Normal 5 2 4 2 2 2 2 2 6" xfId="43848"/>
    <cellStyle name="Normal 5 2 4 2 2 2 2 2 7" xfId="54412"/>
    <cellStyle name="Normal 5 2 4 2 2 2 2 3" xfId="9869"/>
    <cellStyle name="Normal 5 2 4 2 2 2 2 3 2" xfId="25376"/>
    <cellStyle name="Normal 5 2 4 2 2 2 2 3 3" xfId="35933"/>
    <cellStyle name="Normal 5 2 4 2 2 2 2 3 4" xfId="46488"/>
    <cellStyle name="Normal 5 2 4 2 2 2 2 3 5" xfId="57052"/>
    <cellStyle name="Normal 5 2 4 2 2 2 2 4" xfId="4587"/>
    <cellStyle name="Normal 5 2 4 2 2 2 2 5" xfId="15165"/>
    <cellStyle name="Normal 5 2 4 2 2 2 2 6" xfId="20096"/>
    <cellStyle name="Normal 5 2 4 2 2 2 2 7" xfId="30653"/>
    <cellStyle name="Normal 5 2 4 2 2 2 2 8" xfId="41208"/>
    <cellStyle name="Normal 5 2 4 2 2 2 2 9" xfId="51772"/>
    <cellStyle name="Normal 5 2 4 2 2 2 3" xfId="5997"/>
    <cellStyle name="Normal 5 2 4 2 2 2 3 2" xfId="11278"/>
    <cellStyle name="Normal 5 2 4 2 2 2 3 2 2" xfId="26784"/>
    <cellStyle name="Normal 5 2 4 2 2 2 3 2 3" xfId="37341"/>
    <cellStyle name="Normal 5 2 4 2 2 2 3 2 4" xfId="47896"/>
    <cellStyle name="Normal 5 2 4 2 2 2 3 2 5" xfId="58460"/>
    <cellStyle name="Normal 5 2 4 2 2 2 3 3" xfId="16397"/>
    <cellStyle name="Normal 5 2 4 2 2 2 3 4" xfId="21504"/>
    <cellStyle name="Normal 5 2 4 2 2 2 3 5" xfId="32061"/>
    <cellStyle name="Normal 5 2 4 2 2 2 3 6" xfId="42616"/>
    <cellStyle name="Normal 5 2 4 2 2 2 3 7" xfId="53180"/>
    <cellStyle name="Normal 5 2 4 2 2 2 4" xfId="8637"/>
    <cellStyle name="Normal 5 2 4 2 2 2 4 2" xfId="24144"/>
    <cellStyle name="Normal 5 2 4 2 2 2 4 3" xfId="34701"/>
    <cellStyle name="Normal 5 2 4 2 2 2 4 4" xfId="45256"/>
    <cellStyle name="Normal 5 2 4 2 2 2 4 5" xfId="55820"/>
    <cellStyle name="Normal 5 2 4 2 2 2 5" xfId="3355"/>
    <cellStyle name="Normal 5 2 4 2 2 2 6" xfId="13933"/>
    <cellStyle name="Normal 5 2 4 2 2 2 7" xfId="18864"/>
    <cellStyle name="Normal 5 2 4 2 2 2 8" xfId="29421"/>
    <cellStyle name="Normal 5 2 4 2 2 2 9" xfId="39976"/>
    <cellStyle name="Normal 5 2 4 2 2 3" xfId="1063"/>
    <cellStyle name="Normal 5 2 4 2 2 3 10" xfId="50892"/>
    <cellStyle name="Normal 5 2 4 2 2 3 2" xfId="2295"/>
    <cellStyle name="Normal 5 2 4 2 2 3 2 2" xfId="7581"/>
    <cellStyle name="Normal 5 2 4 2 2 3 2 2 2" xfId="12862"/>
    <cellStyle name="Normal 5 2 4 2 2 3 2 2 2 2" xfId="28368"/>
    <cellStyle name="Normal 5 2 4 2 2 3 2 2 2 3" xfId="38925"/>
    <cellStyle name="Normal 5 2 4 2 2 3 2 2 2 4" xfId="49480"/>
    <cellStyle name="Normal 5 2 4 2 2 3 2 2 2 5" xfId="60044"/>
    <cellStyle name="Normal 5 2 4 2 2 3 2 2 3" xfId="17981"/>
    <cellStyle name="Normal 5 2 4 2 2 3 2 2 4" xfId="23088"/>
    <cellStyle name="Normal 5 2 4 2 2 3 2 2 5" xfId="33645"/>
    <cellStyle name="Normal 5 2 4 2 2 3 2 2 6" xfId="44200"/>
    <cellStyle name="Normal 5 2 4 2 2 3 2 2 7" xfId="54764"/>
    <cellStyle name="Normal 5 2 4 2 2 3 2 3" xfId="10221"/>
    <cellStyle name="Normal 5 2 4 2 2 3 2 3 2" xfId="25728"/>
    <cellStyle name="Normal 5 2 4 2 2 3 2 3 3" xfId="36285"/>
    <cellStyle name="Normal 5 2 4 2 2 3 2 3 4" xfId="46840"/>
    <cellStyle name="Normal 5 2 4 2 2 3 2 3 5" xfId="57404"/>
    <cellStyle name="Normal 5 2 4 2 2 3 2 4" xfId="4939"/>
    <cellStyle name="Normal 5 2 4 2 2 3 2 5" xfId="15517"/>
    <cellStyle name="Normal 5 2 4 2 2 3 2 6" xfId="20448"/>
    <cellStyle name="Normal 5 2 4 2 2 3 2 7" xfId="31005"/>
    <cellStyle name="Normal 5 2 4 2 2 3 2 8" xfId="41560"/>
    <cellStyle name="Normal 5 2 4 2 2 3 2 9" xfId="52124"/>
    <cellStyle name="Normal 5 2 4 2 2 3 3" xfId="6349"/>
    <cellStyle name="Normal 5 2 4 2 2 3 3 2" xfId="11630"/>
    <cellStyle name="Normal 5 2 4 2 2 3 3 2 2" xfId="27136"/>
    <cellStyle name="Normal 5 2 4 2 2 3 3 2 3" xfId="37693"/>
    <cellStyle name="Normal 5 2 4 2 2 3 3 2 4" xfId="48248"/>
    <cellStyle name="Normal 5 2 4 2 2 3 3 2 5" xfId="58812"/>
    <cellStyle name="Normal 5 2 4 2 2 3 3 3" xfId="16749"/>
    <cellStyle name="Normal 5 2 4 2 2 3 3 4" xfId="21856"/>
    <cellStyle name="Normal 5 2 4 2 2 3 3 5" xfId="32413"/>
    <cellStyle name="Normal 5 2 4 2 2 3 3 6" xfId="42968"/>
    <cellStyle name="Normal 5 2 4 2 2 3 3 7" xfId="53532"/>
    <cellStyle name="Normal 5 2 4 2 2 3 4" xfId="8989"/>
    <cellStyle name="Normal 5 2 4 2 2 3 4 2" xfId="24496"/>
    <cellStyle name="Normal 5 2 4 2 2 3 4 3" xfId="35053"/>
    <cellStyle name="Normal 5 2 4 2 2 3 4 4" xfId="45608"/>
    <cellStyle name="Normal 5 2 4 2 2 3 4 5" xfId="56172"/>
    <cellStyle name="Normal 5 2 4 2 2 3 5" xfId="3707"/>
    <cellStyle name="Normal 5 2 4 2 2 3 6" xfId="14285"/>
    <cellStyle name="Normal 5 2 4 2 2 3 7" xfId="19216"/>
    <cellStyle name="Normal 5 2 4 2 2 3 8" xfId="29773"/>
    <cellStyle name="Normal 5 2 4 2 2 3 9" xfId="40328"/>
    <cellStyle name="Normal 5 2 4 2 2 4" xfId="1591"/>
    <cellStyle name="Normal 5 2 4 2 2 4 2" xfId="6877"/>
    <cellStyle name="Normal 5 2 4 2 2 4 2 2" xfId="12158"/>
    <cellStyle name="Normal 5 2 4 2 2 4 2 2 2" xfId="27664"/>
    <cellStyle name="Normal 5 2 4 2 2 4 2 2 3" xfId="38221"/>
    <cellStyle name="Normal 5 2 4 2 2 4 2 2 4" xfId="48776"/>
    <cellStyle name="Normal 5 2 4 2 2 4 2 2 5" xfId="59340"/>
    <cellStyle name="Normal 5 2 4 2 2 4 2 3" xfId="17277"/>
    <cellStyle name="Normal 5 2 4 2 2 4 2 4" xfId="22384"/>
    <cellStyle name="Normal 5 2 4 2 2 4 2 5" xfId="32941"/>
    <cellStyle name="Normal 5 2 4 2 2 4 2 6" xfId="43496"/>
    <cellStyle name="Normal 5 2 4 2 2 4 2 7" xfId="54060"/>
    <cellStyle name="Normal 5 2 4 2 2 4 3" xfId="9517"/>
    <cellStyle name="Normal 5 2 4 2 2 4 3 2" xfId="25024"/>
    <cellStyle name="Normal 5 2 4 2 2 4 3 3" xfId="35581"/>
    <cellStyle name="Normal 5 2 4 2 2 4 3 4" xfId="46136"/>
    <cellStyle name="Normal 5 2 4 2 2 4 3 5" xfId="56700"/>
    <cellStyle name="Normal 5 2 4 2 2 4 4" xfId="4235"/>
    <cellStyle name="Normal 5 2 4 2 2 4 5" xfId="14813"/>
    <cellStyle name="Normal 5 2 4 2 2 4 6" xfId="19744"/>
    <cellStyle name="Normal 5 2 4 2 2 4 7" xfId="30301"/>
    <cellStyle name="Normal 5 2 4 2 2 4 8" xfId="40856"/>
    <cellStyle name="Normal 5 2 4 2 2 4 9" xfId="51420"/>
    <cellStyle name="Normal 5 2 4 2 2 5" xfId="5644"/>
    <cellStyle name="Normal 5 2 4 2 2 5 2" xfId="10926"/>
    <cellStyle name="Normal 5 2 4 2 2 5 2 2" xfId="26432"/>
    <cellStyle name="Normal 5 2 4 2 2 5 2 3" xfId="36989"/>
    <cellStyle name="Normal 5 2 4 2 2 5 2 4" xfId="47544"/>
    <cellStyle name="Normal 5 2 4 2 2 5 2 5" xfId="58108"/>
    <cellStyle name="Normal 5 2 4 2 2 5 3" xfId="16045"/>
    <cellStyle name="Normal 5 2 4 2 2 5 4" xfId="21152"/>
    <cellStyle name="Normal 5 2 4 2 2 5 5" xfId="31709"/>
    <cellStyle name="Normal 5 2 4 2 2 5 6" xfId="42264"/>
    <cellStyle name="Normal 5 2 4 2 2 5 7" xfId="52828"/>
    <cellStyle name="Normal 5 2 4 2 2 6" xfId="8285"/>
    <cellStyle name="Normal 5 2 4 2 2 6 2" xfId="23792"/>
    <cellStyle name="Normal 5 2 4 2 2 6 3" xfId="34349"/>
    <cellStyle name="Normal 5 2 4 2 2 6 4" xfId="44904"/>
    <cellStyle name="Normal 5 2 4 2 2 6 5" xfId="55468"/>
    <cellStyle name="Normal 5 2 4 2 2 7" xfId="3007"/>
    <cellStyle name="Normal 5 2 4 2 2 8" xfId="13581"/>
    <cellStyle name="Normal 5 2 4 2 2 9" xfId="18512"/>
    <cellStyle name="Normal 5 2 4 2 3" xfId="534"/>
    <cellStyle name="Normal 5 2 4 2 3 10" xfId="39800"/>
    <cellStyle name="Normal 5 2 4 2 3 11" xfId="50364"/>
    <cellStyle name="Normal 5 2 4 2 3 2" xfId="1239"/>
    <cellStyle name="Normal 5 2 4 2 3 2 10" xfId="51068"/>
    <cellStyle name="Normal 5 2 4 2 3 2 2" xfId="2471"/>
    <cellStyle name="Normal 5 2 4 2 3 2 2 2" xfId="7757"/>
    <cellStyle name="Normal 5 2 4 2 3 2 2 2 2" xfId="13038"/>
    <cellStyle name="Normal 5 2 4 2 3 2 2 2 2 2" xfId="28544"/>
    <cellStyle name="Normal 5 2 4 2 3 2 2 2 2 3" xfId="39101"/>
    <cellStyle name="Normal 5 2 4 2 3 2 2 2 2 4" xfId="49656"/>
    <cellStyle name="Normal 5 2 4 2 3 2 2 2 2 5" xfId="60220"/>
    <cellStyle name="Normal 5 2 4 2 3 2 2 2 3" xfId="18157"/>
    <cellStyle name="Normal 5 2 4 2 3 2 2 2 4" xfId="23264"/>
    <cellStyle name="Normal 5 2 4 2 3 2 2 2 5" xfId="33821"/>
    <cellStyle name="Normal 5 2 4 2 3 2 2 2 6" xfId="44376"/>
    <cellStyle name="Normal 5 2 4 2 3 2 2 2 7" xfId="54940"/>
    <cellStyle name="Normal 5 2 4 2 3 2 2 3" xfId="10397"/>
    <cellStyle name="Normal 5 2 4 2 3 2 2 3 2" xfId="25904"/>
    <cellStyle name="Normal 5 2 4 2 3 2 2 3 3" xfId="36461"/>
    <cellStyle name="Normal 5 2 4 2 3 2 2 3 4" xfId="47016"/>
    <cellStyle name="Normal 5 2 4 2 3 2 2 3 5" xfId="57580"/>
    <cellStyle name="Normal 5 2 4 2 3 2 2 4" xfId="5115"/>
    <cellStyle name="Normal 5 2 4 2 3 2 2 5" xfId="15693"/>
    <cellStyle name="Normal 5 2 4 2 3 2 2 6" xfId="20624"/>
    <cellStyle name="Normal 5 2 4 2 3 2 2 7" xfId="31181"/>
    <cellStyle name="Normal 5 2 4 2 3 2 2 8" xfId="41736"/>
    <cellStyle name="Normal 5 2 4 2 3 2 2 9" xfId="52300"/>
    <cellStyle name="Normal 5 2 4 2 3 2 3" xfId="6525"/>
    <cellStyle name="Normal 5 2 4 2 3 2 3 2" xfId="11806"/>
    <cellStyle name="Normal 5 2 4 2 3 2 3 2 2" xfId="27312"/>
    <cellStyle name="Normal 5 2 4 2 3 2 3 2 3" xfId="37869"/>
    <cellStyle name="Normal 5 2 4 2 3 2 3 2 4" xfId="48424"/>
    <cellStyle name="Normal 5 2 4 2 3 2 3 2 5" xfId="58988"/>
    <cellStyle name="Normal 5 2 4 2 3 2 3 3" xfId="16925"/>
    <cellStyle name="Normal 5 2 4 2 3 2 3 4" xfId="22032"/>
    <cellStyle name="Normal 5 2 4 2 3 2 3 5" xfId="32589"/>
    <cellStyle name="Normal 5 2 4 2 3 2 3 6" xfId="43144"/>
    <cellStyle name="Normal 5 2 4 2 3 2 3 7" xfId="53708"/>
    <cellStyle name="Normal 5 2 4 2 3 2 4" xfId="9165"/>
    <cellStyle name="Normal 5 2 4 2 3 2 4 2" xfId="24672"/>
    <cellStyle name="Normal 5 2 4 2 3 2 4 3" xfId="35229"/>
    <cellStyle name="Normal 5 2 4 2 3 2 4 4" xfId="45784"/>
    <cellStyle name="Normal 5 2 4 2 3 2 4 5" xfId="56348"/>
    <cellStyle name="Normal 5 2 4 2 3 2 5" xfId="3883"/>
    <cellStyle name="Normal 5 2 4 2 3 2 6" xfId="14461"/>
    <cellStyle name="Normal 5 2 4 2 3 2 7" xfId="19392"/>
    <cellStyle name="Normal 5 2 4 2 3 2 8" xfId="29949"/>
    <cellStyle name="Normal 5 2 4 2 3 2 9" xfId="40504"/>
    <cellStyle name="Normal 5 2 4 2 3 3" xfId="1767"/>
    <cellStyle name="Normal 5 2 4 2 3 3 2" xfId="7053"/>
    <cellStyle name="Normal 5 2 4 2 3 3 2 2" xfId="12334"/>
    <cellStyle name="Normal 5 2 4 2 3 3 2 2 2" xfId="27840"/>
    <cellStyle name="Normal 5 2 4 2 3 3 2 2 3" xfId="38397"/>
    <cellStyle name="Normal 5 2 4 2 3 3 2 2 4" xfId="48952"/>
    <cellStyle name="Normal 5 2 4 2 3 3 2 2 5" xfId="59516"/>
    <cellStyle name="Normal 5 2 4 2 3 3 2 3" xfId="17453"/>
    <cellStyle name="Normal 5 2 4 2 3 3 2 4" xfId="22560"/>
    <cellStyle name="Normal 5 2 4 2 3 3 2 5" xfId="33117"/>
    <cellStyle name="Normal 5 2 4 2 3 3 2 6" xfId="43672"/>
    <cellStyle name="Normal 5 2 4 2 3 3 2 7" xfId="54236"/>
    <cellStyle name="Normal 5 2 4 2 3 3 3" xfId="9693"/>
    <cellStyle name="Normal 5 2 4 2 3 3 3 2" xfId="25200"/>
    <cellStyle name="Normal 5 2 4 2 3 3 3 3" xfId="35757"/>
    <cellStyle name="Normal 5 2 4 2 3 3 3 4" xfId="46312"/>
    <cellStyle name="Normal 5 2 4 2 3 3 3 5" xfId="56876"/>
    <cellStyle name="Normal 5 2 4 2 3 3 4" xfId="4411"/>
    <cellStyle name="Normal 5 2 4 2 3 3 5" xfId="14989"/>
    <cellStyle name="Normal 5 2 4 2 3 3 6" xfId="19920"/>
    <cellStyle name="Normal 5 2 4 2 3 3 7" xfId="30477"/>
    <cellStyle name="Normal 5 2 4 2 3 3 8" xfId="41032"/>
    <cellStyle name="Normal 5 2 4 2 3 3 9" xfId="51596"/>
    <cellStyle name="Normal 5 2 4 2 3 4" xfId="5820"/>
    <cellStyle name="Normal 5 2 4 2 3 4 2" xfId="11102"/>
    <cellStyle name="Normal 5 2 4 2 3 4 2 2" xfId="26608"/>
    <cellStyle name="Normal 5 2 4 2 3 4 2 3" xfId="37165"/>
    <cellStyle name="Normal 5 2 4 2 3 4 2 4" xfId="47720"/>
    <cellStyle name="Normal 5 2 4 2 3 4 2 5" xfId="58284"/>
    <cellStyle name="Normal 5 2 4 2 3 4 3" xfId="16221"/>
    <cellStyle name="Normal 5 2 4 2 3 4 4" xfId="21328"/>
    <cellStyle name="Normal 5 2 4 2 3 4 5" xfId="31885"/>
    <cellStyle name="Normal 5 2 4 2 3 4 6" xfId="42440"/>
    <cellStyle name="Normal 5 2 4 2 3 4 7" xfId="53004"/>
    <cellStyle name="Normal 5 2 4 2 3 5" xfId="8461"/>
    <cellStyle name="Normal 5 2 4 2 3 5 2" xfId="23968"/>
    <cellStyle name="Normal 5 2 4 2 3 5 3" xfId="34525"/>
    <cellStyle name="Normal 5 2 4 2 3 5 4" xfId="45080"/>
    <cellStyle name="Normal 5 2 4 2 3 5 5" xfId="55644"/>
    <cellStyle name="Normal 5 2 4 2 3 6" xfId="3179"/>
    <cellStyle name="Normal 5 2 4 2 3 7" xfId="13757"/>
    <cellStyle name="Normal 5 2 4 2 3 8" xfId="18688"/>
    <cellStyle name="Normal 5 2 4 2 3 9" xfId="29245"/>
    <cellStyle name="Normal 5 2 4 2 4" xfId="887"/>
    <cellStyle name="Normal 5 2 4 2 4 10" xfId="50716"/>
    <cellStyle name="Normal 5 2 4 2 4 2" xfId="2119"/>
    <cellStyle name="Normal 5 2 4 2 4 2 2" xfId="7405"/>
    <cellStyle name="Normal 5 2 4 2 4 2 2 2" xfId="12686"/>
    <cellStyle name="Normal 5 2 4 2 4 2 2 2 2" xfId="28192"/>
    <cellStyle name="Normal 5 2 4 2 4 2 2 2 3" xfId="38749"/>
    <cellStyle name="Normal 5 2 4 2 4 2 2 2 4" xfId="49304"/>
    <cellStyle name="Normal 5 2 4 2 4 2 2 2 5" xfId="59868"/>
    <cellStyle name="Normal 5 2 4 2 4 2 2 3" xfId="17805"/>
    <cellStyle name="Normal 5 2 4 2 4 2 2 4" xfId="22912"/>
    <cellStyle name="Normal 5 2 4 2 4 2 2 5" xfId="33469"/>
    <cellStyle name="Normal 5 2 4 2 4 2 2 6" xfId="44024"/>
    <cellStyle name="Normal 5 2 4 2 4 2 2 7" xfId="54588"/>
    <cellStyle name="Normal 5 2 4 2 4 2 3" xfId="10045"/>
    <cellStyle name="Normal 5 2 4 2 4 2 3 2" xfId="25552"/>
    <cellStyle name="Normal 5 2 4 2 4 2 3 3" xfId="36109"/>
    <cellStyle name="Normal 5 2 4 2 4 2 3 4" xfId="46664"/>
    <cellStyle name="Normal 5 2 4 2 4 2 3 5" xfId="57228"/>
    <cellStyle name="Normal 5 2 4 2 4 2 4" xfId="4763"/>
    <cellStyle name="Normal 5 2 4 2 4 2 5" xfId="15341"/>
    <cellStyle name="Normal 5 2 4 2 4 2 6" xfId="20272"/>
    <cellStyle name="Normal 5 2 4 2 4 2 7" xfId="30829"/>
    <cellStyle name="Normal 5 2 4 2 4 2 8" xfId="41384"/>
    <cellStyle name="Normal 5 2 4 2 4 2 9" xfId="51948"/>
    <cellStyle name="Normal 5 2 4 2 4 3" xfId="6173"/>
    <cellStyle name="Normal 5 2 4 2 4 3 2" xfId="11454"/>
    <cellStyle name="Normal 5 2 4 2 4 3 2 2" xfId="26960"/>
    <cellStyle name="Normal 5 2 4 2 4 3 2 3" xfId="37517"/>
    <cellStyle name="Normal 5 2 4 2 4 3 2 4" xfId="48072"/>
    <cellStyle name="Normal 5 2 4 2 4 3 2 5" xfId="58636"/>
    <cellStyle name="Normal 5 2 4 2 4 3 3" xfId="16573"/>
    <cellStyle name="Normal 5 2 4 2 4 3 4" xfId="21680"/>
    <cellStyle name="Normal 5 2 4 2 4 3 5" xfId="32237"/>
    <cellStyle name="Normal 5 2 4 2 4 3 6" xfId="42792"/>
    <cellStyle name="Normal 5 2 4 2 4 3 7" xfId="53356"/>
    <cellStyle name="Normal 5 2 4 2 4 4" xfId="8813"/>
    <cellStyle name="Normal 5 2 4 2 4 4 2" xfId="24320"/>
    <cellStyle name="Normal 5 2 4 2 4 4 3" xfId="34877"/>
    <cellStyle name="Normal 5 2 4 2 4 4 4" xfId="45432"/>
    <cellStyle name="Normal 5 2 4 2 4 4 5" xfId="55996"/>
    <cellStyle name="Normal 5 2 4 2 4 5" xfId="3531"/>
    <cellStyle name="Normal 5 2 4 2 4 6" xfId="14109"/>
    <cellStyle name="Normal 5 2 4 2 4 7" xfId="19040"/>
    <cellStyle name="Normal 5 2 4 2 4 8" xfId="29597"/>
    <cellStyle name="Normal 5 2 4 2 4 9" xfId="40152"/>
    <cellStyle name="Normal 5 2 4 2 5" xfId="1415"/>
    <cellStyle name="Normal 5 2 4 2 5 2" xfId="6701"/>
    <cellStyle name="Normal 5 2 4 2 5 2 2" xfId="11982"/>
    <cellStyle name="Normal 5 2 4 2 5 2 2 2" xfId="27488"/>
    <cellStyle name="Normal 5 2 4 2 5 2 2 3" xfId="38045"/>
    <cellStyle name="Normal 5 2 4 2 5 2 2 4" xfId="48600"/>
    <cellStyle name="Normal 5 2 4 2 5 2 2 5" xfId="59164"/>
    <cellStyle name="Normal 5 2 4 2 5 2 3" xfId="17101"/>
    <cellStyle name="Normal 5 2 4 2 5 2 4" xfId="22208"/>
    <cellStyle name="Normal 5 2 4 2 5 2 5" xfId="32765"/>
    <cellStyle name="Normal 5 2 4 2 5 2 6" xfId="43320"/>
    <cellStyle name="Normal 5 2 4 2 5 2 7" xfId="53884"/>
    <cellStyle name="Normal 5 2 4 2 5 3" xfId="9341"/>
    <cellStyle name="Normal 5 2 4 2 5 3 2" xfId="24848"/>
    <cellStyle name="Normal 5 2 4 2 5 3 3" xfId="35405"/>
    <cellStyle name="Normal 5 2 4 2 5 3 4" xfId="45960"/>
    <cellStyle name="Normal 5 2 4 2 5 3 5" xfId="56524"/>
    <cellStyle name="Normal 5 2 4 2 5 4" xfId="4059"/>
    <cellStyle name="Normal 5 2 4 2 5 5" xfId="14637"/>
    <cellStyle name="Normal 5 2 4 2 5 6" xfId="19568"/>
    <cellStyle name="Normal 5 2 4 2 5 7" xfId="30125"/>
    <cellStyle name="Normal 5 2 4 2 5 8" xfId="40680"/>
    <cellStyle name="Normal 5 2 4 2 5 9" xfId="51244"/>
    <cellStyle name="Normal 5 2 4 2 6" xfId="2647"/>
    <cellStyle name="Normal 5 2 4 2 6 2" xfId="7933"/>
    <cellStyle name="Normal 5 2 4 2 6 2 2" xfId="13214"/>
    <cellStyle name="Normal 5 2 4 2 6 2 2 2" xfId="28720"/>
    <cellStyle name="Normal 5 2 4 2 6 2 2 3" xfId="39277"/>
    <cellStyle name="Normal 5 2 4 2 6 2 2 4" xfId="49832"/>
    <cellStyle name="Normal 5 2 4 2 6 2 2 5" xfId="60396"/>
    <cellStyle name="Normal 5 2 4 2 6 2 3" xfId="23440"/>
    <cellStyle name="Normal 5 2 4 2 6 2 4" xfId="33997"/>
    <cellStyle name="Normal 5 2 4 2 6 2 5" xfId="44552"/>
    <cellStyle name="Normal 5 2 4 2 6 2 6" xfId="55116"/>
    <cellStyle name="Normal 5 2 4 2 6 3" xfId="10573"/>
    <cellStyle name="Normal 5 2 4 2 6 3 2" xfId="26080"/>
    <cellStyle name="Normal 5 2 4 2 6 3 3" xfId="36637"/>
    <cellStyle name="Normal 5 2 4 2 6 3 4" xfId="47192"/>
    <cellStyle name="Normal 5 2 4 2 6 3 5" xfId="57756"/>
    <cellStyle name="Normal 5 2 4 2 6 4" xfId="5291"/>
    <cellStyle name="Normal 5 2 4 2 6 5" xfId="15869"/>
    <cellStyle name="Normal 5 2 4 2 6 6" xfId="20800"/>
    <cellStyle name="Normal 5 2 4 2 6 7" xfId="31357"/>
    <cellStyle name="Normal 5 2 4 2 6 8" xfId="41912"/>
    <cellStyle name="Normal 5 2 4 2 6 9" xfId="52476"/>
    <cellStyle name="Normal 5 2 4 2 7" xfId="5468"/>
    <cellStyle name="Normal 5 2 4 2 7 2" xfId="10750"/>
    <cellStyle name="Normal 5 2 4 2 7 2 2" xfId="26256"/>
    <cellStyle name="Normal 5 2 4 2 7 2 3" xfId="36813"/>
    <cellStyle name="Normal 5 2 4 2 7 2 4" xfId="47368"/>
    <cellStyle name="Normal 5 2 4 2 7 2 5" xfId="57932"/>
    <cellStyle name="Normal 5 2 4 2 7 3" xfId="20976"/>
    <cellStyle name="Normal 5 2 4 2 7 4" xfId="31533"/>
    <cellStyle name="Normal 5 2 4 2 7 5" xfId="42088"/>
    <cellStyle name="Normal 5 2 4 2 7 6" xfId="52652"/>
    <cellStyle name="Normal 5 2 4 2 8" xfId="8109"/>
    <cellStyle name="Normal 5 2 4 2 8 2" xfId="23616"/>
    <cellStyle name="Normal 5 2 4 2 8 3" xfId="34173"/>
    <cellStyle name="Normal 5 2 4 2 8 4" xfId="44728"/>
    <cellStyle name="Normal 5 2 4 2 8 5" xfId="55292"/>
    <cellStyle name="Normal 5 2 4 2 9" xfId="2824"/>
    <cellStyle name="Normal 5 2 4 3" xfId="271"/>
    <cellStyle name="Normal 5 2 4 3 10" xfId="28986"/>
    <cellStyle name="Normal 5 2 4 3 11" xfId="39541"/>
    <cellStyle name="Normal 5 2 4 3 12" xfId="50101"/>
    <cellStyle name="Normal 5 2 4 3 2" xfId="624"/>
    <cellStyle name="Normal 5 2 4 3 2 10" xfId="50453"/>
    <cellStyle name="Normal 5 2 4 3 2 2" xfId="1856"/>
    <cellStyle name="Normal 5 2 4 3 2 2 2" xfId="7142"/>
    <cellStyle name="Normal 5 2 4 3 2 2 2 2" xfId="12423"/>
    <cellStyle name="Normal 5 2 4 3 2 2 2 2 2" xfId="27929"/>
    <cellStyle name="Normal 5 2 4 3 2 2 2 2 3" xfId="38486"/>
    <cellStyle name="Normal 5 2 4 3 2 2 2 2 4" xfId="49041"/>
    <cellStyle name="Normal 5 2 4 3 2 2 2 2 5" xfId="59605"/>
    <cellStyle name="Normal 5 2 4 3 2 2 2 3" xfId="17542"/>
    <cellStyle name="Normal 5 2 4 3 2 2 2 4" xfId="22649"/>
    <cellStyle name="Normal 5 2 4 3 2 2 2 5" xfId="33206"/>
    <cellStyle name="Normal 5 2 4 3 2 2 2 6" xfId="43761"/>
    <cellStyle name="Normal 5 2 4 3 2 2 2 7" xfId="54325"/>
    <cellStyle name="Normal 5 2 4 3 2 2 3" xfId="9782"/>
    <cellStyle name="Normal 5 2 4 3 2 2 3 2" xfId="25289"/>
    <cellStyle name="Normal 5 2 4 3 2 2 3 3" xfId="35846"/>
    <cellStyle name="Normal 5 2 4 3 2 2 3 4" xfId="46401"/>
    <cellStyle name="Normal 5 2 4 3 2 2 3 5" xfId="56965"/>
    <cellStyle name="Normal 5 2 4 3 2 2 4" xfId="4500"/>
    <cellStyle name="Normal 5 2 4 3 2 2 5" xfId="15078"/>
    <cellStyle name="Normal 5 2 4 3 2 2 6" xfId="20009"/>
    <cellStyle name="Normal 5 2 4 3 2 2 7" xfId="30566"/>
    <cellStyle name="Normal 5 2 4 3 2 2 8" xfId="41121"/>
    <cellStyle name="Normal 5 2 4 3 2 2 9" xfId="51685"/>
    <cellStyle name="Normal 5 2 4 3 2 3" xfId="5910"/>
    <cellStyle name="Normal 5 2 4 3 2 3 2" xfId="11191"/>
    <cellStyle name="Normal 5 2 4 3 2 3 2 2" xfId="26697"/>
    <cellStyle name="Normal 5 2 4 3 2 3 2 3" xfId="37254"/>
    <cellStyle name="Normal 5 2 4 3 2 3 2 4" xfId="47809"/>
    <cellStyle name="Normal 5 2 4 3 2 3 2 5" xfId="58373"/>
    <cellStyle name="Normal 5 2 4 3 2 3 3" xfId="16310"/>
    <cellStyle name="Normal 5 2 4 3 2 3 4" xfId="21417"/>
    <cellStyle name="Normal 5 2 4 3 2 3 5" xfId="31974"/>
    <cellStyle name="Normal 5 2 4 3 2 3 6" xfId="42529"/>
    <cellStyle name="Normal 5 2 4 3 2 3 7" xfId="53093"/>
    <cellStyle name="Normal 5 2 4 3 2 4" xfId="8550"/>
    <cellStyle name="Normal 5 2 4 3 2 4 2" xfId="24057"/>
    <cellStyle name="Normal 5 2 4 3 2 4 3" xfId="34614"/>
    <cellStyle name="Normal 5 2 4 3 2 4 4" xfId="45169"/>
    <cellStyle name="Normal 5 2 4 3 2 4 5" xfId="55733"/>
    <cellStyle name="Normal 5 2 4 3 2 5" xfId="3268"/>
    <cellStyle name="Normal 5 2 4 3 2 6" xfId="13846"/>
    <cellStyle name="Normal 5 2 4 3 2 7" xfId="18777"/>
    <cellStyle name="Normal 5 2 4 3 2 8" xfId="29334"/>
    <cellStyle name="Normal 5 2 4 3 2 9" xfId="39889"/>
    <cellStyle name="Normal 5 2 4 3 3" xfId="976"/>
    <cellStyle name="Normal 5 2 4 3 3 10" xfId="50805"/>
    <cellStyle name="Normal 5 2 4 3 3 2" xfId="2208"/>
    <cellStyle name="Normal 5 2 4 3 3 2 2" xfId="7494"/>
    <cellStyle name="Normal 5 2 4 3 3 2 2 2" xfId="12775"/>
    <cellStyle name="Normal 5 2 4 3 3 2 2 2 2" xfId="28281"/>
    <cellStyle name="Normal 5 2 4 3 3 2 2 2 3" xfId="38838"/>
    <cellStyle name="Normal 5 2 4 3 3 2 2 2 4" xfId="49393"/>
    <cellStyle name="Normal 5 2 4 3 3 2 2 2 5" xfId="59957"/>
    <cellStyle name="Normal 5 2 4 3 3 2 2 3" xfId="17894"/>
    <cellStyle name="Normal 5 2 4 3 3 2 2 4" xfId="23001"/>
    <cellStyle name="Normal 5 2 4 3 3 2 2 5" xfId="33558"/>
    <cellStyle name="Normal 5 2 4 3 3 2 2 6" xfId="44113"/>
    <cellStyle name="Normal 5 2 4 3 3 2 2 7" xfId="54677"/>
    <cellStyle name="Normal 5 2 4 3 3 2 3" xfId="10134"/>
    <cellStyle name="Normal 5 2 4 3 3 2 3 2" xfId="25641"/>
    <cellStyle name="Normal 5 2 4 3 3 2 3 3" xfId="36198"/>
    <cellStyle name="Normal 5 2 4 3 3 2 3 4" xfId="46753"/>
    <cellStyle name="Normal 5 2 4 3 3 2 3 5" xfId="57317"/>
    <cellStyle name="Normal 5 2 4 3 3 2 4" xfId="4852"/>
    <cellStyle name="Normal 5 2 4 3 3 2 5" xfId="15430"/>
    <cellStyle name="Normal 5 2 4 3 3 2 6" xfId="20361"/>
    <cellStyle name="Normal 5 2 4 3 3 2 7" xfId="30918"/>
    <cellStyle name="Normal 5 2 4 3 3 2 8" xfId="41473"/>
    <cellStyle name="Normal 5 2 4 3 3 2 9" xfId="52037"/>
    <cellStyle name="Normal 5 2 4 3 3 3" xfId="6262"/>
    <cellStyle name="Normal 5 2 4 3 3 3 2" xfId="11543"/>
    <cellStyle name="Normal 5 2 4 3 3 3 2 2" xfId="27049"/>
    <cellStyle name="Normal 5 2 4 3 3 3 2 3" xfId="37606"/>
    <cellStyle name="Normal 5 2 4 3 3 3 2 4" xfId="48161"/>
    <cellStyle name="Normal 5 2 4 3 3 3 2 5" xfId="58725"/>
    <cellStyle name="Normal 5 2 4 3 3 3 3" xfId="16662"/>
    <cellStyle name="Normal 5 2 4 3 3 3 4" xfId="21769"/>
    <cellStyle name="Normal 5 2 4 3 3 3 5" xfId="32326"/>
    <cellStyle name="Normal 5 2 4 3 3 3 6" xfId="42881"/>
    <cellStyle name="Normal 5 2 4 3 3 3 7" xfId="53445"/>
    <cellStyle name="Normal 5 2 4 3 3 4" xfId="8902"/>
    <cellStyle name="Normal 5 2 4 3 3 4 2" xfId="24409"/>
    <cellStyle name="Normal 5 2 4 3 3 4 3" xfId="34966"/>
    <cellStyle name="Normal 5 2 4 3 3 4 4" xfId="45521"/>
    <cellStyle name="Normal 5 2 4 3 3 4 5" xfId="56085"/>
    <cellStyle name="Normal 5 2 4 3 3 5" xfId="3620"/>
    <cellStyle name="Normal 5 2 4 3 3 6" xfId="14198"/>
    <cellStyle name="Normal 5 2 4 3 3 7" xfId="19129"/>
    <cellStyle name="Normal 5 2 4 3 3 8" xfId="29686"/>
    <cellStyle name="Normal 5 2 4 3 3 9" xfId="40241"/>
    <cellStyle name="Normal 5 2 4 3 4" xfId="1504"/>
    <cellStyle name="Normal 5 2 4 3 4 2" xfId="6790"/>
    <cellStyle name="Normal 5 2 4 3 4 2 2" xfId="12071"/>
    <cellStyle name="Normal 5 2 4 3 4 2 2 2" xfId="27577"/>
    <cellStyle name="Normal 5 2 4 3 4 2 2 3" xfId="38134"/>
    <cellStyle name="Normal 5 2 4 3 4 2 2 4" xfId="48689"/>
    <cellStyle name="Normal 5 2 4 3 4 2 2 5" xfId="59253"/>
    <cellStyle name="Normal 5 2 4 3 4 2 3" xfId="17190"/>
    <cellStyle name="Normal 5 2 4 3 4 2 4" xfId="22297"/>
    <cellStyle name="Normal 5 2 4 3 4 2 5" xfId="32854"/>
    <cellStyle name="Normal 5 2 4 3 4 2 6" xfId="43409"/>
    <cellStyle name="Normal 5 2 4 3 4 2 7" xfId="53973"/>
    <cellStyle name="Normal 5 2 4 3 4 3" xfId="9430"/>
    <cellStyle name="Normal 5 2 4 3 4 3 2" xfId="24937"/>
    <cellStyle name="Normal 5 2 4 3 4 3 3" xfId="35494"/>
    <cellStyle name="Normal 5 2 4 3 4 3 4" xfId="46049"/>
    <cellStyle name="Normal 5 2 4 3 4 3 5" xfId="56613"/>
    <cellStyle name="Normal 5 2 4 3 4 4" xfId="4148"/>
    <cellStyle name="Normal 5 2 4 3 4 5" xfId="14726"/>
    <cellStyle name="Normal 5 2 4 3 4 6" xfId="19657"/>
    <cellStyle name="Normal 5 2 4 3 4 7" xfId="30214"/>
    <cellStyle name="Normal 5 2 4 3 4 8" xfId="40769"/>
    <cellStyle name="Normal 5 2 4 3 4 9" xfId="51333"/>
    <cellStyle name="Normal 5 2 4 3 5" xfId="5557"/>
    <cellStyle name="Normal 5 2 4 3 5 2" xfId="10839"/>
    <cellStyle name="Normal 5 2 4 3 5 2 2" xfId="26345"/>
    <cellStyle name="Normal 5 2 4 3 5 2 3" xfId="36902"/>
    <cellStyle name="Normal 5 2 4 3 5 2 4" xfId="47457"/>
    <cellStyle name="Normal 5 2 4 3 5 2 5" xfId="58021"/>
    <cellStyle name="Normal 5 2 4 3 5 3" xfId="15958"/>
    <cellStyle name="Normal 5 2 4 3 5 4" xfId="21065"/>
    <cellStyle name="Normal 5 2 4 3 5 5" xfId="31622"/>
    <cellStyle name="Normal 5 2 4 3 5 6" xfId="42177"/>
    <cellStyle name="Normal 5 2 4 3 5 7" xfId="52741"/>
    <cellStyle name="Normal 5 2 4 3 6" xfId="8198"/>
    <cellStyle name="Normal 5 2 4 3 6 2" xfId="23705"/>
    <cellStyle name="Normal 5 2 4 3 6 3" xfId="34262"/>
    <cellStyle name="Normal 5 2 4 3 6 4" xfId="44817"/>
    <cellStyle name="Normal 5 2 4 3 6 5" xfId="55381"/>
    <cellStyle name="Normal 5 2 4 3 7" xfId="2920"/>
    <cellStyle name="Normal 5 2 4 3 8" xfId="13494"/>
    <cellStyle name="Normal 5 2 4 3 9" xfId="18425"/>
    <cellStyle name="Normal 5 2 4 4" xfId="449"/>
    <cellStyle name="Normal 5 2 4 4 10" xfId="39717"/>
    <cellStyle name="Normal 5 2 4 4 11" xfId="50279"/>
    <cellStyle name="Normal 5 2 4 4 2" xfId="1154"/>
    <cellStyle name="Normal 5 2 4 4 2 10" xfId="50983"/>
    <cellStyle name="Normal 5 2 4 4 2 2" xfId="2386"/>
    <cellStyle name="Normal 5 2 4 4 2 2 2" xfId="7672"/>
    <cellStyle name="Normal 5 2 4 4 2 2 2 2" xfId="12953"/>
    <cellStyle name="Normal 5 2 4 4 2 2 2 2 2" xfId="28459"/>
    <cellStyle name="Normal 5 2 4 4 2 2 2 2 3" xfId="39016"/>
    <cellStyle name="Normal 5 2 4 4 2 2 2 2 4" xfId="49571"/>
    <cellStyle name="Normal 5 2 4 4 2 2 2 2 5" xfId="60135"/>
    <cellStyle name="Normal 5 2 4 4 2 2 2 3" xfId="18072"/>
    <cellStyle name="Normal 5 2 4 4 2 2 2 4" xfId="23179"/>
    <cellStyle name="Normal 5 2 4 4 2 2 2 5" xfId="33736"/>
    <cellStyle name="Normal 5 2 4 4 2 2 2 6" xfId="44291"/>
    <cellStyle name="Normal 5 2 4 4 2 2 2 7" xfId="54855"/>
    <cellStyle name="Normal 5 2 4 4 2 2 3" xfId="10312"/>
    <cellStyle name="Normal 5 2 4 4 2 2 3 2" xfId="25819"/>
    <cellStyle name="Normal 5 2 4 4 2 2 3 3" xfId="36376"/>
    <cellStyle name="Normal 5 2 4 4 2 2 3 4" xfId="46931"/>
    <cellStyle name="Normal 5 2 4 4 2 2 3 5" xfId="57495"/>
    <cellStyle name="Normal 5 2 4 4 2 2 4" xfId="5030"/>
    <cellStyle name="Normal 5 2 4 4 2 2 5" xfId="15608"/>
    <cellStyle name="Normal 5 2 4 4 2 2 6" xfId="20539"/>
    <cellStyle name="Normal 5 2 4 4 2 2 7" xfId="31096"/>
    <cellStyle name="Normal 5 2 4 4 2 2 8" xfId="41651"/>
    <cellStyle name="Normal 5 2 4 4 2 2 9" xfId="52215"/>
    <cellStyle name="Normal 5 2 4 4 2 3" xfId="6440"/>
    <cellStyle name="Normal 5 2 4 4 2 3 2" xfId="11721"/>
    <cellStyle name="Normal 5 2 4 4 2 3 2 2" xfId="27227"/>
    <cellStyle name="Normal 5 2 4 4 2 3 2 3" xfId="37784"/>
    <cellStyle name="Normal 5 2 4 4 2 3 2 4" xfId="48339"/>
    <cellStyle name="Normal 5 2 4 4 2 3 2 5" xfId="58903"/>
    <cellStyle name="Normal 5 2 4 4 2 3 3" xfId="16840"/>
    <cellStyle name="Normal 5 2 4 4 2 3 4" xfId="21947"/>
    <cellStyle name="Normal 5 2 4 4 2 3 5" xfId="32504"/>
    <cellStyle name="Normal 5 2 4 4 2 3 6" xfId="43059"/>
    <cellStyle name="Normal 5 2 4 4 2 3 7" xfId="53623"/>
    <cellStyle name="Normal 5 2 4 4 2 4" xfId="9080"/>
    <cellStyle name="Normal 5 2 4 4 2 4 2" xfId="24587"/>
    <cellStyle name="Normal 5 2 4 4 2 4 3" xfId="35144"/>
    <cellStyle name="Normal 5 2 4 4 2 4 4" xfId="45699"/>
    <cellStyle name="Normal 5 2 4 4 2 4 5" xfId="56263"/>
    <cellStyle name="Normal 5 2 4 4 2 5" xfId="3798"/>
    <cellStyle name="Normal 5 2 4 4 2 6" xfId="14376"/>
    <cellStyle name="Normal 5 2 4 4 2 7" xfId="19307"/>
    <cellStyle name="Normal 5 2 4 4 2 8" xfId="29864"/>
    <cellStyle name="Normal 5 2 4 4 2 9" xfId="40419"/>
    <cellStyle name="Normal 5 2 4 4 3" xfId="1682"/>
    <cellStyle name="Normal 5 2 4 4 3 2" xfId="6968"/>
    <cellStyle name="Normal 5 2 4 4 3 2 2" xfId="12249"/>
    <cellStyle name="Normal 5 2 4 4 3 2 2 2" xfId="27755"/>
    <cellStyle name="Normal 5 2 4 4 3 2 2 3" xfId="38312"/>
    <cellStyle name="Normal 5 2 4 4 3 2 2 4" xfId="48867"/>
    <cellStyle name="Normal 5 2 4 4 3 2 2 5" xfId="59431"/>
    <cellStyle name="Normal 5 2 4 4 3 2 3" xfId="17368"/>
    <cellStyle name="Normal 5 2 4 4 3 2 4" xfId="22475"/>
    <cellStyle name="Normal 5 2 4 4 3 2 5" xfId="33032"/>
    <cellStyle name="Normal 5 2 4 4 3 2 6" xfId="43587"/>
    <cellStyle name="Normal 5 2 4 4 3 2 7" xfId="54151"/>
    <cellStyle name="Normal 5 2 4 4 3 3" xfId="9608"/>
    <cellStyle name="Normal 5 2 4 4 3 3 2" xfId="25115"/>
    <cellStyle name="Normal 5 2 4 4 3 3 3" xfId="35672"/>
    <cellStyle name="Normal 5 2 4 4 3 3 4" xfId="46227"/>
    <cellStyle name="Normal 5 2 4 4 3 3 5" xfId="56791"/>
    <cellStyle name="Normal 5 2 4 4 3 4" xfId="4326"/>
    <cellStyle name="Normal 5 2 4 4 3 5" xfId="14904"/>
    <cellStyle name="Normal 5 2 4 4 3 6" xfId="19835"/>
    <cellStyle name="Normal 5 2 4 4 3 7" xfId="30392"/>
    <cellStyle name="Normal 5 2 4 4 3 8" xfId="40947"/>
    <cellStyle name="Normal 5 2 4 4 3 9" xfId="51511"/>
    <cellStyle name="Normal 5 2 4 4 4" xfId="5735"/>
    <cellStyle name="Normal 5 2 4 4 4 2" xfId="11017"/>
    <cellStyle name="Normal 5 2 4 4 4 2 2" xfId="26523"/>
    <cellStyle name="Normal 5 2 4 4 4 2 3" xfId="37080"/>
    <cellStyle name="Normal 5 2 4 4 4 2 4" xfId="47635"/>
    <cellStyle name="Normal 5 2 4 4 4 2 5" xfId="58199"/>
    <cellStyle name="Normal 5 2 4 4 4 3" xfId="16136"/>
    <cellStyle name="Normal 5 2 4 4 4 4" xfId="21243"/>
    <cellStyle name="Normal 5 2 4 4 4 5" xfId="31800"/>
    <cellStyle name="Normal 5 2 4 4 4 6" xfId="42355"/>
    <cellStyle name="Normal 5 2 4 4 4 7" xfId="52919"/>
    <cellStyle name="Normal 5 2 4 4 5" xfId="8376"/>
    <cellStyle name="Normal 5 2 4 4 5 2" xfId="23883"/>
    <cellStyle name="Normal 5 2 4 4 5 3" xfId="34440"/>
    <cellStyle name="Normal 5 2 4 4 5 4" xfId="44995"/>
    <cellStyle name="Normal 5 2 4 4 5 5" xfId="55559"/>
    <cellStyle name="Normal 5 2 4 4 6" xfId="3096"/>
    <cellStyle name="Normal 5 2 4 4 7" xfId="13672"/>
    <cellStyle name="Normal 5 2 4 4 8" xfId="18603"/>
    <cellStyle name="Normal 5 2 4 4 9" xfId="29162"/>
    <cellStyle name="Normal 5 2 4 5" xfId="802"/>
    <cellStyle name="Normal 5 2 4 5 10" xfId="50631"/>
    <cellStyle name="Normal 5 2 4 5 2" xfId="2034"/>
    <cellStyle name="Normal 5 2 4 5 2 2" xfId="7320"/>
    <cellStyle name="Normal 5 2 4 5 2 2 2" xfId="12601"/>
    <cellStyle name="Normal 5 2 4 5 2 2 2 2" xfId="28107"/>
    <cellStyle name="Normal 5 2 4 5 2 2 2 3" xfId="38664"/>
    <cellStyle name="Normal 5 2 4 5 2 2 2 4" xfId="49219"/>
    <cellStyle name="Normal 5 2 4 5 2 2 2 5" xfId="59783"/>
    <cellStyle name="Normal 5 2 4 5 2 2 3" xfId="17720"/>
    <cellStyle name="Normal 5 2 4 5 2 2 4" xfId="22827"/>
    <cellStyle name="Normal 5 2 4 5 2 2 5" xfId="33384"/>
    <cellStyle name="Normal 5 2 4 5 2 2 6" xfId="43939"/>
    <cellStyle name="Normal 5 2 4 5 2 2 7" xfId="54503"/>
    <cellStyle name="Normal 5 2 4 5 2 3" xfId="9960"/>
    <cellStyle name="Normal 5 2 4 5 2 3 2" xfId="25467"/>
    <cellStyle name="Normal 5 2 4 5 2 3 3" xfId="36024"/>
    <cellStyle name="Normal 5 2 4 5 2 3 4" xfId="46579"/>
    <cellStyle name="Normal 5 2 4 5 2 3 5" xfId="57143"/>
    <cellStyle name="Normal 5 2 4 5 2 4" xfId="4678"/>
    <cellStyle name="Normal 5 2 4 5 2 5" xfId="15256"/>
    <cellStyle name="Normal 5 2 4 5 2 6" xfId="20187"/>
    <cellStyle name="Normal 5 2 4 5 2 7" xfId="30744"/>
    <cellStyle name="Normal 5 2 4 5 2 8" xfId="41299"/>
    <cellStyle name="Normal 5 2 4 5 2 9" xfId="51863"/>
    <cellStyle name="Normal 5 2 4 5 3" xfId="6088"/>
    <cellStyle name="Normal 5 2 4 5 3 2" xfId="11369"/>
    <cellStyle name="Normal 5 2 4 5 3 2 2" xfId="26875"/>
    <cellStyle name="Normal 5 2 4 5 3 2 3" xfId="37432"/>
    <cellStyle name="Normal 5 2 4 5 3 2 4" xfId="47987"/>
    <cellStyle name="Normal 5 2 4 5 3 2 5" xfId="58551"/>
    <cellStyle name="Normal 5 2 4 5 3 3" xfId="16488"/>
    <cellStyle name="Normal 5 2 4 5 3 4" xfId="21595"/>
    <cellStyle name="Normal 5 2 4 5 3 5" xfId="32152"/>
    <cellStyle name="Normal 5 2 4 5 3 6" xfId="42707"/>
    <cellStyle name="Normal 5 2 4 5 3 7" xfId="53271"/>
    <cellStyle name="Normal 5 2 4 5 4" xfId="8728"/>
    <cellStyle name="Normal 5 2 4 5 4 2" xfId="24235"/>
    <cellStyle name="Normal 5 2 4 5 4 3" xfId="34792"/>
    <cellStyle name="Normal 5 2 4 5 4 4" xfId="45347"/>
    <cellStyle name="Normal 5 2 4 5 4 5" xfId="55911"/>
    <cellStyle name="Normal 5 2 4 5 5" xfId="3446"/>
    <cellStyle name="Normal 5 2 4 5 6" xfId="14024"/>
    <cellStyle name="Normal 5 2 4 5 7" xfId="18955"/>
    <cellStyle name="Normal 5 2 4 5 8" xfId="29512"/>
    <cellStyle name="Normal 5 2 4 5 9" xfId="40067"/>
    <cellStyle name="Normal 5 2 4 6" xfId="1328"/>
    <cellStyle name="Normal 5 2 4 6 2" xfId="6614"/>
    <cellStyle name="Normal 5 2 4 6 2 2" xfId="11895"/>
    <cellStyle name="Normal 5 2 4 6 2 2 2" xfId="27401"/>
    <cellStyle name="Normal 5 2 4 6 2 2 3" xfId="37958"/>
    <cellStyle name="Normal 5 2 4 6 2 2 4" xfId="48513"/>
    <cellStyle name="Normal 5 2 4 6 2 2 5" xfId="59077"/>
    <cellStyle name="Normal 5 2 4 6 2 3" xfId="17014"/>
    <cellStyle name="Normal 5 2 4 6 2 4" xfId="22121"/>
    <cellStyle name="Normal 5 2 4 6 2 5" xfId="32678"/>
    <cellStyle name="Normal 5 2 4 6 2 6" xfId="43233"/>
    <cellStyle name="Normal 5 2 4 6 2 7" xfId="53797"/>
    <cellStyle name="Normal 5 2 4 6 3" xfId="9254"/>
    <cellStyle name="Normal 5 2 4 6 3 2" xfId="24761"/>
    <cellStyle name="Normal 5 2 4 6 3 3" xfId="35318"/>
    <cellStyle name="Normal 5 2 4 6 3 4" xfId="45873"/>
    <cellStyle name="Normal 5 2 4 6 3 5" xfId="56437"/>
    <cellStyle name="Normal 5 2 4 6 4" xfId="3972"/>
    <cellStyle name="Normal 5 2 4 6 5" xfId="14550"/>
    <cellStyle name="Normal 5 2 4 6 6" xfId="19481"/>
    <cellStyle name="Normal 5 2 4 6 7" xfId="30038"/>
    <cellStyle name="Normal 5 2 4 6 8" xfId="40593"/>
    <cellStyle name="Normal 5 2 4 6 9" xfId="51157"/>
    <cellStyle name="Normal 5 2 4 7" xfId="2560"/>
    <cellStyle name="Normal 5 2 4 7 2" xfId="7846"/>
    <cellStyle name="Normal 5 2 4 7 2 2" xfId="13127"/>
    <cellStyle name="Normal 5 2 4 7 2 2 2" xfId="28633"/>
    <cellStyle name="Normal 5 2 4 7 2 2 3" xfId="39190"/>
    <cellStyle name="Normal 5 2 4 7 2 2 4" xfId="49745"/>
    <cellStyle name="Normal 5 2 4 7 2 2 5" xfId="60309"/>
    <cellStyle name="Normal 5 2 4 7 2 3" xfId="23353"/>
    <cellStyle name="Normal 5 2 4 7 2 4" xfId="33910"/>
    <cellStyle name="Normal 5 2 4 7 2 5" xfId="44465"/>
    <cellStyle name="Normal 5 2 4 7 2 6" xfId="55029"/>
    <cellStyle name="Normal 5 2 4 7 3" xfId="10486"/>
    <cellStyle name="Normal 5 2 4 7 3 2" xfId="25993"/>
    <cellStyle name="Normal 5 2 4 7 3 3" xfId="36550"/>
    <cellStyle name="Normal 5 2 4 7 3 4" xfId="47105"/>
    <cellStyle name="Normal 5 2 4 7 3 5" xfId="57669"/>
    <cellStyle name="Normal 5 2 4 7 4" xfId="5204"/>
    <cellStyle name="Normal 5 2 4 7 5" xfId="15782"/>
    <cellStyle name="Normal 5 2 4 7 6" xfId="20713"/>
    <cellStyle name="Normal 5 2 4 7 7" xfId="31270"/>
    <cellStyle name="Normal 5 2 4 7 8" xfId="41825"/>
    <cellStyle name="Normal 5 2 4 7 9" xfId="52389"/>
    <cellStyle name="Normal 5 2 4 8" xfId="5383"/>
    <cellStyle name="Normal 5 2 4 8 2" xfId="10665"/>
    <cellStyle name="Normal 5 2 4 8 2 2" xfId="26171"/>
    <cellStyle name="Normal 5 2 4 8 2 3" xfId="36728"/>
    <cellStyle name="Normal 5 2 4 8 2 4" xfId="47283"/>
    <cellStyle name="Normal 5 2 4 8 2 5" xfId="57847"/>
    <cellStyle name="Normal 5 2 4 8 3" xfId="20891"/>
    <cellStyle name="Normal 5 2 4 8 4" xfId="31448"/>
    <cellStyle name="Normal 5 2 4 8 5" xfId="42003"/>
    <cellStyle name="Normal 5 2 4 8 6" xfId="52567"/>
    <cellStyle name="Normal 5 2 4 9" xfId="8024"/>
    <cellStyle name="Normal 5 2 4 9 2" xfId="23531"/>
    <cellStyle name="Normal 5 2 4 9 3" xfId="34088"/>
    <cellStyle name="Normal 5 2 4 9 4" xfId="44643"/>
    <cellStyle name="Normal 5 2 4 9 5" xfId="55207"/>
    <cellStyle name="Normal 5 2 5" xfId="116"/>
    <cellStyle name="Normal 5 2 5 10" xfId="2771"/>
    <cellStyle name="Normal 5 2 5 11" xfId="13336"/>
    <cellStyle name="Normal 5 2 5 12" xfId="18265"/>
    <cellStyle name="Normal 5 2 5 13" xfId="28845"/>
    <cellStyle name="Normal 5 2 5 14" xfId="39400"/>
    <cellStyle name="Normal 5 2 5 15" xfId="49942"/>
    <cellStyle name="Normal 5 2 5 2" xfId="196"/>
    <cellStyle name="Normal 5 2 5 2 10" xfId="13423"/>
    <cellStyle name="Normal 5 2 5 2 11" xfId="18353"/>
    <cellStyle name="Normal 5 2 5 2 12" xfId="28915"/>
    <cellStyle name="Normal 5 2 5 2 13" xfId="39470"/>
    <cellStyle name="Normal 5 2 5 2 14" xfId="50030"/>
    <cellStyle name="Normal 5 2 5 2 2" xfId="376"/>
    <cellStyle name="Normal 5 2 5 2 2 10" xfId="29091"/>
    <cellStyle name="Normal 5 2 5 2 2 11" xfId="39646"/>
    <cellStyle name="Normal 5 2 5 2 2 12" xfId="50206"/>
    <cellStyle name="Normal 5 2 5 2 2 2" xfId="729"/>
    <cellStyle name="Normal 5 2 5 2 2 2 10" xfId="50558"/>
    <cellStyle name="Normal 5 2 5 2 2 2 2" xfId="1961"/>
    <cellStyle name="Normal 5 2 5 2 2 2 2 2" xfId="7247"/>
    <cellStyle name="Normal 5 2 5 2 2 2 2 2 2" xfId="12528"/>
    <cellStyle name="Normal 5 2 5 2 2 2 2 2 2 2" xfId="28034"/>
    <cellStyle name="Normal 5 2 5 2 2 2 2 2 2 3" xfId="38591"/>
    <cellStyle name="Normal 5 2 5 2 2 2 2 2 2 4" xfId="49146"/>
    <cellStyle name="Normal 5 2 5 2 2 2 2 2 2 5" xfId="59710"/>
    <cellStyle name="Normal 5 2 5 2 2 2 2 2 3" xfId="17647"/>
    <cellStyle name="Normal 5 2 5 2 2 2 2 2 4" xfId="22754"/>
    <cellStyle name="Normal 5 2 5 2 2 2 2 2 5" xfId="33311"/>
    <cellStyle name="Normal 5 2 5 2 2 2 2 2 6" xfId="43866"/>
    <cellStyle name="Normal 5 2 5 2 2 2 2 2 7" xfId="54430"/>
    <cellStyle name="Normal 5 2 5 2 2 2 2 3" xfId="9887"/>
    <cellStyle name="Normal 5 2 5 2 2 2 2 3 2" xfId="25394"/>
    <cellStyle name="Normal 5 2 5 2 2 2 2 3 3" xfId="35951"/>
    <cellStyle name="Normal 5 2 5 2 2 2 2 3 4" xfId="46506"/>
    <cellStyle name="Normal 5 2 5 2 2 2 2 3 5" xfId="57070"/>
    <cellStyle name="Normal 5 2 5 2 2 2 2 4" xfId="4605"/>
    <cellStyle name="Normal 5 2 5 2 2 2 2 5" xfId="15183"/>
    <cellStyle name="Normal 5 2 5 2 2 2 2 6" xfId="20114"/>
    <cellStyle name="Normal 5 2 5 2 2 2 2 7" xfId="30671"/>
    <cellStyle name="Normal 5 2 5 2 2 2 2 8" xfId="41226"/>
    <cellStyle name="Normal 5 2 5 2 2 2 2 9" xfId="51790"/>
    <cellStyle name="Normal 5 2 5 2 2 2 3" xfId="6015"/>
    <cellStyle name="Normal 5 2 5 2 2 2 3 2" xfId="11296"/>
    <cellStyle name="Normal 5 2 5 2 2 2 3 2 2" xfId="26802"/>
    <cellStyle name="Normal 5 2 5 2 2 2 3 2 3" xfId="37359"/>
    <cellStyle name="Normal 5 2 5 2 2 2 3 2 4" xfId="47914"/>
    <cellStyle name="Normal 5 2 5 2 2 2 3 2 5" xfId="58478"/>
    <cellStyle name="Normal 5 2 5 2 2 2 3 3" xfId="16415"/>
    <cellStyle name="Normal 5 2 5 2 2 2 3 4" xfId="21522"/>
    <cellStyle name="Normal 5 2 5 2 2 2 3 5" xfId="32079"/>
    <cellStyle name="Normal 5 2 5 2 2 2 3 6" xfId="42634"/>
    <cellStyle name="Normal 5 2 5 2 2 2 3 7" xfId="53198"/>
    <cellStyle name="Normal 5 2 5 2 2 2 4" xfId="8655"/>
    <cellStyle name="Normal 5 2 5 2 2 2 4 2" xfId="24162"/>
    <cellStyle name="Normal 5 2 5 2 2 2 4 3" xfId="34719"/>
    <cellStyle name="Normal 5 2 5 2 2 2 4 4" xfId="45274"/>
    <cellStyle name="Normal 5 2 5 2 2 2 4 5" xfId="55838"/>
    <cellStyle name="Normal 5 2 5 2 2 2 5" xfId="3373"/>
    <cellStyle name="Normal 5 2 5 2 2 2 6" xfId="13951"/>
    <cellStyle name="Normal 5 2 5 2 2 2 7" xfId="18882"/>
    <cellStyle name="Normal 5 2 5 2 2 2 8" xfId="29439"/>
    <cellStyle name="Normal 5 2 5 2 2 2 9" xfId="39994"/>
    <cellStyle name="Normal 5 2 5 2 2 3" xfId="1081"/>
    <cellStyle name="Normal 5 2 5 2 2 3 10" xfId="50910"/>
    <cellStyle name="Normal 5 2 5 2 2 3 2" xfId="2313"/>
    <cellStyle name="Normal 5 2 5 2 2 3 2 2" xfId="7599"/>
    <cellStyle name="Normal 5 2 5 2 2 3 2 2 2" xfId="12880"/>
    <cellStyle name="Normal 5 2 5 2 2 3 2 2 2 2" xfId="28386"/>
    <cellStyle name="Normal 5 2 5 2 2 3 2 2 2 3" xfId="38943"/>
    <cellStyle name="Normal 5 2 5 2 2 3 2 2 2 4" xfId="49498"/>
    <cellStyle name="Normal 5 2 5 2 2 3 2 2 2 5" xfId="60062"/>
    <cellStyle name="Normal 5 2 5 2 2 3 2 2 3" xfId="17999"/>
    <cellStyle name="Normal 5 2 5 2 2 3 2 2 4" xfId="23106"/>
    <cellStyle name="Normal 5 2 5 2 2 3 2 2 5" xfId="33663"/>
    <cellStyle name="Normal 5 2 5 2 2 3 2 2 6" xfId="44218"/>
    <cellStyle name="Normal 5 2 5 2 2 3 2 2 7" xfId="54782"/>
    <cellStyle name="Normal 5 2 5 2 2 3 2 3" xfId="10239"/>
    <cellStyle name="Normal 5 2 5 2 2 3 2 3 2" xfId="25746"/>
    <cellStyle name="Normal 5 2 5 2 2 3 2 3 3" xfId="36303"/>
    <cellStyle name="Normal 5 2 5 2 2 3 2 3 4" xfId="46858"/>
    <cellStyle name="Normal 5 2 5 2 2 3 2 3 5" xfId="57422"/>
    <cellStyle name="Normal 5 2 5 2 2 3 2 4" xfId="4957"/>
    <cellStyle name="Normal 5 2 5 2 2 3 2 5" xfId="15535"/>
    <cellStyle name="Normal 5 2 5 2 2 3 2 6" xfId="20466"/>
    <cellStyle name="Normal 5 2 5 2 2 3 2 7" xfId="31023"/>
    <cellStyle name="Normal 5 2 5 2 2 3 2 8" xfId="41578"/>
    <cellStyle name="Normal 5 2 5 2 2 3 2 9" xfId="52142"/>
    <cellStyle name="Normal 5 2 5 2 2 3 3" xfId="6367"/>
    <cellStyle name="Normal 5 2 5 2 2 3 3 2" xfId="11648"/>
    <cellStyle name="Normal 5 2 5 2 2 3 3 2 2" xfId="27154"/>
    <cellStyle name="Normal 5 2 5 2 2 3 3 2 3" xfId="37711"/>
    <cellStyle name="Normal 5 2 5 2 2 3 3 2 4" xfId="48266"/>
    <cellStyle name="Normal 5 2 5 2 2 3 3 2 5" xfId="58830"/>
    <cellStyle name="Normal 5 2 5 2 2 3 3 3" xfId="16767"/>
    <cellStyle name="Normal 5 2 5 2 2 3 3 4" xfId="21874"/>
    <cellStyle name="Normal 5 2 5 2 2 3 3 5" xfId="32431"/>
    <cellStyle name="Normal 5 2 5 2 2 3 3 6" xfId="42986"/>
    <cellStyle name="Normal 5 2 5 2 2 3 3 7" xfId="53550"/>
    <cellStyle name="Normal 5 2 5 2 2 3 4" xfId="9007"/>
    <cellStyle name="Normal 5 2 5 2 2 3 4 2" xfId="24514"/>
    <cellStyle name="Normal 5 2 5 2 2 3 4 3" xfId="35071"/>
    <cellStyle name="Normal 5 2 5 2 2 3 4 4" xfId="45626"/>
    <cellStyle name="Normal 5 2 5 2 2 3 4 5" xfId="56190"/>
    <cellStyle name="Normal 5 2 5 2 2 3 5" xfId="3725"/>
    <cellStyle name="Normal 5 2 5 2 2 3 6" xfId="14303"/>
    <cellStyle name="Normal 5 2 5 2 2 3 7" xfId="19234"/>
    <cellStyle name="Normal 5 2 5 2 2 3 8" xfId="29791"/>
    <cellStyle name="Normal 5 2 5 2 2 3 9" xfId="40346"/>
    <cellStyle name="Normal 5 2 5 2 2 4" xfId="1609"/>
    <cellStyle name="Normal 5 2 5 2 2 4 2" xfId="6895"/>
    <cellStyle name="Normal 5 2 5 2 2 4 2 2" xfId="12176"/>
    <cellStyle name="Normal 5 2 5 2 2 4 2 2 2" xfId="27682"/>
    <cellStyle name="Normal 5 2 5 2 2 4 2 2 3" xfId="38239"/>
    <cellStyle name="Normal 5 2 5 2 2 4 2 2 4" xfId="48794"/>
    <cellStyle name="Normal 5 2 5 2 2 4 2 2 5" xfId="59358"/>
    <cellStyle name="Normal 5 2 5 2 2 4 2 3" xfId="17295"/>
    <cellStyle name="Normal 5 2 5 2 2 4 2 4" xfId="22402"/>
    <cellStyle name="Normal 5 2 5 2 2 4 2 5" xfId="32959"/>
    <cellStyle name="Normal 5 2 5 2 2 4 2 6" xfId="43514"/>
    <cellStyle name="Normal 5 2 5 2 2 4 2 7" xfId="54078"/>
    <cellStyle name="Normal 5 2 5 2 2 4 3" xfId="9535"/>
    <cellStyle name="Normal 5 2 5 2 2 4 3 2" xfId="25042"/>
    <cellStyle name="Normal 5 2 5 2 2 4 3 3" xfId="35599"/>
    <cellStyle name="Normal 5 2 5 2 2 4 3 4" xfId="46154"/>
    <cellStyle name="Normal 5 2 5 2 2 4 3 5" xfId="56718"/>
    <cellStyle name="Normal 5 2 5 2 2 4 4" xfId="4253"/>
    <cellStyle name="Normal 5 2 5 2 2 4 5" xfId="14831"/>
    <cellStyle name="Normal 5 2 5 2 2 4 6" xfId="19762"/>
    <cellStyle name="Normal 5 2 5 2 2 4 7" xfId="30319"/>
    <cellStyle name="Normal 5 2 5 2 2 4 8" xfId="40874"/>
    <cellStyle name="Normal 5 2 5 2 2 4 9" xfId="51438"/>
    <cellStyle name="Normal 5 2 5 2 2 5" xfId="5662"/>
    <cellStyle name="Normal 5 2 5 2 2 5 2" xfId="10944"/>
    <cellStyle name="Normal 5 2 5 2 2 5 2 2" xfId="26450"/>
    <cellStyle name="Normal 5 2 5 2 2 5 2 3" xfId="37007"/>
    <cellStyle name="Normal 5 2 5 2 2 5 2 4" xfId="47562"/>
    <cellStyle name="Normal 5 2 5 2 2 5 2 5" xfId="58126"/>
    <cellStyle name="Normal 5 2 5 2 2 5 3" xfId="16063"/>
    <cellStyle name="Normal 5 2 5 2 2 5 4" xfId="21170"/>
    <cellStyle name="Normal 5 2 5 2 2 5 5" xfId="31727"/>
    <cellStyle name="Normal 5 2 5 2 2 5 6" xfId="42282"/>
    <cellStyle name="Normal 5 2 5 2 2 5 7" xfId="52846"/>
    <cellStyle name="Normal 5 2 5 2 2 6" xfId="8303"/>
    <cellStyle name="Normal 5 2 5 2 2 6 2" xfId="23810"/>
    <cellStyle name="Normal 5 2 5 2 2 6 3" xfId="34367"/>
    <cellStyle name="Normal 5 2 5 2 2 6 4" xfId="44922"/>
    <cellStyle name="Normal 5 2 5 2 2 6 5" xfId="55486"/>
    <cellStyle name="Normal 5 2 5 2 2 7" xfId="3025"/>
    <cellStyle name="Normal 5 2 5 2 2 8" xfId="13599"/>
    <cellStyle name="Normal 5 2 5 2 2 9" xfId="18530"/>
    <cellStyle name="Normal 5 2 5 2 3" xfId="552"/>
    <cellStyle name="Normal 5 2 5 2 3 10" xfId="39818"/>
    <cellStyle name="Normal 5 2 5 2 3 11" xfId="50382"/>
    <cellStyle name="Normal 5 2 5 2 3 2" xfId="1257"/>
    <cellStyle name="Normal 5 2 5 2 3 2 10" xfId="51086"/>
    <cellStyle name="Normal 5 2 5 2 3 2 2" xfId="2489"/>
    <cellStyle name="Normal 5 2 5 2 3 2 2 2" xfId="7775"/>
    <cellStyle name="Normal 5 2 5 2 3 2 2 2 2" xfId="13056"/>
    <cellStyle name="Normal 5 2 5 2 3 2 2 2 2 2" xfId="28562"/>
    <cellStyle name="Normal 5 2 5 2 3 2 2 2 2 3" xfId="39119"/>
    <cellStyle name="Normal 5 2 5 2 3 2 2 2 2 4" xfId="49674"/>
    <cellStyle name="Normal 5 2 5 2 3 2 2 2 2 5" xfId="60238"/>
    <cellStyle name="Normal 5 2 5 2 3 2 2 2 3" xfId="18175"/>
    <cellStyle name="Normal 5 2 5 2 3 2 2 2 4" xfId="23282"/>
    <cellStyle name="Normal 5 2 5 2 3 2 2 2 5" xfId="33839"/>
    <cellStyle name="Normal 5 2 5 2 3 2 2 2 6" xfId="44394"/>
    <cellStyle name="Normal 5 2 5 2 3 2 2 2 7" xfId="54958"/>
    <cellStyle name="Normal 5 2 5 2 3 2 2 3" xfId="10415"/>
    <cellStyle name="Normal 5 2 5 2 3 2 2 3 2" xfId="25922"/>
    <cellStyle name="Normal 5 2 5 2 3 2 2 3 3" xfId="36479"/>
    <cellStyle name="Normal 5 2 5 2 3 2 2 3 4" xfId="47034"/>
    <cellStyle name="Normal 5 2 5 2 3 2 2 3 5" xfId="57598"/>
    <cellStyle name="Normal 5 2 5 2 3 2 2 4" xfId="5133"/>
    <cellStyle name="Normal 5 2 5 2 3 2 2 5" xfId="15711"/>
    <cellStyle name="Normal 5 2 5 2 3 2 2 6" xfId="20642"/>
    <cellStyle name="Normal 5 2 5 2 3 2 2 7" xfId="31199"/>
    <cellStyle name="Normal 5 2 5 2 3 2 2 8" xfId="41754"/>
    <cellStyle name="Normal 5 2 5 2 3 2 2 9" xfId="52318"/>
    <cellStyle name="Normal 5 2 5 2 3 2 3" xfId="6543"/>
    <cellStyle name="Normal 5 2 5 2 3 2 3 2" xfId="11824"/>
    <cellStyle name="Normal 5 2 5 2 3 2 3 2 2" xfId="27330"/>
    <cellStyle name="Normal 5 2 5 2 3 2 3 2 3" xfId="37887"/>
    <cellStyle name="Normal 5 2 5 2 3 2 3 2 4" xfId="48442"/>
    <cellStyle name="Normal 5 2 5 2 3 2 3 2 5" xfId="59006"/>
    <cellStyle name="Normal 5 2 5 2 3 2 3 3" xfId="16943"/>
    <cellStyle name="Normal 5 2 5 2 3 2 3 4" xfId="22050"/>
    <cellStyle name="Normal 5 2 5 2 3 2 3 5" xfId="32607"/>
    <cellStyle name="Normal 5 2 5 2 3 2 3 6" xfId="43162"/>
    <cellStyle name="Normal 5 2 5 2 3 2 3 7" xfId="53726"/>
    <cellStyle name="Normal 5 2 5 2 3 2 4" xfId="9183"/>
    <cellStyle name="Normal 5 2 5 2 3 2 4 2" xfId="24690"/>
    <cellStyle name="Normal 5 2 5 2 3 2 4 3" xfId="35247"/>
    <cellStyle name="Normal 5 2 5 2 3 2 4 4" xfId="45802"/>
    <cellStyle name="Normal 5 2 5 2 3 2 4 5" xfId="56366"/>
    <cellStyle name="Normal 5 2 5 2 3 2 5" xfId="3901"/>
    <cellStyle name="Normal 5 2 5 2 3 2 6" xfId="14479"/>
    <cellStyle name="Normal 5 2 5 2 3 2 7" xfId="19410"/>
    <cellStyle name="Normal 5 2 5 2 3 2 8" xfId="29967"/>
    <cellStyle name="Normal 5 2 5 2 3 2 9" xfId="40522"/>
    <cellStyle name="Normal 5 2 5 2 3 3" xfId="1785"/>
    <cellStyle name="Normal 5 2 5 2 3 3 2" xfId="7071"/>
    <cellStyle name="Normal 5 2 5 2 3 3 2 2" xfId="12352"/>
    <cellStyle name="Normal 5 2 5 2 3 3 2 2 2" xfId="27858"/>
    <cellStyle name="Normal 5 2 5 2 3 3 2 2 3" xfId="38415"/>
    <cellStyle name="Normal 5 2 5 2 3 3 2 2 4" xfId="48970"/>
    <cellStyle name="Normal 5 2 5 2 3 3 2 2 5" xfId="59534"/>
    <cellStyle name="Normal 5 2 5 2 3 3 2 3" xfId="17471"/>
    <cellStyle name="Normal 5 2 5 2 3 3 2 4" xfId="22578"/>
    <cellStyle name="Normal 5 2 5 2 3 3 2 5" xfId="33135"/>
    <cellStyle name="Normal 5 2 5 2 3 3 2 6" xfId="43690"/>
    <cellStyle name="Normal 5 2 5 2 3 3 2 7" xfId="54254"/>
    <cellStyle name="Normal 5 2 5 2 3 3 3" xfId="9711"/>
    <cellStyle name="Normal 5 2 5 2 3 3 3 2" xfId="25218"/>
    <cellStyle name="Normal 5 2 5 2 3 3 3 3" xfId="35775"/>
    <cellStyle name="Normal 5 2 5 2 3 3 3 4" xfId="46330"/>
    <cellStyle name="Normal 5 2 5 2 3 3 3 5" xfId="56894"/>
    <cellStyle name="Normal 5 2 5 2 3 3 4" xfId="4429"/>
    <cellStyle name="Normal 5 2 5 2 3 3 5" xfId="15007"/>
    <cellStyle name="Normal 5 2 5 2 3 3 6" xfId="19938"/>
    <cellStyle name="Normal 5 2 5 2 3 3 7" xfId="30495"/>
    <cellStyle name="Normal 5 2 5 2 3 3 8" xfId="41050"/>
    <cellStyle name="Normal 5 2 5 2 3 3 9" xfId="51614"/>
    <cellStyle name="Normal 5 2 5 2 3 4" xfId="5838"/>
    <cellStyle name="Normal 5 2 5 2 3 4 2" xfId="11120"/>
    <cellStyle name="Normal 5 2 5 2 3 4 2 2" xfId="26626"/>
    <cellStyle name="Normal 5 2 5 2 3 4 2 3" xfId="37183"/>
    <cellStyle name="Normal 5 2 5 2 3 4 2 4" xfId="47738"/>
    <cellStyle name="Normal 5 2 5 2 3 4 2 5" xfId="58302"/>
    <cellStyle name="Normal 5 2 5 2 3 4 3" xfId="16239"/>
    <cellStyle name="Normal 5 2 5 2 3 4 4" xfId="21346"/>
    <cellStyle name="Normal 5 2 5 2 3 4 5" xfId="31903"/>
    <cellStyle name="Normal 5 2 5 2 3 4 6" xfId="42458"/>
    <cellStyle name="Normal 5 2 5 2 3 4 7" xfId="53022"/>
    <cellStyle name="Normal 5 2 5 2 3 5" xfId="8479"/>
    <cellStyle name="Normal 5 2 5 2 3 5 2" xfId="23986"/>
    <cellStyle name="Normal 5 2 5 2 3 5 3" xfId="34543"/>
    <cellStyle name="Normal 5 2 5 2 3 5 4" xfId="45098"/>
    <cellStyle name="Normal 5 2 5 2 3 5 5" xfId="55662"/>
    <cellStyle name="Normal 5 2 5 2 3 6" xfId="3197"/>
    <cellStyle name="Normal 5 2 5 2 3 7" xfId="13775"/>
    <cellStyle name="Normal 5 2 5 2 3 8" xfId="18706"/>
    <cellStyle name="Normal 5 2 5 2 3 9" xfId="29263"/>
    <cellStyle name="Normal 5 2 5 2 4" xfId="905"/>
    <cellStyle name="Normal 5 2 5 2 4 10" xfId="50734"/>
    <cellStyle name="Normal 5 2 5 2 4 2" xfId="2137"/>
    <cellStyle name="Normal 5 2 5 2 4 2 2" xfId="7423"/>
    <cellStyle name="Normal 5 2 5 2 4 2 2 2" xfId="12704"/>
    <cellStyle name="Normal 5 2 5 2 4 2 2 2 2" xfId="28210"/>
    <cellStyle name="Normal 5 2 5 2 4 2 2 2 3" xfId="38767"/>
    <cellStyle name="Normal 5 2 5 2 4 2 2 2 4" xfId="49322"/>
    <cellStyle name="Normal 5 2 5 2 4 2 2 2 5" xfId="59886"/>
    <cellStyle name="Normal 5 2 5 2 4 2 2 3" xfId="17823"/>
    <cellStyle name="Normal 5 2 5 2 4 2 2 4" xfId="22930"/>
    <cellStyle name="Normal 5 2 5 2 4 2 2 5" xfId="33487"/>
    <cellStyle name="Normal 5 2 5 2 4 2 2 6" xfId="44042"/>
    <cellStyle name="Normal 5 2 5 2 4 2 2 7" xfId="54606"/>
    <cellStyle name="Normal 5 2 5 2 4 2 3" xfId="10063"/>
    <cellStyle name="Normal 5 2 5 2 4 2 3 2" xfId="25570"/>
    <cellStyle name="Normal 5 2 5 2 4 2 3 3" xfId="36127"/>
    <cellStyle name="Normal 5 2 5 2 4 2 3 4" xfId="46682"/>
    <cellStyle name="Normal 5 2 5 2 4 2 3 5" xfId="57246"/>
    <cellStyle name="Normal 5 2 5 2 4 2 4" xfId="4781"/>
    <cellStyle name="Normal 5 2 5 2 4 2 5" xfId="15359"/>
    <cellStyle name="Normal 5 2 5 2 4 2 6" xfId="20290"/>
    <cellStyle name="Normal 5 2 5 2 4 2 7" xfId="30847"/>
    <cellStyle name="Normal 5 2 5 2 4 2 8" xfId="41402"/>
    <cellStyle name="Normal 5 2 5 2 4 2 9" xfId="51966"/>
    <cellStyle name="Normal 5 2 5 2 4 3" xfId="6191"/>
    <cellStyle name="Normal 5 2 5 2 4 3 2" xfId="11472"/>
    <cellStyle name="Normal 5 2 5 2 4 3 2 2" xfId="26978"/>
    <cellStyle name="Normal 5 2 5 2 4 3 2 3" xfId="37535"/>
    <cellStyle name="Normal 5 2 5 2 4 3 2 4" xfId="48090"/>
    <cellStyle name="Normal 5 2 5 2 4 3 2 5" xfId="58654"/>
    <cellStyle name="Normal 5 2 5 2 4 3 3" xfId="16591"/>
    <cellStyle name="Normal 5 2 5 2 4 3 4" xfId="21698"/>
    <cellStyle name="Normal 5 2 5 2 4 3 5" xfId="32255"/>
    <cellStyle name="Normal 5 2 5 2 4 3 6" xfId="42810"/>
    <cellStyle name="Normal 5 2 5 2 4 3 7" xfId="53374"/>
    <cellStyle name="Normal 5 2 5 2 4 4" xfId="8831"/>
    <cellStyle name="Normal 5 2 5 2 4 4 2" xfId="24338"/>
    <cellStyle name="Normal 5 2 5 2 4 4 3" xfId="34895"/>
    <cellStyle name="Normal 5 2 5 2 4 4 4" xfId="45450"/>
    <cellStyle name="Normal 5 2 5 2 4 4 5" xfId="56014"/>
    <cellStyle name="Normal 5 2 5 2 4 5" xfId="3549"/>
    <cellStyle name="Normal 5 2 5 2 4 6" xfId="14127"/>
    <cellStyle name="Normal 5 2 5 2 4 7" xfId="19058"/>
    <cellStyle name="Normal 5 2 5 2 4 8" xfId="29615"/>
    <cellStyle name="Normal 5 2 5 2 4 9" xfId="40170"/>
    <cellStyle name="Normal 5 2 5 2 5" xfId="1433"/>
    <cellStyle name="Normal 5 2 5 2 5 2" xfId="6719"/>
    <cellStyle name="Normal 5 2 5 2 5 2 2" xfId="12000"/>
    <cellStyle name="Normal 5 2 5 2 5 2 2 2" xfId="27506"/>
    <cellStyle name="Normal 5 2 5 2 5 2 2 3" xfId="38063"/>
    <cellStyle name="Normal 5 2 5 2 5 2 2 4" xfId="48618"/>
    <cellStyle name="Normal 5 2 5 2 5 2 2 5" xfId="59182"/>
    <cellStyle name="Normal 5 2 5 2 5 2 3" xfId="17119"/>
    <cellStyle name="Normal 5 2 5 2 5 2 4" xfId="22226"/>
    <cellStyle name="Normal 5 2 5 2 5 2 5" xfId="32783"/>
    <cellStyle name="Normal 5 2 5 2 5 2 6" xfId="43338"/>
    <cellStyle name="Normal 5 2 5 2 5 2 7" xfId="53902"/>
    <cellStyle name="Normal 5 2 5 2 5 3" xfId="9359"/>
    <cellStyle name="Normal 5 2 5 2 5 3 2" xfId="24866"/>
    <cellStyle name="Normal 5 2 5 2 5 3 3" xfId="35423"/>
    <cellStyle name="Normal 5 2 5 2 5 3 4" xfId="45978"/>
    <cellStyle name="Normal 5 2 5 2 5 3 5" xfId="56542"/>
    <cellStyle name="Normal 5 2 5 2 5 4" xfId="4077"/>
    <cellStyle name="Normal 5 2 5 2 5 5" xfId="14655"/>
    <cellStyle name="Normal 5 2 5 2 5 6" xfId="19586"/>
    <cellStyle name="Normal 5 2 5 2 5 7" xfId="30143"/>
    <cellStyle name="Normal 5 2 5 2 5 8" xfId="40698"/>
    <cellStyle name="Normal 5 2 5 2 5 9" xfId="51262"/>
    <cellStyle name="Normal 5 2 5 2 6" xfId="2665"/>
    <cellStyle name="Normal 5 2 5 2 6 2" xfId="7951"/>
    <cellStyle name="Normal 5 2 5 2 6 2 2" xfId="13232"/>
    <cellStyle name="Normal 5 2 5 2 6 2 2 2" xfId="28738"/>
    <cellStyle name="Normal 5 2 5 2 6 2 2 3" xfId="39295"/>
    <cellStyle name="Normal 5 2 5 2 6 2 2 4" xfId="49850"/>
    <cellStyle name="Normal 5 2 5 2 6 2 2 5" xfId="60414"/>
    <cellStyle name="Normal 5 2 5 2 6 2 3" xfId="23458"/>
    <cellStyle name="Normal 5 2 5 2 6 2 4" xfId="34015"/>
    <cellStyle name="Normal 5 2 5 2 6 2 5" xfId="44570"/>
    <cellStyle name="Normal 5 2 5 2 6 2 6" xfId="55134"/>
    <cellStyle name="Normal 5 2 5 2 6 3" xfId="10591"/>
    <cellStyle name="Normal 5 2 5 2 6 3 2" xfId="26098"/>
    <cellStyle name="Normal 5 2 5 2 6 3 3" xfId="36655"/>
    <cellStyle name="Normal 5 2 5 2 6 3 4" xfId="47210"/>
    <cellStyle name="Normal 5 2 5 2 6 3 5" xfId="57774"/>
    <cellStyle name="Normal 5 2 5 2 6 4" xfId="5309"/>
    <cellStyle name="Normal 5 2 5 2 6 5" xfId="15887"/>
    <cellStyle name="Normal 5 2 5 2 6 6" xfId="20818"/>
    <cellStyle name="Normal 5 2 5 2 6 7" xfId="31375"/>
    <cellStyle name="Normal 5 2 5 2 6 8" xfId="41930"/>
    <cellStyle name="Normal 5 2 5 2 6 9" xfId="52494"/>
    <cellStyle name="Normal 5 2 5 2 7" xfId="5486"/>
    <cellStyle name="Normal 5 2 5 2 7 2" xfId="10768"/>
    <cellStyle name="Normal 5 2 5 2 7 2 2" xfId="26274"/>
    <cellStyle name="Normal 5 2 5 2 7 2 3" xfId="36831"/>
    <cellStyle name="Normal 5 2 5 2 7 2 4" xfId="47386"/>
    <cellStyle name="Normal 5 2 5 2 7 2 5" xfId="57950"/>
    <cellStyle name="Normal 5 2 5 2 7 3" xfId="20994"/>
    <cellStyle name="Normal 5 2 5 2 7 4" xfId="31551"/>
    <cellStyle name="Normal 5 2 5 2 7 5" xfId="42106"/>
    <cellStyle name="Normal 5 2 5 2 7 6" xfId="52670"/>
    <cellStyle name="Normal 5 2 5 2 8" xfId="8127"/>
    <cellStyle name="Normal 5 2 5 2 8 2" xfId="23634"/>
    <cellStyle name="Normal 5 2 5 2 8 3" xfId="34191"/>
    <cellStyle name="Normal 5 2 5 2 8 4" xfId="44746"/>
    <cellStyle name="Normal 5 2 5 2 8 5" xfId="55310"/>
    <cellStyle name="Normal 5 2 5 2 9" xfId="2842"/>
    <cellStyle name="Normal 5 2 5 3" xfId="289"/>
    <cellStyle name="Normal 5 2 5 3 10" xfId="29004"/>
    <cellStyle name="Normal 5 2 5 3 11" xfId="39559"/>
    <cellStyle name="Normal 5 2 5 3 12" xfId="50119"/>
    <cellStyle name="Normal 5 2 5 3 2" xfId="642"/>
    <cellStyle name="Normal 5 2 5 3 2 10" xfId="50471"/>
    <cellStyle name="Normal 5 2 5 3 2 2" xfId="1874"/>
    <cellStyle name="Normal 5 2 5 3 2 2 2" xfId="7160"/>
    <cellStyle name="Normal 5 2 5 3 2 2 2 2" xfId="12441"/>
    <cellStyle name="Normal 5 2 5 3 2 2 2 2 2" xfId="27947"/>
    <cellStyle name="Normal 5 2 5 3 2 2 2 2 3" xfId="38504"/>
    <cellStyle name="Normal 5 2 5 3 2 2 2 2 4" xfId="49059"/>
    <cellStyle name="Normal 5 2 5 3 2 2 2 2 5" xfId="59623"/>
    <cellStyle name="Normal 5 2 5 3 2 2 2 3" xfId="17560"/>
    <cellStyle name="Normal 5 2 5 3 2 2 2 4" xfId="22667"/>
    <cellStyle name="Normal 5 2 5 3 2 2 2 5" xfId="33224"/>
    <cellStyle name="Normal 5 2 5 3 2 2 2 6" xfId="43779"/>
    <cellStyle name="Normal 5 2 5 3 2 2 2 7" xfId="54343"/>
    <cellStyle name="Normal 5 2 5 3 2 2 3" xfId="9800"/>
    <cellStyle name="Normal 5 2 5 3 2 2 3 2" xfId="25307"/>
    <cellStyle name="Normal 5 2 5 3 2 2 3 3" xfId="35864"/>
    <cellStyle name="Normal 5 2 5 3 2 2 3 4" xfId="46419"/>
    <cellStyle name="Normal 5 2 5 3 2 2 3 5" xfId="56983"/>
    <cellStyle name="Normal 5 2 5 3 2 2 4" xfId="4518"/>
    <cellStyle name="Normal 5 2 5 3 2 2 5" xfId="15096"/>
    <cellStyle name="Normal 5 2 5 3 2 2 6" xfId="20027"/>
    <cellStyle name="Normal 5 2 5 3 2 2 7" xfId="30584"/>
    <cellStyle name="Normal 5 2 5 3 2 2 8" xfId="41139"/>
    <cellStyle name="Normal 5 2 5 3 2 2 9" xfId="51703"/>
    <cellStyle name="Normal 5 2 5 3 2 3" xfId="5928"/>
    <cellStyle name="Normal 5 2 5 3 2 3 2" xfId="11209"/>
    <cellStyle name="Normal 5 2 5 3 2 3 2 2" xfId="26715"/>
    <cellStyle name="Normal 5 2 5 3 2 3 2 3" xfId="37272"/>
    <cellStyle name="Normal 5 2 5 3 2 3 2 4" xfId="47827"/>
    <cellStyle name="Normal 5 2 5 3 2 3 2 5" xfId="58391"/>
    <cellStyle name="Normal 5 2 5 3 2 3 3" xfId="16328"/>
    <cellStyle name="Normal 5 2 5 3 2 3 4" xfId="21435"/>
    <cellStyle name="Normal 5 2 5 3 2 3 5" xfId="31992"/>
    <cellStyle name="Normal 5 2 5 3 2 3 6" xfId="42547"/>
    <cellStyle name="Normal 5 2 5 3 2 3 7" xfId="53111"/>
    <cellStyle name="Normal 5 2 5 3 2 4" xfId="8568"/>
    <cellStyle name="Normal 5 2 5 3 2 4 2" xfId="24075"/>
    <cellStyle name="Normal 5 2 5 3 2 4 3" xfId="34632"/>
    <cellStyle name="Normal 5 2 5 3 2 4 4" xfId="45187"/>
    <cellStyle name="Normal 5 2 5 3 2 4 5" xfId="55751"/>
    <cellStyle name="Normal 5 2 5 3 2 5" xfId="3286"/>
    <cellStyle name="Normal 5 2 5 3 2 6" xfId="13864"/>
    <cellStyle name="Normal 5 2 5 3 2 7" xfId="18795"/>
    <cellStyle name="Normal 5 2 5 3 2 8" xfId="29352"/>
    <cellStyle name="Normal 5 2 5 3 2 9" xfId="39907"/>
    <cellStyle name="Normal 5 2 5 3 3" xfId="994"/>
    <cellStyle name="Normal 5 2 5 3 3 10" xfId="50823"/>
    <cellStyle name="Normal 5 2 5 3 3 2" xfId="2226"/>
    <cellStyle name="Normal 5 2 5 3 3 2 2" xfId="7512"/>
    <cellStyle name="Normal 5 2 5 3 3 2 2 2" xfId="12793"/>
    <cellStyle name="Normal 5 2 5 3 3 2 2 2 2" xfId="28299"/>
    <cellStyle name="Normal 5 2 5 3 3 2 2 2 3" xfId="38856"/>
    <cellStyle name="Normal 5 2 5 3 3 2 2 2 4" xfId="49411"/>
    <cellStyle name="Normal 5 2 5 3 3 2 2 2 5" xfId="59975"/>
    <cellStyle name="Normal 5 2 5 3 3 2 2 3" xfId="17912"/>
    <cellStyle name="Normal 5 2 5 3 3 2 2 4" xfId="23019"/>
    <cellStyle name="Normal 5 2 5 3 3 2 2 5" xfId="33576"/>
    <cellStyle name="Normal 5 2 5 3 3 2 2 6" xfId="44131"/>
    <cellStyle name="Normal 5 2 5 3 3 2 2 7" xfId="54695"/>
    <cellStyle name="Normal 5 2 5 3 3 2 3" xfId="10152"/>
    <cellStyle name="Normal 5 2 5 3 3 2 3 2" xfId="25659"/>
    <cellStyle name="Normal 5 2 5 3 3 2 3 3" xfId="36216"/>
    <cellStyle name="Normal 5 2 5 3 3 2 3 4" xfId="46771"/>
    <cellStyle name="Normal 5 2 5 3 3 2 3 5" xfId="57335"/>
    <cellStyle name="Normal 5 2 5 3 3 2 4" xfId="4870"/>
    <cellStyle name="Normal 5 2 5 3 3 2 5" xfId="15448"/>
    <cellStyle name="Normal 5 2 5 3 3 2 6" xfId="20379"/>
    <cellStyle name="Normal 5 2 5 3 3 2 7" xfId="30936"/>
    <cellStyle name="Normal 5 2 5 3 3 2 8" xfId="41491"/>
    <cellStyle name="Normal 5 2 5 3 3 2 9" xfId="52055"/>
    <cellStyle name="Normal 5 2 5 3 3 3" xfId="6280"/>
    <cellStyle name="Normal 5 2 5 3 3 3 2" xfId="11561"/>
    <cellStyle name="Normal 5 2 5 3 3 3 2 2" xfId="27067"/>
    <cellStyle name="Normal 5 2 5 3 3 3 2 3" xfId="37624"/>
    <cellStyle name="Normal 5 2 5 3 3 3 2 4" xfId="48179"/>
    <cellStyle name="Normal 5 2 5 3 3 3 2 5" xfId="58743"/>
    <cellStyle name="Normal 5 2 5 3 3 3 3" xfId="16680"/>
    <cellStyle name="Normal 5 2 5 3 3 3 4" xfId="21787"/>
    <cellStyle name="Normal 5 2 5 3 3 3 5" xfId="32344"/>
    <cellStyle name="Normal 5 2 5 3 3 3 6" xfId="42899"/>
    <cellStyle name="Normal 5 2 5 3 3 3 7" xfId="53463"/>
    <cellStyle name="Normal 5 2 5 3 3 4" xfId="8920"/>
    <cellStyle name="Normal 5 2 5 3 3 4 2" xfId="24427"/>
    <cellStyle name="Normal 5 2 5 3 3 4 3" xfId="34984"/>
    <cellStyle name="Normal 5 2 5 3 3 4 4" xfId="45539"/>
    <cellStyle name="Normal 5 2 5 3 3 4 5" xfId="56103"/>
    <cellStyle name="Normal 5 2 5 3 3 5" xfId="3638"/>
    <cellStyle name="Normal 5 2 5 3 3 6" xfId="14216"/>
    <cellStyle name="Normal 5 2 5 3 3 7" xfId="19147"/>
    <cellStyle name="Normal 5 2 5 3 3 8" xfId="29704"/>
    <cellStyle name="Normal 5 2 5 3 3 9" xfId="40259"/>
    <cellStyle name="Normal 5 2 5 3 4" xfId="1522"/>
    <cellStyle name="Normal 5 2 5 3 4 2" xfId="6808"/>
    <cellStyle name="Normal 5 2 5 3 4 2 2" xfId="12089"/>
    <cellStyle name="Normal 5 2 5 3 4 2 2 2" xfId="27595"/>
    <cellStyle name="Normal 5 2 5 3 4 2 2 3" xfId="38152"/>
    <cellStyle name="Normal 5 2 5 3 4 2 2 4" xfId="48707"/>
    <cellStyle name="Normal 5 2 5 3 4 2 2 5" xfId="59271"/>
    <cellStyle name="Normal 5 2 5 3 4 2 3" xfId="17208"/>
    <cellStyle name="Normal 5 2 5 3 4 2 4" xfId="22315"/>
    <cellStyle name="Normal 5 2 5 3 4 2 5" xfId="32872"/>
    <cellStyle name="Normal 5 2 5 3 4 2 6" xfId="43427"/>
    <cellStyle name="Normal 5 2 5 3 4 2 7" xfId="53991"/>
    <cellStyle name="Normal 5 2 5 3 4 3" xfId="9448"/>
    <cellStyle name="Normal 5 2 5 3 4 3 2" xfId="24955"/>
    <cellStyle name="Normal 5 2 5 3 4 3 3" xfId="35512"/>
    <cellStyle name="Normal 5 2 5 3 4 3 4" xfId="46067"/>
    <cellStyle name="Normal 5 2 5 3 4 3 5" xfId="56631"/>
    <cellStyle name="Normal 5 2 5 3 4 4" xfId="4166"/>
    <cellStyle name="Normal 5 2 5 3 4 5" xfId="14744"/>
    <cellStyle name="Normal 5 2 5 3 4 6" xfId="19675"/>
    <cellStyle name="Normal 5 2 5 3 4 7" xfId="30232"/>
    <cellStyle name="Normal 5 2 5 3 4 8" xfId="40787"/>
    <cellStyle name="Normal 5 2 5 3 4 9" xfId="51351"/>
    <cellStyle name="Normal 5 2 5 3 5" xfId="5575"/>
    <cellStyle name="Normal 5 2 5 3 5 2" xfId="10857"/>
    <cellStyle name="Normal 5 2 5 3 5 2 2" xfId="26363"/>
    <cellStyle name="Normal 5 2 5 3 5 2 3" xfId="36920"/>
    <cellStyle name="Normal 5 2 5 3 5 2 4" xfId="47475"/>
    <cellStyle name="Normal 5 2 5 3 5 2 5" xfId="58039"/>
    <cellStyle name="Normal 5 2 5 3 5 3" xfId="15976"/>
    <cellStyle name="Normal 5 2 5 3 5 4" xfId="21083"/>
    <cellStyle name="Normal 5 2 5 3 5 5" xfId="31640"/>
    <cellStyle name="Normal 5 2 5 3 5 6" xfId="42195"/>
    <cellStyle name="Normal 5 2 5 3 5 7" xfId="52759"/>
    <cellStyle name="Normal 5 2 5 3 6" xfId="8216"/>
    <cellStyle name="Normal 5 2 5 3 6 2" xfId="23723"/>
    <cellStyle name="Normal 5 2 5 3 6 3" xfId="34280"/>
    <cellStyle name="Normal 5 2 5 3 6 4" xfId="44835"/>
    <cellStyle name="Normal 5 2 5 3 6 5" xfId="55399"/>
    <cellStyle name="Normal 5 2 5 3 7" xfId="2938"/>
    <cellStyle name="Normal 5 2 5 3 8" xfId="13512"/>
    <cellStyle name="Normal 5 2 5 3 9" xfId="18443"/>
    <cellStyle name="Normal 5 2 5 4" xfId="465"/>
    <cellStyle name="Normal 5 2 5 4 10" xfId="39733"/>
    <cellStyle name="Normal 5 2 5 4 11" xfId="50295"/>
    <cellStyle name="Normal 5 2 5 4 2" xfId="1170"/>
    <cellStyle name="Normal 5 2 5 4 2 10" xfId="50999"/>
    <cellStyle name="Normal 5 2 5 4 2 2" xfId="2402"/>
    <cellStyle name="Normal 5 2 5 4 2 2 2" xfId="7688"/>
    <cellStyle name="Normal 5 2 5 4 2 2 2 2" xfId="12969"/>
    <cellStyle name="Normal 5 2 5 4 2 2 2 2 2" xfId="28475"/>
    <cellStyle name="Normal 5 2 5 4 2 2 2 2 3" xfId="39032"/>
    <cellStyle name="Normal 5 2 5 4 2 2 2 2 4" xfId="49587"/>
    <cellStyle name="Normal 5 2 5 4 2 2 2 2 5" xfId="60151"/>
    <cellStyle name="Normal 5 2 5 4 2 2 2 3" xfId="18088"/>
    <cellStyle name="Normal 5 2 5 4 2 2 2 4" xfId="23195"/>
    <cellStyle name="Normal 5 2 5 4 2 2 2 5" xfId="33752"/>
    <cellStyle name="Normal 5 2 5 4 2 2 2 6" xfId="44307"/>
    <cellStyle name="Normal 5 2 5 4 2 2 2 7" xfId="54871"/>
    <cellStyle name="Normal 5 2 5 4 2 2 3" xfId="10328"/>
    <cellStyle name="Normal 5 2 5 4 2 2 3 2" xfId="25835"/>
    <cellStyle name="Normal 5 2 5 4 2 2 3 3" xfId="36392"/>
    <cellStyle name="Normal 5 2 5 4 2 2 3 4" xfId="46947"/>
    <cellStyle name="Normal 5 2 5 4 2 2 3 5" xfId="57511"/>
    <cellStyle name="Normal 5 2 5 4 2 2 4" xfId="5046"/>
    <cellStyle name="Normal 5 2 5 4 2 2 5" xfId="15624"/>
    <cellStyle name="Normal 5 2 5 4 2 2 6" xfId="20555"/>
    <cellStyle name="Normal 5 2 5 4 2 2 7" xfId="31112"/>
    <cellStyle name="Normal 5 2 5 4 2 2 8" xfId="41667"/>
    <cellStyle name="Normal 5 2 5 4 2 2 9" xfId="52231"/>
    <cellStyle name="Normal 5 2 5 4 2 3" xfId="6456"/>
    <cellStyle name="Normal 5 2 5 4 2 3 2" xfId="11737"/>
    <cellStyle name="Normal 5 2 5 4 2 3 2 2" xfId="27243"/>
    <cellStyle name="Normal 5 2 5 4 2 3 2 3" xfId="37800"/>
    <cellStyle name="Normal 5 2 5 4 2 3 2 4" xfId="48355"/>
    <cellStyle name="Normal 5 2 5 4 2 3 2 5" xfId="58919"/>
    <cellStyle name="Normal 5 2 5 4 2 3 3" xfId="16856"/>
    <cellStyle name="Normal 5 2 5 4 2 3 4" xfId="21963"/>
    <cellStyle name="Normal 5 2 5 4 2 3 5" xfId="32520"/>
    <cellStyle name="Normal 5 2 5 4 2 3 6" xfId="43075"/>
    <cellStyle name="Normal 5 2 5 4 2 3 7" xfId="53639"/>
    <cellStyle name="Normal 5 2 5 4 2 4" xfId="9096"/>
    <cellStyle name="Normal 5 2 5 4 2 4 2" xfId="24603"/>
    <cellStyle name="Normal 5 2 5 4 2 4 3" xfId="35160"/>
    <cellStyle name="Normal 5 2 5 4 2 4 4" xfId="45715"/>
    <cellStyle name="Normal 5 2 5 4 2 4 5" xfId="56279"/>
    <cellStyle name="Normal 5 2 5 4 2 5" xfId="3814"/>
    <cellStyle name="Normal 5 2 5 4 2 6" xfId="14392"/>
    <cellStyle name="Normal 5 2 5 4 2 7" xfId="19323"/>
    <cellStyle name="Normal 5 2 5 4 2 8" xfId="29880"/>
    <cellStyle name="Normal 5 2 5 4 2 9" xfId="40435"/>
    <cellStyle name="Normal 5 2 5 4 3" xfId="1698"/>
    <cellStyle name="Normal 5 2 5 4 3 2" xfId="6984"/>
    <cellStyle name="Normal 5 2 5 4 3 2 2" xfId="12265"/>
    <cellStyle name="Normal 5 2 5 4 3 2 2 2" xfId="27771"/>
    <cellStyle name="Normal 5 2 5 4 3 2 2 3" xfId="38328"/>
    <cellStyle name="Normal 5 2 5 4 3 2 2 4" xfId="48883"/>
    <cellStyle name="Normal 5 2 5 4 3 2 2 5" xfId="59447"/>
    <cellStyle name="Normal 5 2 5 4 3 2 3" xfId="17384"/>
    <cellStyle name="Normal 5 2 5 4 3 2 4" xfId="22491"/>
    <cellStyle name="Normal 5 2 5 4 3 2 5" xfId="33048"/>
    <cellStyle name="Normal 5 2 5 4 3 2 6" xfId="43603"/>
    <cellStyle name="Normal 5 2 5 4 3 2 7" xfId="54167"/>
    <cellStyle name="Normal 5 2 5 4 3 3" xfId="9624"/>
    <cellStyle name="Normal 5 2 5 4 3 3 2" xfId="25131"/>
    <cellStyle name="Normal 5 2 5 4 3 3 3" xfId="35688"/>
    <cellStyle name="Normal 5 2 5 4 3 3 4" xfId="46243"/>
    <cellStyle name="Normal 5 2 5 4 3 3 5" xfId="56807"/>
    <cellStyle name="Normal 5 2 5 4 3 4" xfId="4342"/>
    <cellStyle name="Normal 5 2 5 4 3 5" xfId="14920"/>
    <cellStyle name="Normal 5 2 5 4 3 6" xfId="19851"/>
    <cellStyle name="Normal 5 2 5 4 3 7" xfId="30408"/>
    <cellStyle name="Normal 5 2 5 4 3 8" xfId="40963"/>
    <cellStyle name="Normal 5 2 5 4 3 9" xfId="51527"/>
    <cellStyle name="Normal 5 2 5 4 4" xfId="5751"/>
    <cellStyle name="Normal 5 2 5 4 4 2" xfId="11033"/>
    <cellStyle name="Normal 5 2 5 4 4 2 2" xfId="26539"/>
    <cellStyle name="Normal 5 2 5 4 4 2 3" xfId="37096"/>
    <cellStyle name="Normal 5 2 5 4 4 2 4" xfId="47651"/>
    <cellStyle name="Normal 5 2 5 4 4 2 5" xfId="58215"/>
    <cellStyle name="Normal 5 2 5 4 4 3" xfId="16152"/>
    <cellStyle name="Normal 5 2 5 4 4 4" xfId="21259"/>
    <cellStyle name="Normal 5 2 5 4 4 5" xfId="31816"/>
    <cellStyle name="Normal 5 2 5 4 4 6" xfId="42371"/>
    <cellStyle name="Normal 5 2 5 4 4 7" xfId="52935"/>
    <cellStyle name="Normal 5 2 5 4 5" xfId="8392"/>
    <cellStyle name="Normal 5 2 5 4 5 2" xfId="23899"/>
    <cellStyle name="Normal 5 2 5 4 5 3" xfId="34456"/>
    <cellStyle name="Normal 5 2 5 4 5 4" xfId="45011"/>
    <cellStyle name="Normal 5 2 5 4 5 5" xfId="55575"/>
    <cellStyle name="Normal 5 2 5 4 6" xfId="3112"/>
    <cellStyle name="Normal 5 2 5 4 7" xfId="13688"/>
    <cellStyle name="Normal 5 2 5 4 8" xfId="18619"/>
    <cellStyle name="Normal 5 2 5 4 9" xfId="29178"/>
    <cellStyle name="Normal 5 2 5 5" xfId="818"/>
    <cellStyle name="Normal 5 2 5 5 10" xfId="50647"/>
    <cellStyle name="Normal 5 2 5 5 2" xfId="2050"/>
    <cellStyle name="Normal 5 2 5 5 2 2" xfId="7336"/>
    <cellStyle name="Normal 5 2 5 5 2 2 2" xfId="12617"/>
    <cellStyle name="Normal 5 2 5 5 2 2 2 2" xfId="28123"/>
    <cellStyle name="Normal 5 2 5 5 2 2 2 3" xfId="38680"/>
    <cellStyle name="Normal 5 2 5 5 2 2 2 4" xfId="49235"/>
    <cellStyle name="Normal 5 2 5 5 2 2 2 5" xfId="59799"/>
    <cellStyle name="Normal 5 2 5 5 2 2 3" xfId="17736"/>
    <cellStyle name="Normal 5 2 5 5 2 2 4" xfId="22843"/>
    <cellStyle name="Normal 5 2 5 5 2 2 5" xfId="33400"/>
    <cellStyle name="Normal 5 2 5 5 2 2 6" xfId="43955"/>
    <cellStyle name="Normal 5 2 5 5 2 2 7" xfId="54519"/>
    <cellStyle name="Normal 5 2 5 5 2 3" xfId="9976"/>
    <cellStyle name="Normal 5 2 5 5 2 3 2" xfId="25483"/>
    <cellStyle name="Normal 5 2 5 5 2 3 3" xfId="36040"/>
    <cellStyle name="Normal 5 2 5 5 2 3 4" xfId="46595"/>
    <cellStyle name="Normal 5 2 5 5 2 3 5" xfId="57159"/>
    <cellStyle name="Normal 5 2 5 5 2 4" xfId="4694"/>
    <cellStyle name="Normal 5 2 5 5 2 5" xfId="15272"/>
    <cellStyle name="Normal 5 2 5 5 2 6" xfId="20203"/>
    <cellStyle name="Normal 5 2 5 5 2 7" xfId="30760"/>
    <cellStyle name="Normal 5 2 5 5 2 8" xfId="41315"/>
    <cellStyle name="Normal 5 2 5 5 2 9" xfId="51879"/>
    <cellStyle name="Normal 5 2 5 5 3" xfId="6104"/>
    <cellStyle name="Normal 5 2 5 5 3 2" xfId="11385"/>
    <cellStyle name="Normal 5 2 5 5 3 2 2" xfId="26891"/>
    <cellStyle name="Normal 5 2 5 5 3 2 3" xfId="37448"/>
    <cellStyle name="Normal 5 2 5 5 3 2 4" xfId="48003"/>
    <cellStyle name="Normal 5 2 5 5 3 2 5" xfId="58567"/>
    <cellStyle name="Normal 5 2 5 5 3 3" xfId="16504"/>
    <cellStyle name="Normal 5 2 5 5 3 4" xfId="21611"/>
    <cellStyle name="Normal 5 2 5 5 3 5" xfId="32168"/>
    <cellStyle name="Normal 5 2 5 5 3 6" xfId="42723"/>
    <cellStyle name="Normal 5 2 5 5 3 7" xfId="53287"/>
    <cellStyle name="Normal 5 2 5 5 4" xfId="8744"/>
    <cellStyle name="Normal 5 2 5 5 4 2" xfId="24251"/>
    <cellStyle name="Normal 5 2 5 5 4 3" xfId="34808"/>
    <cellStyle name="Normal 5 2 5 5 4 4" xfId="45363"/>
    <cellStyle name="Normal 5 2 5 5 4 5" xfId="55927"/>
    <cellStyle name="Normal 5 2 5 5 5" xfId="3462"/>
    <cellStyle name="Normal 5 2 5 5 6" xfId="14040"/>
    <cellStyle name="Normal 5 2 5 5 7" xfId="18971"/>
    <cellStyle name="Normal 5 2 5 5 8" xfId="29528"/>
    <cellStyle name="Normal 5 2 5 5 9" xfId="40083"/>
    <cellStyle name="Normal 5 2 5 6" xfId="1346"/>
    <cellStyle name="Normal 5 2 5 6 2" xfId="6632"/>
    <cellStyle name="Normal 5 2 5 6 2 2" xfId="11913"/>
    <cellStyle name="Normal 5 2 5 6 2 2 2" xfId="27419"/>
    <cellStyle name="Normal 5 2 5 6 2 2 3" xfId="37976"/>
    <cellStyle name="Normal 5 2 5 6 2 2 4" xfId="48531"/>
    <cellStyle name="Normal 5 2 5 6 2 2 5" xfId="59095"/>
    <cellStyle name="Normal 5 2 5 6 2 3" xfId="17032"/>
    <cellStyle name="Normal 5 2 5 6 2 4" xfId="22139"/>
    <cellStyle name="Normal 5 2 5 6 2 5" xfId="32696"/>
    <cellStyle name="Normal 5 2 5 6 2 6" xfId="43251"/>
    <cellStyle name="Normal 5 2 5 6 2 7" xfId="53815"/>
    <cellStyle name="Normal 5 2 5 6 3" xfId="9272"/>
    <cellStyle name="Normal 5 2 5 6 3 2" xfId="24779"/>
    <cellStyle name="Normal 5 2 5 6 3 3" xfId="35336"/>
    <cellStyle name="Normal 5 2 5 6 3 4" xfId="45891"/>
    <cellStyle name="Normal 5 2 5 6 3 5" xfId="56455"/>
    <cellStyle name="Normal 5 2 5 6 4" xfId="3990"/>
    <cellStyle name="Normal 5 2 5 6 5" xfId="14568"/>
    <cellStyle name="Normal 5 2 5 6 6" xfId="19499"/>
    <cellStyle name="Normal 5 2 5 6 7" xfId="30056"/>
    <cellStyle name="Normal 5 2 5 6 8" xfId="40611"/>
    <cellStyle name="Normal 5 2 5 6 9" xfId="51175"/>
    <cellStyle name="Normal 5 2 5 7" xfId="2578"/>
    <cellStyle name="Normal 5 2 5 7 2" xfId="7864"/>
    <cellStyle name="Normal 5 2 5 7 2 2" xfId="13145"/>
    <cellStyle name="Normal 5 2 5 7 2 2 2" xfId="28651"/>
    <cellStyle name="Normal 5 2 5 7 2 2 3" xfId="39208"/>
    <cellStyle name="Normal 5 2 5 7 2 2 4" xfId="49763"/>
    <cellStyle name="Normal 5 2 5 7 2 2 5" xfId="60327"/>
    <cellStyle name="Normal 5 2 5 7 2 3" xfId="23371"/>
    <cellStyle name="Normal 5 2 5 7 2 4" xfId="33928"/>
    <cellStyle name="Normal 5 2 5 7 2 5" xfId="44483"/>
    <cellStyle name="Normal 5 2 5 7 2 6" xfId="55047"/>
    <cellStyle name="Normal 5 2 5 7 3" xfId="10504"/>
    <cellStyle name="Normal 5 2 5 7 3 2" xfId="26011"/>
    <cellStyle name="Normal 5 2 5 7 3 3" xfId="36568"/>
    <cellStyle name="Normal 5 2 5 7 3 4" xfId="47123"/>
    <cellStyle name="Normal 5 2 5 7 3 5" xfId="57687"/>
    <cellStyle name="Normal 5 2 5 7 4" xfId="5222"/>
    <cellStyle name="Normal 5 2 5 7 5" xfId="15800"/>
    <cellStyle name="Normal 5 2 5 7 6" xfId="20731"/>
    <cellStyle name="Normal 5 2 5 7 7" xfId="31288"/>
    <cellStyle name="Normal 5 2 5 7 8" xfId="41843"/>
    <cellStyle name="Normal 5 2 5 7 9" xfId="52407"/>
    <cellStyle name="Normal 5 2 5 8" xfId="5399"/>
    <cellStyle name="Normal 5 2 5 8 2" xfId="10681"/>
    <cellStyle name="Normal 5 2 5 8 2 2" xfId="26187"/>
    <cellStyle name="Normal 5 2 5 8 2 3" xfId="36744"/>
    <cellStyle name="Normal 5 2 5 8 2 4" xfId="47299"/>
    <cellStyle name="Normal 5 2 5 8 2 5" xfId="57863"/>
    <cellStyle name="Normal 5 2 5 8 3" xfId="20907"/>
    <cellStyle name="Normal 5 2 5 8 4" xfId="31464"/>
    <cellStyle name="Normal 5 2 5 8 5" xfId="42019"/>
    <cellStyle name="Normal 5 2 5 8 6" xfId="52583"/>
    <cellStyle name="Normal 5 2 5 9" xfId="8040"/>
    <cellStyle name="Normal 5 2 5 9 2" xfId="23547"/>
    <cellStyle name="Normal 5 2 5 9 3" xfId="34104"/>
    <cellStyle name="Normal 5 2 5 9 4" xfId="44659"/>
    <cellStyle name="Normal 5 2 5 9 5" xfId="55223"/>
    <cellStyle name="Normal 5 2 6" xfId="145"/>
    <cellStyle name="Normal 5 2 6 10" xfId="13375"/>
    <cellStyle name="Normal 5 2 6 11" xfId="18305"/>
    <cellStyle name="Normal 5 2 6 12" xfId="28867"/>
    <cellStyle name="Normal 5 2 6 13" xfId="39422"/>
    <cellStyle name="Normal 5 2 6 14" xfId="49982"/>
    <cellStyle name="Normal 5 2 6 2" xfId="328"/>
    <cellStyle name="Normal 5 2 6 2 10" xfId="29043"/>
    <cellStyle name="Normal 5 2 6 2 11" xfId="39598"/>
    <cellStyle name="Normal 5 2 6 2 12" xfId="50158"/>
    <cellStyle name="Normal 5 2 6 2 2" xfId="681"/>
    <cellStyle name="Normal 5 2 6 2 2 10" xfId="50510"/>
    <cellStyle name="Normal 5 2 6 2 2 2" xfId="1913"/>
    <cellStyle name="Normal 5 2 6 2 2 2 2" xfId="7199"/>
    <cellStyle name="Normal 5 2 6 2 2 2 2 2" xfId="12480"/>
    <cellStyle name="Normal 5 2 6 2 2 2 2 2 2" xfId="27986"/>
    <cellStyle name="Normal 5 2 6 2 2 2 2 2 3" xfId="38543"/>
    <cellStyle name="Normal 5 2 6 2 2 2 2 2 4" xfId="49098"/>
    <cellStyle name="Normal 5 2 6 2 2 2 2 2 5" xfId="59662"/>
    <cellStyle name="Normal 5 2 6 2 2 2 2 3" xfId="17599"/>
    <cellStyle name="Normal 5 2 6 2 2 2 2 4" xfId="22706"/>
    <cellStyle name="Normal 5 2 6 2 2 2 2 5" xfId="33263"/>
    <cellStyle name="Normal 5 2 6 2 2 2 2 6" xfId="43818"/>
    <cellStyle name="Normal 5 2 6 2 2 2 2 7" xfId="54382"/>
    <cellStyle name="Normal 5 2 6 2 2 2 3" xfId="9839"/>
    <cellStyle name="Normal 5 2 6 2 2 2 3 2" xfId="25346"/>
    <cellStyle name="Normal 5 2 6 2 2 2 3 3" xfId="35903"/>
    <cellStyle name="Normal 5 2 6 2 2 2 3 4" xfId="46458"/>
    <cellStyle name="Normal 5 2 6 2 2 2 3 5" xfId="57022"/>
    <cellStyle name="Normal 5 2 6 2 2 2 4" xfId="4557"/>
    <cellStyle name="Normal 5 2 6 2 2 2 5" xfId="15135"/>
    <cellStyle name="Normal 5 2 6 2 2 2 6" xfId="20066"/>
    <cellStyle name="Normal 5 2 6 2 2 2 7" xfId="30623"/>
    <cellStyle name="Normal 5 2 6 2 2 2 8" xfId="41178"/>
    <cellStyle name="Normal 5 2 6 2 2 2 9" xfId="51742"/>
    <cellStyle name="Normal 5 2 6 2 2 3" xfId="5967"/>
    <cellStyle name="Normal 5 2 6 2 2 3 2" xfId="11248"/>
    <cellStyle name="Normal 5 2 6 2 2 3 2 2" xfId="26754"/>
    <cellStyle name="Normal 5 2 6 2 2 3 2 3" xfId="37311"/>
    <cellStyle name="Normal 5 2 6 2 2 3 2 4" xfId="47866"/>
    <cellStyle name="Normal 5 2 6 2 2 3 2 5" xfId="58430"/>
    <cellStyle name="Normal 5 2 6 2 2 3 3" xfId="16367"/>
    <cellStyle name="Normal 5 2 6 2 2 3 4" xfId="21474"/>
    <cellStyle name="Normal 5 2 6 2 2 3 5" xfId="32031"/>
    <cellStyle name="Normal 5 2 6 2 2 3 6" xfId="42586"/>
    <cellStyle name="Normal 5 2 6 2 2 3 7" xfId="53150"/>
    <cellStyle name="Normal 5 2 6 2 2 4" xfId="8607"/>
    <cellStyle name="Normal 5 2 6 2 2 4 2" xfId="24114"/>
    <cellStyle name="Normal 5 2 6 2 2 4 3" xfId="34671"/>
    <cellStyle name="Normal 5 2 6 2 2 4 4" xfId="45226"/>
    <cellStyle name="Normal 5 2 6 2 2 4 5" xfId="55790"/>
    <cellStyle name="Normal 5 2 6 2 2 5" xfId="3325"/>
    <cellStyle name="Normal 5 2 6 2 2 6" xfId="13903"/>
    <cellStyle name="Normal 5 2 6 2 2 7" xfId="18834"/>
    <cellStyle name="Normal 5 2 6 2 2 8" xfId="29391"/>
    <cellStyle name="Normal 5 2 6 2 2 9" xfId="39946"/>
    <cellStyle name="Normal 5 2 6 2 3" xfId="1033"/>
    <cellStyle name="Normal 5 2 6 2 3 10" xfId="50862"/>
    <cellStyle name="Normal 5 2 6 2 3 2" xfId="2265"/>
    <cellStyle name="Normal 5 2 6 2 3 2 2" xfId="7551"/>
    <cellStyle name="Normal 5 2 6 2 3 2 2 2" xfId="12832"/>
    <cellStyle name="Normal 5 2 6 2 3 2 2 2 2" xfId="28338"/>
    <cellStyle name="Normal 5 2 6 2 3 2 2 2 3" xfId="38895"/>
    <cellStyle name="Normal 5 2 6 2 3 2 2 2 4" xfId="49450"/>
    <cellStyle name="Normal 5 2 6 2 3 2 2 2 5" xfId="60014"/>
    <cellStyle name="Normal 5 2 6 2 3 2 2 3" xfId="17951"/>
    <cellStyle name="Normal 5 2 6 2 3 2 2 4" xfId="23058"/>
    <cellStyle name="Normal 5 2 6 2 3 2 2 5" xfId="33615"/>
    <cellStyle name="Normal 5 2 6 2 3 2 2 6" xfId="44170"/>
    <cellStyle name="Normal 5 2 6 2 3 2 2 7" xfId="54734"/>
    <cellStyle name="Normal 5 2 6 2 3 2 3" xfId="10191"/>
    <cellStyle name="Normal 5 2 6 2 3 2 3 2" xfId="25698"/>
    <cellStyle name="Normal 5 2 6 2 3 2 3 3" xfId="36255"/>
    <cellStyle name="Normal 5 2 6 2 3 2 3 4" xfId="46810"/>
    <cellStyle name="Normal 5 2 6 2 3 2 3 5" xfId="57374"/>
    <cellStyle name="Normal 5 2 6 2 3 2 4" xfId="4909"/>
    <cellStyle name="Normal 5 2 6 2 3 2 5" xfId="15487"/>
    <cellStyle name="Normal 5 2 6 2 3 2 6" xfId="20418"/>
    <cellStyle name="Normal 5 2 6 2 3 2 7" xfId="30975"/>
    <cellStyle name="Normal 5 2 6 2 3 2 8" xfId="41530"/>
    <cellStyle name="Normal 5 2 6 2 3 2 9" xfId="52094"/>
    <cellStyle name="Normal 5 2 6 2 3 3" xfId="6319"/>
    <cellStyle name="Normal 5 2 6 2 3 3 2" xfId="11600"/>
    <cellStyle name="Normal 5 2 6 2 3 3 2 2" xfId="27106"/>
    <cellStyle name="Normal 5 2 6 2 3 3 2 3" xfId="37663"/>
    <cellStyle name="Normal 5 2 6 2 3 3 2 4" xfId="48218"/>
    <cellStyle name="Normal 5 2 6 2 3 3 2 5" xfId="58782"/>
    <cellStyle name="Normal 5 2 6 2 3 3 3" xfId="16719"/>
    <cellStyle name="Normal 5 2 6 2 3 3 4" xfId="21826"/>
    <cellStyle name="Normal 5 2 6 2 3 3 5" xfId="32383"/>
    <cellStyle name="Normal 5 2 6 2 3 3 6" xfId="42938"/>
    <cellStyle name="Normal 5 2 6 2 3 3 7" xfId="53502"/>
    <cellStyle name="Normal 5 2 6 2 3 4" xfId="8959"/>
    <cellStyle name="Normal 5 2 6 2 3 4 2" xfId="24466"/>
    <cellStyle name="Normal 5 2 6 2 3 4 3" xfId="35023"/>
    <cellStyle name="Normal 5 2 6 2 3 4 4" xfId="45578"/>
    <cellStyle name="Normal 5 2 6 2 3 4 5" xfId="56142"/>
    <cellStyle name="Normal 5 2 6 2 3 5" xfId="3677"/>
    <cellStyle name="Normal 5 2 6 2 3 6" xfId="14255"/>
    <cellStyle name="Normal 5 2 6 2 3 7" xfId="19186"/>
    <cellStyle name="Normal 5 2 6 2 3 8" xfId="29743"/>
    <cellStyle name="Normal 5 2 6 2 3 9" xfId="40298"/>
    <cellStyle name="Normal 5 2 6 2 4" xfId="1561"/>
    <cellStyle name="Normal 5 2 6 2 4 2" xfId="6847"/>
    <cellStyle name="Normal 5 2 6 2 4 2 2" xfId="12128"/>
    <cellStyle name="Normal 5 2 6 2 4 2 2 2" xfId="27634"/>
    <cellStyle name="Normal 5 2 6 2 4 2 2 3" xfId="38191"/>
    <cellStyle name="Normal 5 2 6 2 4 2 2 4" xfId="48746"/>
    <cellStyle name="Normal 5 2 6 2 4 2 2 5" xfId="59310"/>
    <cellStyle name="Normal 5 2 6 2 4 2 3" xfId="17247"/>
    <cellStyle name="Normal 5 2 6 2 4 2 4" xfId="22354"/>
    <cellStyle name="Normal 5 2 6 2 4 2 5" xfId="32911"/>
    <cellStyle name="Normal 5 2 6 2 4 2 6" xfId="43466"/>
    <cellStyle name="Normal 5 2 6 2 4 2 7" xfId="54030"/>
    <cellStyle name="Normal 5 2 6 2 4 3" xfId="9487"/>
    <cellStyle name="Normal 5 2 6 2 4 3 2" xfId="24994"/>
    <cellStyle name="Normal 5 2 6 2 4 3 3" xfId="35551"/>
    <cellStyle name="Normal 5 2 6 2 4 3 4" xfId="46106"/>
    <cellStyle name="Normal 5 2 6 2 4 3 5" xfId="56670"/>
    <cellStyle name="Normal 5 2 6 2 4 4" xfId="4205"/>
    <cellStyle name="Normal 5 2 6 2 4 5" xfId="14783"/>
    <cellStyle name="Normal 5 2 6 2 4 6" xfId="19714"/>
    <cellStyle name="Normal 5 2 6 2 4 7" xfId="30271"/>
    <cellStyle name="Normal 5 2 6 2 4 8" xfId="40826"/>
    <cellStyle name="Normal 5 2 6 2 4 9" xfId="51390"/>
    <cellStyle name="Normal 5 2 6 2 5" xfId="5614"/>
    <cellStyle name="Normal 5 2 6 2 5 2" xfId="10896"/>
    <cellStyle name="Normal 5 2 6 2 5 2 2" xfId="26402"/>
    <cellStyle name="Normal 5 2 6 2 5 2 3" xfId="36959"/>
    <cellStyle name="Normal 5 2 6 2 5 2 4" xfId="47514"/>
    <cellStyle name="Normal 5 2 6 2 5 2 5" xfId="58078"/>
    <cellStyle name="Normal 5 2 6 2 5 3" xfId="16015"/>
    <cellStyle name="Normal 5 2 6 2 5 4" xfId="21122"/>
    <cellStyle name="Normal 5 2 6 2 5 5" xfId="31679"/>
    <cellStyle name="Normal 5 2 6 2 5 6" xfId="42234"/>
    <cellStyle name="Normal 5 2 6 2 5 7" xfId="52798"/>
    <cellStyle name="Normal 5 2 6 2 6" xfId="8255"/>
    <cellStyle name="Normal 5 2 6 2 6 2" xfId="23762"/>
    <cellStyle name="Normal 5 2 6 2 6 3" xfId="34319"/>
    <cellStyle name="Normal 5 2 6 2 6 4" xfId="44874"/>
    <cellStyle name="Normal 5 2 6 2 6 5" xfId="55438"/>
    <cellStyle name="Normal 5 2 6 2 7" xfId="2977"/>
    <cellStyle name="Normal 5 2 6 2 8" xfId="13551"/>
    <cellStyle name="Normal 5 2 6 2 9" xfId="18482"/>
    <cellStyle name="Normal 5 2 6 3" xfId="504"/>
    <cellStyle name="Normal 5 2 6 3 10" xfId="39772"/>
    <cellStyle name="Normal 5 2 6 3 11" xfId="50334"/>
    <cellStyle name="Normal 5 2 6 3 2" xfId="1209"/>
    <cellStyle name="Normal 5 2 6 3 2 10" xfId="51038"/>
    <cellStyle name="Normal 5 2 6 3 2 2" xfId="2441"/>
    <cellStyle name="Normal 5 2 6 3 2 2 2" xfId="7727"/>
    <cellStyle name="Normal 5 2 6 3 2 2 2 2" xfId="13008"/>
    <cellStyle name="Normal 5 2 6 3 2 2 2 2 2" xfId="28514"/>
    <cellStyle name="Normal 5 2 6 3 2 2 2 2 3" xfId="39071"/>
    <cellStyle name="Normal 5 2 6 3 2 2 2 2 4" xfId="49626"/>
    <cellStyle name="Normal 5 2 6 3 2 2 2 2 5" xfId="60190"/>
    <cellStyle name="Normal 5 2 6 3 2 2 2 3" xfId="18127"/>
    <cellStyle name="Normal 5 2 6 3 2 2 2 4" xfId="23234"/>
    <cellStyle name="Normal 5 2 6 3 2 2 2 5" xfId="33791"/>
    <cellStyle name="Normal 5 2 6 3 2 2 2 6" xfId="44346"/>
    <cellStyle name="Normal 5 2 6 3 2 2 2 7" xfId="54910"/>
    <cellStyle name="Normal 5 2 6 3 2 2 3" xfId="10367"/>
    <cellStyle name="Normal 5 2 6 3 2 2 3 2" xfId="25874"/>
    <cellStyle name="Normal 5 2 6 3 2 2 3 3" xfId="36431"/>
    <cellStyle name="Normal 5 2 6 3 2 2 3 4" xfId="46986"/>
    <cellStyle name="Normal 5 2 6 3 2 2 3 5" xfId="57550"/>
    <cellStyle name="Normal 5 2 6 3 2 2 4" xfId="5085"/>
    <cellStyle name="Normal 5 2 6 3 2 2 5" xfId="15663"/>
    <cellStyle name="Normal 5 2 6 3 2 2 6" xfId="20594"/>
    <cellStyle name="Normal 5 2 6 3 2 2 7" xfId="31151"/>
    <cellStyle name="Normal 5 2 6 3 2 2 8" xfId="41706"/>
    <cellStyle name="Normal 5 2 6 3 2 2 9" xfId="52270"/>
    <cellStyle name="Normal 5 2 6 3 2 3" xfId="6495"/>
    <cellStyle name="Normal 5 2 6 3 2 3 2" xfId="11776"/>
    <cellStyle name="Normal 5 2 6 3 2 3 2 2" xfId="27282"/>
    <cellStyle name="Normal 5 2 6 3 2 3 2 3" xfId="37839"/>
    <cellStyle name="Normal 5 2 6 3 2 3 2 4" xfId="48394"/>
    <cellStyle name="Normal 5 2 6 3 2 3 2 5" xfId="58958"/>
    <cellStyle name="Normal 5 2 6 3 2 3 3" xfId="16895"/>
    <cellStyle name="Normal 5 2 6 3 2 3 4" xfId="22002"/>
    <cellStyle name="Normal 5 2 6 3 2 3 5" xfId="32559"/>
    <cellStyle name="Normal 5 2 6 3 2 3 6" xfId="43114"/>
    <cellStyle name="Normal 5 2 6 3 2 3 7" xfId="53678"/>
    <cellStyle name="Normal 5 2 6 3 2 4" xfId="9135"/>
    <cellStyle name="Normal 5 2 6 3 2 4 2" xfId="24642"/>
    <cellStyle name="Normal 5 2 6 3 2 4 3" xfId="35199"/>
    <cellStyle name="Normal 5 2 6 3 2 4 4" xfId="45754"/>
    <cellStyle name="Normal 5 2 6 3 2 4 5" xfId="56318"/>
    <cellStyle name="Normal 5 2 6 3 2 5" xfId="3853"/>
    <cellStyle name="Normal 5 2 6 3 2 6" xfId="14431"/>
    <cellStyle name="Normal 5 2 6 3 2 7" xfId="19362"/>
    <cellStyle name="Normal 5 2 6 3 2 8" xfId="29919"/>
    <cellStyle name="Normal 5 2 6 3 2 9" xfId="40474"/>
    <cellStyle name="Normal 5 2 6 3 3" xfId="1737"/>
    <cellStyle name="Normal 5 2 6 3 3 2" xfId="7023"/>
    <cellStyle name="Normal 5 2 6 3 3 2 2" xfId="12304"/>
    <cellStyle name="Normal 5 2 6 3 3 2 2 2" xfId="27810"/>
    <cellStyle name="Normal 5 2 6 3 3 2 2 3" xfId="38367"/>
    <cellStyle name="Normal 5 2 6 3 3 2 2 4" xfId="48922"/>
    <cellStyle name="Normal 5 2 6 3 3 2 2 5" xfId="59486"/>
    <cellStyle name="Normal 5 2 6 3 3 2 3" xfId="17423"/>
    <cellStyle name="Normal 5 2 6 3 3 2 4" xfId="22530"/>
    <cellStyle name="Normal 5 2 6 3 3 2 5" xfId="33087"/>
    <cellStyle name="Normal 5 2 6 3 3 2 6" xfId="43642"/>
    <cellStyle name="Normal 5 2 6 3 3 2 7" xfId="54206"/>
    <cellStyle name="Normal 5 2 6 3 3 3" xfId="9663"/>
    <cellStyle name="Normal 5 2 6 3 3 3 2" xfId="25170"/>
    <cellStyle name="Normal 5 2 6 3 3 3 3" xfId="35727"/>
    <cellStyle name="Normal 5 2 6 3 3 3 4" xfId="46282"/>
    <cellStyle name="Normal 5 2 6 3 3 3 5" xfId="56846"/>
    <cellStyle name="Normal 5 2 6 3 3 4" xfId="4381"/>
    <cellStyle name="Normal 5 2 6 3 3 5" xfId="14959"/>
    <cellStyle name="Normal 5 2 6 3 3 6" xfId="19890"/>
    <cellStyle name="Normal 5 2 6 3 3 7" xfId="30447"/>
    <cellStyle name="Normal 5 2 6 3 3 8" xfId="41002"/>
    <cellStyle name="Normal 5 2 6 3 3 9" xfId="51566"/>
    <cellStyle name="Normal 5 2 6 3 4" xfId="5790"/>
    <cellStyle name="Normal 5 2 6 3 4 2" xfId="11072"/>
    <cellStyle name="Normal 5 2 6 3 4 2 2" xfId="26578"/>
    <cellStyle name="Normal 5 2 6 3 4 2 3" xfId="37135"/>
    <cellStyle name="Normal 5 2 6 3 4 2 4" xfId="47690"/>
    <cellStyle name="Normal 5 2 6 3 4 2 5" xfId="58254"/>
    <cellStyle name="Normal 5 2 6 3 4 3" xfId="16191"/>
    <cellStyle name="Normal 5 2 6 3 4 4" xfId="21298"/>
    <cellStyle name="Normal 5 2 6 3 4 5" xfId="31855"/>
    <cellStyle name="Normal 5 2 6 3 4 6" xfId="42410"/>
    <cellStyle name="Normal 5 2 6 3 4 7" xfId="52974"/>
    <cellStyle name="Normal 5 2 6 3 5" xfId="8431"/>
    <cellStyle name="Normal 5 2 6 3 5 2" xfId="23938"/>
    <cellStyle name="Normal 5 2 6 3 5 3" xfId="34495"/>
    <cellStyle name="Normal 5 2 6 3 5 4" xfId="45050"/>
    <cellStyle name="Normal 5 2 6 3 5 5" xfId="55614"/>
    <cellStyle name="Normal 5 2 6 3 6" xfId="3151"/>
    <cellStyle name="Normal 5 2 6 3 7" xfId="13727"/>
    <cellStyle name="Normal 5 2 6 3 8" xfId="18658"/>
    <cellStyle name="Normal 5 2 6 3 9" xfId="29217"/>
    <cellStyle name="Normal 5 2 6 4" xfId="857"/>
    <cellStyle name="Normal 5 2 6 4 10" xfId="50686"/>
    <cellStyle name="Normal 5 2 6 4 2" xfId="2089"/>
    <cellStyle name="Normal 5 2 6 4 2 2" xfId="7375"/>
    <cellStyle name="Normal 5 2 6 4 2 2 2" xfId="12656"/>
    <cellStyle name="Normal 5 2 6 4 2 2 2 2" xfId="28162"/>
    <cellStyle name="Normal 5 2 6 4 2 2 2 3" xfId="38719"/>
    <cellStyle name="Normal 5 2 6 4 2 2 2 4" xfId="49274"/>
    <cellStyle name="Normal 5 2 6 4 2 2 2 5" xfId="59838"/>
    <cellStyle name="Normal 5 2 6 4 2 2 3" xfId="17775"/>
    <cellStyle name="Normal 5 2 6 4 2 2 4" xfId="22882"/>
    <cellStyle name="Normal 5 2 6 4 2 2 5" xfId="33439"/>
    <cellStyle name="Normal 5 2 6 4 2 2 6" xfId="43994"/>
    <cellStyle name="Normal 5 2 6 4 2 2 7" xfId="54558"/>
    <cellStyle name="Normal 5 2 6 4 2 3" xfId="10015"/>
    <cellStyle name="Normal 5 2 6 4 2 3 2" xfId="25522"/>
    <cellStyle name="Normal 5 2 6 4 2 3 3" xfId="36079"/>
    <cellStyle name="Normal 5 2 6 4 2 3 4" xfId="46634"/>
    <cellStyle name="Normal 5 2 6 4 2 3 5" xfId="57198"/>
    <cellStyle name="Normal 5 2 6 4 2 4" xfId="4733"/>
    <cellStyle name="Normal 5 2 6 4 2 5" xfId="15311"/>
    <cellStyle name="Normal 5 2 6 4 2 6" xfId="20242"/>
    <cellStyle name="Normal 5 2 6 4 2 7" xfId="30799"/>
    <cellStyle name="Normal 5 2 6 4 2 8" xfId="41354"/>
    <cellStyle name="Normal 5 2 6 4 2 9" xfId="51918"/>
    <cellStyle name="Normal 5 2 6 4 3" xfId="6143"/>
    <cellStyle name="Normal 5 2 6 4 3 2" xfId="11424"/>
    <cellStyle name="Normal 5 2 6 4 3 2 2" xfId="26930"/>
    <cellStyle name="Normal 5 2 6 4 3 2 3" xfId="37487"/>
    <cellStyle name="Normal 5 2 6 4 3 2 4" xfId="48042"/>
    <cellStyle name="Normal 5 2 6 4 3 2 5" xfId="58606"/>
    <cellStyle name="Normal 5 2 6 4 3 3" xfId="16543"/>
    <cellStyle name="Normal 5 2 6 4 3 4" xfId="21650"/>
    <cellStyle name="Normal 5 2 6 4 3 5" xfId="32207"/>
    <cellStyle name="Normal 5 2 6 4 3 6" xfId="42762"/>
    <cellStyle name="Normal 5 2 6 4 3 7" xfId="53326"/>
    <cellStyle name="Normal 5 2 6 4 4" xfId="8783"/>
    <cellStyle name="Normal 5 2 6 4 4 2" xfId="24290"/>
    <cellStyle name="Normal 5 2 6 4 4 3" xfId="34847"/>
    <cellStyle name="Normal 5 2 6 4 4 4" xfId="45402"/>
    <cellStyle name="Normal 5 2 6 4 4 5" xfId="55966"/>
    <cellStyle name="Normal 5 2 6 4 5" xfId="3501"/>
    <cellStyle name="Normal 5 2 6 4 6" xfId="14079"/>
    <cellStyle name="Normal 5 2 6 4 7" xfId="19010"/>
    <cellStyle name="Normal 5 2 6 4 8" xfId="29567"/>
    <cellStyle name="Normal 5 2 6 4 9" xfId="40122"/>
    <cellStyle name="Normal 5 2 6 5" xfId="1385"/>
    <cellStyle name="Normal 5 2 6 5 2" xfId="6671"/>
    <cellStyle name="Normal 5 2 6 5 2 2" xfId="11952"/>
    <cellStyle name="Normal 5 2 6 5 2 2 2" xfId="27458"/>
    <cellStyle name="Normal 5 2 6 5 2 2 3" xfId="38015"/>
    <cellStyle name="Normal 5 2 6 5 2 2 4" xfId="48570"/>
    <cellStyle name="Normal 5 2 6 5 2 2 5" xfId="59134"/>
    <cellStyle name="Normal 5 2 6 5 2 3" xfId="17071"/>
    <cellStyle name="Normal 5 2 6 5 2 4" xfId="22178"/>
    <cellStyle name="Normal 5 2 6 5 2 5" xfId="32735"/>
    <cellStyle name="Normal 5 2 6 5 2 6" xfId="43290"/>
    <cellStyle name="Normal 5 2 6 5 2 7" xfId="53854"/>
    <cellStyle name="Normal 5 2 6 5 3" xfId="9311"/>
    <cellStyle name="Normal 5 2 6 5 3 2" xfId="24818"/>
    <cellStyle name="Normal 5 2 6 5 3 3" xfId="35375"/>
    <cellStyle name="Normal 5 2 6 5 3 4" xfId="45930"/>
    <cellStyle name="Normal 5 2 6 5 3 5" xfId="56494"/>
    <cellStyle name="Normal 5 2 6 5 4" xfId="4029"/>
    <cellStyle name="Normal 5 2 6 5 5" xfId="14607"/>
    <cellStyle name="Normal 5 2 6 5 6" xfId="19538"/>
    <cellStyle name="Normal 5 2 6 5 7" xfId="30095"/>
    <cellStyle name="Normal 5 2 6 5 8" xfId="40650"/>
    <cellStyle name="Normal 5 2 6 5 9" xfId="51214"/>
    <cellStyle name="Normal 5 2 6 6" xfId="2617"/>
    <cellStyle name="Normal 5 2 6 6 2" xfId="7903"/>
    <cellStyle name="Normal 5 2 6 6 2 2" xfId="13184"/>
    <cellStyle name="Normal 5 2 6 6 2 2 2" xfId="28690"/>
    <cellStyle name="Normal 5 2 6 6 2 2 3" xfId="39247"/>
    <cellStyle name="Normal 5 2 6 6 2 2 4" xfId="49802"/>
    <cellStyle name="Normal 5 2 6 6 2 2 5" xfId="60366"/>
    <cellStyle name="Normal 5 2 6 6 2 3" xfId="23410"/>
    <cellStyle name="Normal 5 2 6 6 2 4" xfId="33967"/>
    <cellStyle name="Normal 5 2 6 6 2 5" xfId="44522"/>
    <cellStyle name="Normal 5 2 6 6 2 6" xfId="55086"/>
    <cellStyle name="Normal 5 2 6 6 3" xfId="10543"/>
    <cellStyle name="Normal 5 2 6 6 3 2" xfId="26050"/>
    <cellStyle name="Normal 5 2 6 6 3 3" xfId="36607"/>
    <cellStyle name="Normal 5 2 6 6 3 4" xfId="47162"/>
    <cellStyle name="Normal 5 2 6 6 3 5" xfId="57726"/>
    <cellStyle name="Normal 5 2 6 6 4" xfId="5261"/>
    <cellStyle name="Normal 5 2 6 6 5" xfId="15839"/>
    <cellStyle name="Normal 5 2 6 6 6" xfId="20770"/>
    <cellStyle name="Normal 5 2 6 6 7" xfId="31327"/>
    <cellStyle name="Normal 5 2 6 6 8" xfId="41882"/>
    <cellStyle name="Normal 5 2 6 6 9" xfId="52446"/>
    <cellStyle name="Normal 5 2 6 7" xfId="5438"/>
    <cellStyle name="Normal 5 2 6 7 2" xfId="10720"/>
    <cellStyle name="Normal 5 2 6 7 2 2" xfId="26226"/>
    <cellStyle name="Normal 5 2 6 7 2 3" xfId="36783"/>
    <cellStyle name="Normal 5 2 6 7 2 4" xfId="47338"/>
    <cellStyle name="Normal 5 2 6 7 2 5" xfId="57902"/>
    <cellStyle name="Normal 5 2 6 7 3" xfId="20946"/>
    <cellStyle name="Normal 5 2 6 7 4" xfId="31503"/>
    <cellStyle name="Normal 5 2 6 7 5" xfId="42058"/>
    <cellStyle name="Normal 5 2 6 7 6" xfId="52622"/>
    <cellStyle name="Normal 5 2 6 8" xfId="8079"/>
    <cellStyle name="Normal 5 2 6 8 2" xfId="23586"/>
    <cellStyle name="Normal 5 2 6 8 3" xfId="34143"/>
    <cellStyle name="Normal 5 2 6 8 4" xfId="44698"/>
    <cellStyle name="Normal 5 2 6 8 5" xfId="55262"/>
    <cellStyle name="Normal 5 2 6 9" xfId="2794"/>
    <cellStyle name="Normal 5 2 7" xfId="239"/>
    <cellStyle name="Normal 5 2 7 10" xfId="28955"/>
    <cellStyle name="Normal 5 2 7 11" xfId="39510"/>
    <cellStyle name="Normal 5 2 7 12" xfId="50070"/>
    <cellStyle name="Normal 5 2 7 2" xfId="592"/>
    <cellStyle name="Normal 5 2 7 2 10" xfId="50421"/>
    <cellStyle name="Normal 5 2 7 2 2" xfId="1824"/>
    <cellStyle name="Normal 5 2 7 2 2 2" xfId="7110"/>
    <cellStyle name="Normal 5 2 7 2 2 2 2" xfId="12391"/>
    <cellStyle name="Normal 5 2 7 2 2 2 2 2" xfId="27897"/>
    <cellStyle name="Normal 5 2 7 2 2 2 2 3" xfId="38454"/>
    <cellStyle name="Normal 5 2 7 2 2 2 2 4" xfId="49009"/>
    <cellStyle name="Normal 5 2 7 2 2 2 2 5" xfId="59573"/>
    <cellStyle name="Normal 5 2 7 2 2 2 3" xfId="17510"/>
    <cellStyle name="Normal 5 2 7 2 2 2 4" xfId="22617"/>
    <cellStyle name="Normal 5 2 7 2 2 2 5" xfId="33174"/>
    <cellStyle name="Normal 5 2 7 2 2 2 6" xfId="43729"/>
    <cellStyle name="Normal 5 2 7 2 2 2 7" xfId="54293"/>
    <cellStyle name="Normal 5 2 7 2 2 3" xfId="9750"/>
    <cellStyle name="Normal 5 2 7 2 2 3 2" xfId="25257"/>
    <cellStyle name="Normal 5 2 7 2 2 3 3" xfId="35814"/>
    <cellStyle name="Normal 5 2 7 2 2 3 4" xfId="46369"/>
    <cellStyle name="Normal 5 2 7 2 2 3 5" xfId="56933"/>
    <cellStyle name="Normal 5 2 7 2 2 4" xfId="4468"/>
    <cellStyle name="Normal 5 2 7 2 2 5" xfId="15046"/>
    <cellStyle name="Normal 5 2 7 2 2 6" xfId="19977"/>
    <cellStyle name="Normal 5 2 7 2 2 7" xfId="30534"/>
    <cellStyle name="Normal 5 2 7 2 2 8" xfId="41089"/>
    <cellStyle name="Normal 5 2 7 2 2 9" xfId="51653"/>
    <cellStyle name="Normal 5 2 7 2 3" xfId="5878"/>
    <cellStyle name="Normal 5 2 7 2 3 2" xfId="11159"/>
    <cellStyle name="Normal 5 2 7 2 3 2 2" xfId="26665"/>
    <cellStyle name="Normal 5 2 7 2 3 2 3" xfId="37222"/>
    <cellStyle name="Normal 5 2 7 2 3 2 4" xfId="47777"/>
    <cellStyle name="Normal 5 2 7 2 3 2 5" xfId="58341"/>
    <cellStyle name="Normal 5 2 7 2 3 3" xfId="16278"/>
    <cellStyle name="Normal 5 2 7 2 3 4" xfId="21385"/>
    <cellStyle name="Normal 5 2 7 2 3 5" xfId="31942"/>
    <cellStyle name="Normal 5 2 7 2 3 6" xfId="42497"/>
    <cellStyle name="Normal 5 2 7 2 3 7" xfId="53061"/>
    <cellStyle name="Normal 5 2 7 2 4" xfId="8518"/>
    <cellStyle name="Normal 5 2 7 2 4 2" xfId="24025"/>
    <cellStyle name="Normal 5 2 7 2 4 3" xfId="34582"/>
    <cellStyle name="Normal 5 2 7 2 4 4" xfId="45137"/>
    <cellStyle name="Normal 5 2 7 2 4 5" xfId="55701"/>
    <cellStyle name="Normal 5 2 7 2 5" xfId="3236"/>
    <cellStyle name="Normal 5 2 7 2 6" xfId="13814"/>
    <cellStyle name="Normal 5 2 7 2 7" xfId="18745"/>
    <cellStyle name="Normal 5 2 7 2 8" xfId="29302"/>
    <cellStyle name="Normal 5 2 7 2 9" xfId="39857"/>
    <cellStyle name="Normal 5 2 7 3" xfId="944"/>
    <cellStyle name="Normal 5 2 7 3 10" xfId="50773"/>
    <cellStyle name="Normal 5 2 7 3 2" xfId="2176"/>
    <cellStyle name="Normal 5 2 7 3 2 2" xfId="7462"/>
    <cellStyle name="Normal 5 2 7 3 2 2 2" xfId="12743"/>
    <cellStyle name="Normal 5 2 7 3 2 2 2 2" xfId="28249"/>
    <cellStyle name="Normal 5 2 7 3 2 2 2 3" xfId="38806"/>
    <cellStyle name="Normal 5 2 7 3 2 2 2 4" xfId="49361"/>
    <cellStyle name="Normal 5 2 7 3 2 2 2 5" xfId="59925"/>
    <cellStyle name="Normal 5 2 7 3 2 2 3" xfId="17862"/>
    <cellStyle name="Normal 5 2 7 3 2 2 4" xfId="22969"/>
    <cellStyle name="Normal 5 2 7 3 2 2 5" xfId="33526"/>
    <cellStyle name="Normal 5 2 7 3 2 2 6" xfId="44081"/>
    <cellStyle name="Normal 5 2 7 3 2 2 7" xfId="54645"/>
    <cellStyle name="Normal 5 2 7 3 2 3" xfId="10102"/>
    <cellStyle name="Normal 5 2 7 3 2 3 2" xfId="25609"/>
    <cellStyle name="Normal 5 2 7 3 2 3 3" xfId="36166"/>
    <cellStyle name="Normal 5 2 7 3 2 3 4" xfId="46721"/>
    <cellStyle name="Normal 5 2 7 3 2 3 5" xfId="57285"/>
    <cellStyle name="Normal 5 2 7 3 2 4" xfId="4820"/>
    <cellStyle name="Normal 5 2 7 3 2 5" xfId="15398"/>
    <cellStyle name="Normal 5 2 7 3 2 6" xfId="20329"/>
    <cellStyle name="Normal 5 2 7 3 2 7" xfId="30886"/>
    <cellStyle name="Normal 5 2 7 3 2 8" xfId="41441"/>
    <cellStyle name="Normal 5 2 7 3 2 9" xfId="52005"/>
    <cellStyle name="Normal 5 2 7 3 3" xfId="6230"/>
    <cellStyle name="Normal 5 2 7 3 3 2" xfId="11511"/>
    <cellStyle name="Normal 5 2 7 3 3 2 2" xfId="27017"/>
    <cellStyle name="Normal 5 2 7 3 3 2 3" xfId="37574"/>
    <cellStyle name="Normal 5 2 7 3 3 2 4" xfId="48129"/>
    <cellStyle name="Normal 5 2 7 3 3 2 5" xfId="58693"/>
    <cellStyle name="Normal 5 2 7 3 3 3" xfId="16630"/>
    <cellStyle name="Normal 5 2 7 3 3 4" xfId="21737"/>
    <cellStyle name="Normal 5 2 7 3 3 5" xfId="32294"/>
    <cellStyle name="Normal 5 2 7 3 3 6" xfId="42849"/>
    <cellStyle name="Normal 5 2 7 3 3 7" xfId="53413"/>
    <cellStyle name="Normal 5 2 7 3 4" xfId="8870"/>
    <cellStyle name="Normal 5 2 7 3 4 2" xfId="24377"/>
    <cellStyle name="Normal 5 2 7 3 4 3" xfId="34934"/>
    <cellStyle name="Normal 5 2 7 3 4 4" xfId="45489"/>
    <cellStyle name="Normal 5 2 7 3 4 5" xfId="56053"/>
    <cellStyle name="Normal 5 2 7 3 5" xfId="3588"/>
    <cellStyle name="Normal 5 2 7 3 6" xfId="14166"/>
    <cellStyle name="Normal 5 2 7 3 7" xfId="19097"/>
    <cellStyle name="Normal 5 2 7 3 8" xfId="29654"/>
    <cellStyle name="Normal 5 2 7 3 9" xfId="40209"/>
    <cellStyle name="Normal 5 2 7 4" xfId="1472"/>
    <cellStyle name="Normal 5 2 7 4 2" xfId="6758"/>
    <cellStyle name="Normal 5 2 7 4 2 2" xfId="12039"/>
    <cellStyle name="Normal 5 2 7 4 2 2 2" xfId="27545"/>
    <cellStyle name="Normal 5 2 7 4 2 2 3" xfId="38102"/>
    <cellStyle name="Normal 5 2 7 4 2 2 4" xfId="48657"/>
    <cellStyle name="Normal 5 2 7 4 2 2 5" xfId="59221"/>
    <cellStyle name="Normal 5 2 7 4 2 3" xfId="17158"/>
    <cellStyle name="Normal 5 2 7 4 2 4" xfId="22265"/>
    <cellStyle name="Normal 5 2 7 4 2 5" xfId="32822"/>
    <cellStyle name="Normal 5 2 7 4 2 6" xfId="43377"/>
    <cellStyle name="Normal 5 2 7 4 2 7" xfId="53941"/>
    <cellStyle name="Normal 5 2 7 4 3" xfId="9398"/>
    <cellStyle name="Normal 5 2 7 4 3 2" xfId="24905"/>
    <cellStyle name="Normal 5 2 7 4 3 3" xfId="35462"/>
    <cellStyle name="Normal 5 2 7 4 3 4" xfId="46017"/>
    <cellStyle name="Normal 5 2 7 4 3 5" xfId="56581"/>
    <cellStyle name="Normal 5 2 7 4 4" xfId="4116"/>
    <cellStyle name="Normal 5 2 7 4 5" xfId="14694"/>
    <cellStyle name="Normal 5 2 7 4 6" xfId="19625"/>
    <cellStyle name="Normal 5 2 7 4 7" xfId="30182"/>
    <cellStyle name="Normal 5 2 7 4 8" xfId="40737"/>
    <cellStyle name="Normal 5 2 7 4 9" xfId="51301"/>
    <cellStyle name="Normal 5 2 7 5" xfId="5525"/>
    <cellStyle name="Normal 5 2 7 5 2" xfId="10807"/>
    <cellStyle name="Normal 5 2 7 5 2 2" xfId="26313"/>
    <cellStyle name="Normal 5 2 7 5 2 3" xfId="36870"/>
    <cellStyle name="Normal 5 2 7 5 2 4" xfId="47425"/>
    <cellStyle name="Normal 5 2 7 5 2 5" xfId="57989"/>
    <cellStyle name="Normal 5 2 7 5 3" xfId="15926"/>
    <cellStyle name="Normal 5 2 7 5 4" xfId="21033"/>
    <cellStyle name="Normal 5 2 7 5 5" xfId="31590"/>
    <cellStyle name="Normal 5 2 7 5 6" xfId="42145"/>
    <cellStyle name="Normal 5 2 7 5 7" xfId="52709"/>
    <cellStyle name="Normal 5 2 7 6" xfId="8166"/>
    <cellStyle name="Normal 5 2 7 6 2" xfId="23673"/>
    <cellStyle name="Normal 5 2 7 6 3" xfId="34230"/>
    <cellStyle name="Normal 5 2 7 6 4" xfId="44785"/>
    <cellStyle name="Normal 5 2 7 6 5" xfId="55349"/>
    <cellStyle name="Normal 5 2 7 7" xfId="2889"/>
    <cellStyle name="Normal 5 2 7 8" xfId="13462"/>
    <cellStyle name="Normal 5 2 7 9" xfId="18394"/>
    <cellStyle name="Normal 5 2 8" xfId="415"/>
    <cellStyle name="Normal 5 2 8 10" xfId="39685"/>
    <cellStyle name="Normal 5 2 8 11" xfId="50245"/>
    <cellStyle name="Normal 5 2 8 2" xfId="1120"/>
    <cellStyle name="Normal 5 2 8 2 10" xfId="50949"/>
    <cellStyle name="Normal 5 2 8 2 2" xfId="2352"/>
    <cellStyle name="Normal 5 2 8 2 2 2" xfId="7638"/>
    <cellStyle name="Normal 5 2 8 2 2 2 2" xfId="12919"/>
    <cellStyle name="Normal 5 2 8 2 2 2 2 2" xfId="28425"/>
    <cellStyle name="Normal 5 2 8 2 2 2 2 3" xfId="38982"/>
    <cellStyle name="Normal 5 2 8 2 2 2 2 4" xfId="49537"/>
    <cellStyle name="Normal 5 2 8 2 2 2 2 5" xfId="60101"/>
    <cellStyle name="Normal 5 2 8 2 2 2 3" xfId="18038"/>
    <cellStyle name="Normal 5 2 8 2 2 2 4" xfId="23145"/>
    <cellStyle name="Normal 5 2 8 2 2 2 5" xfId="33702"/>
    <cellStyle name="Normal 5 2 8 2 2 2 6" xfId="44257"/>
    <cellStyle name="Normal 5 2 8 2 2 2 7" xfId="54821"/>
    <cellStyle name="Normal 5 2 8 2 2 3" xfId="10278"/>
    <cellStyle name="Normal 5 2 8 2 2 3 2" xfId="25785"/>
    <cellStyle name="Normal 5 2 8 2 2 3 3" xfId="36342"/>
    <cellStyle name="Normal 5 2 8 2 2 3 4" xfId="46897"/>
    <cellStyle name="Normal 5 2 8 2 2 3 5" xfId="57461"/>
    <cellStyle name="Normal 5 2 8 2 2 4" xfId="4996"/>
    <cellStyle name="Normal 5 2 8 2 2 5" xfId="15574"/>
    <cellStyle name="Normal 5 2 8 2 2 6" xfId="20505"/>
    <cellStyle name="Normal 5 2 8 2 2 7" xfId="31062"/>
    <cellStyle name="Normal 5 2 8 2 2 8" xfId="41617"/>
    <cellStyle name="Normal 5 2 8 2 2 9" xfId="52181"/>
    <cellStyle name="Normal 5 2 8 2 3" xfId="6406"/>
    <cellStyle name="Normal 5 2 8 2 3 2" xfId="11687"/>
    <cellStyle name="Normal 5 2 8 2 3 2 2" xfId="27193"/>
    <cellStyle name="Normal 5 2 8 2 3 2 3" xfId="37750"/>
    <cellStyle name="Normal 5 2 8 2 3 2 4" xfId="48305"/>
    <cellStyle name="Normal 5 2 8 2 3 2 5" xfId="58869"/>
    <cellStyle name="Normal 5 2 8 2 3 3" xfId="16806"/>
    <cellStyle name="Normal 5 2 8 2 3 4" xfId="21913"/>
    <cellStyle name="Normal 5 2 8 2 3 5" xfId="32470"/>
    <cellStyle name="Normal 5 2 8 2 3 6" xfId="43025"/>
    <cellStyle name="Normal 5 2 8 2 3 7" xfId="53589"/>
    <cellStyle name="Normal 5 2 8 2 4" xfId="9046"/>
    <cellStyle name="Normal 5 2 8 2 4 2" xfId="24553"/>
    <cellStyle name="Normal 5 2 8 2 4 3" xfId="35110"/>
    <cellStyle name="Normal 5 2 8 2 4 4" xfId="45665"/>
    <cellStyle name="Normal 5 2 8 2 4 5" xfId="56229"/>
    <cellStyle name="Normal 5 2 8 2 5" xfId="3764"/>
    <cellStyle name="Normal 5 2 8 2 6" xfId="14342"/>
    <cellStyle name="Normal 5 2 8 2 7" xfId="19273"/>
    <cellStyle name="Normal 5 2 8 2 8" xfId="29830"/>
    <cellStyle name="Normal 5 2 8 2 9" xfId="40385"/>
    <cellStyle name="Normal 5 2 8 3" xfId="1648"/>
    <cellStyle name="Normal 5 2 8 3 2" xfId="6934"/>
    <cellStyle name="Normal 5 2 8 3 2 2" xfId="12215"/>
    <cellStyle name="Normal 5 2 8 3 2 2 2" xfId="27721"/>
    <cellStyle name="Normal 5 2 8 3 2 2 3" xfId="38278"/>
    <cellStyle name="Normal 5 2 8 3 2 2 4" xfId="48833"/>
    <cellStyle name="Normal 5 2 8 3 2 2 5" xfId="59397"/>
    <cellStyle name="Normal 5 2 8 3 2 3" xfId="17334"/>
    <cellStyle name="Normal 5 2 8 3 2 4" xfId="22441"/>
    <cellStyle name="Normal 5 2 8 3 2 5" xfId="32998"/>
    <cellStyle name="Normal 5 2 8 3 2 6" xfId="43553"/>
    <cellStyle name="Normal 5 2 8 3 2 7" xfId="54117"/>
    <cellStyle name="Normal 5 2 8 3 3" xfId="9574"/>
    <cellStyle name="Normal 5 2 8 3 3 2" xfId="25081"/>
    <cellStyle name="Normal 5 2 8 3 3 3" xfId="35638"/>
    <cellStyle name="Normal 5 2 8 3 3 4" xfId="46193"/>
    <cellStyle name="Normal 5 2 8 3 3 5" xfId="56757"/>
    <cellStyle name="Normal 5 2 8 3 4" xfId="4292"/>
    <cellStyle name="Normal 5 2 8 3 5" xfId="14870"/>
    <cellStyle name="Normal 5 2 8 3 6" xfId="19801"/>
    <cellStyle name="Normal 5 2 8 3 7" xfId="30358"/>
    <cellStyle name="Normal 5 2 8 3 8" xfId="40913"/>
    <cellStyle name="Normal 5 2 8 3 9" xfId="51477"/>
    <cellStyle name="Normal 5 2 8 4" xfId="5701"/>
    <cellStyle name="Normal 5 2 8 4 2" xfId="10983"/>
    <cellStyle name="Normal 5 2 8 4 2 2" xfId="26489"/>
    <cellStyle name="Normal 5 2 8 4 2 3" xfId="37046"/>
    <cellStyle name="Normal 5 2 8 4 2 4" xfId="47601"/>
    <cellStyle name="Normal 5 2 8 4 2 5" xfId="58165"/>
    <cellStyle name="Normal 5 2 8 4 3" xfId="16102"/>
    <cellStyle name="Normal 5 2 8 4 4" xfId="21209"/>
    <cellStyle name="Normal 5 2 8 4 5" xfId="31766"/>
    <cellStyle name="Normal 5 2 8 4 6" xfId="42321"/>
    <cellStyle name="Normal 5 2 8 4 7" xfId="52885"/>
    <cellStyle name="Normal 5 2 8 5" xfId="8342"/>
    <cellStyle name="Normal 5 2 8 5 2" xfId="23849"/>
    <cellStyle name="Normal 5 2 8 5 3" xfId="34406"/>
    <cellStyle name="Normal 5 2 8 5 4" xfId="44961"/>
    <cellStyle name="Normal 5 2 8 5 5" xfId="55525"/>
    <cellStyle name="Normal 5 2 8 6" xfId="3064"/>
    <cellStyle name="Normal 5 2 8 7" xfId="13638"/>
    <cellStyle name="Normal 5 2 8 8" xfId="18569"/>
    <cellStyle name="Normal 5 2 8 9" xfId="29130"/>
    <cellStyle name="Normal 5 2 9" xfId="768"/>
    <cellStyle name="Normal 5 2 9 10" xfId="50597"/>
    <cellStyle name="Normal 5 2 9 2" xfId="2000"/>
    <cellStyle name="Normal 5 2 9 2 2" xfId="7286"/>
    <cellStyle name="Normal 5 2 9 2 2 2" xfId="12567"/>
    <cellStyle name="Normal 5 2 9 2 2 2 2" xfId="28073"/>
    <cellStyle name="Normal 5 2 9 2 2 2 3" xfId="38630"/>
    <cellStyle name="Normal 5 2 9 2 2 2 4" xfId="49185"/>
    <cellStyle name="Normal 5 2 9 2 2 2 5" xfId="59749"/>
    <cellStyle name="Normal 5 2 9 2 2 3" xfId="17686"/>
    <cellStyle name="Normal 5 2 9 2 2 4" xfId="22793"/>
    <cellStyle name="Normal 5 2 9 2 2 5" xfId="33350"/>
    <cellStyle name="Normal 5 2 9 2 2 6" xfId="43905"/>
    <cellStyle name="Normal 5 2 9 2 2 7" xfId="54469"/>
    <cellStyle name="Normal 5 2 9 2 3" xfId="9926"/>
    <cellStyle name="Normal 5 2 9 2 3 2" xfId="25433"/>
    <cellStyle name="Normal 5 2 9 2 3 3" xfId="35990"/>
    <cellStyle name="Normal 5 2 9 2 3 4" xfId="46545"/>
    <cellStyle name="Normal 5 2 9 2 3 5" xfId="57109"/>
    <cellStyle name="Normal 5 2 9 2 4" xfId="4644"/>
    <cellStyle name="Normal 5 2 9 2 5" xfId="15222"/>
    <cellStyle name="Normal 5 2 9 2 6" xfId="20153"/>
    <cellStyle name="Normal 5 2 9 2 7" xfId="30710"/>
    <cellStyle name="Normal 5 2 9 2 8" xfId="41265"/>
    <cellStyle name="Normal 5 2 9 2 9" xfId="51829"/>
    <cellStyle name="Normal 5 2 9 3" xfId="6054"/>
    <cellStyle name="Normal 5 2 9 3 2" xfId="11335"/>
    <cellStyle name="Normal 5 2 9 3 2 2" xfId="26841"/>
    <cellStyle name="Normal 5 2 9 3 2 3" xfId="37398"/>
    <cellStyle name="Normal 5 2 9 3 2 4" xfId="47953"/>
    <cellStyle name="Normal 5 2 9 3 2 5" xfId="58517"/>
    <cellStyle name="Normal 5 2 9 3 3" xfId="16454"/>
    <cellStyle name="Normal 5 2 9 3 4" xfId="21561"/>
    <cellStyle name="Normal 5 2 9 3 5" xfId="32118"/>
    <cellStyle name="Normal 5 2 9 3 6" xfId="42673"/>
    <cellStyle name="Normal 5 2 9 3 7" xfId="53237"/>
    <cellStyle name="Normal 5 2 9 4" xfId="8694"/>
    <cellStyle name="Normal 5 2 9 4 2" xfId="24201"/>
    <cellStyle name="Normal 5 2 9 4 3" xfId="34758"/>
    <cellStyle name="Normal 5 2 9 4 4" xfId="45313"/>
    <cellStyle name="Normal 5 2 9 4 5" xfId="55877"/>
    <cellStyle name="Normal 5 2 9 5" xfId="3412"/>
    <cellStyle name="Normal 5 2 9 6" xfId="13990"/>
    <cellStyle name="Normal 5 2 9 7" xfId="18921"/>
    <cellStyle name="Normal 5 2 9 8" xfId="29478"/>
    <cellStyle name="Normal 5 2 9 9" xfId="40033"/>
    <cellStyle name="Normal 5 20" xfId="49888"/>
    <cellStyle name="Normal 5 3" xfId="71"/>
    <cellStyle name="Normal 5 3 10" xfId="5352"/>
    <cellStyle name="Normal 5 3 10 2" xfId="10634"/>
    <cellStyle name="Normal 5 3 10 2 2" xfId="26141"/>
    <cellStyle name="Normal 5 3 10 2 3" xfId="36698"/>
    <cellStyle name="Normal 5 3 10 2 4" xfId="47253"/>
    <cellStyle name="Normal 5 3 10 2 5" xfId="57817"/>
    <cellStyle name="Normal 5 3 10 3" xfId="20861"/>
    <cellStyle name="Normal 5 3 10 4" xfId="31418"/>
    <cellStyle name="Normal 5 3 10 5" xfId="41973"/>
    <cellStyle name="Normal 5 3 10 6" xfId="52537"/>
    <cellStyle name="Normal 5 3 11" xfId="7994"/>
    <cellStyle name="Normal 5 3 11 2" xfId="23501"/>
    <cellStyle name="Normal 5 3 11 3" xfId="34058"/>
    <cellStyle name="Normal 5 3 11 4" xfId="44613"/>
    <cellStyle name="Normal 5 3 11 5" xfId="55177"/>
    <cellStyle name="Normal 5 3 12" xfId="2728"/>
    <cellStyle name="Normal 5 3 13" xfId="13290"/>
    <cellStyle name="Normal 5 3 14" xfId="18219"/>
    <cellStyle name="Normal 5 3 15" xfId="28802"/>
    <cellStyle name="Normal 5 3 16" xfId="39357"/>
    <cellStyle name="Normal 5 3 17" xfId="49896"/>
    <cellStyle name="Normal 5 3 2" xfId="86"/>
    <cellStyle name="Normal 5 3 2 10" xfId="2742"/>
    <cellStyle name="Normal 5 3 2 11" xfId="13306"/>
    <cellStyle name="Normal 5 3 2 12" xfId="18235"/>
    <cellStyle name="Normal 5 3 2 13" xfId="28816"/>
    <cellStyle name="Normal 5 3 2 14" xfId="39371"/>
    <cellStyle name="Normal 5 3 2 15" xfId="49912"/>
    <cellStyle name="Normal 5 3 2 2" xfId="166"/>
    <cellStyle name="Normal 5 3 2 2 10" xfId="13394"/>
    <cellStyle name="Normal 5 3 2 2 11" xfId="18324"/>
    <cellStyle name="Normal 5 3 2 2 12" xfId="28886"/>
    <cellStyle name="Normal 5 3 2 2 13" xfId="39441"/>
    <cellStyle name="Normal 5 3 2 2 14" xfId="50001"/>
    <cellStyle name="Normal 5 3 2 2 2" xfId="347"/>
    <cellStyle name="Normal 5 3 2 2 2 10" xfId="29062"/>
    <cellStyle name="Normal 5 3 2 2 2 11" xfId="39617"/>
    <cellStyle name="Normal 5 3 2 2 2 12" xfId="50177"/>
    <cellStyle name="Normal 5 3 2 2 2 2" xfId="700"/>
    <cellStyle name="Normal 5 3 2 2 2 2 10" xfId="50529"/>
    <cellStyle name="Normal 5 3 2 2 2 2 2" xfId="1932"/>
    <cellStyle name="Normal 5 3 2 2 2 2 2 2" xfId="7218"/>
    <cellStyle name="Normal 5 3 2 2 2 2 2 2 2" xfId="12499"/>
    <cellStyle name="Normal 5 3 2 2 2 2 2 2 2 2" xfId="28005"/>
    <cellStyle name="Normal 5 3 2 2 2 2 2 2 2 3" xfId="38562"/>
    <cellStyle name="Normal 5 3 2 2 2 2 2 2 2 4" xfId="49117"/>
    <cellStyle name="Normal 5 3 2 2 2 2 2 2 2 5" xfId="59681"/>
    <cellStyle name="Normal 5 3 2 2 2 2 2 2 3" xfId="17618"/>
    <cellStyle name="Normal 5 3 2 2 2 2 2 2 4" xfId="22725"/>
    <cellStyle name="Normal 5 3 2 2 2 2 2 2 5" xfId="33282"/>
    <cellStyle name="Normal 5 3 2 2 2 2 2 2 6" xfId="43837"/>
    <cellStyle name="Normal 5 3 2 2 2 2 2 2 7" xfId="54401"/>
    <cellStyle name="Normal 5 3 2 2 2 2 2 3" xfId="9858"/>
    <cellStyle name="Normal 5 3 2 2 2 2 2 3 2" xfId="25365"/>
    <cellStyle name="Normal 5 3 2 2 2 2 2 3 3" xfId="35922"/>
    <cellStyle name="Normal 5 3 2 2 2 2 2 3 4" xfId="46477"/>
    <cellStyle name="Normal 5 3 2 2 2 2 2 3 5" xfId="57041"/>
    <cellStyle name="Normal 5 3 2 2 2 2 2 4" xfId="4576"/>
    <cellStyle name="Normal 5 3 2 2 2 2 2 5" xfId="15154"/>
    <cellStyle name="Normal 5 3 2 2 2 2 2 6" xfId="20085"/>
    <cellStyle name="Normal 5 3 2 2 2 2 2 7" xfId="30642"/>
    <cellStyle name="Normal 5 3 2 2 2 2 2 8" xfId="41197"/>
    <cellStyle name="Normal 5 3 2 2 2 2 2 9" xfId="51761"/>
    <cellStyle name="Normal 5 3 2 2 2 2 3" xfId="5986"/>
    <cellStyle name="Normal 5 3 2 2 2 2 3 2" xfId="11267"/>
    <cellStyle name="Normal 5 3 2 2 2 2 3 2 2" xfId="26773"/>
    <cellStyle name="Normal 5 3 2 2 2 2 3 2 3" xfId="37330"/>
    <cellStyle name="Normal 5 3 2 2 2 2 3 2 4" xfId="47885"/>
    <cellStyle name="Normal 5 3 2 2 2 2 3 2 5" xfId="58449"/>
    <cellStyle name="Normal 5 3 2 2 2 2 3 3" xfId="16386"/>
    <cellStyle name="Normal 5 3 2 2 2 2 3 4" xfId="21493"/>
    <cellStyle name="Normal 5 3 2 2 2 2 3 5" xfId="32050"/>
    <cellStyle name="Normal 5 3 2 2 2 2 3 6" xfId="42605"/>
    <cellStyle name="Normal 5 3 2 2 2 2 3 7" xfId="53169"/>
    <cellStyle name="Normal 5 3 2 2 2 2 4" xfId="8626"/>
    <cellStyle name="Normal 5 3 2 2 2 2 4 2" xfId="24133"/>
    <cellStyle name="Normal 5 3 2 2 2 2 4 3" xfId="34690"/>
    <cellStyle name="Normal 5 3 2 2 2 2 4 4" xfId="45245"/>
    <cellStyle name="Normal 5 3 2 2 2 2 4 5" xfId="55809"/>
    <cellStyle name="Normal 5 3 2 2 2 2 5" xfId="3344"/>
    <cellStyle name="Normal 5 3 2 2 2 2 6" xfId="13922"/>
    <cellStyle name="Normal 5 3 2 2 2 2 7" xfId="18853"/>
    <cellStyle name="Normal 5 3 2 2 2 2 8" xfId="29410"/>
    <cellStyle name="Normal 5 3 2 2 2 2 9" xfId="39965"/>
    <cellStyle name="Normal 5 3 2 2 2 3" xfId="1052"/>
    <cellStyle name="Normal 5 3 2 2 2 3 10" xfId="50881"/>
    <cellStyle name="Normal 5 3 2 2 2 3 2" xfId="2284"/>
    <cellStyle name="Normal 5 3 2 2 2 3 2 2" xfId="7570"/>
    <cellStyle name="Normal 5 3 2 2 2 3 2 2 2" xfId="12851"/>
    <cellStyle name="Normal 5 3 2 2 2 3 2 2 2 2" xfId="28357"/>
    <cellStyle name="Normal 5 3 2 2 2 3 2 2 2 3" xfId="38914"/>
    <cellStyle name="Normal 5 3 2 2 2 3 2 2 2 4" xfId="49469"/>
    <cellStyle name="Normal 5 3 2 2 2 3 2 2 2 5" xfId="60033"/>
    <cellStyle name="Normal 5 3 2 2 2 3 2 2 3" xfId="17970"/>
    <cellStyle name="Normal 5 3 2 2 2 3 2 2 4" xfId="23077"/>
    <cellStyle name="Normal 5 3 2 2 2 3 2 2 5" xfId="33634"/>
    <cellStyle name="Normal 5 3 2 2 2 3 2 2 6" xfId="44189"/>
    <cellStyle name="Normal 5 3 2 2 2 3 2 2 7" xfId="54753"/>
    <cellStyle name="Normal 5 3 2 2 2 3 2 3" xfId="10210"/>
    <cellStyle name="Normal 5 3 2 2 2 3 2 3 2" xfId="25717"/>
    <cellStyle name="Normal 5 3 2 2 2 3 2 3 3" xfId="36274"/>
    <cellStyle name="Normal 5 3 2 2 2 3 2 3 4" xfId="46829"/>
    <cellStyle name="Normal 5 3 2 2 2 3 2 3 5" xfId="57393"/>
    <cellStyle name="Normal 5 3 2 2 2 3 2 4" xfId="4928"/>
    <cellStyle name="Normal 5 3 2 2 2 3 2 5" xfId="15506"/>
    <cellStyle name="Normal 5 3 2 2 2 3 2 6" xfId="20437"/>
    <cellStyle name="Normal 5 3 2 2 2 3 2 7" xfId="30994"/>
    <cellStyle name="Normal 5 3 2 2 2 3 2 8" xfId="41549"/>
    <cellStyle name="Normal 5 3 2 2 2 3 2 9" xfId="52113"/>
    <cellStyle name="Normal 5 3 2 2 2 3 3" xfId="6338"/>
    <cellStyle name="Normal 5 3 2 2 2 3 3 2" xfId="11619"/>
    <cellStyle name="Normal 5 3 2 2 2 3 3 2 2" xfId="27125"/>
    <cellStyle name="Normal 5 3 2 2 2 3 3 2 3" xfId="37682"/>
    <cellStyle name="Normal 5 3 2 2 2 3 3 2 4" xfId="48237"/>
    <cellStyle name="Normal 5 3 2 2 2 3 3 2 5" xfId="58801"/>
    <cellStyle name="Normal 5 3 2 2 2 3 3 3" xfId="16738"/>
    <cellStyle name="Normal 5 3 2 2 2 3 3 4" xfId="21845"/>
    <cellStyle name="Normal 5 3 2 2 2 3 3 5" xfId="32402"/>
    <cellStyle name="Normal 5 3 2 2 2 3 3 6" xfId="42957"/>
    <cellStyle name="Normal 5 3 2 2 2 3 3 7" xfId="53521"/>
    <cellStyle name="Normal 5 3 2 2 2 3 4" xfId="8978"/>
    <cellStyle name="Normal 5 3 2 2 2 3 4 2" xfId="24485"/>
    <cellStyle name="Normal 5 3 2 2 2 3 4 3" xfId="35042"/>
    <cellStyle name="Normal 5 3 2 2 2 3 4 4" xfId="45597"/>
    <cellStyle name="Normal 5 3 2 2 2 3 4 5" xfId="56161"/>
    <cellStyle name="Normal 5 3 2 2 2 3 5" xfId="3696"/>
    <cellStyle name="Normal 5 3 2 2 2 3 6" xfId="14274"/>
    <cellStyle name="Normal 5 3 2 2 2 3 7" xfId="19205"/>
    <cellStyle name="Normal 5 3 2 2 2 3 8" xfId="29762"/>
    <cellStyle name="Normal 5 3 2 2 2 3 9" xfId="40317"/>
    <cellStyle name="Normal 5 3 2 2 2 4" xfId="1580"/>
    <cellStyle name="Normal 5 3 2 2 2 4 2" xfId="6866"/>
    <cellStyle name="Normal 5 3 2 2 2 4 2 2" xfId="12147"/>
    <cellStyle name="Normal 5 3 2 2 2 4 2 2 2" xfId="27653"/>
    <cellStyle name="Normal 5 3 2 2 2 4 2 2 3" xfId="38210"/>
    <cellStyle name="Normal 5 3 2 2 2 4 2 2 4" xfId="48765"/>
    <cellStyle name="Normal 5 3 2 2 2 4 2 2 5" xfId="59329"/>
    <cellStyle name="Normal 5 3 2 2 2 4 2 3" xfId="17266"/>
    <cellStyle name="Normal 5 3 2 2 2 4 2 4" xfId="22373"/>
    <cellStyle name="Normal 5 3 2 2 2 4 2 5" xfId="32930"/>
    <cellStyle name="Normal 5 3 2 2 2 4 2 6" xfId="43485"/>
    <cellStyle name="Normal 5 3 2 2 2 4 2 7" xfId="54049"/>
    <cellStyle name="Normal 5 3 2 2 2 4 3" xfId="9506"/>
    <cellStyle name="Normal 5 3 2 2 2 4 3 2" xfId="25013"/>
    <cellStyle name="Normal 5 3 2 2 2 4 3 3" xfId="35570"/>
    <cellStyle name="Normal 5 3 2 2 2 4 3 4" xfId="46125"/>
    <cellStyle name="Normal 5 3 2 2 2 4 3 5" xfId="56689"/>
    <cellStyle name="Normal 5 3 2 2 2 4 4" xfId="4224"/>
    <cellStyle name="Normal 5 3 2 2 2 4 5" xfId="14802"/>
    <cellStyle name="Normal 5 3 2 2 2 4 6" xfId="19733"/>
    <cellStyle name="Normal 5 3 2 2 2 4 7" xfId="30290"/>
    <cellStyle name="Normal 5 3 2 2 2 4 8" xfId="40845"/>
    <cellStyle name="Normal 5 3 2 2 2 4 9" xfId="51409"/>
    <cellStyle name="Normal 5 3 2 2 2 5" xfId="5633"/>
    <cellStyle name="Normal 5 3 2 2 2 5 2" xfId="10915"/>
    <cellStyle name="Normal 5 3 2 2 2 5 2 2" xfId="26421"/>
    <cellStyle name="Normal 5 3 2 2 2 5 2 3" xfId="36978"/>
    <cellStyle name="Normal 5 3 2 2 2 5 2 4" xfId="47533"/>
    <cellStyle name="Normal 5 3 2 2 2 5 2 5" xfId="58097"/>
    <cellStyle name="Normal 5 3 2 2 2 5 3" xfId="16034"/>
    <cellStyle name="Normal 5 3 2 2 2 5 4" xfId="21141"/>
    <cellStyle name="Normal 5 3 2 2 2 5 5" xfId="31698"/>
    <cellStyle name="Normal 5 3 2 2 2 5 6" xfId="42253"/>
    <cellStyle name="Normal 5 3 2 2 2 5 7" xfId="52817"/>
    <cellStyle name="Normal 5 3 2 2 2 6" xfId="8274"/>
    <cellStyle name="Normal 5 3 2 2 2 6 2" xfId="23781"/>
    <cellStyle name="Normal 5 3 2 2 2 6 3" xfId="34338"/>
    <cellStyle name="Normal 5 3 2 2 2 6 4" xfId="44893"/>
    <cellStyle name="Normal 5 3 2 2 2 6 5" xfId="55457"/>
    <cellStyle name="Normal 5 3 2 2 2 7" xfId="2996"/>
    <cellStyle name="Normal 5 3 2 2 2 8" xfId="13570"/>
    <cellStyle name="Normal 5 3 2 2 2 9" xfId="18501"/>
    <cellStyle name="Normal 5 3 2 2 3" xfId="523"/>
    <cellStyle name="Normal 5 3 2 2 3 10" xfId="39789"/>
    <cellStyle name="Normal 5 3 2 2 3 11" xfId="50353"/>
    <cellStyle name="Normal 5 3 2 2 3 2" xfId="1228"/>
    <cellStyle name="Normal 5 3 2 2 3 2 10" xfId="51057"/>
    <cellStyle name="Normal 5 3 2 2 3 2 2" xfId="2460"/>
    <cellStyle name="Normal 5 3 2 2 3 2 2 2" xfId="7746"/>
    <cellStyle name="Normal 5 3 2 2 3 2 2 2 2" xfId="13027"/>
    <cellStyle name="Normal 5 3 2 2 3 2 2 2 2 2" xfId="28533"/>
    <cellStyle name="Normal 5 3 2 2 3 2 2 2 2 3" xfId="39090"/>
    <cellStyle name="Normal 5 3 2 2 3 2 2 2 2 4" xfId="49645"/>
    <cellStyle name="Normal 5 3 2 2 3 2 2 2 2 5" xfId="60209"/>
    <cellStyle name="Normal 5 3 2 2 3 2 2 2 3" xfId="18146"/>
    <cellStyle name="Normal 5 3 2 2 3 2 2 2 4" xfId="23253"/>
    <cellStyle name="Normal 5 3 2 2 3 2 2 2 5" xfId="33810"/>
    <cellStyle name="Normal 5 3 2 2 3 2 2 2 6" xfId="44365"/>
    <cellStyle name="Normal 5 3 2 2 3 2 2 2 7" xfId="54929"/>
    <cellStyle name="Normal 5 3 2 2 3 2 2 3" xfId="10386"/>
    <cellStyle name="Normal 5 3 2 2 3 2 2 3 2" xfId="25893"/>
    <cellStyle name="Normal 5 3 2 2 3 2 2 3 3" xfId="36450"/>
    <cellStyle name="Normal 5 3 2 2 3 2 2 3 4" xfId="47005"/>
    <cellStyle name="Normal 5 3 2 2 3 2 2 3 5" xfId="57569"/>
    <cellStyle name="Normal 5 3 2 2 3 2 2 4" xfId="5104"/>
    <cellStyle name="Normal 5 3 2 2 3 2 2 5" xfId="15682"/>
    <cellStyle name="Normal 5 3 2 2 3 2 2 6" xfId="20613"/>
    <cellStyle name="Normal 5 3 2 2 3 2 2 7" xfId="31170"/>
    <cellStyle name="Normal 5 3 2 2 3 2 2 8" xfId="41725"/>
    <cellStyle name="Normal 5 3 2 2 3 2 2 9" xfId="52289"/>
    <cellStyle name="Normal 5 3 2 2 3 2 3" xfId="6514"/>
    <cellStyle name="Normal 5 3 2 2 3 2 3 2" xfId="11795"/>
    <cellStyle name="Normal 5 3 2 2 3 2 3 2 2" xfId="27301"/>
    <cellStyle name="Normal 5 3 2 2 3 2 3 2 3" xfId="37858"/>
    <cellStyle name="Normal 5 3 2 2 3 2 3 2 4" xfId="48413"/>
    <cellStyle name="Normal 5 3 2 2 3 2 3 2 5" xfId="58977"/>
    <cellStyle name="Normal 5 3 2 2 3 2 3 3" xfId="16914"/>
    <cellStyle name="Normal 5 3 2 2 3 2 3 4" xfId="22021"/>
    <cellStyle name="Normal 5 3 2 2 3 2 3 5" xfId="32578"/>
    <cellStyle name="Normal 5 3 2 2 3 2 3 6" xfId="43133"/>
    <cellStyle name="Normal 5 3 2 2 3 2 3 7" xfId="53697"/>
    <cellStyle name="Normal 5 3 2 2 3 2 4" xfId="9154"/>
    <cellStyle name="Normal 5 3 2 2 3 2 4 2" xfId="24661"/>
    <cellStyle name="Normal 5 3 2 2 3 2 4 3" xfId="35218"/>
    <cellStyle name="Normal 5 3 2 2 3 2 4 4" xfId="45773"/>
    <cellStyle name="Normal 5 3 2 2 3 2 4 5" xfId="56337"/>
    <cellStyle name="Normal 5 3 2 2 3 2 5" xfId="3872"/>
    <cellStyle name="Normal 5 3 2 2 3 2 6" xfId="14450"/>
    <cellStyle name="Normal 5 3 2 2 3 2 7" xfId="19381"/>
    <cellStyle name="Normal 5 3 2 2 3 2 8" xfId="29938"/>
    <cellStyle name="Normal 5 3 2 2 3 2 9" xfId="40493"/>
    <cellStyle name="Normal 5 3 2 2 3 3" xfId="1756"/>
    <cellStyle name="Normal 5 3 2 2 3 3 2" xfId="7042"/>
    <cellStyle name="Normal 5 3 2 2 3 3 2 2" xfId="12323"/>
    <cellStyle name="Normal 5 3 2 2 3 3 2 2 2" xfId="27829"/>
    <cellStyle name="Normal 5 3 2 2 3 3 2 2 3" xfId="38386"/>
    <cellStyle name="Normal 5 3 2 2 3 3 2 2 4" xfId="48941"/>
    <cellStyle name="Normal 5 3 2 2 3 3 2 2 5" xfId="59505"/>
    <cellStyle name="Normal 5 3 2 2 3 3 2 3" xfId="17442"/>
    <cellStyle name="Normal 5 3 2 2 3 3 2 4" xfId="22549"/>
    <cellStyle name="Normal 5 3 2 2 3 3 2 5" xfId="33106"/>
    <cellStyle name="Normal 5 3 2 2 3 3 2 6" xfId="43661"/>
    <cellStyle name="Normal 5 3 2 2 3 3 2 7" xfId="54225"/>
    <cellStyle name="Normal 5 3 2 2 3 3 3" xfId="9682"/>
    <cellStyle name="Normal 5 3 2 2 3 3 3 2" xfId="25189"/>
    <cellStyle name="Normal 5 3 2 2 3 3 3 3" xfId="35746"/>
    <cellStyle name="Normal 5 3 2 2 3 3 3 4" xfId="46301"/>
    <cellStyle name="Normal 5 3 2 2 3 3 3 5" xfId="56865"/>
    <cellStyle name="Normal 5 3 2 2 3 3 4" xfId="4400"/>
    <cellStyle name="Normal 5 3 2 2 3 3 5" xfId="14978"/>
    <cellStyle name="Normal 5 3 2 2 3 3 6" xfId="19909"/>
    <cellStyle name="Normal 5 3 2 2 3 3 7" xfId="30466"/>
    <cellStyle name="Normal 5 3 2 2 3 3 8" xfId="41021"/>
    <cellStyle name="Normal 5 3 2 2 3 3 9" xfId="51585"/>
    <cellStyle name="Normal 5 3 2 2 3 4" xfId="5809"/>
    <cellStyle name="Normal 5 3 2 2 3 4 2" xfId="11091"/>
    <cellStyle name="Normal 5 3 2 2 3 4 2 2" xfId="26597"/>
    <cellStyle name="Normal 5 3 2 2 3 4 2 3" xfId="37154"/>
    <cellStyle name="Normal 5 3 2 2 3 4 2 4" xfId="47709"/>
    <cellStyle name="Normal 5 3 2 2 3 4 2 5" xfId="58273"/>
    <cellStyle name="Normal 5 3 2 2 3 4 3" xfId="16210"/>
    <cellStyle name="Normal 5 3 2 2 3 4 4" xfId="21317"/>
    <cellStyle name="Normal 5 3 2 2 3 4 5" xfId="31874"/>
    <cellStyle name="Normal 5 3 2 2 3 4 6" xfId="42429"/>
    <cellStyle name="Normal 5 3 2 2 3 4 7" xfId="52993"/>
    <cellStyle name="Normal 5 3 2 2 3 5" xfId="8450"/>
    <cellStyle name="Normal 5 3 2 2 3 5 2" xfId="23957"/>
    <cellStyle name="Normal 5 3 2 2 3 5 3" xfId="34514"/>
    <cellStyle name="Normal 5 3 2 2 3 5 4" xfId="45069"/>
    <cellStyle name="Normal 5 3 2 2 3 5 5" xfId="55633"/>
    <cellStyle name="Normal 5 3 2 2 3 6" xfId="3168"/>
    <cellStyle name="Normal 5 3 2 2 3 7" xfId="13746"/>
    <cellStyle name="Normal 5 3 2 2 3 8" xfId="18677"/>
    <cellStyle name="Normal 5 3 2 2 3 9" xfId="29234"/>
    <cellStyle name="Normal 5 3 2 2 4" xfId="876"/>
    <cellStyle name="Normal 5 3 2 2 4 10" xfId="50705"/>
    <cellStyle name="Normal 5 3 2 2 4 2" xfId="2108"/>
    <cellStyle name="Normal 5 3 2 2 4 2 2" xfId="7394"/>
    <cellStyle name="Normal 5 3 2 2 4 2 2 2" xfId="12675"/>
    <cellStyle name="Normal 5 3 2 2 4 2 2 2 2" xfId="28181"/>
    <cellStyle name="Normal 5 3 2 2 4 2 2 2 3" xfId="38738"/>
    <cellStyle name="Normal 5 3 2 2 4 2 2 2 4" xfId="49293"/>
    <cellStyle name="Normal 5 3 2 2 4 2 2 2 5" xfId="59857"/>
    <cellStyle name="Normal 5 3 2 2 4 2 2 3" xfId="17794"/>
    <cellStyle name="Normal 5 3 2 2 4 2 2 4" xfId="22901"/>
    <cellStyle name="Normal 5 3 2 2 4 2 2 5" xfId="33458"/>
    <cellStyle name="Normal 5 3 2 2 4 2 2 6" xfId="44013"/>
    <cellStyle name="Normal 5 3 2 2 4 2 2 7" xfId="54577"/>
    <cellStyle name="Normal 5 3 2 2 4 2 3" xfId="10034"/>
    <cellStyle name="Normal 5 3 2 2 4 2 3 2" xfId="25541"/>
    <cellStyle name="Normal 5 3 2 2 4 2 3 3" xfId="36098"/>
    <cellStyle name="Normal 5 3 2 2 4 2 3 4" xfId="46653"/>
    <cellStyle name="Normal 5 3 2 2 4 2 3 5" xfId="57217"/>
    <cellStyle name="Normal 5 3 2 2 4 2 4" xfId="4752"/>
    <cellStyle name="Normal 5 3 2 2 4 2 5" xfId="15330"/>
    <cellStyle name="Normal 5 3 2 2 4 2 6" xfId="20261"/>
    <cellStyle name="Normal 5 3 2 2 4 2 7" xfId="30818"/>
    <cellStyle name="Normal 5 3 2 2 4 2 8" xfId="41373"/>
    <cellStyle name="Normal 5 3 2 2 4 2 9" xfId="51937"/>
    <cellStyle name="Normal 5 3 2 2 4 3" xfId="6162"/>
    <cellStyle name="Normal 5 3 2 2 4 3 2" xfId="11443"/>
    <cellStyle name="Normal 5 3 2 2 4 3 2 2" xfId="26949"/>
    <cellStyle name="Normal 5 3 2 2 4 3 2 3" xfId="37506"/>
    <cellStyle name="Normal 5 3 2 2 4 3 2 4" xfId="48061"/>
    <cellStyle name="Normal 5 3 2 2 4 3 2 5" xfId="58625"/>
    <cellStyle name="Normal 5 3 2 2 4 3 3" xfId="16562"/>
    <cellStyle name="Normal 5 3 2 2 4 3 4" xfId="21669"/>
    <cellStyle name="Normal 5 3 2 2 4 3 5" xfId="32226"/>
    <cellStyle name="Normal 5 3 2 2 4 3 6" xfId="42781"/>
    <cellStyle name="Normal 5 3 2 2 4 3 7" xfId="53345"/>
    <cellStyle name="Normal 5 3 2 2 4 4" xfId="8802"/>
    <cellStyle name="Normal 5 3 2 2 4 4 2" xfId="24309"/>
    <cellStyle name="Normal 5 3 2 2 4 4 3" xfId="34866"/>
    <cellStyle name="Normal 5 3 2 2 4 4 4" xfId="45421"/>
    <cellStyle name="Normal 5 3 2 2 4 4 5" xfId="55985"/>
    <cellStyle name="Normal 5 3 2 2 4 5" xfId="3520"/>
    <cellStyle name="Normal 5 3 2 2 4 6" xfId="14098"/>
    <cellStyle name="Normal 5 3 2 2 4 7" xfId="19029"/>
    <cellStyle name="Normal 5 3 2 2 4 8" xfId="29586"/>
    <cellStyle name="Normal 5 3 2 2 4 9" xfId="40141"/>
    <cellStyle name="Normal 5 3 2 2 5" xfId="1404"/>
    <cellStyle name="Normal 5 3 2 2 5 2" xfId="6690"/>
    <cellStyle name="Normal 5 3 2 2 5 2 2" xfId="11971"/>
    <cellStyle name="Normal 5 3 2 2 5 2 2 2" xfId="27477"/>
    <cellStyle name="Normal 5 3 2 2 5 2 2 3" xfId="38034"/>
    <cellStyle name="Normal 5 3 2 2 5 2 2 4" xfId="48589"/>
    <cellStyle name="Normal 5 3 2 2 5 2 2 5" xfId="59153"/>
    <cellStyle name="Normal 5 3 2 2 5 2 3" xfId="17090"/>
    <cellStyle name="Normal 5 3 2 2 5 2 4" xfId="22197"/>
    <cellStyle name="Normal 5 3 2 2 5 2 5" xfId="32754"/>
    <cellStyle name="Normal 5 3 2 2 5 2 6" xfId="43309"/>
    <cellStyle name="Normal 5 3 2 2 5 2 7" xfId="53873"/>
    <cellStyle name="Normal 5 3 2 2 5 3" xfId="9330"/>
    <cellStyle name="Normal 5 3 2 2 5 3 2" xfId="24837"/>
    <cellStyle name="Normal 5 3 2 2 5 3 3" xfId="35394"/>
    <cellStyle name="Normal 5 3 2 2 5 3 4" xfId="45949"/>
    <cellStyle name="Normal 5 3 2 2 5 3 5" xfId="56513"/>
    <cellStyle name="Normal 5 3 2 2 5 4" xfId="4048"/>
    <cellStyle name="Normal 5 3 2 2 5 5" xfId="14626"/>
    <cellStyle name="Normal 5 3 2 2 5 6" xfId="19557"/>
    <cellStyle name="Normal 5 3 2 2 5 7" xfId="30114"/>
    <cellStyle name="Normal 5 3 2 2 5 8" xfId="40669"/>
    <cellStyle name="Normal 5 3 2 2 5 9" xfId="51233"/>
    <cellStyle name="Normal 5 3 2 2 6" xfId="2636"/>
    <cellStyle name="Normal 5 3 2 2 6 2" xfId="7922"/>
    <cellStyle name="Normal 5 3 2 2 6 2 2" xfId="13203"/>
    <cellStyle name="Normal 5 3 2 2 6 2 2 2" xfId="28709"/>
    <cellStyle name="Normal 5 3 2 2 6 2 2 3" xfId="39266"/>
    <cellStyle name="Normal 5 3 2 2 6 2 2 4" xfId="49821"/>
    <cellStyle name="Normal 5 3 2 2 6 2 2 5" xfId="60385"/>
    <cellStyle name="Normal 5 3 2 2 6 2 3" xfId="23429"/>
    <cellStyle name="Normal 5 3 2 2 6 2 4" xfId="33986"/>
    <cellStyle name="Normal 5 3 2 2 6 2 5" xfId="44541"/>
    <cellStyle name="Normal 5 3 2 2 6 2 6" xfId="55105"/>
    <cellStyle name="Normal 5 3 2 2 6 3" xfId="10562"/>
    <cellStyle name="Normal 5 3 2 2 6 3 2" xfId="26069"/>
    <cellStyle name="Normal 5 3 2 2 6 3 3" xfId="36626"/>
    <cellStyle name="Normal 5 3 2 2 6 3 4" xfId="47181"/>
    <cellStyle name="Normal 5 3 2 2 6 3 5" xfId="57745"/>
    <cellStyle name="Normal 5 3 2 2 6 4" xfId="5280"/>
    <cellStyle name="Normal 5 3 2 2 6 5" xfId="15858"/>
    <cellStyle name="Normal 5 3 2 2 6 6" xfId="20789"/>
    <cellStyle name="Normal 5 3 2 2 6 7" xfId="31346"/>
    <cellStyle name="Normal 5 3 2 2 6 8" xfId="41901"/>
    <cellStyle name="Normal 5 3 2 2 6 9" xfId="52465"/>
    <cellStyle name="Normal 5 3 2 2 7" xfId="5457"/>
    <cellStyle name="Normal 5 3 2 2 7 2" xfId="10739"/>
    <cellStyle name="Normal 5 3 2 2 7 2 2" xfId="26245"/>
    <cellStyle name="Normal 5 3 2 2 7 2 3" xfId="36802"/>
    <cellStyle name="Normal 5 3 2 2 7 2 4" xfId="47357"/>
    <cellStyle name="Normal 5 3 2 2 7 2 5" xfId="57921"/>
    <cellStyle name="Normal 5 3 2 2 7 3" xfId="20965"/>
    <cellStyle name="Normal 5 3 2 2 7 4" xfId="31522"/>
    <cellStyle name="Normal 5 3 2 2 7 5" xfId="42077"/>
    <cellStyle name="Normal 5 3 2 2 7 6" xfId="52641"/>
    <cellStyle name="Normal 5 3 2 2 8" xfId="8098"/>
    <cellStyle name="Normal 5 3 2 2 8 2" xfId="23605"/>
    <cellStyle name="Normal 5 3 2 2 8 3" xfId="34162"/>
    <cellStyle name="Normal 5 3 2 2 8 4" xfId="44717"/>
    <cellStyle name="Normal 5 3 2 2 8 5" xfId="55281"/>
    <cellStyle name="Normal 5 3 2 2 9" xfId="2813"/>
    <cellStyle name="Normal 5 3 2 3" xfId="259"/>
    <cellStyle name="Normal 5 3 2 3 10" xfId="28974"/>
    <cellStyle name="Normal 5 3 2 3 11" xfId="39529"/>
    <cellStyle name="Normal 5 3 2 3 12" xfId="50089"/>
    <cellStyle name="Normal 5 3 2 3 2" xfId="612"/>
    <cellStyle name="Normal 5 3 2 3 2 10" xfId="50441"/>
    <cellStyle name="Normal 5 3 2 3 2 2" xfId="1844"/>
    <cellStyle name="Normal 5 3 2 3 2 2 2" xfId="7130"/>
    <cellStyle name="Normal 5 3 2 3 2 2 2 2" xfId="12411"/>
    <cellStyle name="Normal 5 3 2 3 2 2 2 2 2" xfId="27917"/>
    <cellStyle name="Normal 5 3 2 3 2 2 2 2 3" xfId="38474"/>
    <cellStyle name="Normal 5 3 2 3 2 2 2 2 4" xfId="49029"/>
    <cellStyle name="Normal 5 3 2 3 2 2 2 2 5" xfId="59593"/>
    <cellStyle name="Normal 5 3 2 3 2 2 2 3" xfId="17530"/>
    <cellStyle name="Normal 5 3 2 3 2 2 2 4" xfId="22637"/>
    <cellStyle name="Normal 5 3 2 3 2 2 2 5" xfId="33194"/>
    <cellStyle name="Normal 5 3 2 3 2 2 2 6" xfId="43749"/>
    <cellStyle name="Normal 5 3 2 3 2 2 2 7" xfId="54313"/>
    <cellStyle name="Normal 5 3 2 3 2 2 3" xfId="9770"/>
    <cellStyle name="Normal 5 3 2 3 2 2 3 2" xfId="25277"/>
    <cellStyle name="Normal 5 3 2 3 2 2 3 3" xfId="35834"/>
    <cellStyle name="Normal 5 3 2 3 2 2 3 4" xfId="46389"/>
    <cellStyle name="Normal 5 3 2 3 2 2 3 5" xfId="56953"/>
    <cellStyle name="Normal 5 3 2 3 2 2 4" xfId="4488"/>
    <cellStyle name="Normal 5 3 2 3 2 2 5" xfId="15066"/>
    <cellStyle name="Normal 5 3 2 3 2 2 6" xfId="19997"/>
    <cellStyle name="Normal 5 3 2 3 2 2 7" xfId="30554"/>
    <cellStyle name="Normal 5 3 2 3 2 2 8" xfId="41109"/>
    <cellStyle name="Normal 5 3 2 3 2 2 9" xfId="51673"/>
    <cellStyle name="Normal 5 3 2 3 2 3" xfId="5898"/>
    <cellStyle name="Normal 5 3 2 3 2 3 2" xfId="11179"/>
    <cellStyle name="Normal 5 3 2 3 2 3 2 2" xfId="26685"/>
    <cellStyle name="Normal 5 3 2 3 2 3 2 3" xfId="37242"/>
    <cellStyle name="Normal 5 3 2 3 2 3 2 4" xfId="47797"/>
    <cellStyle name="Normal 5 3 2 3 2 3 2 5" xfId="58361"/>
    <cellStyle name="Normal 5 3 2 3 2 3 3" xfId="16298"/>
    <cellStyle name="Normal 5 3 2 3 2 3 4" xfId="21405"/>
    <cellStyle name="Normal 5 3 2 3 2 3 5" xfId="31962"/>
    <cellStyle name="Normal 5 3 2 3 2 3 6" xfId="42517"/>
    <cellStyle name="Normal 5 3 2 3 2 3 7" xfId="53081"/>
    <cellStyle name="Normal 5 3 2 3 2 4" xfId="8538"/>
    <cellStyle name="Normal 5 3 2 3 2 4 2" xfId="24045"/>
    <cellStyle name="Normal 5 3 2 3 2 4 3" xfId="34602"/>
    <cellStyle name="Normal 5 3 2 3 2 4 4" xfId="45157"/>
    <cellStyle name="Normal 5 3 2 3 2 4 5" xfId="55721"/>
    <cellStyle name="Normal 5 3 2 3 2 5" xfId="3256"/>
    <cellStyle name="Normal 5 3 2 3 2 6" xfId="13834"/>
    <cellStyle name="Normal 5 3 2 3 2 7" xfId="18765"/>
    <cellStyle name="Normal 5 3 2 3 2 8" xfId="29322"/>
    <cellStyle name="Normal 5 3 2 3 2 9" xfId="39877"/>
    <cellStyle name="Normal 5 3 2 3 3" xfId="964"/>
    <cellStyle name="Normal 5 3 2 3 3 10" xfId="50793"/>
    <cellStyle name="Normal 5 3 2 3 3 2" xfId="2196"/>
    <cellStyle name="Normal 5 3 2 3 3 2 2" xfId="7482"/>
    <cellStyle name="Normal 5 3 2 3 3 2 2 2" xfId="12763"/>
    <cellStyle name="Normal 5 3 2 3 3 2 2 2 2" xfId="28269"/>
    <cellStyle name="Normal 5 3 2 3 3 2 2 2 3" xfId="38826"/>
    <cellStyle name="Normal 5 3 2 3 3 2 2 2 4" xfId="49381"/>
    <cellStyle name="Normal 5 3 2 3 3 2 2 2 5" xfId="59945"/>
    <cellStyle name="Normal 5 3 2 3 3 2 2 3" xfId="17882"/>
    <cellStyle name="Normal 5 3 2 3 3 2 2 4" xfId="22989"/>
    <cellStyle name="Normal 5 3 2 3 3 2 2 5" xfId="33546"/>
    <cellStyle name="Normal 5 3 2 3 3 2 2 6" xfId="44101"/>
    <cellStyle name="Normal 5 3 2 3 3 2 2 7" xfId="54665"/>
    <cellStyle name="Normal 5 3 2 3 3 2 3" xfId="10122"/>
    <cellStyle name="Normal 5 3 2 3 3 2 3 2" xfId="25629"/>
    <cellStyle name="Normal 5 3 2 3 3 2 3 3" xfId="36186"/>
    <cellStyle name="Normal 5 3 2 3 3 2 3 4" xfId="46741"/>
    <cellStyle name="Normal 5 3 2 3 3 2 3 5" xfId="57305"/>
    <cellStyle name="Normal 5 3 2 3 3 2 4" xfId="4840"/>
    <cellStyle name="Normal 5 3 2 3 3 2 5" xfId="15418"/>
    <cellStyle name="Normal 5 3 2 3 3 2 6" xfId="20349"/>
    <cellStyle name="Normal 5 3 2 3 3 2 7" xfId="30906"/>
    <cellStyle name="Normal 5 3 2 3 3 2 8" xfId="41461"/>
    <cellStyle name="Normal 5 3 2 3 3 2 9" xfId="52025"/>
    <cellStyle name="Normal 5 3 2 3 3 3" xfId="6250"/>
    <cellStyle name="Normal 5 3 2 3 3 3 2" xfId="11531"/>
    <cellStyle name="Normal 5 3 2 3 3 3 2 2" xfId="27037"/>
    <cellStyle name="Normal 5 3 2 3 3 3 2 3" xfId="37594"/>
    <cellStyle name="Normal 5 3 2 3 3 3 2 4" xfId="48149"/>
    <cellStyle name="Normal 5 3 2 3 3 3 2 5" xfId="58713"/>
    <cellStyle name="Normal 5 3 2 3 3 3 3" xfId="16650"/>
    <cellStyle name="Normal 5 3 2 3 3 3 4" xfId="21757"/>
    <cellStyle name="Normal 5 3 2 3 3 3 5" xfId="32314"/>
    <cellStyle name="Normal 5 3 2 3 3 3 6" xfId="42869"/>
    <cellStyle name="Normal 5 3 2 3 3 3 7" xfId="53433"/>
    <cellStyle name="Normal 5 3 2 3 3 4" xfId="8890"/>
    <cellStyle name="Normal 5 3 2 3 3 4 2" xfId="24397"/>
    <cellStyle name="Normal 5 3 2 3 3 4 3" xfId="34954"/>
    <cellStyle name="Normal 5 3 2 3 3 4 4" xfId="45509"/>
    <cellStyle name="Normal 5 3 2 3 3 4 5" xfId="56073"/>
    <cellStyle name="Normal 5 3 2 3 3 5" xfId="3608"/>
    <cellStyle name="Normal 5 3 2 3 3 6" xfId="14186"/>
    <cellStyle name="Normal 5 3 2 3 3 7" xfId="19117"/>
    <cellStyle name="Normal 5 3 2 3 3 8" xfId="29674"/>
    <cellStyle name="Normal 5 3 2 3 3 9" xfId="40229"/>
    <cellStyle name="Normal 5 3 2 3 4" xfId="1492"/>
    <cellStyle name="Normal 5 3 2 3 4 2" xfId="6778"/>
    <cellStyle name="Normal 5 3 2 3 4 2 2" xfId="12059"/>
    <cellStyle name="Normal 5 3 2 3 4 2 2 2" xfId="27565"/>
    <cellStyle name="Normal 5 3 2 3 4 2 2 3" xfId="38122"/>
    <cellStyle name="Normal 5 3 2 3 4 2 2 4" xfId="48677"/>
    <cellStyle name="Normal 5 3 2 3 4 2 2 5" xfId="59241"/>
    <cellStyle name="Normal 5 3 2 3 4 2 3" xfId="17178"/>
    <cellStyle name="Normal 5 3 2 3 4 2 4" xfId="22285"/>
    <cellStyle name="Normal 5 3 2 3 4 2 5" xfId="32842"/>
    <cellStyle name="Normal 5 3 2 3 4 2 6" xfId="43397"/>
    <cellStyle name="Normal 5 3 2 3 4 2 7" xfId="53961"/>
    <cellStyle name="Normal 5 3 2 3 4 3" xfId="9418"/>
    <cellStyle name="Normal 5 3 2 3 4 3 2" xfId="24925"/>
    <cellStyle name="Normal 5 3 2 3 4 3 3" xfId="35482"/>
    <cellStyle name="Normal 5 3 2 3 4 3 4" xfId="46037"/>
    <cellStyle name="Normal 5 3 2 3 4 3 5" xfId="56601"/>
    <cellStyle name="Normal 5 3 2 3 4 4" xfId="4136"/>
    <cellStyle name="Normal 5 3 2 3 4 5" xfId="14714"/>
    <cellStyle name="Normal 5 3 2 3 4 6" xfId="19645"/>
    <cellStyle name="Normal 5 3 2 3 4 7" xfId="30202"/>
    <cellStyle name="Normal 5 3 2 3 4 8" xfId="40757"/>
    <cellStyle name="Normal 5 3 2 3 4 9" xfId="51321"/>
    <cellStyle name="Normal 5 3 2 3 5" xfId="5545"/>
    <cellStyle name="Normal 5 3 2 3 5 2" xfId="10827"/>
    <cellStyle name="Normal 5 3 2 3 5 2 2" xfId="26333"/>
    <cellStyle name="Normal 5 3 2 3 5 2 3" xfId="36890"/>
    <cellStyle name="Normal 5 3 2 3 5 2 4" xfId="47445"/>
    <cellStyle name="Normal 5 3 2 3 5 2 5" xfId="58009"/>
    <cellStyle name="Normal 5 3 2 3 5 3" xfId="15946"/>
    <cellStyle name="Normal 5 3 2 3 5 4" xfId="21053"/>
    <cellStyle name="Normal 5 3 2 3 5 5" xfId="31610"/>
    <cellStyle name="Normal 5 3 2 3 5 6" xfId="42165"/>
    <cellStyle name="Normal 5 3 2 3 5 7" xfId="52729"/>
    <cellStyle name="Normal 5 3 2 3 6" xfId="8186"/>
    <cellStyle name="Normal 5 3 2 3 6 2" xfId="23693"/>
    <cellStyle name="Normal 5 3 2 3 6 3" xfId="34250"/>
    <cellStyle name="Normal 5 3 2 3 6 4" xfId="44805"/>
    <cellStyle name="Normal 5 3 2 3 6 5" xfId="55369"/>
    <cellStyle name="Normal 5 3 2 3 7" xfId="2908"/>
    <cellStyle name="Normal 5 3 2 3 8" xfId="13482"/>
    <cellStyle name="Normal 5 3 2 3 9" xfId="18413"/>
    <cellStyle name="Normal 5 3 2 4" xfId="437"/>
    <cellStyle name="Normal 5 3 2 4 10" xfId="39706"/>
    <cellStyle name="Normal 5 3 2 4 11" xfId="50267"/>
    <cellStyle name="Normal 5 3 2 4 2" xfId="1142"/>
    <cellStyle name="Normal 5 3 2 4 2 10" xfId="50971"/>
    <cellStyle name="Normal 5 3 2 4 2 2" xfId="2374"/>
    <cellStyle name="Normal 5 3 2 4 2 2 2" xfId="7660"/>
    <cellStyle name="Normal 5 3 2 4 2 2 2 2" xfId="12941"/>
    <cellStyle name="Normal 5 3 2 4 2 2 2 2 2" xfId="28447"/>
    <cellStyle name="Normal 5 3 2 4 2 2 2 2 3" xfId="39004"/>
    <cellStyle name="Normal 5 3 2 4 2 2 2 2 4" xfId="49559"/>
    <cellStyle name="Normal 5 3 2 4 2 2 2 2 5" xfId="60123"/>
    <cellStyle name="Normal 5 3 2 4 2 2 2 3" xfId="18060"/>
    <cellStyle name="Normal 5 3 2 4 2 2 2 4" xfId="23167"/>
    <cellStyle name="Normal 5 3 2 4 2 2 2 5" xfId="33724"/>
    <cellStyle name="Normal 5 3 2 4 2 2 2 6" xfId="44279"/>
    <cellStyle name="Normal 5 3 2 4 2 2 2 7" xfId="54843"/>
    <cellStyle name="Normal 5 3 2 4 2 2 3" xfId="10300"/>
    <cellStyle name="Normal 5 3 2 4 2 2 3 2" xfId="25807"/>
    <cellStyle name="Normal 5 3 2 4 2 2 3 3" xfId="36364"/>
    <cellStyle name="Normal 5 3 2 4 2 2 3 4" xfId="46919"/>
    <cellStyle name="Normal 5 3 2 4 2 2 3 5" xfId="57483"/>
    <cellStyle name="Normal 5 3 2 4 2 2 4" xfId="5018"/>
    <cellStyle name="Normal 5 3 2 4 2 2 5" xfId="15596"/>
    <cellStyle name="Normal 5 3 2 4 2 2 6" xfId="20527"/>
    <cellStyle name="Normal 5 3 2 4 2 2 7" xfId="31084"/>
    <cellStyle name="Normal 5 3 2 4 2 2 8" xfId="41639"/>
    <cellStyle name="Normal 5 3 2 4 2 2 9" xfId="52203"/>
    <cellStyle name="Normal 5 3 2 4 2 3" xfId="6428"/>
    <cellStyle name="Normal 5 3 2 4 2 3 2" xfId="11709"/>
    <cellStyle name="Normal 5 3 2 4 2 3 2 2" xfId="27215"/>
    <cellStyle name="Normal 5 3 2 4 2 3 2 3" xfId="37772"/>
    <cellStyle name="Normal 5 3 2 4 2 3 2 4" xfId="48327"/>
    <cellStyle name="Normal 5 3 2 4 2 3 2 5" xfId="58891"/>
    <cellStyle name="Normal 5 3 2 4 2 3 3" xfId="16828"/>
    <cellStyle name="Normal 5 3 2 4 2 3 4" xfId="21935"/>
    <cellStyle name="Normal 5 3 2 4 2 3 5" xfId="32492"/>
    <cellStyle name="Normal 5 3 2 4 2 3 6" xfId="43047"/>
    <cellStyle name="Normal 5 3 2 4 2 3 7" xfId="53611"/>
    <cellStyle name="Normal 5 3 2 4 2 4" xfId="9068"/>
    <cellStyle name="Normal 5 3 2 4 2 4 2" xfId="24575"/>
    <cellStyle name="Normal 5 3 2 4 2 4 3" xfId="35132"/>
    <cellStyle name="Normal 5 3 2 4 2 4 4" xfId="45687"/>
    <cellStyle name="Normal 5 3 2 4 2 4 5" xfId="56251"/>
    <cellStyle name="Normal 5 3 2 4 2 5" xfId="3786"/>
    <cellStyle name="Normal 5 3 2 4 2 6" xfId="14364"/>
    <cellStyle name="Normal 5 3 2 4 2 7" xfId="19295"/>
    <cellStyle name="Normal 5 3 2 4 2 8" xfId="29852"/>
    <cellStyle name="Normal 5 3 2 4 2 9" xfId="40407"/>
    <cellStyle name="Normal 5 3 2 4 3" xfId="1670"/>
    <cellStyle name="Normal 5 3 2 4 3 2" xfId="6956"/>
    <cellStyle name="Normal 5 3 2 4 3 2 2" xfId="12237"/>
    <cellStyle name="Normal 5 3 2 4 3 2 2 2" xfId="27743"/>
    <cellStyle name="Normal 5 3 2 4 3 2 2 3" xfId="38300"/>
    <cellStyle name="Normal 5 3 2 4 3 2 2 4" xfId="48855"/>
    <cellStyle name="Normal 5 3 2 4 3 2 2 5" xfId="59419"/>
    <cellStyle name="Normal 5 3 2 4 3 2 3" xfId="17356"/>
    <cellStyle name="Normal 5 3 2 4 3 2 4" xfId="22463"/>
    <cellStyle name="Normal 5 3 2 4 3 2 5" xfId="33020"/>
    <cellStyle name="Normal 5 3 2 4 3 2 6" xfId="43575"/>
    <cellStyle name="Normal 5 3 2 4 3 2 7" xfId="54139"/>
    <cellStyle name="Normal 5 3 2 4 3 3" xfId="9596"/>
    <cellStyle name="Normal 5 3 2 4 3 3 2" xfId="25103"/>
    <cellStyle name="Normal 5 3 2 4 3 3 3" xfId="35660"/>
    <cellStyle name="Normal 5 3 2 4 3 3 4" xfId="46215"/>
    <cellStyle name="Normal 5 3 2 4 3 3 5" xfId="56779"/>
    <cellStyle name="Normal 5 3 2 4 3 4" xfId="4314"/>
    <cellStyle name="Normal 5 3 2 4 3 5" xfId="14892"/>
    <cellStyle name="Normal 5 3 2 4 3 6" xfId="19823"/>
    <cellStyle name="Normal 5 3 2 4 3 7" xfId="30380"/>
    <cellStyle name="Normal 5 3 2 4 3 8" xfId="40935"/>
    <cellStyle name="Normal 5 3 2 4 3 9" xfId="51499"/>
    <cellStyle name="Normal 5 3 2 4 4" xfId="5723"/>
    <cellStyle name="Normal 5 3 2 4 4 2" xfId="11005"/>
    <cellStyle name="Normal 5 3 2 4 4 2 2" xfId="26511"/>
    <cellStyle name="Normal 5 3 2 4 4 2 3" xfId="37068"/>
    <cellStyle name="Normal 5 3 2 4 4 2 4" xfId="47623"/>
    <cellStyle name="Normal 5 3 2 4 4 2 5" xfId="58187"/>
    <cellStyle name="Normal 5 3 2 4 4 3" xfId="16124"/>
    <cellStyle name="Normal 5 3 2 4 4 4" xfId="21231"/>
    <cellStyle name="Normal 5 3 2 4 4 5" xfId="31788"/>
    <cellStyle name="Normal 5 3 2 4 4 6" xfId="42343"/>
    <cellStyle name="Normal 5 3 2 4 4 7" xfId="52907"/>
    <cellStyle name="Normal 5 3 2 4 5" xfId="8364"/>
    <cellStyle name="Normal 5 3 2 4 5 2" xfId="23871"/>
    <cellStyle name="Normal 5 3 2 4 5 3" xfId="34428"/>
    <cellStyle name="Normal 5 3 2 4 5 4" xfId="44983"/>
    <cellStyle name="Normal 5 3 2 4 5 5" xfId="55547"/>
    <cellStyle name="Normal 5 3 2 4 6" xfId="3085"/>
    <cellStyle name="Normal 5 3 2 4 7" xfId="13660"/>
    <cellStyle name="Normal 5 3 2 4 8" xfId="18591"/>
    <cellStyle name="Normal 5 3 2 4 9" xfId="29151"/>
    <cellStyle name="Normal 5 3 2 5" xfId="790"/>
    <cellStyle name="Normal 5 3 2 5 10" xfId="50619"/>
    <cellStyle name="Normal 5 3 2 5 2" xfId="2022"/>
    <cellStyle name="Normal 5 3 2 5 2 2" xfId="7308"/>
    <cellStyle name="Normal 5 3 2 5 2 2 2" xfId="12589"/>
    <cellStyle name="Normal 5 3 2 5 2 2 2 2" xfId="28095"/>
    <cellStyle name="Normal 5 3 2 5 2 2 2 3" xfId="38652"/>
    <cellStyle name="Normal 5 3 2 5 2 2 2 4" xfId="49207"/>
    <cellStyle name="Normal 5 3 2 5 2 2 2 5" xfId="59771"/>
    <cellStyle name="Normal 5 3 2 5 2 2 3" xfId="17708"/>
    <cellStyle name="Normal 5 3 2 5 2 2 4" xfId="22815"/>
    <cellStyle name="Normal 5 3 2 5 2 2 5" xfId="33372"/>
    <cellStyle name="Normal 5 3 2 5 2 2 6" xfId="43927"/>
    <cellStyle name="Normal 5 3 2 5 2 2 7" xfId="54491"/>
    <cellStyle name="Normal 5 3 2 5 2 3" xfId="9948"/>
    <cellStyle name="Normal 5 3 2 5 2 3 2" xfId="25455"/>
    <cellStyle name="Normal 5 3 2 5 2 3 3" xfId="36012"/>
    <cellStyle name="Normal 5 3 2 5 2 3 4" xfId="46567"/>
    <cellStyle name="Normal 5 3 2 5 2 3 5" xfId="57131"/>
    <cellStyle name="Normal 5 3 2 5 2 4" xfId="4666"/>
    <cellStyle name="Normal 5 3 2 5 2 5" xfId="15244"/>
    <cellStyle name="Normal 5 3 2 5 2 6" xfId="20175"/>
    <cellStyle name="Normal 5 3 2 5 2 7" xfId="30732"/>
    <cellStyle name="Normal 5 3 2 5 2 8" xfId="41287"/>
    <cellStyle name="Normal 5 3 2 5 2 9" xfId="51851"/>
    <cellStyle name="Normal 5 3 2 5 3" xfId="6076"/>
    <cellStyle name="Normal 5 3 2 5 3 2" xfId="11357"/>
    <cellStyle name="Normal 5 3 2 5 3 2 2" xfId="26863"/>
    <cellStyle name="Normal 5 3 2 5 3 2 3" xfId="37420"/>
    <cellStyle name="Normal 5 3 2 5 3 2 4" xfId="47975"/>
    <cellStyle name="Normal 5 3 2 5 3 2 5" xfId="58539"/>
    <cellStyle name="Normal 5 3 2 5 3 3" xfId="16476"/>
    <cellStyle name="Normal 5 3 2 5 3 4" xfId="21583"/>
    <cellStyle name="Normal 5 3 2 5 3 5" xfId="32140"/>
    <cellStyle name="Normal 5 3 2 5 3 6" xfId="42695"/>
    <cellStyle name="Normal 5 3 2 5 3 7" xfId="53259"/>
    <cellStyle name="Normal 5 3 2 5 4" xfId="8716"/>
    <cellStyle name="Normal 5 3 2 5 4 2" xfId="24223"/>
    <cellStyle name="Normal 5 3 2 5 4 3" xfId="34780"/>
    <cellStyle name="Normal 5 3 2 5 4 4" xfId="45335"/>
    <cellStyle name="Normal 5 3 2 5 4 5" xfId="55899"/>
    <cellStyle name="Normal 5 3 2 5 5" xfId="3434"/>
    <cellStyle name="Normal 5 3 2 5 6" xfId="14012"/>
    <cellStyle name="Normal 5 3 2 5 7" xfId="18943"/>
    <cellStyle name="Normal 5 3 2 5 8" xfId="29500"/>
    <cellStyle name="Normal 5 3 2 5 9" xfId="40055"/>
    <cellStyle name="Normal 5 3 2 6" xfId="1316"/>
    <cellStyle name="Normal 5 3 2 6 2" xfId="6602"/>
    <cellStyle name="Normal 5 3 2 6 2 2" xfId="11883"/>
    <cellStyle name="Normal 5 3 2 6 2 2 2" xfId="27389"/>
    <cellStyle name="Normal 5 3 2 6 2 2 3" xfId="37946"/>
    <cellStyle name="Normal 5 3 2 6 2 2 4" xfId="48501"/>
    <cellStyle name="Normal 5 3 2 6 2 2 5" xfId="59065"/>
    <cellStyle name="Normal 5 3 2 6 2 3" xfId="17002"/>
    <cellStyle name="Normal 5 3 2 6 2 4" xfId="22109"/>
    <cellStyle name="Normal 5 3 2 6 2 5" xfId="32666"/>
    <cellStyle name="Normal 5 3 2 6 2 6" xfId="43221"/>
    <cellStyle name="Normal 5 3 2 6 2 7" xfId="53785"/>
    <cellStyle name="Normal 5 3 2 6 3" xfId="9242"/>
    <cellStyle name="Normal 5 3 2 6 3 2" xfId="24749"/>
    <cellStyle name="Normal 5 3 2 6 3 3" xfId="35306"/>
    <cellStyle name="Normal 5 3 2 6 3 4" xfId="45861"/>
    <cellStyle name="Normal 5 3 2 6 3 5" xfId="56425"/>
    <cellStyle name="Normal 5 3 2 6 4" xfId="3960"/>
    <cellStyle name="Normal 5 3 2 6 5" xfId="14538"/>
    <cellStyle name="Normal 5 3 2 6 6" xfId="19469"/>
    <cellStyle name="Normal 5 3 2 6 7" xfId="30026"/>
    <cellStyle name="Normal 5 3 2 6 8" xfId="40581"/>
    <cellStyle name="Normal 5 3 2 6 9" xfId="51145"/>
    <cellStyle name="Normal 5 3 2 7" xfId="2548"/>
    <cellStyle name="Normal 5 3 2 7 2" xfId="7834"/>
    <cellStyle name="Normal 5 3 2 7 2 2" xfId="13115"/>
    <cellStyle name="Normal 5 3 2 7 2 2 2" xfId="28621"/>
    <cellStyle name="Normal 5 3 2 7 2 2 3" xfId="39178"/>
    <cellStyle name="Normal 5 3 2 7 2 2 4" xfId="49733"/>
    <cellStyle name="Normal 5 3 2 7 2 2 5" xfId="60297"/>
    <cellStyle name="Normal 5 3 2 7 2 3" xfId="23341"/>
    <cellStyle name="Normal 5 3 2 7 2 4" xfId="33898"/>
    <cellStyle name="Normal 5 3 2 7 2 5" xfId="44453"/>
    <cellStyle name="Normal 5 3 2 7 2 6" xfId="55017"/>
    <cellStyle name="Normal 5 3 2 7 3" xfId="10474"/>
    <cellStyle name="Normal 5 3 2 7 3 2" xfId="25981"/>
    <cellStyle name="Normal 5 3 2 7 3 3" xfId="36538"/>
    <cellStyle name="Normal 5 3 2 7 3 4" xfId="47093"/>
    <cellStyle name="Normal 5 3 2 7 3 5" xfId="57657"/>
    <cellStyle name="Normal 5 3 2 7 4" xfId="5192"/>
    <cellStyle name="Normal 5 3 2 7 5" xfId="15770"/>
    <cellStyle name="Normal 5 3 2 7 6" xfId="20701"/>
    <cellStyle name="Normal 5 3 2 7 7" xfId="31258"/>
    <cellStyle name="Normal 5 3 2 7 8" xfId="41813"/>
    <cellStyle name="Normal 5 3 2 7 9" xfId="52377"/>
    <cellStyle name="Normal 5 3 2 8" xfId="5371"/>
    <cellStyle name="Normal 5 3 2 8 2" xfId="10653"/>
    <cellStyle name="Normal 5 3 2 8 2 2" xfId="26159"/>
    <cellStyle name="Normal 5 3 2 8 2 3" xfId="36716"/>
    <cellStyle name="Normal 5 3 2 8 2 4" xfId="47271"/>
    <cellStyle name="Normal 5 3 2 8 2 5" xfId="57835"/>
    <cellStyle name="Normal 5 3 2 8 3" xfId="20879"/>
    <cellStyle name="Normal 5 3 2 8 4" xfId="31436"/>
    <cellStyle name="Normal 5 3 2 8 5" xfId="41991"/>
    <cellStyle name="Normal 5 3 2 8 6" xfId="52555"/>
    <cellStyle name="Normal 5 3 2 9" xfId="8012"/>
    <cellStyle name="Normal 5 3 2 9 2" xfId="23519"/>
    <cellStyle name="Normal 5 3 2 9 3" xfId="34076"/>
    <cellStyle name="Normal 5 3 2 9 4" xfId="44631"/>
    <cellStyle name="Normal 5 3 2 9 5" xfId="55195"/>
    <cellStyle name="Normal 5 3 3" xfId="102"/>
    <cellStyle name="Normal 5 3 3 10" xfId="2758"/>
    <cellStyle name="Normal 5 3 3 11" xfId="13322"/>
    <cellStyle name="Normal 5 3 3 12" xfId="18251"/>
    <cellStyle name="Normal 5 3 3 13" xfId="28832"/>
    <cellStyle name="Normal 5 3 3 14" xfId="39387"/>
    <cellStyle name="Normal 5 3 3 15" xfId="49928"/>
    <cellStyle name="Normal 5 3 3 2" xfId="182"/>
    <cellStyle name="Normal 5 3 3 2 10" xfId="13409"/>
    <cellStyle name="Normal 5 3 3 2 11" xfId="18339"/>
    <cellStyle name="Normal 5 3 3 2 12" xfId="28901"/>
    <cellStyle name="Normal 5 3 3 2 13" xfId="39456"/>
    <cellStyle name="Normal 5 3 3 2 14" xfId="50016"/>
    <cellStyle name="Normal 5 3 3 2 2" xfId="362"/>
    <cellStyle name="Normal 5 3 3 2 2 10" xfId="29077"/>
    <cellStyle name="Normal 5 3 3 2 2 11" xfId="39632"/>
    <cellStyle name="Normal 5 3 3 2 2 12" xfId="50192"/>
    <cellStyle name="Normal 5 3 3 2 2 2" xfId="715"/>
    <cellStyle name="Normal 5 3 3 2 2 2 10" xfId="50544"/>
    <cellStyle name="Normal 5 3 3 2 2 2 2" xfId="1947"/>
    <cellStyle name="Normal 5 3 3 2 2 2 2 2" xfId="7233"/>
    <cellStyle name="Normal 5 3 3 2 2 2 2 2 2" xfId="12514"/>
    <cellStyle name="Normal 5 3 3 2 2 2 2 2 2 2" xfId="28020"/>
    <cellStyle name="Normal 5 3 3 2 2 2 2 2 2 3" xfId="38577"/>
    <cellStyle name="Normal 5 3 3 2 2 2 2 2 2 4" xfId="49132"/>
    <cellStyle name="Normal 5 3 3 2 2 2 2 2 2 5" xfId="59696"/>
    <cellStyle name="Normal 5 3 3 2 2 2 2 2 3" xfId="17633"/>
    <cellStyle name="Normal 5 3 3 2 2 2 2 2 4" xfId="22740"/>
    <cellStyle name="Normal 5 3 3 2 2 2 2 2 5" xfId="33297"/>
    <cellStyle name="Normal 5 3 3 2 2 2 2 2 6" xfId="43852"/>
    <cellStyle name="Normal 5 3 3 2 2 2 2 2 7" xfId="54416"/>
    <cellStyle name="Normal 5 3 3 2 2 2 2 3" xfId="9873"/>
    <cellStyle name="Normal 5 3 3 2 2 2 2 3 2" xfId="25380"/>
    <cellStyle name="Normal 5 3 3 2 2 2 2 3 3" xfId="35937"/>
    <cellStyle name="Normal 5 3 3 2 2 2 2 3 4" xfId="46492"/>
    <cellStyle name="Normal 5 3 3 2 2 2 2 3 5" xfId="57056"/>
    <cellStyle name="Normal 5 3 3 2 2 2 2 4" xfId="4591"/>
    <cellStyle name="Normal 5 3 3 2 2 2 2 5" xfId="15169"/>
    <cellStyle name="Normal 5 3 3 2 2 2 2 6" xfId="20100"/>
    <cellStyle name="Normal 5 3 3 2 2 2 2 7" xfId="30657"/>
    <cellStyle name="Normal 5 3 3 2 2 2 2 8" xfId="41212"/>
    <cellStyle name="Normal 5 3 3 2 2 2 2 9" xfId="51776"/>
    <cellStyle name="Normal 5 3 3 2 2 2 3" xfId="6001"/>
    <cellStyle name="Normal 5 3 3 2 2 2 3 2" xfId="11282"/>
    <cellStyle name="Normal 5 3 3 2 2 2 3 2 2" xfId="26788"/>
    <cellStyle name="Normal 5 3 3 2 2 2 3 2 3" xfId="37345"/>
    <cellStyle name="Normal 5 3 3 2 2 2 3 2 4" xfId="47900"/>
    <cellStyle name="Normal 5 3 3 2 2 2 3 2 5" xfId="58464"/>
    <cellStyle name="Normal 5 3 3 2 2 2 3 3" xfId="16401"/>
    <cellStyle name="Normal 5 3 3 2 2 2 3 4" xfId="21508"/>
    <cellStyle name="Normal 5 3 3 2 2 2 3 5" xfId="32065"/>
    <cellStyle name="Normal 5 3 3 2 2 2 3 6" xfId="42620"/>
    <cellStyle name="Normal 5 3 3 2 2 2 3 7" xfId="53184"/>
    <cellStyle name="Normal 5 3 3 2 2 2 4" xfId="8641"/>
    <cellStyle name="Normal 5 3 3 2 2 2 4 2" xfId="24148"/>
    <cellStyle name="Normal 5 3 3 2 2 2 4 3" xfId="34705"/>
    <cellStyle name="Normal 5 3 3 2 2 2 4 4" xfId="45260"/>
    <cellStyle name="Normal 5 3 3 2 2 2 4 5" xfId="55824"/>
    <cellStyle name="Normal 5 3 3 2 2 2 5" xfId="3359"/>
    <cellStyle name="Normal 5 3 3 2 2 2 6" xfId="13937"/>
    <cellStyle name="Normal 5 3 3 2 2 2 7" xfId="18868"/>
    <cellStyle name="Normal 5 3 3 2 2 2 8" xfId="29425"/>
    <cellStyle name="Normal 5 3 3 2 2 2 9" xfId="39980"/>
    <cellStyle name="Normal 5 3 3 2 2 3" xfId="1067"/>
    <cellStyle name="Normal 5 3 3 2 2 3 10" xfId="50896"/>
    <cellStyle name="Normal 5 3 3 2 2 3 2" xfId="2299"/>
    <cellStyle name="Normal 5 3 3 2 2 3 2 2" xfId="7585"/>
    <cellStyle name="Normal 5 3 3 2 2 3 2 2 2" xfId="12866"/>
    <cellStyle name="Normal 5 3 3 2 2 3 2 2 2 2" xfId="28372"/>
    <cellStyle name="Normal 5 3 3 2 2 3 2 2 2 3" xfId="38929"/>
    <cellStyle name="Normal 5 3 3 2 2 3 2 2 2 4" xfId="49484"/>
    <cellStyle name="Normal 5 3 3 2 2 3 2 2 2 5" xfId="60048"/>
    <cellStyle name="Normal 5 3 3 2 2 3 2 2 3" xfId="17985"/>
    <cellStyle name="Normal 5 3 3 2 2 3 2 2 4" xfId="23092"/>
    <cellStyle name="Normal 5 3 3 2 2 3 2 2 5" xfId="33649"/>
    <cellStyle name="Normal 5 3 3 2 2 3 2 2 6" xfId="44204"/>
    <cellStyle name="Normal 5 3 3 2 2 3 2 2 7" xfId="54768"/>
    <cellStyle name="Normal 5 3 3 2 2 3 2 3" xfId="10225"/>
    <cellStyle name="Normal 5 3 3 2 2 3 2 3 2" xfId="25732"/>
    <cellStyle name="Normal 5 3 3 2 2 3 2 3 3" xfId="36289"/>
    <cellStyle name="Normal 5 3 3 2 2 3 2 3 4" xfId="46844"/>
    <cellStyle name="Normal 5 3 3 2 2 3 2 3 5" xfId="57408"/>
    <cellStyle name="Normal 5 3 3 2 2 3 2 4" xfId="4943"/>
    <cellStyle name="Normal 5 3 3 2 2 3 2 5" xfId="15521"/>
    <cellStyle name="Normal 5 3 3 2 2 3 2 6" xfId="20452"/>
    <cellStyle name="Normal 5 3 3 2 2 3 2 7" xfId="31009"/>
    <cellStyle name="Normal 5 3 3 2 2 3 2 8" xfId="41564"/>
    <cellStyle name="Normal 5 3 3 2 2 3 2 9" xfId="52128"/>
    <cellStyle name="Normal 5 3 3 2 2 3 3" xfId="6353"/>
    <cellStyle name="Normal 5 3 3 2 2 3 3 2" xfId="11634"/>
    <cellStyle name="Normal 5 3 3 2 2 3 3 2 2" xfId="27140"/>
    <cellStyle name="Normal 5 3 3 2 2 3 3 2 3" xfId="37697"/>
    <cellStyle name="Normal 5 3 3 2 2 3 3 2 4" xfId="48252"/>
    <cellStyle name="Normal 5 3 3 2 2 3 3 2 5" xfId="58816"/>
    <cellStyle name="Normal 5 3 3 2 2 3 3 3" xfId="16753"/>
    <cellStyle name="Normal 5 3 3 2 2 3 3 4" xfId="21860"/>
    <cellStyle name="Normal 5 3 3 2 2 3 3 5" xfId="32417"/>
    <cellStyle name="Normal 5 3 3 2 2 3 3 6" xfId="42972"/>
    <cellStyle name="Normal 5 3 3 2 2 3 3 7" xfId="53536"/>
    <cellStyle name="Normal 5 3 3 2 2 3 4" xfId="8993"/>
    <cellStyle name="Normal 5 3 3 2 2 3 4 2" xfId="24500"/>
    <cellStyle name="Normal 5 3 3 2 2 3 4 3" xfId="35057"/>
    <cellStyle name="Normal 5 3 3 2 2 3 4 4" xfId="45612"/>
    <cellStyle name="Normal 5 3 3 2 2 3 4 5" xfId="56176"/>
    <cellStyle name="Normal 5 3 3 2 2 3 5" xfId="3711"/>
    <cellStyle name="Normal 5 3 3 2 2 3 6" xfId="14289"/>
    <cellStyle name="Normal 5 3 3 2 2 3 7" xfId="19220"/>
    <cellStyle name="Normal 5 3 3 2 2 3 8" xfId="29777"/>
    <cellStyle name="Normal 5 3 3 2 2 3 9" xfId="40332"/>
    <cellStyle name="Normal 5 3 3 2 2 4" xfId="1595"/>
    <cellStyle name="Normal 5 3 3 2 2 4 2" xfId="6881"/>
    <cellStyle name="Normal 5 3 3 2 2 4 2 2" xfId="12162"/>
    <cellStyle name="Normal 5 3 3 2 2 4 2 2 2" xfId="27668"/>
    <cellStyle name="Normal 5 3 3 2 2 4 2 2 3" xfId="38225"/>
    <cellStyle name="Normal 5 3 3 2 2 4 2 2 4" xfId="48780"/>
    <cellStyle name="Normal 5 3 3 2 2 4 2 2 5" xfId="59344"/>
    <cellStyle name="Normal 5 3 3 2 2 4 2 3" xfId="17281"/>
    <cellStyle name="Normal 5 3 3 2 2 4 2 4" xfId="22388"/>
    <cellStyle name="Normal 5 3 3 2 2 4 2 5" xfId="32945"/>
    <cellStyle name="Normal 5 3 3 2 2 4 2 6" xfId="43500"/>
    <cellStyle name="Normal 5 3 3 2 2 4 2 7" xfId="54064"/>
    <cellStyle name="Normal 5 3 3 2 2 4 3" xfId="9521"/>
    <cellStyle name="Normal 5 3 3 2 2 4 3 2" xfId="25028"/>
    <cellStyle name="Normal 5 3 3 2 2 4 3 3" xfId="35585"/>
    <cellStyle name="Normal 5 3 3 2 2 4 3 4" xfId="46140"/>
    <cellStyle name="Normal 5 3 3 2 2 4 3 5" xfId="56704"/>
    <cellStyle name="Normal 5 3 3 2 2 4 4" xfId="4239"/>
    <cellStyle name="Normal 5 3 3 2 2 4 5" xfId="14817"/>
    <cellStyle name="Normal 5 3 3 2 2 4 6" xfId="19748"/>
    <cellStyle name="Normal 5 3 3 2 2 4 7" xfId="30305"/>
    <cellStyle name="Normal 5 3 3 2 2 4 8" xfId="40860"/>
    <cellStyle name="Normal 5 3 3 2 2 4 9" xfId="51424"/>
    <cellStyle name="Normal 5 3 3 2 2 5" xfId="5648"/>
    <cellStyle name="Normal 5 3 3 2 2 5 2" xfId="10930"/>
    <cellStyle name="Normal 5 3 3 2 2 5 2 2" xfId="26436"/>
    <cellStyle name="Normal 5 3 3 2 2 5 2 3" xfId="36993"/>
    <cellStyle name="Normal 5 3 3 2 2 5 2 4" xfId="47548"/>
    <cellStyle name="Normal 5 3 3 2 2 5 2 5" xfId="58112"/>
    <cellStyle name="Normal 5 3 3 2 2 5 3" xfId="16049"/>
    <cellStyle name="Normal 5 3 3 2 2 5 4" xfId="21156"/>
    <cellStyle name="Normal 5 3 3 2 2 5 5" xfId="31713"/>
    <cellStyle name="Normal 5 3 3 2 2 5 6" xfId="42268"/>
    <cellStyle name="Normal 5 3 3 2 2 5 7" xfId="52832"/>
    <cellStyle name="Normal 5 3 3 2 2 6" xfId="8289"/>
    <cellStyle name="Normal 5 3 3 2 2 6 2" xfId="23796"/>
    <cellStyle name="Normal 5 3 3 2 2 6 3" xfId="34353"/>
    <cellStyle name="Normal 5 3 3 2 2 6 4" xfId="44908"/>
    <cellStyle name="Normal 5 3 3 2 2 6 5" xfId="55472"/>
    <cellStyle name="Normal 5 3 3 2 2 7" xfId="3011"/>
    <cellStyle name="Normal 5 3 3 2 2 8" xfId="13585"/>
    <cellStyle name="Normal 5 3 3 2 2 9" xfId="18516"/>
    <cellStyle name="Normal 5 3 3 2 3" xfId="538"/>
    <cellStyle name="Normal 5 3 3 2 3 10" xfId="39804"/>
    <cellStyle name="Normal 5 3 3 2 3 11" xfId="50368"/>
    <cellStyle name="Normal 5 3 3 2 3 2" xfId="1243"/>
    <cellStyle name="Normal 5 3 3 2 3 2 10" xfId="51072"/>
    <cellStyle name="Normal 5 3 3 2 3 2 2" xfId="2475"/>
    <cellStyle name="Normal 5 3 3 2 3 2 2 2" xfId="7761"/>
    <cellStyle name="Normal 5 3 3 2 3 2 2 2 2" xfId="13042"/>
    <cellStyle name="Normal 5 3 3 2 3 2 2 2 2 2" xfId="28548"/>
    <cellStyle name="Normal 5 3 3 2 3 2 2 2 2 3" xfId="39105"/>
    <cellStyle name="Normal 5 3 3 2 3 2 2 2 2 4" xfId="49660"/>
    <cellStyle name="Normal 5 3 3 2 3 2 2 2 2 5" xfId="60224"/>
    <cellStyle name="Normal 5 3 3 2 3 2 2 2 3" xfId="18161"/>
    <cellStyle name="Normal 5 3 3 2 3 2 2 2 4" xfId="23268"/>
    <cellStyle name="Normal 5 3 3 2 3 2 2 2 5" xfId="33825"/>
    <cellStyle name="Normal 5 3 3 2 3 2 2 2 6" xfId="44380"/>
    <cellStyle name="Normal 5 3 3 2 3 2 2 2 7" xfId="54944"/>
    <cellStyle name="Normal 5 3 3 2 3 2 2 3" xfId="10401"/>
    <cellStyle name="Normal 5 3 3 2 3 2 2 3 2" xfId="25908"/>
    <cellStyle name="Normal 5 3 3 2 3 2 2 3 3" xfId="36465"/>
    <cellStyle name="Normal 5 3 3 2 3 2 2 3 4" xfId="47020"/>
    <cellStyle name="Normal 5 3 3 2 3 2 2 3 5" xfId="57584"/>
    <cellStyle name="Normal 5 3 3 2 3 2 2 4" xfId="5119"/>
    <cellStyle name="Normal 5 3 3 2 3 2 2 5" xfId="15697"/>
    <cellStyle name="Normal 5 3 3 2 3 2 2 6" xfId="20628"/>
    <cellStyle name="Normal 5 3 3 2 3 2 2 7" xfId="31185"/>
    <cellStyle name="Normal 5 3 3 2 3 2 2 8" xfId="41740"/>
    <cellStyle name="Normal 5 3 3 2 3 2 2 9" xfId="52304"/>
    <cellStyle name="Normal 5 3 3 2 3 2 3" xfId="6529"/>
    <cellStyle name="Normal 5 3 3 2 3 2 3 2" xfId="11810"/>
    <cellStyle name="Normal 5 3 3 2 3 2 3 2 2" xfId="27316"/>
    <cellStyle name="Normal 5 3 3 2 3 2 3 2 3" xfId="37873"/>
    <cellStyle name="Normal 5 3 3 2 3 2 3 2 4" xfId="48428"/>
    <cellStyle name="Normal 5 3 3 2 3 2 3 2 5" xfId="58992"/>
    <cellStyle name="Normal 5 3 3 2 3 2 3 3" xfId="16929"/>
    <cellStyle name="Normal 5 3 3 2 3 2 3 4" xfId="22036"/>
    <cellStyle name="Normal 5 3 3 2 3 2 3 5" xfId="32593"/>
    <cellStyle name="Normal 5 3 3 2 3 2 3 6" xfId="43148"/>
    <cellStyle name="Normal 5 3 3 2 3 2 3 7" xfId="53712"/>
    <cellStyle name="Normal 5 3 3 2 3 2 4" xfId="9169"/>
    <cellStyle name="Normal 5 3 3 2 3 2 4 2" xfId="24676"/>
    <cellStyle name="Normal 5 3 3 2 3 2 4 3" xfId="35233"/>
    <cellStyle name="Normal 5 3 3 2 3 2 4 4" xfId="45788"/>
    <cellStyle name="Normal 5 3 3 2 3 2 4 5" xfId="56352"/>
    <cellStyle name="Normal 5 3 3 2 3 2 5" xfId="3887"/>
    <cellStyle name="Normal 5 3 3 2 3 2 6" xfId="14465"/>
    <cellStyle name="Normal 5 3 3 2 3 2 7" xfId="19396"/>
    <cellStyle name="Normal 5 3 3 2 3 2 8" xfId="29953"/>
    <cellStyle name="Normal 5 3 3 2 3 2 9" xfId="40508"/>
    <cellStyle name="Normal 5 3 3 2 3 3" xfId="1771"/>
    <cellStyle name="Normal 5 3 3 2 3 3 2" xfId="7057"/>
    <cellStyle name="Normal 5 3 3 2 3 3 2 2" xfId="12338"/>
    <cellStyle name="Normal 5 3 3 2 3 3 2 2 2" xfId="27844"/>
    <cellStyle name="Normal 5 3 3 2 3 3 2 2 3" xfId="38401"/>
    <cellStyle name="Normal 5 3 3 2 3 3 2 2 4" xfId="48956"/>
    <cellStyle name="Normal 5 3 3 2 3 3 2 2 5" xfId="59520"/>
    <cellStyle name="Normal 5 3 3 2 3 3 2 3" xfId="17457"/>
    <cellStyle name="Normal 5 3 3 2 3 3 2 4" xfId="22564"/>
    <cellStyle name="Normal 5 3 3 2 3 3 2 5" xfId="33121"/>
    <cellStyle name="Normal 5 3 3 2 3 3 2 6" xfId="43676"/>
    <cellStyle name="Normal 5 3 3 2 3 3 2 7" xfId="54240"/>
    <cellStyle name="Normal 5 3 3 2 3 3 3" xfId="9697"/>
    <cellStyle name="Normal 5 3 3 2 3 3 3 2" xfId="25204"/>
    <cellStyle name="Normal 5 3 3 2 3 3 3 3" xfId="35761"/>
    <cellStyle name="Normal 5 3 3 2 3 3 3 4" xfId="46316"/>
    <cellStyle name="Normal 5 3 3 2 3 3 3 5" xfId="56880"/>
    <cellStyle name="Normal 5 3 3 2 3 3 4" xfId="4415"/>
    <cellStyle name="Normal 5 3 3 2 3 3 5" xfId="14993"/>
    <cellStyle name="Normal 5 3 3 2 3 3 6" xfId="19924"/>
    <cellStyle name="Normal 5 3 3 2 3 3 7" xfId="30481"/>
    <cellStyle name="Normal 5 3 3 2 3 3 8" xfId="41036"/>
    <cellStyle name="Normal 5 3 3 2 3 3 9" xfId="51600"/>
    <cellStyle name="Normal 5 3 3 2 3 4" xfId="5824"/>
    <cellStyle name="Normal 5 3 3 2 3 4 2" xfId="11106"/>
    <cellStyle name="Normal 5 3 3 2 3 4 2 2" xfId="26612"/>
    <cellStyle name="Normal 5 3 3 2 3 4 2 3" xfId="37169"/>
    <cellStyle name="Normal 5 3 3 2 3 4 2 4" xfId="47724"/>
    <cellStyle name="Normal 5 3 3 2 3 4 2 5" xfId="58288"/>
    <cellStyle name="Normal 5 3 3 2 3 4 3" xfId="16225"/>
    <cellStyle name="Normal 5 3 3 2 3 4 4" xfId="21332"/>
    <cellStyle name="Normal 5 3 3 2 3 4 5" xfId="31889"/>
    <cellStyle name="Normal 5 3 3 2 3 4 6" xfId="42444"/>
    <cellStyle name="Normal 5 3 3 2 3 4 7" xfId="53008"/>
    <cellStyle name="Normal 5 3 3 2 3 5" xfId="8465"/>
    <cellStyle name="Normal 5 3 3 2 3 5 2" xfId="23972"/>
    <cellStyle name="Normal 5 3 3 2 3 5 3" xfId="34529"/>
    <cellStyle name="Normal 5 3 3 2 3 5 4" xfId="45084"/>
    <cellStyle name="Normal 5 3 3 2 3 5 5" xfId="55648"/>
    <cellStyle name="Normal 5 3 3 2 3 6" xfId="3183"/>
    <cellStyle name="Normal 5 3 3 2 3 7" xfId="13761"/>
    <cellStyle name="Normal 5 3 3 2 3 8" xfId="18692"/>
    <cellStyle name="Normal 5 3 3 2 3 9" xfId="29249"/>
    <cellStyle name="Normal 5 3 3 2 4" xfId="891"/>
    <cellStyle name="Normal 5 3 3 2 4 10" xfId="50720"/>
    <cellStyle name="Normal 5 3 3 2 4 2" xfId="2123"/>
    <cellStyle name="Normal 5 3 3 2 4 2 2" xfId="7409"/>
    <cellStyle name="Normal 5 3 3 2 4 2 2 2" xfId="12690"/>
    <cellStyle name="Normal 5 3 3 2 4 2 2 2 2" xfId="28196"/>
    <cellStyle name="Normal 5 3 3 2 4 2 2 2 3" xfId="38753"/>
    <cellStyle name="Normal 5 3 3 2 4 2 2 2 4" xfId="49308"/>
    <cellStyle name="Normal 5 3 3 2 4 2 2 2 5" xfId="59872"/>
    <cellStyle name="Normal 5 3 3 2 4 2 2 3" xfId="17809"/>
    <cellStyle name="Normal 5 3 3 2 4 2 2 4" xfId="22916"/>
    <cellStyle name="Normal 5 3 3 2 4 2 2 5" xfId="33473"/>
    <cellStyle name="Normal 5 3 3 2 4 2 2 6" xfId="44028"/>
    <cellStyle name="Normal 5 3 3 2 4 2 2 7" xfId="54592"/>
    <cellStyle name="Normal 5 3 3 2 4 2 3" xfId="10049"/>
    <cellStyle name="Normal 5 3 3 2 4 2 3 2" xfId="25556"/>
    <cellStyle name="Normal 5 3 3 2 4 2 3 3" xfId="36113"/>
    <cellStyle name="Normal 5 3 3 2 4 2 3 4" xfId="46668"/>
    <cellStyle name="Normal 5 3 3 2 4 2 3 5" xfId="57232"/>
    <cellStyle name="Normal 5 3 3 2 4 2 4" xfId="4767"/>
    <cellStyle name="Normal 5 3 3 2 4 2 5" xfId="15345"/>
    <cellStyle name="Normal 5 3 3 2 4 2 6" xfId="20276"/>
    <cellStyle name="Normal 5 3 3 2 4 2 7" xfId="30833"/>
    <cellStyle name="Normal 5 3 3 2 4 2 8" xfId="41388"/>
    <cellStyle name="Normal 5 3 3 2 4 2 9" xfId="51952"/>
    <cellStyle name="Normal 5 3 3 2 4 3" xfId="6177"/>
    <cellStyle name="Normal 5 3 3 2 4 3 2" xfId="11458"/>
    <cellStyle name="Normal 5 3 3 2 4 3 2 2" xfId="26964"/>
    <cellStyle name="Normal 5 3 3 2 4 3 2 3" xfId="37521"/>
    <cellStyle name="Normal 5 3 3 2 4 3 2 4" xfId="48076"/>
    <cellStyle name="Normal 5 3 3 2 4 3 2 5" xfId="58640"/>
    <cellStyle name="Normal 5 3 3 2 4 3 3" xfId="16577"/>
    <cellStyle name="Normal 5 3 3 2 4 3 4" xfId="21684"/>
    <cellStyle name="Normal 5 3 3 2 4 3 5" xfId="32241"/>
    <cellStyle name="Normal 5 3 3 2 4 3 6" xfId="42796"/>
    <cellStyle name="Normal 5 3 3 2 4 3 7" xfId="53360"/>
    <cellStyle name="Normal 5 3 3 2 4 4" xfId="8817"/>
    <cellStyle name="Normal 5 3 3 2 4 4 2" xfId="24324"/>
    <cellStyle name="Normal 5 3 3 2 4 4 3" xfId="34881"/>
    <cellStyle name="Normal 5 3 3 2 4 4 4" xfId="45436"/>
    <cellStyle name="Normal 5 3 3 2 4 4 5" xfId="56000"/>
    <cellStyle name="Normal 5 3 3 2 4 5" xfId="3535"/>
    <cellStyle name="Normal 5 3 3 2 4 6" xfId="14113"/>
    <cellStyle name="Normal 5 3 3 2 4 7" xfId="19044"/>
    <cellStyle name="Normal 5 3 3 2 4 8" xfId="29601"/>
    <cellStyle name="Normal 5 3 3 2 4 9" xfId="40156"/>
    <cellStyle name="Normal 5 3 3 2 5" xfId="1419"/>
    <cellStyle name="Normal 5 3 3 2 5 2" xfId="6705"/>
    <cellStyle name="Normal 5 3 3 2 5 2 2" xfId="11986"/>
    <cellStyle name="Normal 5 3 3 2 5 2 2 2" xfId="27492"/>
    <cellStyle name="Normal 5 3 3 2 5 2 2 3" xfId="38049"/>
    <cellStyle name="Normal 5 3 3 2 5 2 2 4" xfId="48604"/>
    <cellStyle name="Normal 5 3 3 2 5 2 2 5" xfId="59168"/>
    <cellStyle name="Normal 5 3 3 2 5 2 3" xfId="17105"/>
    <cellStyle name="Normal 5 3 3 2 5 2 4" xfId="22212"/>
    <cellStyle name="Normal 5 3 3 2 5 2 5" xfId="32769"/>
    <cellStyle name="Normal 5 3 3 2 5 2 6" xfId="43324"/>
    <cellStyle name="Normal 5 3 3 2 5 2 7" xfId="53888"/>
    <cellStyle name="Normal 5 3 3 2 5 3" xfId="9345"/>
    <cellStyle name="Normal 5 3 3 2 5 3 2" xfId="24852"/>
    <cellStyle name="Normal 5 3 3 2 5 3 3" xfId="35409"/>
    <cellStyle name="Normal 5 3 3 2 5 3 4" xfId="45964"/>
    <cellStyle name="Normal 5 3 3 2 5 3 5" xfId="56528"/>
    <cellStyle name="Normal 5 3 3 2 5 4" xfId="4063"/>
    <cellStyle name="Normal 5 3 3 2 5 5" xfId="14641"/>
    <cellStyle name="Normal 5 3 3 2 5 6" xfId="19572"/>
    <cellStyle name="Normal 5 3 3 2 5 7" xfId="30129"/>
    <cellStyle name="Normal 5 3 3 2 5 8" xfId="40684"/>
    <cellStyle name="Normal 5 3 3 2 5 9" xfId="51248"/>
    <cellStyle name="Normal 5 3 3 2 6" xfId="2651"/>
    <cellStyle name="Normal 5 3 3 2 6 2" xfId="7937"/>
    <cellStyle name="Normal 5 3 3 2 6 2 2" xfId="13218"/>
    <cellStyle name="Normal 5 3 3 2 6 2 2 2" xfId="28724"/>
    <cellStyle name="Normal 5 3 3 2 6 2 2 3" xfId="39281"/>
    <cellStyle name="Normal 5 3 3 2 6 2 2 4" xfId="49836"/>
    <cellStyle name="Normal 5 3 3 2 6 2 2 5" xfId="60400"/>
    <cellStyle name="Normal 5 3 3 2 6 2 3" xfId="23444"/>
    <cellStyle name="Normal 5 3 3 2 6 2 4" xfId="34001"/>
    <cellStyle name="Normal 5 3 3 2 6 2 5" xfId="44556"/>
    <cellStyle name="Normal 5 3 3 2 6 2 6" xfId="55120"/>
    <cellStyle name="Normal 5 3 3 2 6 3" xfId="10577"/>
    <cellStyle name="Normal 5 3 3 2 6 3 2" xfId="26084"/>
    <cellStyle name="Normal 5 3 3 2 6 3 3" xfId="36641"/>
    <cellStyle name="Normal 5 3 3 2 6 3 4" xfId="47196"/>
    <cellStyle name="Normal 5 3 3 2 6 3 5" xfId="57760"/>
    <cellStyle name="Normal 5 3 3 2 6 4" xfId="5295"/>
    <cellStyle name="Normal 5 3 3 2 6 5" xfId="15873"/>
    <cellStyle name="Normal 5 3 3 2 6 6" xfId="20804"/>
    <cellStyle name="Normal 5 3 3 2 6 7" xfId="31361"/>
    <cellStyle name="Normal 5 3 3 2 6 8" xfId="41916"/>
    <cellStyle name="Normal 5 3 3 2 6 9" xfId="52480"/>
    <cellStyle name="Normal 5 3 3 2 7" xfId="5472"/>
    <cellStyle name="Normal 5 3 3 2 7 2" xfId="10754"/>
    <cellStyle name="Normal 5 3 3 2 7 2 2" xfId="26260"/>
    <cellStyle name="Normal 5 3 3 2 7 2 3" xfId="36817"/>
    <cellStyle name="Normal 5 3 3 2 7 2 4" xfId="47372"/>
    <cellStyle name="Normal 5 3 3 2 7 2 5" xfId="57936"/>
    <cellStyle name="Normal 5 3 3 2 7 3" xfId="20980"/>
    <cellStyle name="Normal 5 3 3 2 7 4" xfId="31537"/>
    <cellStyle name="Normal 5 3 3 2 7 5" xfId="42092"/>
    <cellStyle name="Normal 5 3 3 2 7 6" xfId="52656"/>
    <cellStyle name="Normal 5 3 3 2 8" xfId="8113"/>
    <cellStyle name="Normal 5 3 3 2 8 2" xfId="23620"/>
    <cellStyle name="Normal 5 3 3 2 8 3" xfId="34177"/>
    <cellStyle name="Normal 5 3 3 2 8 4" xfId="44732"/>
    <cellStyle name="Normal 5 3 3 2 8 5" xfId="55296"/>
    <cellStyle name="Normal 5 3 3 2 9" xfId="2828"/>
    <cellStyle name="Normal 5 3 3 3" xfId="275"/>
    <cellStyle name="Normal 5 3 3 3 10" xfId="28990"/>
    <cellStyle name="Normal 5 3 3 3 11" xfId="39545"/>
    <cellStyle name="Normal 5 3 3 3 12" xfId="50105"/>
    <cellStyle name="Normal 5 3 3 3 2" xfId="628"/>
    <cellStyle name="Normal 5 3 3 3 2 10" xfId="50457"/>
    <cellStyle name="Normal 5 3 3 3 2 2" xfId="1860"/>
    <cellStyle name="Normal 5 3 3 3 2 2 2" xfId="7146"/>
    <cellStyle name="Normal 5 3 3 3 2 2 2 2" xfId="12427"/>
    <cellStyle name="Normal 5 3 3 3 2 2 2 2 2" xfId="27933"/>
    <cellStyle name="Normal 5 3 3 3 2 2 2 2 3" xfId="38490"/>
    <cellStyle name="Normal 5 3 3 3 2 2 2 2 4" xfId="49045"/>
    <cellStyle name="Normal 5 3 3 3 2 2 2 2 5" xfId="59609"/>
    <cellStyle name="Normal 5 3 3 3 2 2 2 3" xfId="17546"/>
    <cellStyle name="Normal 5 3 3 3 2 2 2 4" xfId="22653"/>
    <cellStyle name="Normal 5 3 3 3 2 2 2 5" xfId="33210"/>
    <cellStyle name="Normal 5 3 3 3 2 2 2 6" xfId="43765"/>
    <cellStyle name="Normal 5 3 3 3 2 2 2 7" xfId="54329"/>
    <cellStyle name="Normal 5 3 3 3 2 2 3" xfId="9786"/>
    <cellStyle name="Normal 5 3 3 3 2 2 3 2" xfId="25293"/>
    <cellStyle name="Normal 5 3 3 3 2 2 3 3" xfId="35850"/>
    <cellStyle name="Normal 5 3 3 3 2 2 3 4" xfId="46405"/>
    <cellStyle name="Normal 5 3 3 3 2 2 3 5" xfId="56969"/>
    <cellStyle name="Normal 5 3 3 3 2 2 4" xfId="4504"/>
    <cellStyle name="Normal 5 3 3 3 2 2 5" xfId="15082"/>
    <cellStyle name="Normal 5 3 3 3 2 2 6" xfId="20013"/>
    <cellStyle name="Normal 5 3 3 3 2 2 7" xfId="30570"/>
    <cellStyle name="Normal 5 3 3 3 2 2 8" xfId="41125"/>
    <cellStyle name="Normal 5 3 3 3 2 2 9" xfId="51689"/>
    <cellStyle name="Normal 5 3 3 3 2 3" xfId="5914"/>
    <cellStyle name="Normal 5 3 3 3 2 3 2" xfId="11195"/>
    <cellStyle name="Normal 5 3 3 3 2 3 2 2" xfId="26701"/>
    <cellStyle name="Normal 5 3 3 3 2 3 2 3" xfId="37258"/>
    <cellStyle name="Normal 5 3 3 3 2 3 2 4" xfId="47813"/>
    <cellStyle name="Normal 5 3 3 3 2 3 2 5" xfId="58377"/>
    <cellStyle name="Normal 5 3 3 3 2 3 3" xfId="16314"/>
    <cellStyle name="Normal 5 3 3 3 2 3 4" xfId="21421"/>
    <cellStyle name="Normal 5 3 3 3 2 3 5" xfId="31978"/>
    <cellStyle name="Normal 5 3 3 3 2 3 6" xfId="42533"/>
    <cellStyle name="Normal 5 3 3 3 2 3 7" xfId="53097"/>
    <cellStyle name="Normal 5 3 3 3 2 4" xfId="8554"/>
    <cellStyle name="Normal 5 3 3 3 2 4 2" xfId="24061"/>
    <cellStyle name="Normal 5 3 3 3 2 4 3" xfId="34618"/>
    <cellStyle name="Normal 5 3 3 3 2 4 4" xfId="45173"/>
    <cellStyle name="Normal 5 3 3 3 2 4 5" xfId="55737"/>
    <cellStyle name="Normal 5 3 3 3 2 5" xfId="3272"/>
    <cellStyle name="Normal 5 3 3 3 2 6" xfId="13850"/>
    <cellStyle name="Normal 5 3 3 3 2 7" xfId="18781"/>
    <cellStyle name="Normal 5 3 3 3 2 8" xfId="29338"/>
    <cellStyle name="Normal 5 3 3 3 2 9" xfId="39893"/>
    <cellStyle name="Normal 5 3 3 3 3" xfId="980"/>
    <cellStyle name="Normal 5 3 3 3 3 10" xfId="50809"/>
    <cellStyle name="Normal 5 3 3 3 3 2" xfId="2212"/>
    <cellStyle name="Normal 5 3 3 3 3 2 2" xfId="7498"/>
    <cellStyle name="Normal 5 3 3 3 3 2 2 2" xfId="12779"/>
    <cellStyle name="Normal 5 3 3 3 3 2 2 2 2" xfId="28285"/>
    <cellStyle name="Normal 5 3 3 3 3 2 2 2 3" xfId="38842"/>
    <cellStyle name="Normal 5 3 3 3 3 2 2 2 4" xfId="49397"/>
    <cellStyle name="Normal 5 3 3 3 3 2 2 2 5" xfId="59961"/>
    <cellStyle name="Normal 5 3 3 3 3 2 2 3" xfId="17898"/>
    <cellStyle name="Normal 5 3 3 3 3 2 2 4" xfId="23005"/>
    <cellStyle name="Normal 5 3 3 3 3 2 2 5" xfId="33562"/>
    <cellStyle name="Normal 5 3 3 3 3 2 2 6" xfId="44117"/>
    <cellStyle name="Normal 5 3 3 3 3 2 2 7" xfId="54681"/>
    <cellStyle name="Normal 5 3 3 3 3 2 3" xfId="10138"/>
    <cellStyle name="Normal 5 3 3 3 3 2 3 2" xfId="25645"/>
    <cellStyle name="Normal 5 3 3 3 3 2 3 3" xfId="36202"/>
    <cellStyle name="Normal 5 3 3 3 3 2 3 4" xfId="46757"/>
    <cellStyle name="Normal 5 3 3 3 3 2 3 5" xfId="57321"/>
    <cellStyle name="Normal 5 3 3 3 3 2 4" xfId="4856"/>
    <cellStyle name="Normal 5 3 3 3 3 2 5" xfId="15434"/>
    <cellStyle name="Normal 5 3 3 3 3 2 6" xfId="20365"/>
    <cellStyle name="Normal 5 3 3 3 3 2 7" xfId="30922"/>
    <cellStyle name="Normal 5 3 3 3 3 2 8" xfId="41477"/>
    <cellStyle name="Normal 5 3 3 3 3 2 9" xfId="52041"/>
    <cellStyle name="Normal 5 3 3 3 3 3" xfId="6266"/>
    <cellStyle name="Normal 5 3 3 3 3 3 2" xfId="11547"/>
    <cellStyle name="Normal 5 3 3 3 3 3 2 2" xfId="27053"/>
    <cellStyle name="Normal 5 3 3 3 3 3 2 3" xfId="37610"/>
    <cellStyle name="Normal 5 3 3 3 3 3 2 4" xfId="48165"/>
    <cellStyle name="Normal 5 3 3 3 3 3 2 5" xfId="58729"/>
    <cellStyle name="Normal 5 3 3 3 3 3 3" xfId="16666"/>
    <cellStyle name="Normal 5 3 3 3 3 3 4" xfId="21773"/>
    <cellStyle name="Normal 5 3 3 3 3 3 5" xfId="32330"/>
    <cellStyle name="Normal 5 3 3 3 3 3 6" xfId="42885"/>
    <cellStyle name="Normal 5 3 3 3 3 3 7" xfId="53449"/>
    <cellStyle name="Normal 5 3 3 3 3 4" xfId="8906"/>
    <cellStyle name="Normal 5 3 3 3 3 4 2" xfId="24413"/>
    <cellStyle name="Normal 5 3 3 3 3 4 3" xfId="34970"/>
    <cellStyle name="Normal 5 3 3 3 3 4 4" xfId="45525"/>
    <cellStyle name="Normal 5 3 3 3 3 4 5" xfId="56089"/>
    <cellStyle name="Normal 5 3 3 3 3 5" xfId="3624"/>
    <cellStyle name="Normal 5 3 3 3 3 6" xfId="14202"/>
    <cellStyle name="Normal 5 3 3 3 3 7" xfId="19133"/>
    <cellStyle name="Normal 5 3 3 3 3 8" xfId="29690"/>
    <cellStyle name="Normal 5 3 3 3 3 9" xfId="40245"/>
    <cellStyle name="Normal 5 3 3 3 4" xfId="1508"/>
    <cellStyle name="Normal 5 3 3 3 4 2" xfId="6794"/>
    <cellStyle name="Normal 5 3 3 3 4 2 2" xfId="12075"/>
    <cellStyle name="Normal 5 3 3 3 4 2 2 2" xfId="27581"/>
    <cellStyle name="Normal 5 3 3 3 4 2 2 3" xfId="38138"/>
    <cellStyle name="Normal 5 3 3 3 4 2 2 4" xfId="48693"/>
    <cellStyle name="Normal 5 3 3 3 4 2 2 5" xfId="59257"/>
    <cellStyle name="Normal 5 3 3 3 4 2 3" xfId="17194"/>
    <cellStyle name="Normal 5 3 3 3 4 2 4" xfId="22301"/>
    <cellStyle name="Normal 5 3 3 3 4 2 5" xfId="32858"/>
    <cellStyle name="Normal 5 3 3 3 4 2 6" xfId="43413"/>
    <cellStyle name="Normal 5 3 3 3 4 2 7" xfId="53977"/>
    <cellStyle name="Normal 5 3 3 3 4 3" xfId="9434"/>
    <cellStyle name="Normal 5 3 3 3 4 3 2" xfId="24941"/>
    <cellStyle name="Normal 5 3 3 3 4 3 3" xfId="35498"/>
    <cellStyle name="Normal 5 3 3 3 4 3 4" xfId="46053"/>
    <cellStyle name="Normal 5 3 3 3 4 3 5" xfId="56617"/>
    <cellStyle name="Normal 5 3 3 3 4 4" xfId="4152"/>
    <cellStyle name="Normal 5 3 3 3 4 5" xfId="14730"/>
    <cellStyle name="Normal 5 3 3 3 4 6" xfId="19661"/>
    <cellStyle name="Normal 5 3 3 3 4 7" xfId="30218"/>
    <cellStyle name="Normal 5 3 3 3 4 8" xfId="40773"/>
    <cellStyle name="Normal 5 3 3 3 4 9" xfId="51337"/>
    <cellStyle name="Normal 5 3 3 3 5" xfId="5561"/>
    <cellStyle name="Normal 5 3 3 3 5 2" xfId="10843"/>
    <cellStyle name="Normal 5 3 3 3 5 2 2" xfId="26349"/>
    <cellStyle name="Normal 5 3 3 3 5 2 3" xfId="36906"/>
    <cellStyle name="Normal 5 3 3 3 5 2 4" xfId="47461"/>
    <cellStyle name="Normal 5 3 3 3 5 2 5" xfId="58025"/>
    <cellStyle name="Normal 5 3 3 3 5 3" xfId="15962"/>
    <cellStyle name="Normal 5 3 3 3 5 4" xfId="21069"/>
    <cellStyle name="Normal 5 3 3 3 5 5" xfId="31626"/>
    <cellStyle name="Normal 5 3 3 3 5 6" xfId="42181"/>
    <cellStyle name="Normal 5 3 3 3 5 7" xfId="52745"/>
    <cellStyle name="Normal 5 3 3 3 6" xfId="8202"/>
    <cellStyle name="Normal 5 3 3 3 6 2" xfId="23709"/>
    <cellStyle name="Normal 5 3 3 3 6 3" xfId="34266"/>
    <cellStyle name="Normal 5 3 3 3 6 4" xfId="44821"/>
    <cellStyle name="Normal 5 3 3 3 6 5" xfId="55385"/>
    <cellStyle name="Normal 5 3 3 3 7" xfId="2924"/>
    <cellStyle name="Normal 5 3 3 3 8" xfId="13498"/>
    <cellStyle name="Normal 5 3 3 3 9" xfId="18429"/>
    <cellStyle name="Normal 5 3 3 4" xfId="452"/>
    <cellStyle name="Normal 5 3 3 4 10" xfId="39720"/>
    <cellStyle name="Normal 5 3 3 4 11" xfId="50282"/>
    <cellStyle name="Normal 5 3 3 4 2" xfId="1157"/>
    <cellStyle name="Normal 5 3 3 4 2 10" xfId="50986"/>
    <cellStyle name="Normal 5 3 3 4 2 2" xfId="2389"/>
    <cellStyle name="Normal 5 3 3 4 2 2 2" xfId="7675"/>
    <cellStyle name="Normal 5 3 3 4 2 2 2 2" xfId="12956"/>
    <cellStyle name="Normal 5 3 3 4 2 2 2 2 2" xfId="28462"/>
    <cellStyle name="Normal 5 3 3 4 2 2 2 2 3" xfId="39019"/>
    <cellStyle name="Normal 5 3 3 4 2 2 2 2 4" xfId="49574"/>
    <cellStyle name="Normal 5 3 3 4 2 2 2 2 5" xfId="60138"/>
    <cellStyle name="Normal 5 3 3 4 2 2 2 3" xfId="18075"/>
    <cellStyle name="Normal 5 3 3 4 2 2 2 4" xfId="23182"/>
    <cellStyle name="Normal 5 3 3 4 2 2 2 5" xfId="33739"/>
    <cellStyle name="Normal 5 3 3 4 2 2 2 6" xfId="44294"/>
    <cellStyle name="Normal 5 3 3 4 2 2 2 7" xfId="54858"/>
    <cellStyle name="Normal 5 3 3 4 2 2 3" xfId="10315"/>
    <cellStyle name="Normal 5 3 3 4 2 2 3 2" xfId="25822"/>
    <cellStyle name="Normal 5 3 3 4 2 2 3 3" xfId="36379"/>
    <cellStyle name="Normal 5 3 3 4 2 2 3 4" xfId="46934"/>
    <cellStyle name="Normal 5 3 3 4 2 2 3 5" xfId="57498"/>
    <cellStyle name="Normal 5 3 3 4 2 2 4" xfId="5033"/>
    <cellStyle name="Normal 5 3 3 4 2 2 5" xfId="15611"/>
    <cellStyle name="Normal 5 3 3 4 2 2 6" xfId="20542"/>
    <cellStyle name="Normal 5 3 3 4 2 2 7" xfId="31099"/>
    <cellStyle name="Normal 5 3 3 4 2 2 8" xfId="41654"/>
    <cellStyle name="Normal 5 3 3 4 2 2 9" xfId="52218"/>
    <cellStyle name="Normal 5 3 3 4 2 3" xfId="6443"/>
    <cellStyle name="Normal 5 3 3 4 2 3 2" xfId="11724"/>
    <cellStyle name="Normal 5 3 3 4 2 3 2 2" xfId="27230"/>
    <cellStyle name="Normal 5 3 3 4 2 3 2 3" xfId="37787"/>
    <cellStyle name="Normal 5 3 3 4 2 3 2 4" xfId="48342"/>
    <cellStyle name="Normal 5 3 3 4 2 3 2 5" xfId="58906"/>
    <cellStyle name="Normal 5 3 3 4 2 3 3" xfId="16843"/>
    <cellStyle name="Normal 5 3 3 4 2 3 4" xfId="21950"/>
    <cellStyle name="Normal 5 3 3 4 2 3 5" xfId="32507"/>
    <cellStyle name="Normal 5 3 3 4 2 3 6" xfId="43062"/>
    <cellStyle name="Normal 5 3 3 4 2 3 7" xfId="53626"/>
    <cellStyle name="Normal 5 3 3 4 2 4" xfId="9083"/>
    <cellStyle name="Normal 5 3 3 4 2 4 2" xfId="24590"/>
    <cellStyle name="Normal 5 3 3 4 2 4 3" xfId="35147"/>
    <cellStyle name="Normal 5 3 3 4 2 4 4" xfId="45702"/>
    <cellStyle name="Normal 5 3 3 4 2 4 5" xfId="56266"/>
    <cellStyle name="Normal 5 3 3 4 2 5" xfId="3801"/>
    <cellStyle name="Normal 5 3 3 4 2 6" xfId="14379"/>
    <cellStyle name="Normal 5 3 3 4 2 7" xfId="19310"/>
    <cellStyle name="Normal 5 3 3 4 2 8" xfId="29867"/>
    <cellStyle name="Normal 5 3 3 4 2 9" xfId="40422"/>
    <cellStyle name="Normal 5 3 3 4 3" xfId="1685"/>
    <cellStyle name="Normal 5 3 3 4 3 2" xfId="6971"/>
    <cellStyle name="Normal 5 3 3 4 3 2 2" xfId="12252"/>
    <cellStyle name="Normal 5 3 3 4 3 2 2 2" xfId="27758"/>
    <cellStyle name="Normal 5 3 3 4 3 2 2 3" xfId="38315"/>
    <cellStyle name="Normal 5 3 3 4 3 2 2 4" xfId="48870"/>
    <cellStyle name="Normal 5 3 3 4 3 2 2 5" xfId="59434"/>
    <cellStyle name="Normal 5 3 3 4 3 2 3" xfId="17371"/>
    <cellStyle name="Normal 5 3 3 4 3 2 4" xfId="22478"/>
    <cellStyle name="Normal 5 3 3 4 3 2 5" xfId="33035"/>
    <cellStyle name="Normal 5 3 3 4 3 2 6" xfId="43590"/>
    <cellStyle name="Normal 5 3 3 4 3 2 7" xfId="54154"/>
    <cellStyle name="Normal 5 3 3 4 3 3" xfId="9611"/>
    <cellStyle name="Normal 5 3 3 4 3 3 2" xfId="25118"/>
    <cellStyle name="Normal 5 3 3 4 3 3 3" xfId="35675"/>
    <cellStyle name="Normal 5 3 3 4 3 3 4" xfId="46230"/>
    <cellStyle name="Normal 5 3 3 4 3 3 5" xfId="56794"/>
    <cellStyle name="Normal 5 3 3 4 3 4" xfId="4329"/>
    <cellStyle name="Normal 5 3 3 4 3 5" xfId="14907"/>
    <cellStyle name="Normal 5 3 3 4 3 6" xfId="19838"/>
    <cellStyle name="Normal 5 3 3 4 3 7" xfId="30395"/>
    <cellStyle name="Normal 5 3 3 4 3 8" xfId="40950"/>
    <cellStyle name="Normal 5 3 3 4 3 9" xfId="51514"/>
    <cellStyle name="Normal 5 3 3 4 4" xfId="5738"/>
    <cellStyle name="Normal 5 3 3 4 4 2" xfId="11020"/>
    <cellStyle name="Normal 5 3 3 4 4 2 2" xfId="26526"/>
    <cellStyle name="Normal 5 3 3 4 4 2 3" xfId="37083"/>
    <cellStyle name="Normal 5 3 3 4 4 2 4" xfId="47638"/>
    <cellStyle name="Normal 5 3 3 4 4 2 5" xfId="58202"/>
    <cellStyle name="Normal 5 3 3 4 4 3" xfId="16139"/>
    <cellStyle name="Normal 5 3 3 4 4 4" xfId="21246"/>
    <cellStyle name="Normal 5 3 3 4 4 5" xfId="31803"/>
    <cellStyle name="Normal 5 3 3 4 4 6" xfId="42358"/>
    <cellStyle name="Normal 5 3 3 4 4 7" xfId="52922"/>
    <cellStyle name="Normal 5 3 3 4 5" xfId="8379"/>
    <cellStyle name="Normal 5 3 3 4 5 2" xfId="23886"/>
    <cellStyle name="Normal 5 3 3 4 5 3" xfId="34443"/>
    <cellStyle name="Normal 5 3 3 4 5 4" xfId="44998"/>
    <cellStyle name="Normal 5 3 3 4 5 5" xfId="55562"/>
    <cellStyle name="Normal 5 3 3 4 6" xfId="3099"/>
    <cellStyle name="Normal 5 3 3 4 7" xfId="13675"/>
    <cellStyle name="Normal 5 3 3 4 8" xfId="18606"/>
    <cellStyle name="Normal 5 3 3 4 9" xfId="29165"/>
    <cellStyle name="Normal 5 3 3 5" xfId="805"/>
    <cellStyle name="Normal 5 3 3 5 10" xfId="50634"/>
    <cellStyle name="Normal 5 3 3 5 2" xfId="2037"/>
    <cellStyle name="Normal 5 3 3 5 2 2" xfId="7323"/>
    <cellStyle name="Normal 5 3 3 5 2 2 2" xfId="12604"/>
    <cellStyle name="Normal 5 3 3 5 2 2 2 2" xfId="28110"/>
    <cellStyle name="Normal 5 3 3 5 2 2 2 3" xfId="38667"/>
    <cellStyle name="Normal 5 3 3 5 2 2 2 4" xfId="49222"/>
    <cellStyle name="Normal 5 3 3 5 2 2 2 5" xfId="59786"/>
    <cellStyle name="Normal 5 3 3 5 2 2 3" xfId="17723"/>
    <cellStyle name="Normal 5 3 3 5 2 2 4" xfId="22830"/>
    <cellStyle name="Normal 5 3 3 5 2 2 5" xfId="33387"/>
    <cellStyle name="Normal 5 3 3 5 2 2 6" xfId="43942"/>
    <cellStyle name="Normal 5 3 3 5 2 2 7" xfId="54506"/>
    <cellStyle name="Normal 5 3 3 5 2 3" xfId="9963"/>
    <cellStyle name="Normal 5 3 3 5 2 3 2" xfId="25470"/>
    <cellStyle name="Normal 5 3 3 5 2 3 3" xfId="36027"/>
    <cellStyle name="Normal 5 3 3 5 2 3 4" xfId="46582"/>
    <cellStyle name="Normal 5 3 3 5 2 3 5" xfId="57146"/>
    <cellStyle name="Normal 5 3 3 5 2 4" xfId="4681"/>
    <cellStyle name="Normal 5 3 3 5 2 5" xfId="15259"/>
    <cellStyle name="Normal 5 3 3 5 2 6" xfId="20190"/>
    <cellStyle name="Normal 5 3 3 5 2 7" xfId="30747"/>
    <cellStyle name="Normal 5 3 3 5 2 8" xfId="41302"/>
    <cellStyle name="Normal 5 3 3 5 2 9" xfId="51866"/>
    <cellStyle name="Normal 5 3 3 5 3" xfId="6091"/>
    <cellStyle name="Normal 5 3 3 5 3 2" xfId="11372"/>
    <cellStyle name="Normal 5 3 3 5 3 2 2" xfId="26878"/>
    <cellStyle name="Normal 5 3 3 5 3 2 3" xfId="37435"/>
    <cellStyle name="Normal 5 3 3 5 3 2 4" xfId="47990"/>
    <cellStyle name="Normal 5 3 3 5 3 2 5" xfId="58554"/>
    <cellStyle name="Normal 5 3 3 5 3 3" xfId="16491"/>
    <cellStyle name="Normal 5 3 3 5 3 4" xfId="21598"/>
    <cellStyle name="Normal 5 3 3 5 3 5" xfId="32155"/>
    <cellStyle name="Normal 5 3 3 5 3 6" xfId="42710"/>
    <cellStyle name="Normal 5 3 3 5 3 7" xfId="53274"/>
    <cellStyle name="Normal 5 3 3 5 4" xfId="8731"/>
    <cellStyle name="Normal 5 3 3 5 4 2" xfId="24238"/>
    <cellStyle name="Normal 5 3 3 5 4 3" xfId="34795"/>
    <cellStyle name="Normal 5 3 3 5 4 4" xfId="45350"/>
    <cellStyle name="Normal 5 3 3 5 4 5" xfId="55914"/>
    <cellStyle name="Normal 5 3 3 5 5" xfId="3449"/>
    <cellStyle name="Normal 5 3 3 5 6" xfId="14027"/>
    <cellStyle name="Normal 5 3 3 5 7" xfId="18958"/>
    <cellStyle name="Normal 5 3 3 5 8" xfId="29515"/>
    <cellStyle name="Normal 5 3 3 5 9" xfId="40070"/>
    <cellStyle name="Normal 5 3 3 6" xfId="1332"/>
    <cellStyle name="Normal 5 3 3 6 2" xfId="6618"/>
    <cellStyle name="Normal 5 3 3 6 2 2" xfId="11899"/>
    <cellStyle name="Normal 5 3 3 6 2 2 2" xfId="27405"/>
    <cellStyle name="Normal 5 3 3 6 2 2 3" xfId="37962"/>
    <cellStyle name="Normal 5 3 3 6 2 2 4" xfId="48517"/>
    <cellStyle name="Normal 5 3 3 6 2 2 5" xfId="59081"/>
    <cellStyle name="Normal 5 3 3 6 2 3" xfId="17018"/>
    <cellStyle name="Normal 5 3 3 6 2 4" xfId="22125"/>
    <cellStyle name="Normal 5 3 3 6 2 5" xfId="32682"/>
    <cellStyle name="Normal 5 3 3 6 2 6" xfId="43237"/>
    <cellStyle name="Normal 5 3 3 6 2 7" xfId="53801"/>
    <cellStyle name="Normal 5 3 3 6 3" xfId="9258"/>
    <cellStyle name="Normal 5 3 3 6 3 2" xfId="24765"/>
    <cellStyle name="Normal 5 3 3 6 3 3" xfId="35322"/>
    <cellStyle name="Normal 5 3 3 6 3 4" xfId="45877"/>
    <cellStyle name="Normal 5 3 3 6 3 5" xfId="56441"/>
    <cellStyle name="Normal 5 3 3 6 4" xfId="3976"/>
    <cellStyle name="Normal 5 3 3 6 5" xfId="14554"/>
    <cellStyle name="Normal 5 3 3 6 6" xfId="19485"/>
    <cellStyle name="Normal 5 3 3 6 7" xfId="30042"/>
    <cellStyle name="Normal 5 3 3 6 8" xfId="40597"/>
    <cellStyle name="Normal 5 3 3 6 9" xfId="51161"/>
    <cellStyle name="Normal 5 3 3 7" xfId="2564"/>
    <cellStyle name="Normal 5 3 3 7 2" xfId="7850"/>
    <cellStyle name="Normal 5 3 3 7 2 2" xfId="13131"/>
    <cellStyle name="Normal 5 3 3 7 2 2 2" xfId="28637"/>
    <cellStyle name="Normal 5 3 3 7 2 2 3" xfId="39194"/>
    <cellStyle name="Normal 5 3 3 7 2 2 4" xfId="49749"/>
    <cellStyle name="Normal 5 3 3 7 2 2 5" xfId="60313"/>
    <cellStyle name="Normal 5 3 3 7 2 3" xfId="23357"/>
    <cellStyle name="Normal 5 3 3 7 2 4" xfId="33914"/>
    <cellStyle name="Normal 5 3 3 7 2 5" xfId="44469"/>
    <cellStyle name="Normal 5 3 3 7 2 6" xfId="55033"/>
    <cellStyle name="Normal 5 3 3 7 3" xfId="10490"/>
    <cellStyle name="Normal 5 3 3 7 3 2" xfId="25997"/>
    <cellStyle name="Normal 5 3 3 7 3 3" xfId="36554"/>
    <cellStyle name="Normal 5 3 3 7 3 4" xfId="47109"/>
    <cellStyle name="Normal 5 3 3 7 3 5" xfId="57673"/>
    <cellStyle name="Normal 5 3 3 7 4" xfId="5208"/>
    <cellStyle name="Normal 5 3 3 7 5" xfId="15786"/>
    <cellStyle name="Normal 5 3 3 7 6" xfId="20717"/>
    <cellStyle name="Normal 5 3 3 7 7" xfId="31274"/>
    <cellStyle name="Normal 5 3 3 7 8" xfId="41829"/>
    <cellStyle name="Normal 5 3 3 7 9" xfId="52393"/>
    <cellStyle name="Normal 5 3 3 8" xfId="5386"/>
    <cellStyle name="Normal 5 3 3 8 2" xfId="10668"/>
    <cellStyle name="Normal 5 3 3 8 2 2" xfId="26174"/>
    <cellStyle name="Normal 5 3 3 8 2 3" xfId="36731"/>
    <cellStyle name="Normal 5 3 3 8 2 4" xfId="47286"/>
    <cellStyle name="Normal 5 3 3 8 2 5" xfId="57850"/>
    <cellStyle name="Normal 5 3 3 8 3" xfId="20894"/>
    <cellStyle name="Normal 5 3 3 8 4" xfId="31451"/>
    <cellStyle name="Normal 5 3 3 8 5" xfId="42006"/>
    <cellStyle name="Normal 5 3 3 8 6" xfId="52570"/>
    <cellStyle name="Normal 5 3 3 9" xfId="8027"/>
    <cellStyle name="Normal 5 3 3 9 2" xfId="23534"/>
    <cellStyle name="Normal 5 3 3 9 3" xfId="34091"/>
    <cellStyle name="Normal 5 3 3 9 4" xfId="44646"/>
    <cellStyle name="Normal 5 3 3 9 5" xfId="55210"/>
    <cellStyle name="Normal 5 3 4" xfId="149"/>
    <cellStyle name="Normal 5 3 4 10" xfId="13379"/>
    <cellStyle name="Normal 5 3 4 11" xfId="18309"/>
    <cellStyle name="Normal 5 3 4 12" xfId="28871"/>
    <cellStyle name="Normal 5 3 4 13" xfId="39426"/>
    <cellStyle name="Normal 5 3 4 14" xfId="49986"/>
    <cellStyle name="Normal 5 3 4 2" xfId="332"/>
    <cellStyle name="Normal 5 3 4 2 10" xfId="29047"/>
    <cellStyle name="Normal 5 3 4 2 11" xfId="39602"/>
    <cellStyle name="Normal 5 3 4 2 12" xfId="50162"/>
    <cellStyle name="Normal 5 3 4 2 2" xfId="685"/>
    <cellStyle name="Normal 5 3 4 2 2 10" xfId="50514"/>
    <cellStyle name="Normal 5 3 4 2 2 2" xfId="1917"/>
    <cellStyle name="Normal 5 3 4 2 2 2 2" xfId="7203"/>
    <cellStyle name="Normal 5 3 4 2 2 2 2 2" xfId="12484"/>
    <cellStyle name="Normal 5 3 4 2 2 2 2 2 2" xfId="27990"/>
    <cellStyle name="Normal 5 3 4 2 2 2 2 2 3" xfId="38547"/>
    <cellStyle name="Normal 5 3 4 2 2 2 2 2 4" xfId="49102"/>
    <cellStyle name="Normal 5 3 4 2 2 2 2 2 5" xfId="59666"/>
    <cellStyle name="Normal 5 3 4 2 2 2 2 3" xfId="17603"/>
    <cellStyle name="Normal 5 3 4 2 2 2 2 4" xfId="22710"/>
    <cellStyle name="Normal 5 3 4 2 2 2 2 5" xfId="33267"/>
    <cellStyle name="Normal 5 3 4 2 2 2 2 6" xfId="43822"/>
    <cellStyle name="Normal 5 3 4 2 2 2 2 7" xfId="54386"/>
    <cellStyle name="Normal 5 3 4 2 2 2 3" xfId="9843"/>
    <cellStyle name="Normal 5 3 4 2 2 2 3 2" xfId="25350"/>
    <cellStyle name="Normal 5 3 4 2 2 2 3 3" xfId="35907"/>
    <cellStyle name="Normal 5 3 4 2 2 2 3 4" xfId="46462"/>
    <cellStyle name="Normal 5 3 4 2 2 2 3 5" xfId="57026"/>
    <cellStyle name="Normal 5 3 4 2 2 2 4" xfId="4561"/>
    <cellStyle name="Normal 5 3 4 2 2 2 5" xfId="15139"/>
    <cellStyle name="Normal 5 3 4 2 2 2 6" xfId="20070"/>
    <cellStyle name="Normal 5 3 4 2 2 2 7" xfId="30627"/>
    <cellStyle name="Normal 5 3 4 2 2 2 8" xfId="41182"/>
    <cellStyle name="Normal 5 3 4 2 2 2 9" xfId="51746"/>
    <cellStyle name="Normal 5 3 4 2 2 3" xfId="5971"/>
    <cellStyle name="Normal 5 3 4 2 2 3 2" xfId="11252"/>
    <cellStyle name="Normal 5 3 4 2 2 3 2 2" xfId="26758"/>
    <cellStyle name="Normal 5 3 4 2 2 3 2 3" xfId="37315"/>
    <cellStyle name="Normal 5 3 4 2 2 3 2 4" xfId="47870"/>
    <cellStyle name="Normal 5 3 4 2 2 3 2 5" xfId="58434"/>
    <cellStyle name="Normal 5 3 4 2 2 3 3" xfId="16371"/>
    <cellStyle name="Normal 5 3 4 2 2 3 4" xfId="21478"/>
    <cellStyle name="Normal 5 3 4 2 2 3 5" xfId="32035"/>
    <cellStyle name="Normal 5 3 4 2 2 3 6" xfId="42590"/>
    <cellStyle name="Normal 5 3 4 2 2 3 7" xfId="53154"/>
    <cellStyle name="Normal 5 3 4 2 2 4" xfId="8611"/>
    <cellStyle name="Normal 5 3 4 2 2 4 2" xfId="24118"/>
    <cellStyle name="Normal 5 3 4 2 2 4 3" xfId="34675"/>
    <cellStyle name="Normal 5 3 4 2 2 4 4" xfId="45230"/>
    <cellStyle name="Normal 5 3 4 2 2 4 5" xfId="55794"/>
    <cellStyle name="Normal 5 3 4 2 2 5" xfId="3329"/>
    <cellStyle name="Normal 5 3 4 2 2 6" xfId="13907"/>
    <cellStyle name="Normal 5 3 4 2 2 7" xfId="18838"/>
    <cellStyle name="Normal 5 3 4 2 2 8" xfId="29395"/>
    <cellStyle name="Normal 5 3 4 2 2 9" xfId="39950"/>
    <cellStyle name="Normal 5 3 4 2 3" xfId="1037"/>
    <cellStyle name="Normal 5 3 4 2 3 10" xfId="50866"/>
    <cellStyle name="Normal 5 3 4 2 3 2" xfId="2269"/>
    <cellStyle name="Normal 5 3 4 2 3 2 2" xfId="7555"/>
    <cellStyle name="Normal 5 3 4 2 3 2 2 2" xfId="12836"/>
    <cellStyle name="Normal 5 3 4 2 3 2 2 2 2" xfId="28342"/>
    <cellStyle name="Normal 5 3 4 2 3 2 2 2 3" xfId="38899"/>
    <cellStyle name="Normal 5 3 4 2 3 2 2 2 4" xfId="49454"/>
    <cellStyle name="Normal 5 3 4 2 3 2 2 2 5" xfId="60018"/>
    <cellStyle name="Normal 5 3 4 2 3 2 2 3" xfId="17955"/>
    <cellStyle name="Normal 5 3 4 2 3 2 2 4" xfId="23062"/>
    <cellStyle name="Normal 5 3 4 2 3 2 2 5" xfId="33619"/>
    <cellStyle name="Normal 5 3 4 2 3 2 2 6" xfId="44174"/>
    <cellStyle name="Normal 5 3 4 2 3 2 2 7" xfId="54738"/>
    <cellStyle name="Normal 5 3 4 2 3 2 3" xfId="10195"/>
    <cellStyle name="Normal 5 3 4 2 3 2 3 2" xfId="25702"/>
    <cellStyle name="Normal 5 3 4 2 3 2 3 3" xfId="36259"/>
    <cellStyle name="Normal 5 3 4 2 3 2 3 4" xfId="46814"/>
    <cellStyle name="Normal 5 3 4 2 3 2 3 5" xfId="57378"/>
    <cellStyle name="Normal 5 3 4 2 3 2 4" xfId="4913"/>
    <cellStyle name="Normal 5 3 4 2 3 2 5" xfId="15491"/>
    <cellStyle name="Normal 5 3 4 2 3 2 6" xfId="20422"/>
    <cellStyle name="Normal 5 3 4 2 3 2 7" xfId="30979"/>
    <cellStyle name="Normal 5 3 4 2 3 2 8" xfId="41534"/>
    <cellStyle name="Normal 5 3 4 2 3 2 9" xfId="52098"/>
    <cellStyle name="Normal 5 3 4 2 3 3" xfId="6323"/>
    <cellStyle name="Normal 5 3 4 2 3 3 2" xfId="11604"/>
    <cellStyle name="Normal 5 3 4 2 3 3 2 2" xfId="27110"/>
    <cellStyle name="Normal 5 3 4 2 3 3 2 3" xfId="37667"/>
    <cellStyle name="Normal 5 3 4 2 3 3 2 4" xfId="48222"/>
    <cellStyle name="Normal 5 3 4 2 3 3 2 5" xfId="58786"/>
    <cellStyle name="Normal 5 3 4 2 3 3 3" xfId="16723"/>
    <cellStyle name="Normal 5 3 4 2 3 3 4" xfId="21830"/>
    <cellStyle name="Normal 5 3 4 2 3 3 5" xfId="32387"/>
    <cellStyle name="Normal 5 3 4 2 3 3 6" xfId="42942"/>
    <cellStyle name="Normal 5 3 4 2 3 3 7" xfId="53506"/>
    <cellStyle name="Normal 5 3 4 2 3 4" xfId="8963"/>
    <cellStyle name="Normal 5 3 4 2 3 4 2" xfId="24470"/>
    <cellStyle name="Normal 5 3 4 2 3 4 3" xfId="35027"/>
    <cellStyle name="Normal 5 3 4 2 3 4 4" xfId="45582"/>
    <cellStyle name="Normal 5 3 4 2 3 4 5" xfId="56146"/>
    <cellStyle name="Normal 5 3 4 2 3 5" xfId="3681"/>
    <cellStyle name="Normal 5 3 4 2 3 6" xfId="14259"/>
    <cellStyle name="Normal 5 3 4 2 3 7" xfId="19190"/>
    <cellStyle name="Normal 5 3 4 2 3 8" xfId="29747"/>
    <cellStyle name="Normal 5 3 4 2 3 9" xfId="40302"/>
    <cellStyle name="Normal 5 3 4 2 4" xfId="1565"/>
    <cellStyle name="Normal 5 3 4 2 4 2" xfId="6851"/>
    <cellStyle name="Normal 5 3 4 2 4 2 2" xfId="12132"/>
    <cellStyle name="Normal 5 3 4 2 4 2 2 2" xfId="27638"/>
    <cellStyle name="Normal 5 3 4 2 4 2 2 3" xfId="38195"/>
    <cellStyle name="Normal 5 3 4 2 4 2 2 4" xfId="48750"/>
    <cellStyle name="Normal 5 3 4 2 4 2 2 5" xfId="59314"/>
    <cellStyle name="Normal 5 3 4 2 4 2 3" xfId="17251"/>
    <cellStyle name="Normal 5 3 4 2 4 2 4" xfId="22358"/>
    <cellStyle name="Normal 5 3 4 2 4 2 5" xfId="32915"/>
    <cellStyle name="Normal 5 3 4 2 4 2 6" xfId="43470"/>
    <cellStyle name="Normal 5 3 4 2 4 2 7" xfId="54034"/>
    <cellStyle name="Normal 5 3 4 2 4 3" xfId="9491"/>
    <cellStyle name="Normal 5 3 4 2 4 3 2" xfId="24998"/>
    <cellStyle name="Normal 5 3 4 2 4 3 3" xfId="35555"/>
    <cellStyle name="Normal 5 3 4 2 4 3 4" xfId="46110"/>
    <cellStyle name="Normal 5 3 4 2 4 3 5" xfId="56674"/>
    <cellStyle name="Normal 5 3 4 2 4 4" xfId="4209"/>
    <cellStyle name="Normal 5 3 4 2 4 5" xfId="14787"/>
    <cellStyle name="Normal 5 3 4 2 4 6" xfId="19718"/>
    <cellStyle name="Normal 5 3 4 2 4 7" xfId="30275"/>
    <cellStyle name="Normal 5 3 4 2 4 8" xfId="40830"/>
    <cellStyle name="Normal 5 3 4 2 4 9" xfId="51394"/>
    <cellStyle name="Normal 5 3 4 2 5" xfId="5618"/>
    <cellStyle name="Normal 5 3 4 2 5 2" xfId="10900"/>
    <cellStyle name="Normal 5 3 4 2 5 2 2" xfId="26406"/>
    <cellStyle name="Normal 5 3 4 2 5 2 3" xfId="36963"/>
    <cellStyle name="Normal 5 3 4 2 5 2 4" xfId="47518"/>
    <cellStyle name="Normal 5 3 4 2 5 2 5" xfId="58082"/>
    <cellStyle name="Normal 5 3 4 2 5 3" xfId="16019"/>
    <cellStyle name="Normal 5 3 4 2 5 4" xfId="21126"/>
    <cellStyle name="Normal 5 3 4 2 5 5" xfId="31683"/>
    <cellStyle name="Normal 5 3 4 2 5 6" xfId="42238"/>
    <cellStyle name="Normal 5 3 4 2 5 7" xfId="52802"/>
    <cellStyle name="Normal 5 3 4 2 6" xfId="8259"/>
    <cellStyle name="Normal 5 3 4 2 6 2" xfId="23766"/>
    <cellStyle name="Normal 5 3 4 2 6 3" xfId="34323"/>
    <cellStyle name="Normal 5 3 4 2 6 4" xfId="44878"/>
    <cellStyle name="Normal 5 3 4 2 6 5" xfId="55442"/>
    <cellStyle name="Normal 5 3 4 2 7" xfId="2981"/>
    <cellStyle name="Normal 5 3 4 2 8" xfId="13555"/>
    <cellStyle name="Normal 5 3 4 2 9" xfId="18486"/>
    <cellStyle name="Normal 5 3 4 3" xfId="508"/>
    <cellStyle name="Normal 5 3 4 3 10" xfId="39775"/>
    <cellStyle name="Normal 5 3 4 3 11" xfId="50338"/>
    <cellStyle name="Normal 5 3 4 3 2" xfId="1213"/>
    <cellStyle name="Normal 5 3 4 3 2 10" xfId="51042"/>
    <cellStyle name="Normal 5 3 4 3 2 2" xfId="2445"/>
    <cellStyle name="Normal 5 3 4 3 2 2 2" xfId="7731"/>
    <cellStyle name="Normal 5 3 4 3 2 2 2 2" xfId="13012"/>
    <cellStyle name="Normal 5 3 4 3 2 2 2 2 2" xfId="28518"/>
    <cellStyle name="Normal 5 3 4 3 2 2 2 2 3" xfId="39075"/>
    <cellStyle name="Normal 5 3 4 3 2 2 2 2 4" xfId="49630"/>
    <cellStyle name="Normal 5 3 4 3 2 2 2 2 5" xfId="60194"/>
    <cellStyle name="Normal 5 3 4 3 2 2 2 3" xfId="18131"/>
    <cellStyle name="Normal 5 3 4 3 2 2 2 4" xfId="23238"/>
    <cellStyle name="Normal 5 3 4 3 2 2 2 5" xfId="33795"/>
    <cellStyle name="Normal 5 3 4 3 2 2 2 6" xfId="44350"/>
    <cellStyle name="Normal 5 3 4 3 2 2 2 7" xfId="54914"/>
    <cellStyle name="Normal 5 3 4 3 2 2 3" xfId="10371"/>
    <cellStyle name="Normal 5 3 4 3 2 2 3 2" xfId="25878"/>
    <cellStyle name="Normal 5 3 4 3 2 2 3 3" xfId="36435"/>
    <cellStyle name="Normal 5 3 4 3 2 2 3 4" xfId="46990"/>
    <cellStyle name="Normal 5 3 4 3 2 2 3 5" xfId="57554"/>
    <cellStyle name="Normal 5 3 4 3 2 2 4" xfId="5089"/>
    <cellStyle name="Normal 5 3 4 3 2 2 5" xfId="15667"/>
    <cellStyle name="Normal 5 3 4 3 2 2 6" xfId="20598"/>
    <cellStyle name="Normal 5 3 4 3 2 2 7" xfId="31155"/>
    <cellStyle name="Normal 5 3 4 3 2 2 8" xfId="41710"/>
    <cellStyle name="Normal 5 3 4 3 2 2 9" xfId="52274"/>
    <cellStyle name="Normal 5 3 4 3 2 3" xfId="6499"/>
    <cellStyle name="Normal 5 3 4 3 2 3 2" xfId="11780"/>
    <cellStyle name="Normal 5 3 4 3 2 3 2 2" xfId="27286"/>
    <cellStyle name="Normal 5 3 4 3 2 3 2 3" xfId="37843"/>
    <cellStyle name="Normal 5 3 4 3 2 3 2 4" xfId="48398"/>
    <cellStyle name="Normal 5 3 4 3 2 3 2 5" xfId="58962"/>
    <cellStyle name="Normal 5 3 4 3 2 3 3" xfId="16899"/>
    <cellStyle name="Normal 5 3 4 3 2 3 4" xfId="22006"/>
    <cellStyle name="Normal 5 3 4 3 2 3 5" xfId="32563"/>
    <cellStyle name="Normal 5 3 4 3 2 3 6" xfId="43118"/>
    <cellStyle name="Normal 5 3 4 3 2 3 7" xfId="53682"/>
    <cellStyle name="Normal 5 3 4 3 2 4" xfId="9139"/>
    <cellStyle name="Normal 5 3 4 3 2 4 2" xfId="24646"/>
    <cellStyle name="Normal 5 3 4 3 2 4 3" xfId="35203"/>
    <cellStyle name="Normal 5 3 4 3 2 4 4" xfId="45758"/>
    <cellStyle name="Normal 5 3 4 3 2 4 5" xfId="56322"/>
    <cellStyle name="Normal 5 3 4 3 2 5" xfId="3857"/>
    <cellStyle name="Normal 5 3 4 3 2 6" xfId="14435"/>
    <cellStyle name="Normal 5 3 4 3 2 7" xfId="19366"/>
    <cellStyle name="Normal 5 3 4 3 2 8" xfId="29923"/>
    <cellStyle name="Normal 5 3 4 3 2 9" xfId="40478"/>
    <cellStyle name="Normal 5 3 4 3 3" xfId="1741"/>
    <cellStyle name="Normal 5 3 4 3 3 2" xfId="7027"/>
    <cellStyle name="Normal 5 3 4 3 3 2 2" xfId="12308"/>
    <cellStyle name="Normal 5 3 4 3 3 2 2 2" xfId="27814"/>
    <cellStyle name="Normal 5 3 4 3 3 2 2 3" xfId="38371"/>
    <cellStyle name="Normal 5 3 4 3 3 2 2 4" xfId="48926"/>
    <cellStyle name="Normal 5 3 4 3 3 2 2 5" xfId="59490"/>
    <cellStyle name="Normal 5 3 4 3 3 2 3" xfId="17427"/>
    <cellStyle name="Normal 5 3 4 3 3 2 4" xfId="22534"/>
    <cellStyle name="Normal 5 3 4 3 3 2 5" xfId="33091"/>
    <cellStyle name="Normal 5 3 4 3 3 2 6" xfId="43646"/>
    <cellStyle name="Normal 5 3 4 3 3 2 7" xfId="54210"/>
    <cellStyle name="Normal 5 3 4 3 3 3" xfId="9667"/>
    <cellStyle name="Normal 5 3 4 3 3 3 2" xfId="25174"/>
    <cellStyle name="Normal 5 3 4 3 3 3 3" xfId="35731"/>
    <cellStyle name="Normal 5 3 4 3 3 3 4" xfId="46286"/>
    <cellStyle name="Normal 5 3 4 3 3 3 5" xfId="56850"/>
    <cellStyle name="Normal 5 3 4 3 3 4" xfId="4385"/>
    <cellStyle name="Normal 5 3 4 3 3 5" xfId="14963"/>
    <cellStyle name="Normal 5 3 4 3 3 6" xfId="19894"/>
    <cellStyle name="Normal 5 3 4 3 3 7" xfId="30451"/>
    <cellStyle name="Normal 5 3 4 3 3 8" xfId="41006"/>
    <cellStyle name="Normal 5 3 4 3 3 9" xfId="51570"/>
    <cellStyle name="Normal 5 3 4 3 4" xfId="5794"/>
    <cellStyle name="Normal 5 3 4 3 4 2" xfId="11076"/>
    <cellStyle name="Normal 5 3 4 3 4 2 2" xfId="26582"/>
    <cellStyle name="Normal 5 3 4 3 4 2 3" xfId="37139"/>
    <cellStyle name="Normal 5 3 4 3 4 2 4" xfId="47694"/>
    <cellStyle name="Normal 5 3 4 3 4 2 5" xfId="58258"/>
    <cellStyle name="Normal 5 3 4 3 4 3" xfId="16195"/>
    <cellStyle name="Normal 5 3 4 3 4 4" xfId="21302"/>
    <cellStyle name="Normal 5 3 4 3 4 5" xfId="31859"/>
    <cellStyle name="Normal 5 3 4 3 4 6" xfId="42414"/>
    <cellStyle name="Normal 5 3 4 3 4 7" xfId="52978"/>
    <cellStyle name="Normal 5 3 4 3 5" xfId="8435"/>
    <cellStyle name="Normal 5 3 4 3 5 2" xfId="23942"/>
    <cellStyle name="Normal 5 3 4 3 5 3" xfId="34499"/>
    <cellStyle name="Normal 5 3 4 3 5 4" xfId="45054"/>
    <cellStyle name="Normal 5 3 4 3 5 5" xfId="55618"/>
    <cellStyle name="Normal 5 3 4 3 6" xfId="3154"/>
    <cellStyle name="Normal 5 3 4 3 7" xfId="13731"/>
    <cellStyle name="Normal 5 3 4 3 8" xfId="18662"/>
    <cellStyle name="Normal 5 3 4 3 9" xfId="29220"/>
    <cellStyle name="Normal 5 3 4 4" xfId="861"/>
    <cellStyle name="Normal 5 3 4 4 10" xfId="50690"/>
    <cellStyle name="Normal 5 3 4 4 2" xfId="2093"/>
    <cellStyle name="Normal 5 3 4 4 2 2" xfId="7379"/>
    <cellStyle name="Normal 5 3 4 4 2 2 2" xfId="12660"/>
    <cellStyle name="Normal 5 3 4 4 2 2 2 2" xfId="28166"/>
    <cellStyle name="Normal 5 3 4 4 2 2 2 3" xfId="38723"/>
    <cellStyle name="Normal 5 3 4 4 2 2 2 4" xfId="49278"/>
    <cellStyle name="Normal 5 3 4 4 2 2 2 5" xfId="59842"/>
    <cellStyle name="Normal 5 3 4 4 2 2 3" xfId="17779"/>
    <cellStyle name="Normal 5 3 4 4 2 2 4" xfId="22886"/>
    <cellStyle name="Normal 5 3 4 4 2 2 5" xfId="33443"/>
    <cellStyle name="Normal 5 3 4 4 2 2 6" xfId="43998"/>
    <cellStyle name="Normal 5 3 4 4 2 2 7" xfId="54562"/>
    <cellStyle name="Normal 5 3 4 4 2 3" xfId="10019"/>
    <cellStyle name="Normal 5 3 4 4 2 3 2" xfId="25526"/>
    <cellStyle name="Normal 5 3 4 4 2 3 3" xfId="36083"/>
    <cellStyle name="Normal 5 3 4 4 2 3 4" xfId="46638"/>
    <cellStyle name="Normal 5 3 4 4 2 3 5" xfId="57202"/>
    <cellStyle name="Normal 5 3 4 4 2 4" xfId="4737"/>
    <cellStyle name="Normal 5 3 4 4 2 5" xfId="15315"/>
    <cellStyle name="Normal 5 3 4 4 2 6" xfId="20246"/>
    <cellStyle name="Normal 5 3 4 4 2 7" xfId="30803"/>
    <cellStyle name="Normal 5 3 4 4 2 8" xfId="41358"/>
    <cellStyle name="Normal 5 3 4 4 2 9" xfId="51922"/>
    <cellStyle name="Normal 5 3 4 4 3" xfId="6147"/>
    <cellStyle name="Normal 5 3 4 4 3 2" xfId="11428"/>
    <cellStyle name="Normal 5 3 4 4 3 2 2" xfId="26934"/>
    <cellStyle name="Normal 5 3 4 4 3 2 3" xfId="37491"/>
    <cellStyle name="Normal 5 3 4 4 3 2 4" xfId="48046"/>
    <cellStyle name="Normal 5 3 4 4 3 2 5" xfId="58610"/>
    <cellStyle name="Normal 5 3 4 4 3 3" xfId="16547"/>
    <cellStyle name="Normal 5 3 4 4 3 4" xfId="21654"/>
    <cellStyle name="Normal 5 3 4 4 3 5" xfId="32211"/>
    <cellStyle name="Normal 5 3 4 4 3 6" xfId="42766"/>
    <cellStyle name="Normal 5 3 4 4 3 7" xfId="53330"/>
    <cellStyle name="Normal 5 3 4 4 4" xfId="8787"/>
    <cellStyle name="Normal 5 3 4 4 4 2" xfId="24294"/>
    <cellStyle name="Normal 5 3 4 4 4 3" xfId="34851"/>
    <cellStyle name="Normal 5 3 4 4 4 4" xfId="45406"/>
    <cellStyle name="Normal 5 3 4 4 4 5" xfId="55970"/>
    <cellStyle name="Normal 5 3 4 4 5" xfId="3505"/>
    <cellStyle name="Normal 5 3 4 4 6" xfId="14083"/>
    <cellStyle name="Normal 5 3 4 4 7" xfId="19014"/>
    <cellStyle name="Normal 5 3 4 4 8" xfId="29571"/>
    <cellStyle name="Normal 5 3 4 4 9" xfId="40126"/>
    <cellStyle name="Normal 5 3 4 5" xfId="1389"/>
    <cellStyle name="Normal 5 3 4 5 2" xfId="6675"/>
    <cellStyle name="Normal 5 3 4 5 2 2" xfId="11956"/>
    <cellStyle name="Normal 5 3 4 5 2 2 2" xfId="27462"/>
    <cellStyle name="Normal 5 3 4 5 2 2 3" xfId="38019"/>
    <cellStyle name="Normal 5 3 4 5 2 2 4" xfId="48574"/>
    <cellStyle name="Normal 5 3 4 5 2 2 5" xfId="59138"/>
    <cellStyle name="Normal 5 3 4 5 2 3" xfId="17075"/>
    <cellStyle name="Normal 5 3 4 5 2 4" xfId="22182"/>
    <cellStyle name="Normal 5 3 4 5 2 5" xfId="32739"/>
    <cellStyle name="Normal 5 3 4 5 2 6" xfId="43294"/>
    <cellStyle name="Normal 5 3 4 5 2 7" xfId="53858"/>
    <cellStyle name="Normal 5 3 4 5 3" xfId="9315"/>
    <cellStyle name="Normal 5 3 4 5 3 2" xfId="24822"/>
    <cellStyle name="Normal 5 3 4 5 3 3" xfId="35379"/>
    <cellStyle name="Normal 5 3 4 5 3 4" xfId="45934"/>
    <cellStyle name="Normal 5 3 4 5 3 5" xfId="56498"/>
    <cellStyle name="Normal 5 3 4 5 4" xfId="4033"/>
    <cellStyle name="Normal 5 3 4 5 5" xfId="14611"/>
    <cellStyle name="Normal 5 3 4 5 6" xfId="19542"/>
    <cellStyle name="Normal 5 3 4 5 7" xfId="30099"/>
    <cellStyle name="Normal 5 3 4 5 8" xfId="40654"/>
    <cellStyle name="Normal 5 3 4 5 9" xfId="51218"/>
    <cellStyle name="Normal 5 3 4 6" xfId="2621"/>
    <cellStyle name="Normal 5 3 4 6 2" xfId="7907"/>
    <cellStyle name="Normal 5 3 4 6 2 2" xfId="13188"/>
    <cellStyle name="Normal 5 3 4 6 2 2 2" xfId="28694"/>
    <cellStyle name="Normal 5 3 4 6 2 2 3" xfId="39251"/>
    <cellStyle name="Normal 5 3 4 6 2 2 4" xfId="49806"/>
    <cellStyle name="Normal 5 3 4 6 2 2 5" xfId="60370"/>
    <cellStyle name="Normal 5 3 4 6 2 3" xfId="23414"/>
    <cellStyle name="Normal 5 3 4 6 2 4" xfId="33971"/>
    <cellStyle name="Normal 5 3 4 6 2 5" xfId="44526"/>
    <cellStyle name="Normal 5 3 4 6 2 6" xfId="55090"/>
    <cellStyle name="Normal 5 3 4 6 3" xfId="10547"/>
    <cellStyle name="Normal 5 3 4 6 3 2" xfId="26054"/>
    <cellStyle name="Normal 5 3 4 6 3 3" xfId="36611"/>
    <cellStyle name="Normal 5 3 4 6 3 4" xfId="47166"/>
    <cellStyle name="Normal 5 3 4 6 3 5" xfId="57730"/>
    <cellStyle name="Normal 5 3 4 6 4" xfId="5265"/>
    <cellStyle name="Normal 5 3 4 6 5" xfId="15843"/>
    <cellStyle name="Normal 5 3 4 6 6" xfId="20774"/>
    <cellStyle name="Normal 5 3 4 6 7" xfId="31331"/>
    <cellStyle name="Normal 5 3 4 6 8" xfId="41886"/>
    <cellStyle name="Normal 5 3 4 6 9" xfId="52450"/>
    <cellStyle name="Normal 5 3 4 7" xfId="5442"/>
    <cellStyle name="Normal 5 3 4 7 2" xfId="10724"/>
    <cellStyle name="Normal 5 3 4 7 2 2" xfId="26230"/>
    <cellStyle name="Normal 5 3 4 7 2 3" xfId="36787"/>
    <cellStyle name="Normal 5 3 4 7 2 4" xfId="47342"/>
    <cellStyle name="Normal 5 3 4 7 2 5" xfId="57906"/>
    <cellStyle name="Normal 5 3 4 7 3" xfId="20950"/>
    <cellStyle name="Normal 5 3 4 7 4" xfId="31507"/>
    <cellStyle name="Normal 5 3 4 7 5" xfId="42062"/>
    <cellStyle name="Normal 5 3 4 7 6" xfId="52626"/>
    <cellStyle name="Normal 5 3 4 8" xfId="8083"/>
    <cellStyle name="Normal 5 3 4 8 2" xfId="23590"/>
    <cellStyle name="Normal 5 3 4 8 3" xfId="34147"/>
    <cellStyle name="Normal 5 3 4 8 4" xfId="44702"/>
    <cellStyle name="Normal 5 3 4 8 5" xfId="55266"/>
    <cellStyle name="Normal 5 3 4 9" xfId="2798"/>
    <cellStyle name="Normal 5 3 5" xfId="243"/>
    <cellStyle name="Normal 5 3 5 10" xfId="28959"/>
    <cellStyle name="Normal 5 3 5 11" xfId="39514"/>
    <cellStyle name="Normal 5 3 5 12" xfId="50074"/>
    <cellStyle name="Normal 5 3 5 2" xfId="596"/>
    <cellStyle name="Normal 5 3 5 2 10" xfId="50425"/>
    <cellStyle name="Normal 5 3 5 2 2" xfId="1828"/>
    <cellStyle name="Normal 5 3 5 2 2 2" xfId="7114"/>
    <cellStyle name="Normal 5 3 5 2 2 2 2" xfId="12395"/>
    <cellStyle name="Normal 5 3 5 2 2 2 2 2" xfId="27901"/>
    <cellStyle name="Normal 5 3 5 2 2 2 2 3" xfId="38458"/>
    <cellStyle name="Normal 5 3 5 2 2 2 2 4" xfId="49013"/>
    <cellStyle name="Normal 5 3 5 2 2 2 2 5" xfId="59577"/>
    <cellStyle name="Normal 5 3 5 2 2 2 3" xfId="17514"/>
    <cellStyle name="Normal 5 3 5 2 2 2 4" xfId="22621"/>
    <cellStyle name="Normal 5 3 5 2 2 2 5" xfId="33178"/>
    <cellStyle name="Normal 5 3 5 2 2 2 6" xfId="43733"/>
    <cellStyle name="Normal 5 3 5 2 2 2 7" xfId="54297"/>
    <cellStyle name="Normal 5 3 5 2 2 3" xfId="9754"/>
    <cellStyle name="Normal 5 3 5 2 2 3 2" xfId="25261"/>
    <cellStyle name="Normal 5 3 5 2 2 3 3" xfId="35818"/>
    <cellStyle name="Normal 5 3 5 2 2 3 4" xfId="46373"/>
    <cellStyle name="Normal 5 3 5 2 2 3 5" xfId="56937"/>
    <cellStyle name="Normal 5 3 5 2 2 4" xfId="4472"/>
    <cellStyle name="Normal 5 3 5 2 2 5" xfId="15050"/>
    <cellStyle name="Normal 5 3 5 2 2 6" xfId="19981"/>
    <cellStyle name="Normal 5 3 5 2 2 7" xfId="30538"/>
    <cellStyle name="Normal 5 3 5 2 2 8" xfId="41093"/>
    <cellStyle name="Normal 5 3 5 2 2 9" xfId="51657"/>
    <cellStyle name="Normal 5 3 5 2 3" xfId="5882"/>
    <cellStyle name="Normal 5 3 5 2 3 2" xfId="11163"/>
    <cellStyle name="Normal 5 3 5 2 3 2 2" xfId="26669"/>
    <cellStyle name="Normal 5 3 5 2 3 2 3" xfId="37226"/>
    <cellStyle name="Normal 5 3 5 2 3 2 4" xfId="47781"/>
    <cellStyle name="Normal 5 3 5 2 3 2 5" xfId="58345"/>
    <cellStyle name="Normal 5 3 5 2 3 3" xfId="16282"/>
    <cellStyle name="Normal 5 3 5 2 3 4" xfId="21389"/>
    <cellStyle name="Normal 5 3 5 2 3 5" xfId="31946"/>
    <cellStyle name="Normal 5 3 5 2 3 6" xfId="42501"/>
    <cellStyle name="Normal 5 3 5 2 3 7" xfId="53065"/>
    <cellStyle name="Normal 5 3 5 2 4" xfId="8522"/>
    <cellStyle name="Normal 5 3 5 2 4 2" xfId="24029"/>
    <cellStyle name="Normal 5 3 5 2 4 3" xfId="34586"/>
    <cellStyle name="Normal 5 3 5 2 4 4" xfId="45141"/>
    <cellStyle name="Normal 5 3 5 2 4 5" xfId="55705"/>
    <cellStyle name="Normal 5 3 5 2 5" xfId="3240"/>
    <cellStyle name="Normal 5 3 5 2 6" xfId="13818"/>
    <cellStyle name="Normal 5 3 5 2 7" xfId="18749"/>
    <cellStyle name="Normal 5 3 5 2 8" xfId="29306"/>
    <cellStyle name="Normal 5 3 5 2 9" xfId="39861"/>
    <cellStyle name="Normal 5 3 5 3" xfId="948"/>
    <cellStyle name="Normal 5 3 5 3 10" xfId="50777"/>
    <cellStyle name="Normal 5 3 5 3 2" xfId="2180"/>
    <cellStyle name="Normal 5 3 5 3 2 2" xfId="7466"/>
    <cellStyle name="Normal 5 3 5 3 2 2 2" xfId="12747"/>
    <cellStyle name="Normal 5 3 5 3 2 2 2 2" xfId="28253"/>
    <cellStyle name="Normal 5 3 5 3 2 2 2 3" xfId="38810"/>
    <cellStyle name="Normal 5 3 5 3 2 2 2 4" xfId="49365"/>
    <cellStyle name="Normal 5 3 5 3 2 2 2 5" xfId="59929"/>
    <cellStyle name="Normal 5 3 5 3 2 2 3" xfId="17866"/>
    <cellStyle name="Normal 5 3 5 3 2 2 4" xfId="22973"/>
    <cellStyle name="Normal 5 3 5 3 2 2 5" xfId="33530"/>
    <cellStyle name="Normal 5 3 5 3 2 2 6" xfId="44085"/>
    <cellStyle name="Normal 5 3 5 3 2 2 7" xfId="54649"/>
    <cellStyle name="Normal 5 3 5 3 2 3" xfId="10106"/>
    <cellStyle name="Normal 5 3 5 3 2 3 2" xfId="25613"/>
    <cellStyle name="Normal 5 3 5 3 2 3 3" xfId="36170"/>
    <cellStyle name="Normal 5 3 5 3 2 3 4" xfId="46725"/>
    <cellStyle name="Normal 5 3 5 3 2 3 5" xfId="57289"/>
    <cellStyle name="Normal 5 3 5 3 2 4" xfId="4824"/>
    <cellStyle name="Normal 5 3 5 3 2 5" xfId="15402"/>
    <cellStyle name="Normal 5 3 5 3 2 6" xfId="20333"/>
    <cellStyle name="Normal 5 3 5 3 2 7" xfId="30890"/>
    <cellStyle name="Normal 5 3 5 3 2 8" xfId="41445"/>
    <cellStyle name="Normal 5 3 5 3 2 9" xfId="52009"/>
    <cellStyle name="Normal 5 3 5 3 3" xfId="6234"/>
    <cellStyle name="Normal 5 3 5 3 3 2" xfId="11515"/>
    <cellStyle name="Normal 5 3 5 3 3 2 2" xfId="27021"/>
    <cellStyle name="Normal 5 3 5 3 3 2 3" xfId="37578"/>
    <cellStyle name="Normal 5 3 5 3 3 2 4" xfId="48133"/>
    <cellStyle name="Normal 5 3 5 3 3 2 5" xfId="58697"/>
    <cellStyle name="Normal 5 3 5 3 3 3" xfId="16634"/>
    <cellStyle name="Normal 5 3 5 3 3 4" xfId="21741"/>
    <cellStyle name="Normal 5 3 5 3 3 5" xfId="32298"/>
    <cellStyle name="Normal 5 3 5 3 3 6" xfId="42853"/>
    <cellStyle name="Normal 5 3 5 3 3 7" xfId="53417"/>
    <cellStyle name="Normal 5 3 5 3 4" xfId="8874"/>
    <cellStyle name="Normal 5 3 5 3 4 2" xfId="24381"/>
    <cellStyle name="Normal 5 3 5 3 4 3" xfId="34938"/>
    <cellStyle name="Normal 5 3 5 3 4 4" xfId="45493"/>
    <cellStyle name="Normal 5 3 5 3 4 5" xfId="56057"/>
    <cellStyle name="Normal 5 3 5 3 5" xfId="3592"/>
    <cellStyle name="Normal 5 3 5 3 6" xfId="14170"/>
    <cellStyle name="Normal 5 3 5 3 7" xfId="19101"/>
    <cellStyle name="Normal 5 3 5 3 8" xfId="29658"/>
    <cellStyle name="Normal 5 3 5 3 9" xfId="40213"/>
    <cellStyle name="Normal 5 3 5 4" xfId="1476"/>
    <cellStyle name="Normal 5 3 5 4 2" xfId="6762"/>
    <cellStyle name="Normal 5 3 5 4 2 2" xfId="12043"/>
    <cellStyle name="Normal 5 3 5 4 2 2 2" xfId="27549"/>
    <cellStyle name="Normal 5 3 5 4 2 2 3" xfId="38106"/>
    <cellStyle name="Normal 5 3 5 4 2 2 4" xfId="48661"/>
    <cellStyle name="Normal 5 3 5 4 2 2 5" xfId="59225"/>
    <cellStyle name="Normal 5 3 5 4 2 3" xfId="17162"/>
    <cellStyle name="Normal 5 3 5 4 2 4" xfId="22269"/>
    <cellStyle name="Normal 5 3 5 4 2 5" xfId="32826"/>
    <cellStyle name="Normal 5 3 5 4 2 6" xfId="43381"/>
    <cellStyle name="Normal 5 3 5 4 2 7" xfId="53945"/>
    <cellStyle name="Normal 5 3 5 4 3" xfId="9402"/>
    <cellStyle name="Normal 5 3 5 4 3 2" xfId="24909"/>
    <cellStyle name="Normal 5 3 5 4 3 3" xfId="35466"/>
    <cellStyle name="Normal 5 3 5 4 3 4" xfId="46021"/>
    <cellStyle name="Normal 5 3 5 4 3 5" xfId="56585"/>
    <cellStyle name="Normal 5 3 5 4 4" xfId="4120"/>
    <cellStyle name="Normal 5 3 5 4 5" xfId="14698"/>
    <cellStyle name="Normal 5 3 5 4 6" xfId="19629"/>
    <cellStyle name="Normal 5 3 5 4 7" xfId="30186"/>
    <cellStyle name="Normal 5 3 5 4 8" xfId="40741"/>
    <cellStyle name="Normal 5 3 5 4 9" xfId="51305"/>
    <cellStyle name="Normal 5 3 5 5" xfId="5529"/>
    <cellStyle name="Normal 5 3 5 5 2" xfId="10811"/>
    <cellStyle name="Normal 5 3 5 5 2 2" xfId="26317"/>
    <cellStyle name="Normal 5 3 5 5 2 3" xfId="36874"/>
    <cellStyle name="Normal 5 3 5 5 2 4" xfId="47429"/>
    <cellStyle name="Normal 5 3 5 5 2 5" xfId="57993"/>
    <cellStyle name="Normal 5 3 5 5 3" xfId="15930"/>
    <cellStyle name="Normal 5 3 5 5 4" xfId="21037"/>
    <cellStyle name="Normal 5 3 5 5 5" xfId="31594"/>
    <cellStyle name="Normal 5 3 5 5 6" xfId="42149"/>
    <cellStyle name="Normal 5 3 5 5 7" xfId="52713"/>
    <cellStyle name="Normal 5 3 5 6" xfId="8170"/>
    <cellStyle name="Normal 5 3 5 6 2" xfId="23677"/>
    <cellStyle name="Normal 5 3 5 6 3" xfId="34234"/>
    <cellStyle name="Normal 5 3 5 6 4" xfId="44789"/>
    <cellStyle name="Normal 5 3 5 6 5" xfId="55353"/>
    <cellStyle name="Normal 5 3 5 7" xfId="2893"/>
    <cellStyle name="Normal 5 3 5 8" xfId="13466"/>
    <cellStyle name="Normal 5 3 5 9" xfId="18398"/>
    <cellStyle name="Normal 5 3 6" xfId="419"/>
    <cellStyle name="Normal 5 3 6 10" xfId="39689"/>
    <cellStyle name="Normal 5 3 6 11" xfId="50249"/>
    <cellStyle name="Normal 5 3 6 2" xfId="1124"/>
    <cellStyle name="Normal 5 3 6 2 10" xfId="50953"/>
    <cellStyle name="Normal 5 3 6 2 2" xfId="2356"/>
    <cellStyle name="Normal 5 3 6 2 2 2" xfId="7642"/>
    <cellStyle name="Normal 5 3 6 2 2 2 2" xfId="12923"/>
    <cellStyle name="Normal 5 3 6 2 2 2 2 2" xfId="28429"/>
    <cellStyle name="Normal 5 3 6 2 2 2 2 3" xfId="38986"/>
    <cellStyle name="Normal 5 3 6 2 2 2 2 4" xfId="49541"/>
    <cellStyle name="Normal 5 3 6 2 2 2 2 5" xfId="60105"/>
    <cellStyle name="Normal 5 3 6 2 2 2 3" xfId="18042"/>
    <cellStyle name="Normal 5 3 6 2 2 2 4" xfId="23149"/>
    <cellStyle name="Normal 5 3 6 2 2 2 5" xfId="33706"/>
    <cellStyle name="Normal 5 3 6 2 2 2 6" xfId="44261"/>
    <cellStyle name="Normal 5 3 6 2 2 2 7" xfId="54825"/>
    <cellStyle name="Normal 5 3 6 2 2 3" xfId="10282"/>
    <cellStyle name="Normal 5 3 6 2 2 3 2" xfId="25789"/>
    <cellStyle name="Normal 5 3 6 2 2 3 3" xfId="36346"/>
    <cellStyle name="Normal 5 3 6 2 2 3 4" xfId="46901"/>
    <cellStyle name="Normal 5 3 6 2 2 3 5" xfId="57465"/>
    <cellStyle name="Normal 5 3 6 2 2 4" xfId="5000"/>
    <cellStyle name="Normal 5 3 6 2 2 5" xfId="15578"/>
    <cellStyle name="Normal 5 3 6 2 2 6" xfId="20509"/>
    <cellStyle name="Normal 5 3 6 2 2 7" xfId="31066"/>
    <cellStyle name="Normal 5 3 6 2 2 8" xfId="41621"/>
    <cellStyle name="Normal 5 3 6 2 2 9" xfId="52185"/>
    <cellStyle name="Normal 5 3 6 2 3" xfId="6410"/>
    <cellStyle name="Normal 5 3 6 2 3 2" xfId="11691"/>
    <cellStyle name="Normal 5 3 6 2 3 2 2" xfId="27197"/>
    <cellStyle name="Normal 5 3 6 2 3 2 3" xfId="37754"/>
    <cellStyle name="Normal 5 3 6 2 3 2 4" xfId="48309"/>
    <cellStyle name="Normal 5 3 6 2 3 2 5" xfId="58873"/>
    <cellStyle name="Normal 5 3 6 2 3 3" xfId="16810"/>
    <cellStyle name="Normal 5 3 6 2 3 4" xfId="21917"/>
    <cellStyle name="Normal 5 3 6 2 3 5" xfId="32474"/>
    <cellStyle name="Normal 5 3 6 2 3 6" xfId="43029"/>
    <cellStyle name="Normal 5 3 6 2 3 7" xfId="53593"/>
    <cellStyle name="Normal 5 3 6 2 4" xfId="9050"/>
    <cellStyle name="Normal 5 3 6 2 4 2" xfId="24557"/>
    <cellStyle name="Normal 5 3 6 2 4 3" xfId="35114"/>
    <cellStyle name="Normal 5 3 6 2 4 4" xfId="45669"/>
    <cellStyle name="Normal 5 3 6 2 4 5" xfId="56233"/>
    <cellStyle name="Normal 5 3 6 2 5" xfId="3768"/>
    <cellStyle name="Normal 5 3 6 2 6" xfId="14346"/>
    <cellStyle name="Normal 5 3 6 2 7" xfId="19277"/>
    <cellStyle name="Normal 5 3 6 2 8" xfId="29834"/>
    <cellStyle name="Normal 5 3 6 2 9" xfId="40389"/>
    <cellStyle name="Normal 5 3 6 3" xfId="1652"/>
    <cellStyle name="Normal 5 3 6 3 2" xfId="6938"/>
    <cellStyle name="Normal 5 3 6 3 2 2" xfId="12219"/>
    <cellStyle name="Normal 5 3 6 3 2 2 2" xfId="27725"/>
    <cellStyle name="Normal 5 3 6 3 2 2 3" xfId="38282"/>
    <cellStyle name="Normal 5 3 6 3 2 2 4" xfId="48837"/>
    <cellStyle name="Normal 5 3 6 3 2 2 5" xfId="59401"/>
    <cellStyle name="Normal 5 3 6 3 2 3" xfId="17338"/>
    <cellStyle name="Normal 5 3 6 3 2 4" xfId="22445"/>
    <cellStyle name="Normal 5 3 6 3 2 5" xfId="33002"/>
    <cellStyle name="Normal 5 3 6 3 2 6" xfId="43557"/>
    <cellStyle name="Normal 5 3 6 3 2 7" xfId="54121"/>
    <cellStyle name="Normal 5 3 6 3 3" xfId="9578"/>
    <cellStyle name="Normal 5 3 6 3 3 2" xfId="25085"/>
    <cellStyle name="Normal 5 3 6 3 3 3" xfId="35642"/>
    <cellStyle name="Normal 5 3 6 3 3 4" xfId="46197"/>
    <cellStyle name="Normal 5 3 6 3 3 5" xfId="56761"/>
    <cellStyle name="Normal 5 3 6 3 4" xfId="4296"/>
    <cellStyle name="Normal 5 3 6 3 5" xfId="14874"/>
    <cellStyle name="Normal 5 3 6 3 6" xfId="19805"/>
    <cellStyle name="Normal 5 3 6 3 7" xfId="30362"/>
    <cellStyle name="Normal 5 3 6 3 8" xfId="40917"/>
    <cellStyle name="Normal 5 3 6 3 9" xfId="51481"/>
    <cellStyle name="Normal 5 3 6 4" xfId="5705"/>
    <cellStyle name="Normal 5 3 6 4 2" xfId="10987"/>
    <cellStyle name="Normal 5 3 6 4 2 2" xfId="26493"/>
    <cellStyle name="Normal 5 3 6 4 2 3" xfId="37050"/>
    <cellStyle name="Normal 5 3 6 4 2 4" xfId="47605"/>
    <cellStyle name="Normal 5 3 6 4 2 5" xfId="58169"/>
    <cellStyle name="Normal 5 3 6 4 3" xfId="16106"/>
    <cellStyle name="Normal 5 3 6 4 4" xfId="21213"/>
    <cellStyle name="Normal 5 3 6 4 5" xfId="31770"/>
    <cellStyle name="Normal 5 3 6 4 6" xfId="42325"/>
    <cellStyle name="Normal 5 3 6 4 7" xfId="52889"/>
    <cellStyle name="Normal 5 3 6 5" xfId="8346"/>
    <cellStyle name="Normal 5 3 6 5 2" xfId="23853"/>
    <cellStyle name="Normal 5 3 6 5 3" xfId="34410"/>
    <cellStyle name="Normal 5 3 6 5 4" xfId="44965"/>
    <cellStyle name="Normal 5 3 6 5 5" xfId="55529"/>
    <cellStyle name="Normal 5 3 6 6" xfId="3068"/>
    <cellStyle name="Normal 5 3 6 7" xfId="13642"/>
    <cellStyle name="Normal 5 3 6 8" xfId="18573"/>
    <cellStyle name="Normal 5 3 6 9" xfId="29134"/>
    <cellStyle name="Normal 5 3 7" xfId="772"/>
    <cellStyle name="Normal 5 3 7 10" xfId="50601"/>
    <cellStyle name="Normal 5 3 7 2" xfId="2004"/>
    <cellStyle name="Normal 5 3 7 2 2" xfId="7290"/>
    <cellStyle name="Normal 5 3 7 2 2 2" xfId="12571"/>
    <cellStyle name="Normal 5 3 7 2 2 2 2" xfId="28077"/>
    <cellStyle name="Normal 5 3 7 2 2 2 3" xfId="38634"/>
    <cellStyle name="Normal 5 3 7 2 2 2 4" xfId="49189"/>
    <cellStyle name="Normal 5 3 7 2 2 2 5" xfId="59753"/>
    <cellStyle name="Normal 5 3 7 2 2 3" xfId="17690"/>
    <cellStyle name="Normal 5 3 7 2 2 4" xfId="22797"/>
    <cellStyle name="Normal 5 3 7 2 2 5" xfId="33354"/>
    <cellStyle name="Normal 5 3 7 2 2 6" xfId="43909"/>
    <cellStyle name="Normal 5 3 7 2 2 7" xfId="54473"/>
    <cellStyle name="Normal 5 3 7 2 3" xfId="9930"/>
    <cellStyle name="Normal 5 3 7 2 3 2" xfId="25437"/>
    <cellStyle name="Normal 5 3 7 2 3 3" xfId="35994"/>
    <cellStyle name="Normal 5 3 7 2 3 4" xfId="46549"/>
    <cellStyle name="Normal 5 3 7 2 3 5" xfId="57113"/>
    <cellStyle name="Normal 5 3 7 2 4" xfId="4648"/>
    <cellStyle name="Normal 5 3 7 2 5" xfId="15226"/>
    <cellStyle name="Normal 5 3 7 2 6" xfId="20157"/>
    <cellStyle name="Normal 5 3 7 2 7" xfId="30714"/>
    <cellStyle name="Normal 5 3 7 2 8" xfId="41269"/>
    <cellStyle name="Normal 5 3 7 2 9" xfId="51833"/>
    <cellStyle name="Normal 5 3 7 3" xfId="6058"/>
    <cellStyle name="Normal 5 3 7 3 2" xfId="11339"/>
    <cellStyle name="Normal 5 3 7 3 2 2" xfId="26845"/>
    <cellStyle name="Normal 5 3 7 3 2 3" xfId="37402"/>
    <cellStyle name="Normal 5 3 7 3 2 4" xfId="47957"/>
    <cellStyle name="Normal 5 3 7 3 2 5" xfId="58521"/>
    <cellStyle name="Normal 5 3 7 3 3" xfId="16458"/>
    <cellStyle name="Normal 5 3 7 3 4" xfId="21565"/>
    <cellStyle name="Normal 5 3 7 3 5" xfId="32122"/>
    <cellStyle name="Normal 5 3 7 3 6" xfId="42677"/>
    <cellStyle name="Normal 5 3 7 3 7" xfId="53241"/>
    <cellStyle name="Normal 5 3 7 4" xfId="8698"/>
    <cellStyle name="Normal 5 3 7 4 2" xfId="24205"/>
    <cellStyle name="Normal 5 3 7 4 3" xfId="34762"/>
    <cellStyle name="Normal 5 3 7 4 4" xfId="45317"/>
    <cellStyle name="Normal 5 3 7 4 5" xfId="55881"/>
    <cellStyle name="Normal 5 3 7 5" xfId="3416"/>
    <cellStyle name="Normal 5 3 7 6" xfId="13994"/>
    <cellStyle name="Normal 5 3 7 7" xfId="18925"/>
    <cellStyle name="Normal 5 3 7 8" xfId="29482"/>
    <cellStyle name="Normal 5 3 7 9" xfId="40037"/>
    <cellStyle name="Normal 5 3 8" xfId="1300"/>
    <cellStyle name="Normal 5 3 8 2" xfId="6586"/>
    <cellStyle name="Normal 5 3 8 2 2" xfId="11867"/>
    <cellStyle name="Normal 5 3 8 2 2 2" xfId="27373"/>
    <cellStyle name="Normal 5 3 8 2 2 3" xfId="37930"/>
    <cellStyle name="Normal 5 3 8 2 2 4" xfId="48485"/>
    <cellStyle name="Normal 5 3 8 2 2 5" xfId="59049"/>
    <cellStyle name="Normal 5 3 8 2 3" xfId="16986"/>
    <cellStyle name="Normal 5 3 8 2 4" xfId="22093"/>
    <cellStyle name="Normal 5 3 8 2 5" xfId="32650"/>
    <cellStyle name="Normal 5 3 8 2 6" xfId="43205"/>
    <cellStyle name="Normal 5 3 8 2 7" xfId="53769"/>
    <cellStyle name="Normal 5 3 8 3" xfId="9226"/>
    <cellStyle name="Normal 5 3 8 3 2" xfId="24733"/>
    <cellStyle name="Normal 5 3 8 3 3" xfId="35290"/>
    <cellStyle name="Normal 5 3 8 3 4" xfId="45845"/>
    <cellStyle name="Normal 5 3 8 3 5" xfId="56409"/>
    <cellStyle name="Normal 5 3 8 4" xfId="3944"/>
    <cellStyle name="Normal 5 3 8 5" xfId="14522"/>
    <cellStyle name="Normal 5 3 8 6" xfId="19453"/>
    <cellStyle name="Normal 5 3 8 7" xfId="30010"/>
    <cellStyle name="Normal 5 3 8 8" xfId="40565"/>
    <cellStyle name="Normal 5 3 8 9" xfId="51129"/>
    <cellStyle name="Normal 5 3 9" xfId="2532"/>
    <cellStyle name="Normal 5 3 9 2" xfId="7818"/>
    <cellStyle name="Normal 5 3 9 2 2" xfId="13099"/>
    <cellStyle name="Normal 5 3 9 2 2 2" xfId="28605"/>
    <cellStyle name="Normal 5 3 9 2 2 3" xfId="39162"/>
    <cellStyle name="Normal 5 3 9 2 2 4" xfId="49717"/>
    <cellStyle name="Normal 5 3 9 2 2 5" xfId="60281"/>
    <cellStyle name="Normal 5 3 9 2 3" xfId="23325"/>
    <cellStyle name="Normal 5 3 9 2 4" xfId="33882"/>
    <cellStyle name="Normal 5 3 9 2 5" xfId="44437"/>
    <cellStyle name="Normal 5 3 9 2 6" xfId="55001"/>
    <cellStyle name="Normal 5 3 9 3" xfId="10458"/>
    <cellStyle name="Normal 5 3 9 3 2" xfId="25965"/>
    <cellStyle name="Normal 5 3 9 3 3" xfId="36522"/>
    <cellStyle name="Normal 5 3 9 3 4" xfId="47077"/>
    <cellStyle name="Normal 5 3 9 3 5" xfId="57641"/>
    <cellStyle name="Normal 5 3 9 4" xfId="5176"/>
    <cellStyle name="Normal 5 3 9 5" xfId="15754"/>
    <cellStyle name="Normal 5 3 9 6" xfId="20685"/>
    <cellStyle name="Normal 5 3 9 7" xfId="31242"/>
    <cellStyle name="Normal 5 3 9 8" xfId="41797"/>
    <cellStyle name="Normal 5 3 9 9" xfId="52361"/>
    <cellStyle name="Normal 5 4" xfId="79"/>
    <cellStyle name="Normal 5 4 10" xfId="2735"/>
    <cellStyle name="Normal 5 4 11" xfId="13298"/>
    <cellStyle name="Normal 5 4 12" xfId="18227"/>
    <cellStyle name="Normal 5 4 13" xfId="28809"/>
    <cellStyle name="Normal 5 4 14" xfId="39364"/>
    <cellStyle name="Normal 5 4 15" xfId="49904"/>
    <cellStyle name="Normal 5 4 2" xfId="158"/>
    <cellStyle name="Normal 5 4 2 10" xfId="13387"/>
    <cellStyle name="Normal 5 4 2 11" xfId="18317"/>
    <cellStyle name="Normal 5 4 2 12" xfId="28879"/>
    <cellStyle name="Normal 5 4 2 13" xfId="39434"/>
    <cellStyle name="Normal 5 4 2 14" xfId="49994"/>
    <cellStyle name="Normal 5 4 2 2" xfId="340"/>
    <cellStyle name="Normal 5 4 2 2 10" xfId="29055"/>
    <cellStyle name="Normal 5 4 2 2 11" xfId="39610"/>
    <cellStyle name="Normal 5 4 2 2 12" xfId="50170"/>
    <cellStyle name="Normal 5 4 2 2 2" xfId="693"/>
    <cellStyle name="Normal 5 4 2 2 2 10" xfId="50522"/>
    <cellStyle name="Normal 5 4 2 2 2 2" xfId="1925"/>
    <cellStyle name="Normal 5 4 2 2 2 2 2" xfId="7211"/>
    <cellStyle name="Normal 5 4 2 2 2 2 2 2" xfId="12492"/>
    <cellStyle name="Normal 5 4 2 2 2 2 2 2 2" xfId="27998"/>
    <cellStyle name="Normal 5 4 2 2 2 2 2 2 3" xfId="38555"/>
    <cellStyle name="Normal 5 4 2 2 2 2 2 2 4" xfId="49110"/>
    <cellStyle name="Normal 5 4 2 2 2 2 2 2 5" xfId="59674"/>
    <cellStyle name="Normal 5 4 2 2 2 2 2 3" xfId="17611"/>
    <cellStyle name="Normal 5 4 2 2 2 2 2 4" xfId="22718"/>
    <cellStyle name="Normal 5 4 2 2 2 2 2 5" xfId="33275"/>
    <cellStyle name="Normal 5 4 2 2 2 2 2 6" xfId="43830"/>
    <cellStyle name="Normal 5 4 2 2 2 2 2 7" xfId="54394"/>
    <cellStyle name="Normal 5 4 2 2 2 2 3" xfId="9851"/>
    <cellStyle name="Normal 5 4 2 2 2 2 3 2" xfId="25358"/>
    <cellStyle name="Normal 5 4 2 2 2 2 3 3" xfId="35915"/>
    <cellStyle name="Normal 5 4 2 2 2 2 3 4" xfId="46470"/>
    <cellStyle name="Normal 5 4 2 2 2 2 3 5" xfId="57034"/>
    <cellStyle name="Normal 5 4 2 2 2 2 4" xfId="4569"/>
    <cellStyle name="Normal 5 4 2 2 2 2 5" xfId="15147"/>
    <cellStyle name="Normal 5 4 2 2 2 2 6" xfId="20078"/>
    <cellStyle name="Normal 5 4 2 2 2 2 7" xfId="30635"/>
    <cellStyle name="Normal 5 4 2 2 2 2 8" xfId="41190"/>
    <cellStyle name="Normal 5 4 2 2 2 2 9" xfId="51754"/>
    <cellStyle name="Normal 5 4 2 2 2 3" xfId="5979"/>
    <cellStyle name="Normal 5 4 2 2 2 3 2" xfId="11260"/>
    <cellStyle name="Normal 5 4 2 2 2 3 2 2" xfId="26766"/>
    <cellStyle name="Normal 5 4 2 2 2 3 2 3" xfId="37323"/>
    <cellStyle name="Normal 5 4 2 2 2 3 2 4" xfId="47878"/>
    <cellStyle name="Normal 5 4 2 2 2 3 2 5" xfId="58442"/>
    <cellStyle name="Normal 5 4 2 2 2 3 3" xfId="16379"/>
    <cellStyle name="Normal 5 4 2 2 2 3 4" xfId="21486"/>
    <cellStyle name="Normal 5 4 2 2 2 3 5" xfId="32043"/>
    <cellStyle name="Normal 5 4 2 2 2 3 6" xfId="42598"/>
    <cellStyle name="Normal 5 4 2 2 2 3 7" xfId="53162"/>
    <cellStyle name="Normal 5 4 2 2 2 4" xfId="8619"/>
    <cellStyle name="Normal 5 4 2 2 2 4 2" xfId="24126"/>
    <cellStyle name="Normal 5 4 2 2 2 4 3" xfId="34683"/>
    <cellStyle name="Normal 5 4 2 2 2 4 4" xfId="45238"/>
    <cellStyle name="Normal 5 4 2 2 2 4 5" xfId="55802"/>
    <cellStyle name="Normal 5 4 2 2 2 5" xfId="3337"/>
    <cellStyle name="Normal 5 4 2 2 2 6" xfId="13915"/>
    <cellStyle name="Normal 5 4 2 2 2 7" xfId="18846"/>
    <cellStyle name="Normal 5 4 2 2 2 8" xfId="29403"/>
    <cellStyle name="Normal 5 4 2 2 2 9" xfId="39958"/>
    <cellStyle name="Normal 5 4 2 2 3" xfId="1045"/>
    <cellStyle name="Normal 5 4 2 2 3 10" xfId="50874"/>
    <cellStyle name="Normal 5 4 2 2 3 2" xfId="2277"/>
    <cellStyle name="Normal 5 4 2 2 3 2 2" xfId="7563"/>
    <cellStyle name="Normal 5 4 2 2 3 2 2 2" xfId="12844"/>
    <cellStyle name="Normal 5 4 2 2 3 2 2 2 2" xfId="28350"/>
    <cellStyle name="Normal 5 4 2 2 3 2 2 2 3" xfId="38907"/>
    <cellStyle name="Normal 5 4 2 2 3 2 2 2 4" xfId="49462"/>
    <cellStyle name="Normal 5 4 2 2 3 2 2 2 5" xfId="60026"/>
    <cellStyle name="Normal 5 4 2 2 3 2 2 3" xfId="17963"/>
    <cellStyle name="Normal 5 4 2 2 3 2 2 4" xfId="23070"/>
    <cellStyle name="Normal 5 4 2 2 3 2 2 5" xfId="33627"/>
    <cellStyle name="Normal 5 4 2 2 3 2 2 6" xfId="44182"/>
    <cellStyle name="Normal 5 4 2 2 3 2 2 7" xfId="54746"/>
    <cellStyle name="Normal 5 4 2 2 3 2 3" xfId="10203"/>
    <cellStyle name="Normal 5 4 2 2 3 2 3 2" xfId="25710"/>
    <cellStyle name="Normal 5 4 2 2 3 2 3 3" xfId="36267"/>
    <cellStyle name="Normal 5 4 2 2 3 2 3 4" xfId="46822"/>
    <cellStyle name="Normal 5 4 2 2 3 2 3 5" xfId="57386"/>
    <cellStyle name="Normal 5 4 2 2 3 2 4" xfId="4921"/>
    <cellStyle name="Normal 5 4 2 2 3 2 5" xfId="15499"/>
    <cellStyle name="Normal 5 4 2 2 3 2 6" xfId="20430"/>
    <cellStyle name="Normal 5 4 2 2 3 2 7" xfId="30987"/>
    <cellStyle name="Normal 5 4 2 2 3 2 8" xfId="41542"/>
    <cellStyle name="Normal 5 4 2 2 3 2 9" xfId="52106"/>
    <cellStyle name="Normal 5 4 2 2 3 3" xfId="6331"/>
    <cellStyle name="Normal 5 4 2 2 3 3 2" xfId="11612"/>
    <cellStyle name="Normal 5 4 2 2 3 3 2 2" xfId="27118"/>
    <cellStyle name="Normal 5 4 2 2 3 3 2 3" xfId="37675"/>
    <cellStyle name="Normal 5 4 2 2 3 3 2 4" xfId="48230"/>
    <cellStyle name="Normal 5 4 2 2 3 3 2 5" xfId="58794"/>
    <cellStyle name="Normal 5 4 2 2 3 3 3" xfId="16731"/>
    <cellStyle name="Normal 5 4 2 2 3 3 4" xfId="21838"/>
    <cellStyle name="Normal 5 4 2 2 3 3 5" xfId="32395"/>
    <cellStyle name="Normal 5 4 2 2 3 3 6" xfId="42950"/>
    <cellStyle name="Normal 5 4 2 2 3 3 7" xfId="53514"/>
    <cellStyle name="Normal 5 4 2 2 3 4" xfId="8971"/>
    <cellStyle name="Normal 5 4 2 2 3 4 2" xfId="24478"/>
    <cellStyle name="Normal 5 4 2 2 3 4 3" xfId="35035"/>
    <cellStyle name="Normal 5 4 2 2 3 4 4" xfId="45590"/>
    <cellStyle name="Normal 5 4 2 2 3 4 5" xfId="56154"/>
    <cellStyle name="Normal 5 4 2 2 3 5" xfId="3689"/>
    <cellStyle name="Normal 5 4 2 2 3 6" xfId="14267"/>
    <cellStyle name="Normal 5 4 2 2 3 7" xfId="19198"/>
    <cellStyle name="Normal 5 4 2 2 3 8" xfId="29755"/>
    <cellStyle name="Normal 5 4 2 2 3 9" xfId="40310"/>
    <cellStyle name="Normal 5 4 2 2 4" xfId="1573"/>
    <cellStyle name="Normal 5 4 2 2 4 2" xfId="6859"/>
    <cellStyle name="Normal 5 4 2 2 4 2 2" xfId="12140"/>
    <cellStyle name="Normal 5 4 2 2 4 2 2 2" xfId="27646"/>
    <cellStyle name="Normal 5 4 2 2 4 2 2 3" xfId="38203"/>
    <cellStyle name="Normal 5 4 2 2 4 2 2 4" xfId="48758"/>
    <cellStyle name="Normal 5 4 2 2 4 2 2 5" xfId="59322"/>
    <cellStyle name="Normal 5 4 2 2 4 2 3" xfId="17259"/>
    <cellStyle name="Normal 5 4 2 2 4 2 4" xfId="22366"/>
    <cellStyle name="Normal 5 4 2 2 4 2 5" xfId="32923"/>
    <cellStyle name="Normal 5 4 2 2 4 2 6" xfId="43478"/>
    <cellStyle name="Normal 5 4 2 2 4 2 7" xfId="54042"/>
    <cellStyle name="Normal 5 4 2 2 4 3" xfId="9499"/>
    <cellStyle name="Normal 5 4 2 2 4 3 2" xfId="25006"/>
    <cellStyle name="Normal 5 4 2 2 4 3 3" xfId="35563"/>
    <cellStyle name="Normal 5 4 2 2 4 3 4" xfId="46118"/>
    <cellStyle name="Normal 5 4 2 2 4 3 5" xfId="56682"/>
    <cellStyle name="Normal 5 4 2 2 4 4" xfId="4217"/>
    <cellStyle name="Normal 5 4 2 2 4 5" xfId="14795"/>
    <cellStyle name="Normal 5 4 2 2 4 6" xfId="19726"/>
    <cellStyle name="Normal 5 4 2 2 4 7" xfId="30283"/>
    <cellStyle name="Normal 5 4 2 2 4 8" xfId="40838"/>
    <cellStyle name="Normal 5 4 2 2 4 9" xfId="51402"/>
    <cellStyle name="Normal 5 4 2 2 5" xfId="5626"/>
    <cellStyle name="Normal 5 4 2 2 5 2" xfId="10908"/>
    <cellStyle name="Normal 5 4 2 2 5 2 2" xfId="26414"/>
    <cellStyle name="Normal 5 4 2 2 5 2 3" xfId="36971"/>
    <cellStyle name="Normal 5 4 2 2 5 2 4" xfId="47526"/>
    <cellStyle name="Normal 5 4 2 2 5 2 5" xfId="58090"/>
    <cellStyle name="Normal 5 4 2 2 5 3" xfId="16027"/>
    <cellStyle name="Normal 5 4 2 2 5 4" xfId="21134"/>
    <cellStyle name="Normal 5 4 2 2 5 5" xfId="31691"/>
    <cellStyle name="Normal 5 4 2 2 5 6" xfId="42246"/>
    <cellStyle name="Normal 5 4 2 2 5 7" xfId="52810"/>
    <cellStyle name="Normal 5 4 2 2 6" xfId="8267"/>
    <cellStyle name="Normal 5 4 2 2 6 2" xfId="23774"/>
    <cellStyle name="Normal 5 4 2 2 6 3" xfId="34331"/>
    <cellStyle name="Normal 5 4 2 2 6 4" xfId="44886"/>
    <cellStyle name="Normal 5 4 2 2 6 5" xfId="55450"/>
    <cellStyle name="Normal 5 4 2 2 7" xfId="2989"/>
    <cellStyle name="Normal 5 4 2 2 8" xfId="13563"/>
    <cellStyle name="Normal 5 4 2 2 9" xfId="18494"/>
    <cellStyle name="Normal 5 4 2 3" xfId="516"/>
    <cellStyle name="Normal 5 4 2 3 10" xfId="39783"/>
    <cellStyle name="Normal 5 4 2 3 11" xfId="50346"/>
    <cellStyle name="Normal 5 4 2 3 2" xfId="1221"/>
    <cellStyle name="Normal 5 4 2 3 2 10" xfId="51050"/>
    <cellStyle name="Normal 5 4 2 3 2 2" xfId="2453"/>
    <cellStyle name="Normal 5 4 2 3 2 2 2" xfId="7739"/>
    <cellStyle name="Normal 5 4 2 3 2 2 2 2" xfId="13020"/>
    <cellStyle name="Normal 5 4 2 3 2 2 2 2 2" xfId="28526"/>
    <cellStyle name="Normal 5 4 2 3 2 2 2 2 3" xfId="39083"/>
    <cellStyle name="Normal 5 4 2 3 2 2 2 2 4" xfId="49638"/>
    <cellStyle name="Normal 5 4 2 3 2 2 2 2 5" xfId="60202"/>
    <cellStyle name="Normal 5 4 2 3 2 2 2 3" xfId="18139"/>
    <cellStyle name="Normal 5 4 2 3 2 2 2 4" xfId="23246"/>
    <cellStyle name="Normal 5 4 2 3 2 2 2 5" xfId="33803"/>
    <cellStyle name="Normal 5 4 2 3 2 2 2 6" xfId="44358"/>
    <cellStyle name="Normal 5 4 2 3 2 2 2 7" xfId="54922"/>
    <cellStyle name="Normal 5 4 2 3 2 2 3" xfId="10379"/>
    <cellStyle name="Normal 5 4 2 3 2 2 3 2" xfId="25886"/>
    <cellStyle name="Normal 5 4 2 3 2 2 3 3" xfId="36443"/>
    <cellStyle name="Normal 5 4 2 3 2 2 3 4" xfId="46998"/>
    <cellStyle name="Normal 5 4 2 3 2 2 3 5" xfId="57562"/>
    <cellStyle name="Normal 5 4 2 3 2 2 4" xfId="5097"/>
    <cellStyle name="Normal 5 4 2 3 2 2 5" xfId="15675"/>
    <cellStyle name="Normal 5 4 2 3 2 2 6" xfId="20606"/>
    <cellStyle name="Normal 5 4 2 3 2 2 7" xfId="31163"/>
    <cellStyle name="Normal 5 4 2 3 2 2 8" xfId="41718"/>
    <cellStyle name="Normal 5 4 2 3 2 2 9" xfId="52282"/>
    <cellStyle name="Normal 5 4 2 3 2 3" xfId="6507"/>
    <cellStyle name="Normal 5 4 2 3 2 3 2" xfId="11788"/>
    <cellStyle name="Normal 5 4 2 3 2 3 2 2" xfId="27294"/>
    <cellStyle name="Normal 5 4 2 3 2 3 2 3" xfId="37851"/>
    <cellStyle name="Normal 5 4 2 3 2 3 2 4" xfId="48406"/>
    <cellStyle name="Normal 5 4 2 3 2 3 2 5" xfId="58970"/>
    <cellStyle name="Normal 5 4 2 3 2 3 3" xfId="16907"/>
    <cellStyle name="Normal 5 4 2 3 2 3 4" xfId="22014"/>
    <cellStyle name="Normal 5 4 2 3 2 3 5" xfId="32571"/>
    <cellStyle name="Normal 5 4 2 3 2 3 6" xfId="43126"/>
    <cellStyle name="Normal 5 4 2 3 2 3 7" xfId="53690"/>
    <cellStyle name="Normal 5 4 2 3 2 4" xfId="9147"/>
    <cellStyle name="Normal 5 4 2 3 2 4 2" xfId="24654"/>
    <cellStyle name="Normal 5 4 2 3 2 4 3" xfId="35211"/>
    <cellStyle name="Normal 5 4 2 3 2 4 4" xfId="45766"/>
    <cellStyle name="Normal 5 4 2 3 2 4 5" xfId="56330"/>
    <cellStyle name="Normal 5 4 2 3 2 5" xfId="3865"/>
    <cellStyle name="Normal 5 4 2 3 2 6" xfId="14443"/>
    <cellStyle name="Normal 5 4 2 3 2 7" xfId="19374"/>
    <cellStyle name="Normal 5 4 2 3 2 8" xfId="29931"/>
    <cellStyle name="Normal 5 4 2 3 2 9" xfId="40486"/>
    <cellStyle name="Normal 5 4 2 3 3" xfId="1749"/>
    <cellStyle name="Normal 5 4 2 3 3 2" xfId="7035"/>
    <cellStyle name="Normal 5 4 2 3 3 2 2" xfId="12316"/>
    <cellStyle name="Normal 5 4 2 3 3 2 2 2" xfId="27822"/>
    <cellStyle name="Normal 5 4 2 3 3 2 2 3" xfId="38379"/>
    <cellStyle name="Normal 5 4 2 3 3 2 2 4" xfId="48934"/>
    <cellStyle name="Normal 5 4 2 3 3 2 2 5" xfId="59498"/>
    <cellStyle name="Normal 5 4 2 3 3 2 3" xfId="17435"/>
    <cellStyle name="Normal 5 4 2 3 3 2 4" xfId="22542"/>
    <cellStyle name="Normal 5 4 2 3 3 2 5" xfId="33099"/>
    <cellStyle name="Normal 5 4 2 3 3 2 6" xfId="43654"/>
    <cellStyle name="Normal 5 4 2 3 3 2 7" xfId="54218"/>
    <cellStyle name="Normal 5 4 2 3 3 3" xfId="9675"/>
    <cellStyle name="Normal 5 4 2 3 3 3 2" xfId="25182"/>
    <cellStyle name="Normal 5 4 2 3 3 3 3" xfId="35739"/>
    <cellStyle name="Normal 5 4 2 3 3 3 4" xfId="46294"/>
    <cellStyle name="Normal 5 4 2 3 3 3 5" xfId="56858"/>
    <cellStyle name="Normal 5 4 2 3 3 4" xfId="4393"/>
    <cellStyle name="Normal 5 4 2 3 3 5" xfId="14971"/>
    <cellStyle name="Normal 5 4 2 3 3 6" xfId="19902"/>
    <cellStyle name="Normal 5 4 2 3 3 7" xfId="30459"/>
    <cellStyle name="Normal 5 4 2 3 3 8" xfId="41014"/>
    <cellStyle name="Normal 5 4 2 3 3 9" xfId="51578"/>
    <cellStyle name="Normal 5 4 2 3 4" xfId="5802"/>
    <cellStyle name="Normal 5 4 2 3 4 2" xfId="11084"/>
    <cellStyle name="Normal 5 4 2 3 4 2 2" xfId="26590"/>
    <cellStyle name="Normal 5 4 2 3 4 2 3" xfId="37147"/>
    <cellStyle name="Normal 5 4 2 3 4 2 4" xfId="47702"/>
    <cellStyle name="Normal 5 4 2 3 4 2 5" xfId="58266"/>
    <cellStyle name="Normal 5 4 2 3 4 3" xfId="16203"/>
    <cellStyle name="Normal 5 4 2 3 4 4" xfId="21310"/>
    <cellStyle name="Normal 5 4 2 3 4 5" xfId="31867"/>
    <cellStyle name="Normal 5 4 2 3 4 6" xfId="42422"/>
    <cellStyle name="Normal 5 4 2 3 4 7" xfId="52986"/>
    <cellStyle name="Normal 5 4 2 3 5" xfId="8443"/>
    <cellStyle name="Normal 5 4 2 3 5 2" xfId="23950"/>
    <cellStyle name="Normal 5 4 2 3 5 3" xfId="34507"/>
    <cellStyle name="Normal 5 4 2 3 5 4" xfId="45062"/>
    <cellStyle name="Normal 5 4 2 3 5 5" xfId="55626"/>
    <cellStyle name="Normal 5 4 2 3 6" xfId="3162"/>
    <cellStyle name="Normal 5 4 2 3 7" xfId="13739"/>
    <cellStyle name="Normal 5 4 2 3 8" xfId="18670"/>
    <cellStyle name="Normal 5 4 2 3 9" xfId="29228"/>
    <cellStyle name="Normal 5 4 2 4" xfId="869"/>
    <cellStyle name="Normal 5 4 2 4 10" xfId="50698"/>
    <cellStyle name="Normal 5 4 2 4 2" xfId="2101"/>
    <cellStyle name="Normal 5 4 2 4 2 2" xfId="7387"/>
    <cellStyle name="Normal 5 4 2 4 2 2 2" xfId="12668"/>
    <cellStyle name="Normal 5 4 2 4 2 2 2 2" xfId="28174"/>
    <cellStyle name="Normal 5 4 2 4 2 2 2 3" xfId="38731"/>
    <cellStyle name="Normal 5 4 2 4 2 2 2 4" xfId="49286"/>
    <cellStyle name="Normal 5 4 2 4 2 2 2 5" xfId="59850"/>
    <cellStyle name="Normal 5 4 2 4 2 2 3" xfId="17787"/>
    <cellStyle name="Normal 5 4 2 4 2 2 4" xfId="22894"/>
    <cellStyle name="Normal 5 4 2 4 2 2 5" xfId="33451"/>
    <cellStyle name="Normal 5 4 2 4 2 2 6" xfId="44006"/>
    <cellStyle name="Normal 5 4 2 4 2 2 7" xfId="54570"/>
    <cellStyle name="Normal 5 4 2 4 2 3" xfId="10027"/>
    <cellStyle name="Normal 5 4 2 4 2 3 2" xfId="25534"/>
    <cellStyle name="Normal 5 4 2 4 2 3 3" xfId="36091"/>
    <cellStyle name="Normal 5 4 2 4 2 3 4" xfId="46646"/>
    <cellStyle name="Normal 5 4 2 4 2 3 5" xfId="57210"/>
    <cellStyle name="Normal 5 4 2 4 2 4" xfId="4745"/>
    <cellStyle name="Normal 5 4 2 4 2 5" xfId="15323"/>
    <cellStyle name="Normal 5 4 2 4 2 6" xfId="20254"/>
    <cellStyle name="Normal 5 4 2 4 2 7" xfId="30811"/>
    <cellStyle name="Normal 5 4 2 4 2 8" xfId="41366"/>
    <cellStyle name="Normal 5 4 2 4 2 9" xfId="51930"/>
    <cellStyle name="Normal 5 4 2 4 3" xfId="6155"/>
    <cellStyle name="Normal 5 4 2 4 3 2" xfId="11436"/>
    <cellStyle name="Normal 5 4 2 4 3 2 2" xfId="26942"/>
    <cellStyle name="Normal 5 4 2 4 3 2 3" xfId="37499"/>
    <cellStyle name="Normal 5 4 2 4 3 2 4" xfId="48054"/>
    <cellStyle name="Normal 5 4 2 4 3 2 5" xfId="58618"/>
    <cellStyle name="Normal 5 4 2 4 3 3" xfId="16555"/>
    <cellStyle name="Normal 5 4 2 4 3 4" xfId="21662"/>
    <cellStyle name="Normal 5 4 2 4 3 5" xfId="32219"/>
    <cellStyle name="Normal 5 4 2 4 3 6" xfId="42774"/>
    <cellStyle name="Normal 5 4 2 4 3 7" xfId="53338"/>
    <cellStyle name="Normal 5 4 2 4 4" xfId="8795"/>
    <cellStyle name="Normal 5 4 2 4 4 2" xfId="24302"/>
    <cellStyle name="Normal 5 4 2 4 4 3" xfId="34859"/>
    <cellStyle name="Normal 5 4 2 4 4 4" xfId="45414"/>
    <cellStyle name="Normal 5 4 2 4 4 5" xfId="55978"/>
    <cellStyle name="Normal 5 4 2 4 5" xfId="3513"/>
    <cellStyle name="Normal 5 4 2 4 6" xfId="14091"/>
    <cellStyle name="Normal 5 4 2 4 7" xfId="19022"/>
    <cellStyle name="Normal 5 4 2 4 8" xfId="29579"/>
    <cellStyle name="Normal 5 4 2 4 9" xfId="40134"/>
    <cellStyle name="Normal 5 4 2 5" xfId="1397"/>
    <cellStyle name="Normal 5 4 2 5 2" xfId="6683"/>
    <cellStyle name="Normal 5 4 2 5 2 2" xfId="11964"/>
    <cellStyle name="Normal 5 4 2 5 2 2 2" xfId="27470"/>
    <cellStyle name="Normal 5 4 2 5 2 2 3" xfId="38027"/>
    <cellStyle name="Normal 5 4 2 5 2 2 4" xfId="48582"/>
    <cellStyle name="Normal 5 4 2 5 2 2 5" xfId="59146"/>
    <cellStyle name="Normal 5 4 2 5 2 3" xfId="17083"/>
    <cellStyle name="Normal 5 4 2 5 2 4" xfId="22190"/>
    <cellStyle name="Normal 5 4 2 5 2 5" xfId="32747"/>
    <cellStyle name="Normal 5 4 2 5 2 6" xfId="43302"/>
    <cellStyle name="Normal 5 4 2 5 2 7" xfId="53866"/>
    <cellStyle name="Normal 5 4 2 5 3" xfId="9323"/>
    <cellStyle name="Normal 5 4 2 5 3 2" xfId="24830"/>
    <cellStyle name="Normal 5 4 2 5 3 3" xfId="35387"/>
    <cellStyle name="Normal 5 4 2 5 3 4" xfId="45942"/>
    <cellStyle name="Normal 5 4 2 5 3 5" xfId="56506"/>
    <cellStyle name="Normal 5 4 2 5 4" xfId="4041"/>
    <cellStyle name="Normal 5 4 2 5 5" xfId="14619"/>
    <cellStyle name="Normal 5 4 2 5 6" xfId="19550"/>
    <cellStyle name="Normal 5 4 2 5 7" xfId="30107"/>
    <cellStyle name="Normal 5 4 2 5 8" xfId="40662"/>
    <cellStyle name="Normal 5 4 2 5 9" xfId="51226"/>
    <cellStyle name="Normal 5 4 2 6" xfId="2629"/>
    <cellStyle name="Normal 5 4 2 6 2" xfId="7915"/>
    <cellStyle name="Normal 5 4 2 6 2 2" xfId="13196"/>
    <cellStyle name="Normal 5 4 2 6 2 2 2" xfId="28702"/>
    <cellStyle name="Normal 5 4 2 6 2 2 3" xfId="39259"/>
    <cellStyle name="Normal 5 4 2 6 2 2 4" xfId="49814"/>
    <cellStyle name="Normal 5 4 2 6 2 2 5" xfId="60378"/>
    <cellStyle name="Normal 5 4 2 6 2 3" xfId="23422"/>
    <cellStyle name="Normal 5 4 2 6 2 4" xfId="33979"/>
    <cellStyle name="Normal 5 4 2 6 2 5" xfId="44534"/>
    <cellStyle name="Normal 5 4 2 6 2 6" xfId="55098"/>
    <cellStyle name="Normal 5 4 2 6 3" xfId="10555"/>
    <cellStyle name="Normal 5 4 2 6 3 2" xfId="26062"/>
    <cellStyle name="Normal 5 4 2 6 3 3" xfId="36619"/>
    <cellStyle name="Normal 5 4 2 6 3 4" xfId="47174"/>
    <cellStyle name="Normal 5 4 2 6 3 5" xfId="57738"/>
    <cellStyle name="Normal 5 4 2 6 4" xfId="5273"/>
    <cellStyle name="Normal 5 4 2 6 5" xfId="15851"/>
    <cellStyle name="Normal 5 4 2 6 6" xfId="20782"/>
    <cellStyle name="Normal 5 4 2 6 7" xfId="31339"/>
    <cellStyle name="Normal 5 4 2 6 8" xfId="41894"/>
    <cellStyle name="Normal 5 4 2 6 9" xfId="52458"/>
    <cellStyle name="Normal 5 4 2 7" xfId="5450"/>
    <cellStyle name="Normal 5 4 2 7 2" xfId="10732"/>
    <cellStyle name="Normal 5 4 2 7 2 2" xfId="26238"/>
    <cellStyle name="Normal 5 4 2 7 2 3" xfId="36795"/>
    <cellStyle name="Normal 5 4 2 7 2 4" xfId="47350"/>
    <cellStyle name="Normal 5 4 2 7 2 5" xfId="57914"/>
    <cellStyle name="Normal 5 4 2 7 3" xfId="20958"/>
    <cellStyle name="Normal 5 4 2 7 4" xfId="31515"/>
    <cellStyle name="Normal 5 4 2 7 5" xfId="42070"/>
    <cellStyle name="Normal 5 4 2 7 6" xfId="52634"/>
    <cellStyle name="Normal 5 4 2 8" xfId="8091"/>
    <cellStyle name="Normal 5 4 2 8 2" xfId="23598"/>
    <cellStyle name="Normal 5 4 2 8 3" xfId="34155"/>
    <cellStyle name="Normal 5 4 2 8 4" xfId="44710"/>
    <cellStyle name="Normal 5 4 2 8 5" xfId="55274"/>
    <cellStyle name="Normal 5 4 2 9" xfId="2806"/>
    <cellStyle name="Normal 5 4 3" xfId="251"/>
    <cellStyle name="Normal 5 4 3 10" xfId="28966"/>
    <cellStyle name="Normal 5 4 3 11" xfId="39521"/>
    <cellStyle name="Normal 5 4 3 12" xfId="50081"/>
    <cellStyle name="Normal 5 4 3 2" xfId="604"/>
    <cellStyle name="Normal 5 4 3 2 10" xfId="50433"/>
    <cellStyle name="Normal 5 4 3 2 2" xfId="1836"/>
    <cellStyle name="Normal 5 4 3 2 2 2" xfId="7122"/>
    <cellStyle name="Normal 5 4 3 2 2 2 2" xfId="12403"/>
    <cellStyle name="Normal 5 4 3 2 2 2 2 2" xfId="27909"/>
    <cellStyle name="Normal 5 4 3 2 2 2 2 3" xfId="38466"/>
    <cellStyle name="Normal 5 4 3 2 2 2 2 4" xfId="49021"/>
    <cellStyle name="Normal 5 4 3 2 2 2 2 5" xfId="59585"/>
    <cellStyle name="Normal 5 4 3 2 2 2 3" xfId="17522"/>
    <cellStyle name="Normal 5 4 3 2 2 2 4" xfId="22629"/>
    <cellStyle name="Normal 5 4 3 2 2 2 5" xfId="33186"/>
    <cellStyle name="Normal 5 4 3 2 2 2 6" xfId="43741"/>
    <cellStyle name="Normal 5 4 3 2 2 2 7" xfId="54305"/>
    <cellStyle name="Normal 5 4 3 2 2 3" xfId="9762"/>
    <cellStyle name="Normal 5 4 3 2 2 3 2" xfId="25269"/>
    <cellStyle name="Normal 5 4 3 2 2 3 3" xfId="35826"/>
    <cellStyle name="Normal 5 4 3 2 2 3 4" xfId="46381"/>
    <cellStyle name="Normal 5 4 3 2 2 3 5" xfId="56945"/>
    <cellStyle name="Normal 5 4 3 2 2 4" xfId="4480"/>
    <cellStyle name="Normal 5 4 3 2 2 5" xfId="15058"/>
    <cellStyle name="Normal 5 4 3 2 2 6" xfId="19989"/>
    <cellStyle name="Normal 5 4 3 2 2 7" xfId="30546"/>
    <cellStyle name="Normal 5 4 3 2 2 8" xfId="41101"/>
    <cellStyle name="Normal 5 4 3 2 2 9" xfId="51665"/>
    <cellStyle name="Normal 5 4 3 2 3" xfId="5890"/>
    <cellStyle name="Normal 5 4 3 2 3 2" xfId="11171"/>
    <cellStyle name="Normal 5 4 3 2 3 2 2" xfId="26677"/>
    <cellStyle name="Normal 5 4 3 2 3 2 3" xfId="37234"/>
    <cellStyle name="Normal 5 4 3 2 3 2 4" xfId="47789"/>
    <cellStyle name="Normal 5 4 3 2 3 2 5" xfId="58353"/>
    <cellStyle name="Normal 5 4 3 2 3 3" xfId="16290"/>
    <cellStyle name="Normal 5 4 3 2 3 4" xfId="21397"/>
    <cellStyle name="Normal 5 4 3 2 3 5" xfId="31954"/>
    <cellStyle name="Normal 5 4 3 2 3 6" xfId="42509"/>
    <cellStyle name="Normal 5 4 3 2 3 7" xfId="53073"/>
    <cellStyle name="Normal 5 4 3 2 4" xfId="8530"/>
    <cellStyle name="Normal 5 4 3 2 4 2" xfId="24037"/>
    <cellStyle name="Normal 5 4 3 2 4 3" xfId="34594"/>
    <cellStyle name="Normal 5 4 3 2 4 4" xfId="45149"/>
    <cellStyle name="Normal 5 4 3 2 4 5" xfId="55713"/>
    <cellStyle name="Normal 5 4 3 2 5" xfId="3248"/>
    <cellStyle name="Normal 5 4 3 2 6" xfId="13826"/>
    <cellStyle name="Normal 5 4 3 2 7" xfId="18757"/>
    <cellStyle name="Normal 5 4 3 2 8" xfId="29314"/>
    <cellStyle name="Normal 5 4 3 2 9" xfId="39869"/>
    <cellStyle name="Normal 5 4 3 3" xfId="956"/>
    <cellStyle name="Normal 5 4 3 3 10" xfId="50785"/>
    <cellStyle name="Normal 5 4 3 3 2" xfId="2188"/>
    <cellStyle name="Normal 5 4 3 3 2 2" xfId="7474"/>
    <cellStyle name="Normal 5 4 3 3 2 2 2" xfId="12755"/>
    <cellStyle name="Normal 5 4 3 3 2 2 2 2" xfId="28261"/>
    <cellStyle name="Normal 5 4 3 3 2 2 2 3" xfId="38818"/>
    <cellStyle name="Normal 5 4 3 3 2 2 2 4" xfId="49373"/>
    <cellStyle name="Normal 5 4 3 3 2 2 2 5" xfId="59937"/>
    <cellStyle name="Normal 5 4 3 3 2 2 3" xfId="17874"/>
    <cellStyle name="Normal 5 4 3 3 2 2 4" xfId="22981"/>
    <cellStyle name="Normal 5 4 3 3 2 2 5" xfId="33538"/>
    <cellStyle name="Normal 5 4 3 3 2 2 6" xfId="44093"/>
    <cellStyle name="Normal 5 4 3 3 2 2 7" xfId="54657"/>
    <cellStyle name="Normal 5 4 3 3 2 3" xfId="10114"/>
    <cellStyle name="Normal 5 4 3 3 2 3 2" xfId="25621"/>
    <cellStyle name="Normal 5 4 3 3 2 3 3" xfId="36178"/>
    <cellStyle name="Normal 5 4 3 3 2 3 4" xfId="46733"/>
    <cellStyle name="Normal 5 4 3 3 2 3 5" xfId="57297"/>
    <cellStyle name="Normal 5 4 3 3 2 4" xfId="4832"/>
    <cellStyle name="Normal 5 4 3 3 2 5" xfId="15410"/>
    <cellStyle name="Normal 5 4 3 3 2 6" xfId="20341"/>
    <cellStyle name="Normal 5 4 3 3 2 7" xfId="30898"/>
    <cellStyle name="Normal 5 4 3 3 2 8" xfId="41453"/>
    <cellStyle name="Normal 5 4 3 3 2 9" xfId="52017"/>
    <cellStyle name="Normal 5 4 3 3 3" xfId="6242"/>
    <cellStyle name="Normal 5 4 3 3 3 2" xfId="11523"/>
    <cellStyle name="Normal 5 4 3 3 3 2 2" xfId="27029"/>
    <cellStyle name="Normal 5 4 3 3 3 2 3" xfId="37586"/>
    <cellStyle name="Normal 5 4 3 3 3 2 4" xfId="48141"/>
    <cellStyle name="Normal 5 4 3 3 3 2 5" xfId="58705"/>
    <cellStyle name="Normal 5 4 3 3 3 3" xfId="16642"/>
    <cellStyle name="Normal 5 4 3 3 3 4" xfId="21749"/>
    <cellStyle name="Normal 5 4 3 3 3 5" xfId="32306"/>
    <cellStyle name="Normal 5 4 3 3 3 6" xfId="42861"/>
    <cellStyle name="Normal 5 4 3 3 3 7" xfId="53425"/>
    <cellStyle name="Normal 5 4 3 3 4" xfId="8882"/>
    <cellStyle name="Normal 5 4 3 3 4 2" xfId="24389"/>
    <cellStyle name="Normal 5 4 3 3 4 3" xfId="34946"/>
    <cellStyle name="Normal 5 4 3 3 4 4" xfId="45501"/>
    <cellStyle name="Normal 5 4 3 3 4 5" xfId="56065"/>
    <cellStyle name="Normal 5 4 3 3 5" xfId="3600"/>
    <cellStyle name="Normal 5 4 3 3 6" xfId="14178"/>
    <cellStyle name="Normal 5 4 3 3 7" xfId="19109"/>
    <cellStyle name="Normal 5 4 3 3 8" xfId="29666"/>
    <cellStyle name="Normal 5 4 3 3 9" xfId="40221"/>
    <cellStyle name="Normal 5 4 3 4" xfId="1484"/>
    <cellStyle name="Normal 5 4 3 4 2" xfId="6770"/>
    <cellStyle name="Normal 5 4 3 4 2 2" xfId="12051"/>
    <cellStyle name="Normal 5 4 3 4 2 2 2" xfId="27557"/>
    <cellStyle name="Normal 5 4 3 4 2 2 3" xfId="38114"/>
    <cellStyle name="Normal 5 4 3 4 2 2 4" xfId="48669"/>
    <cellStyle name="Normal 5 4 3 4 2 2 5" xfId="59233"/>
    <cellStyle name="Normal 5 4 3 4 2 3" xfId="17170"/>
    <cellStyle name="Normal 5 4 3 4 2 4" xfId="22277"/>
    <cellStyle name="Normal 5 4 3 4 2 5" xfId="32834"/>
    <cellStyle name="Normal 5 4 3 4 2 6" xfId="43389"/>
    <cellStyle name="Normal 5 4 3 4 2 7" xfId="53953"/>
    <cellStyle name="Normal 5 4 3 4 3" xfId="9410"/>
    <cellStyle name="Normal 5 4 3 4 3 2" xfId="24917"/>
    <cellStyle name="Normal 5 4 3 4 3 3" xfId="35474"/>
    <cellStyle name="Normal 5 4 3 4 3 4" xfId="46029"/>
    <cellStyle name="Normal 5 4 3 4 3 5" xfId="56593"/>
    <cellStyle name="Normal 5 4 3 4 4" xfId="4128"/>
    <cellStyle name="Normal 5 4 3 4 5" xfId="14706"/>
    <cellStyle name="Normal 5 4 3 4 6" xfId="19637"/>
    <cellStyle name="Normal 5 4 3 4 7" xfId="30194"/>
    <cellStyle name="Normal 5 4 3 4 8" xfId="40749"/>
    <cellStyle name="Normal 5 4 3 4 9" xfId="51313"/>
    <cellStyle name="Normal 5 4 3 5" xfId="5537"/>
    <cellStyle name="Normal 5 4 3 5 2" xfId="10819"/>
    <cellStyle name="Normal 5 4 3 5 2 2" xfId="26325"/>
    <cellStyle name="Normal 5 4 3 5 2 3" xfId="36882"/>
    <cellStyle name="Normal 5 4 3 5 2 4" xfId="47437"/>
    <cellStyle name="Normal 5 4 3 5 2 5" xfId="58001"/>
    <cellStyle name="Normal 5 4 3 5 3" xfId="15938"/>
    <cellStyle name="Normal 5 4 3 5 4" xfId="21045"/>
    <cellStyle name="Normal 5 4 3 5 5" xfId="31602"/>
    <cellStyle name="Normal 5 4 3 5 6" xfId="42157"/>
    <cellStyle name="Normal 5 4 3 5 7" xfId="52721"/>
    <cellStyle name="Normal 5 4 3 6" xfId="8178"/>
    <cellStyle name="Normal 5 4 3 6 2" xfId="23685"/>
    <cellStyle name="Normal 5 4 3 6 3" xfId="34242"/>
    <cellStyle name="Normal 5 4 3 6 4" xfId="44797"/>
    <cellStyle name="Normal 5 4 3 6 5" xfId="55361"/>
    <cellStyle name="Normal 5 4 3 7" xfId="2900"/>
    <cellStyle name="Normal 5 4 3 8" xfId="13474"/>
    <cellStyle name="Normal 5 4 3 9" xfId="18405"/>
    <cellStyle name="Normal 5 4 4" xfId="429"/>
    <cellStyle name="Normal 5 4 4 10" xfId="39699"/>
    <cellStyle name="Normal 5 4 4 11" xfId="50259"/>
    <cellStyle name="Normal 5 4 4 2" xfId="1134"/>
    <cellStyle name="Normal 5 4 4 2 10" xfId="50963"/>
    <cellStyle name="Normal 5 4 4 2 2" xfId="2366"/>
    <cellStyle name="Normal 5 4 4 2 2 2" xfId="7652"/>
    <cellStyle name="Normal 5 4 4 2 2 2 2" xfId="12933"/>
    <cellStyle name="Normal 5 4 4 2 2 2 2 2" xfId="28439"/>
    <cellStyle name="Normal 5 4 4 2 2 2 2 3" xfId="38996"/>
    <cellStyle name="Normal 5 4 4 2 2 2 2 4" xfId="49551"/>
    <cellStyle name="Normal 5 4 4 2 2 2 2 5" xfId="60115"/>
    <cellStyle name="Normal 5 4 4 2 2 2 3" xfId="18052"/>
    <cellStyle name="Normal 5 4 4 2 2 2 4" xfId="23159"/>
    <cellStyle name="Normal 5 4 4 2 2 2 5" xfId="33716"/>
    <cellStyle name="Normal 5 4 4 2 2 2 6" xfId="44271"/>
    <cellStyle name="Normal 5 4 4 2 2 2 7" xfId="54835"/>
    <cellStyle name="Normal 5 4 4 2 2 3" xfId="10292"/>
    <cellStyle name="Normal 5 4 4 2 2 3 2" xfId="25799"/>
    <cellStyle name="Normal 5 4 4 2 2 3 3" xfId="36356"/>
    <cellStyle name="Normal 5 4 4 2 2 3 4" xfId="46911"/>
    <cellStyle name="Normal 5 4 4 2 2 3 5" xfId="57475"/>
    <cellStyle name="Normal 5 4 4 2 2 4" xfId="5010"/>
    <cellStyle name="Normal 5 4 4 2 2 5" xfId="15588"/>
    <cellStyle name="Normal 5 4 4 2 2 6" xfId="20519"/>
    <cellStyle name="Normal 5 4 4 2 2 7" xfId="31076"/>
    <cellStyle name="Normal 5 4 4 2 2 8" xfId="41631"/>
    <cellStyle name="Normal 5 4 4 2 2 9" xfId="52195"/>
    <cellStyle name="Normal 5 4 4 2 3" xfId="6420"/>
    <cellStyle name="Normal 5 4 4 2 3 2" xfId="11701"/>
    <cellStyle name="Normal 5 4 4 2 3 2 2" xfId="27207"/>
    <cellStyle name="Normal 5 4 4 2 3 2 3" xfId="37764"/>
    <cellStyle name="Normal 5 4 4 2 3 2 4" xfId="48319"/>
    <cellStyle name="Normal 5 4 4 2 3 2 5" xfId="58883"/>
    <cellStyle name="Normal 5 4 4 2 3 3" xfId="16820"/>
    <cellStyle name="Normal 5 4 4 2 3 4" xfId="21927"/>
    <cellStyle name="Normal 5 4 4 2 3 5" xfId="32484"/>
    <cellStyle name="Normal 5 4 4 2 3 6" xfId="43039"/>
    <cellStyle name="Normal 5 4 4 2 3 7" xfId="53603"/>
    <cellStyle name="Normal 5 4 4 2 4" xfId="9060"/>
    <cellStyle name="Normal 5 4 4 2 4 2" xfId="24567"/>
    <cellStyle name="Normal 5 4 4 2 4 3" xfId="35124"/>
    <cellStyle name="Normal 5 4 4 2 4 4" xfId="45679"/>
    <cellStyle name="Normal 5 4 4 2 4 5" xfId="56243"/>
    <cellStyle name="Normal 5 4 4 2 5" xfId="3778"/>
    <cellStyle name="Normal 5 4 4 2 6" xfId="14356"/>
    <cellStyle name="Normal 5 4 4 2 7" xfId="19287"/>
    <cellStyle name="Normal 5 4 4 2 8" xfId="29844"/>
    <cellStyle name="Normal 5 4 4 2 9" xfId="40399"/>
    <cellStyle name="Normal 5 4 4 3" xfId="1662"/>
    <cellStyle name="Normal 5 4 4 3 2" xfId="6948"/>
    <cellStyle name="Normal 5 4 4 3 2 2" xfId="12229"/>
    <cellStyle name="Normal 5 4 4 3 2 2 2" xfId="27735"/>
    <cellStyle name="Normal 5 4 4 3 2 2 3" xfId="38292"/>
    <cellStyle name="Normal 5 4 4 3 2 2 4" xfId="48847"/>
    <cellStyle name="Normal 5 4 4 3 2 2 5" xfId="59411"/>
    <cellStyle name="Normal 5 4 4 3 2 3" xfId="17348"/>
    <cellStyle name="Normal 5 4 4 3 2 4" xfId="22455"/>
    <cellStyle name="Normal 5 4 4 3 2 5" xfId="33012"/>
    <cellStyle name="Normal 5 4 4 3 2 6" xfId="43567"/>
    <cellStyle name="Normal 5 4 4 3 2 7" xfId="54131"/>
    <cellStyle name="Normal 5 4 4 3 3" xfId="9588"/>
    <cellStyle name="Normal 5 4 4 3 3 2" xfId="25095"/>
    <cellStyle name="Normal 5 4 4 3 3 3" xfId="35652"/>
    <cellStyle name="Normal 5 4 4 3 3 4" xfId="46207"/>
    <cellStyle name="Normal 5 4 4 3 3 5" xfId="56771"/>
    <cellStyle name="Normal 5 4 4 3 4" xfId="4306"/>
    <cellStyle name="Normal 5 4 4 3 5" xfId="14884"/>
    <cellStyle name="Normal 5 4 4 3 6" xfId="19815"/>
    <cellStyle name="Normal 5 4 4 3 7" xfId="30372"/>
    <cellStyle name="Normal 5 4 4 3 8" xfId="40927"/>
    <cellStyle name="Normal 5 4 4 3 9" xfId="51491"/>
    <cellStyle name="Normal 5 4 4 4" xfId="5715"/>
    <cellStyle name="Normal 5 4 4 4 2" xfId="10997"/>
    <cellStyle name="Normal 5 4 4 4 2 2" xfId="26503"/>
    <cellStyle name="Normal 5 4 4 4 2 3" xfId="37060"/>
    <cellStyle name="Normal 5 4 4 4 2 4" xfId="47615"/>
    <cellStyle name="Normal 5 4 4 4 2 5" xfId="58179"/>
    <cellStyle name="Normal 5 4 4 4 3" xfId="16116"/>
    <cellStyle name="Normal 5 4 4 4 4" xfId="21223"/>
    <cellStyle name="Normal 5 4 4 4 5" xfId="31780"/>
    <cellStyle name="Normal 5 4 4 4 6" xfId="42335"/>
    <cellStyle name="Normal 5 4 4 4 7" xfId="52899"/>
    <cellStyle name="Normal 5 4 4 5" xfId="8356"/>
    <cellStyle name="Normal 5 4 4 5 2" xfId="23863"/>
    <cellStyle name="Normal 5 4 4 5 3" xfId="34420"/>
    <cellStyle name="Normal 5 4 4 5 4" xfId="44975"/>
    <cellStyle name="Normal 5 4 4 5 5" xfId="55539"/>
    <cellStyle name="Normal 5 4 4 6" xfId="3078"/>
    <cellStyle name="Normal 5 4 4 7" xfId="13652"/>
    <cellStyle name="Normal 5 4 4 8" xfId="18583"/>
    <cellStyle name="Normal 5 4 4 9" xfId="29144"/>
    <cellStyle name="Normal 5 4 5" xfId="782"/>
    <cellStyle name="Normal 5 4 5 10" xfId="50611"/>
    <cellStyle name="Normal 5 4 5 2" xfId="2014"/>
    <cellStyle name="Normal 5 4 5 2 2" xfId="7300"/>
    <cellStyle name="Normal 5 4 5 2 2 2" xfId="12581"/>
    <cellStyle name="Normal 5 4 5 2 2 2 2" xfId="28087"/>
    <cellStyle name="Normal 5 4 5 2 2 2 3" xfId="38644"/>
    <cellStyle name="Normal 5 4 5 2 2 2 4" xfId="49199"/>
    <cellStyle name="Normal 5 4 5 2 2 2 5" xfId="59763"/>
    <cellStyle name="Normal 5 4 5 2 2 3" xfId="17700"/>
    <cellStyle name="Normal 5 4 5 2 2 4" xfId="22807"/>
    <cellStyle name="Normal 5 4 5 2 2 5" xfId="33364"/>
    <cellStyle name="Normal 5 4 5 2 2 6" xfId="43919"/>
    <cellStyle name="Normal 5 4 5 2 2 7" xfId="54483"/>
    <cellStyle name="Normal 5 4 5 2 3" xfId="9940"/>
    <cellStyle name="Normal 5 4 5 2 3 2" xfId="25447"/>
    <cellStyle name="Normal 5 4 5 2 3 3" xfId="36004"/>
    <cellStyle name="Normal 5 4 5 2 3 4" xfId="46559"/>
    <cellStyle name="Normal 5 4 5 2 3 5" xfId="57123"/>
    <cellStyle name="Normal 5 4 5 2 4" xfId="4658"/>
    <cellStyle name="Normal 5 4 5 2 5" xfId="15236"/>
    <cellStyle name="Normal 5 4 5 2 6" xfId="20167"/>
    <cellStyle name="Normal 5 4 5 2 7" xfId="30724"/>
    <cellStyle name="Normal 5 4 5 2 8" xfId="41279"/>
    <cellStyle name="Normal 5 4 5 2 9" xfId="51843"/>
    <cellStyle name="Normal 5 4 5 3" xfId="6068"/>
    <cellStyle name="Normal 5 4 5 3 2" xfId="11349"/>
    <cellStyle name="Normal 5 4 5 3 2 2" xfId="26855"/>
    <cellStyle name="Normal 5 4 5 3 2 3" xfId="37412"/>
    <cellStyle name="Normal 5 4 5 3 2 4" xfId="47967"/>
    <cellStyle name="Normal 5 4 5 3 2 5" xfId="58531"/>
    <cellStyle name="Normal 5 4 5 3 3" xfId="16468"/>
    <cellStyle name="Normal 5 4 5 3 4" xfId="21575"/>
    <cellStyle name="Normal 5 4 5 3 5" xfId="32132"/>
    <cellStyle name="Normal 5 4 5 3 6" xfId="42687"/>
    <cellStyle name="Normal 5 4 5 3 7" xfId="53251"/>
    <cellStyle name="Normal 5 4 5 4" xfId="8708"/>
    <cellStyle name="Normal 5 4 5 4 2" xfId="24215"/>
    <cellStyle name="Normal 5 4 5 4 3" xfId="34772"/>
    <cellStyle name="Normal 5 4 5 4 4" xfId="45327"/>
    <cellStyle name="Normal 5 4 5 4 5" xfId="55891"/>
    <cellStyle name="Normal 5 4 5 5" xfId="3426"/>
    <cellStyle name="Normal 5 4 5 6" xfId="14004"/>
    <cellStyle name="Normal 5 4 5 7" xfId="18935"/>
    <cellStyle name="Normal 5 4 5 8" xfId="29492"/>
    <cellStyle name="Normal 5 4 5 9" xfId="40047"/>
    <cellStyle name="Normal 5 4 6" xfId="1308"/>
    <cellStyle name="Normal 5 4 6 2" xfId="6594"/>
    <cellStyle name="Normal 5 4 6 2 2" xfId="11875"/>
    <cellStyle name="Normal 5 4 6 2 2 2" xfId="27381"/>
    <cellStyle name="Normal 5 4 6 2 2 3" xfId="37938"/>
    <cellStyle name="Normal 5 4 6 2 2 4" xfId="48493"/>
    <cellStyle name="Normal 5 4 6 2 2 5" xfId="59057"/>
    <cellStyle name="Normal 5 4 6 2 3" xfId="16994"/>
    <cellStyle name="Normal 5 4 6 2 4" xfId="22101"/>
    <cellStyle name="Normal 5 4 6 2 5" xfId="32658"/>
    <cellStyle name="Normal 5 4 6 2 6" xfId="43213"/>
    <cellStyle name="Normal 5 4 6 2 7" xfId="53777"/>
    <cellStyle name="Normal 5 4 6 3" xfId="9234"/>
    <cellStyle name="Normal 5 4 6 3 2" xfId="24741"/>
    <cellStyle name="Normal 5 4 6 3 3" xfId="35298"/>
    <cellStyle name="Normal 5 4 6 3 4" xfId="45853"/>
    <cellStyle name="Normal 5 4 6 3 5" xfId="56417"/>
    <cellStyle name="Normal 5 4 6 4" xfId="3952"/>
    <cellStyle name="Normal 5 4 6 5" xfId="14530"/>
    <cellStyle name="Normal 5 4 6 6" xfId="19461"/>
    <cellStyle name="Normal 5 4 6 7" xfId="30018"/>
    <cellStyle name="Normal 5 4 6 8" xfId="40573"/>
    <cellStyle name="Normal 5 4 6 9" xfId="51137"/>
    <cellStyle name="Normal 5 4 7" xfId="2540"/>
    <cellStyle name="Normal 5 4 7 2" xfId="7826"/>
    <cellStyle name="Normal 5 4 7 2 2" xfId="13107"/>
    <cellStyle name="Normal 5 4 7 2 2 2" xfId="28613"/>
    <cellStyle name="Normal 5 4 7 2 2 3" xfId="39170"/>
    <cellStyle name="Normal 5 4 7 2 2 4" xfId="49725"/>
    <cellStyle name="Normal 5 4 7 2 2 5" xfId="60289"/>
    <cellStyle name="Normal 5 4 7 2 3" xfId="23333"/>
    <cellStyle name="Normal 5 4 7 2 4" xfId="33890"/>
    <cellStyle name="Normal 5 4 7 2 5" xfId="44445"/>
    <cellStyle name="Normal 5 4 7 2 6" xfId="55009"/>
    <cellStyle name="Normal 5 4 7 3" xfId="10466"/>
    <cellStyle name="Normal 5 4 7 3 2" xfId="25973"/>
    <cellStyle name="Normal 5 4 7 3 3" xfId="36530"/>
    <cellStyle name="Normal 5 4 7 3 4" xfId="47085"/>
    <cellStyle name="Normal 5 4 7 3 5" xfId="57649"/>
    <cellStyle name="Normal 5 4 7 4" xfId="5184"/>
    <cellStyle name="Normal 5 4 7 5" xfId="15762"/>
    <cellStyle name="Normal 5 4 7 6" xfId="20693"/>
    <cellStyle name="Normal 5 4 7 7" xfId="31250"/>
    <cellStyle name="Normal 5 4 7 8" xfId="41805"/>
    <cellStyle name="Normal 5 4 7 9" xfId="52369"/>
    <cellStyle name="Normal 5 4 8" xfId="5363"/>
    <cellStyle name="Normal 5 4 8 2" xfId="10645"/>
    <cellStyle name="Normal 5 4 8 2 2" xfId="26151"/>
    <cellStyle name="Normal 5 4 8 2 3" xfId="36708"/>
    <cellStyle name="Normal 5 4 8 2 4" xfId="47263"/>
    <cellStyle name="Normal 5 4 8 2 5" xfId="57827"/>
    <cellStyle name="Normal 5 4 8 3" xfId="20871"/>
    <cellStyle name="Normal 5 4 8 4" xfId="31428"/>
    <cellStyle name="Normal 5 4 8 5" xfId="41983"/>
    <cellStyle name="Normal 5 4 8 6" xfId="52547"/>
    <cellStyle name="Normal 5 4 9" xfId="8004"/>
    <cellStyle name="Normal 5 4 9 2" xfId="23511"/>
    <cellStyle name="Normal 5 4 9 3" xfId="34068"/>
    <cellStyle name="Normal 5 4 9 4" xfId="44623"/>
    <cellStyle name="Normal 5 4 9 5" xfId="55187"/>
    <cellStyle name="Normal 5 5" xfId="94"/>
    <cellStyle name="Normal 5 5 10" xfId="2750"/>
    <cellStyle name="Normal 5 5 11" xfId="13314"/>
    <cellStyle name="Normal 5 5 12" xfId="18243"/>
    <cellStyle name="Normal 5 5 13" xfId="28824"/>
    <cellStyle name="Normal 5 5 14" xfId="39379"/>
    <cellStyle name="Normal 5 5 15" xfId="49920"/>
    <cellStyle name="Normal 5 5 2" xfId="174"/>
    <cellStyle name="Normal 5 5 2 10" xfId="13401"/>
    <cellStyle name="Normal 5 5 2 11" xfId="18331"/>
    <cellStyle name="Normal 5 5 2 12" xfId="28893"/>
    <cellStyle name="Normal 5 5 2 13" xfId="39448"/>
    <cellStyle name="Normal 5 5 2 14" xfId="50008"/>
    <cellStyle name="Normal 5 5 2 2" xfId="354"/>
    <cellStyle name="Normal 5 5 2 2 10" xfId="29069"/>
    <cellStyle name="Normal 5 5 2 2 11" xfId="39624"/>
    <cellStyle name="Normal 5 5 2 2 12" xfId="50184"/>
    <cellStyle name="Normal 5 5 2 2 2" xfId="707"/>
    <cellStyle name="Normal 5 5 2 2 2 10" xfId="50536"/>
    <cellStyle name="Normal 5 5 2 2 2 2" xfId="1939"/>
    <cellStyle name="Normal 5 5 2 2 2 2 2" xfId="7225"/>
    <cellStyle name="Normal 5 5 2 2 2 2 2 2" xfId="12506"/>
    <cellStyle name="Normal 5 5 2 2 2 2 2 2 2" xfId="28012"/>
    <cellStyle name="Normal 5 5 2 2 2 2 2 2 3" xfId="38569"/>
    <cellStyle name="Normal 5 5 2 2 2 2 2 2 4" xfId="49124"/>
    <cellStyle name="Normal 5 5 2 2 2 2 2 2 5" xfId="59688"/>
    <cellStyle name="Normal 5 5 2 2 2 2 2 3" xfId="17625"/>
    <cellStyle name="Normal 5 5 2 2 2 2 2 4" xfId="22732"/>
    <cellStyle name="Normal 5 5 2 2 2 2 2 5" xfId="33289"/>
    <cellStyle name="Normal 5 5 2 2 2 2 2 6" xfId="43844"/>
    <cellStyle name="Normal 5 5 2 2 2 2 2 7" xfId="54408"/>
    <cellStyle name="Normal 5 5 2 2 2 2 3" xfId="9865"/>
    <cellStyle name="Normal 5 5 2 2 2 2 3 2" xfId="25372"/>
    <cellStyle name="Normal 5 5 2 2 2 2 3 3" xfId="35929"/>
    <cellStyle name="Normal 5 5 2 2 2 2 3 4" xfId="46484"/>
    <cellStyle name="Normal 5 5 2 2 2 2 3 5" xfId="57048"/>
    <cellStyle name="Normal 5 5 2 2 2 2 4" xfId="4583"/>
    <cellStyle name="Normal 5 5 2 2 2 2 5" xfId="15161"/>
    <cellStyle name="Normal 5 5 2 2 2 2 6" xfId="20092"/>
    <cellStyle name="Normal 5 5 2 2 2 2 7" xfId="30649"/>
    <cellStyle name="Normal 5 5 2 2 2 2 8" xfId="41204"/>
    <cellStyle name="Normal 5 5 2 2 2 2 9" xfId="51768"/>
    <cellStyle name="Normal 5 5 2 2 2 3" xfId="5993"/>
    <cellStyle name="Normal 5 5 2 2 2 3 2" xfId="11274"/>
    <cellStyle name="Normal 5 5 2 2 2 3 2 2" xfId="26780"/>
    <cellStyle name="Normal 5 5 2 2 2 3 2 3" xfId="37337"/>
    <cellStyle name="Normal 5 5 2 2 2 3 2 4" xfId="47892"/>
    <cellStyle name="Normal 5 5 2 2 2 3 2 5" xfId="58456"/>
    <cellStyle name="Normal 5 5 2 2 2 3 3" xfId="16393"/>
    <cellStyle name="Normal 5 5 2 2 2 3 4" xfId="21500"/>
    <cellStyle name="Normal 5 5 2 2 2 3 5" xfId="32057"/>
    <cellStyle name="Normal 5 5 2 2 2 3 6" xfId="42612"/>
    <cellStyle name="Normal 5 5 2 2 2 3 7" xfId="53176"/>
    <cellStyle name="Normal 5 5 2 2 2 4" xfId="8633"/>
    <cellStyle name="Normal 5 5 2 2 2 4 2" xfId="24140"/>
    <cellStyle name="Normal 5 5 2 2 2 4 3" xfId="34697"/>
    <cellStyle name="Normal 5 5 2 2 2 4 4" xfId="45252"/>
    <cellStyle name="Normal 5 5 2 2 2 4 5" xfId="55816"/>
    <cellStyle name="Normal 5 5 2 2 2 5" xfId="3351"/>
    <cellStyle name="Normal 5 5 2 2 2 6" xfId="13929"/>
    <cellStyle name="Normal 5 5 2 2 2 7" xfId="18860"/>
    <cellStyle name="Normal 5 5 2 2 2 8" xfId="29417"/>
    <cellStyle name="Normal 5 5 2 2 2 9" xfId="39972"/>
    <cellStyle name="Normal 5 5 2 2 3" xfId="1059"/>
    <cellStyle name="Normal 5 5 2 2 3 10" xfId="50888"/>
    <cellStyle name="Normal 5 5 2 2 3 2" xfId="2291"/>
    <cellStyle name="Normal 5 5 2 2 3 2 2" xfId="7577"/>
    <cellStyle name="Normal 5 5 2 2 3 2 2 2" xfId="12858"/>
    <cellStyle name="Normal 5 5 2 2 3 2 2 2 2" xfId="28364"/>
    <cellStyle name="Normal 5 5 2 2 3 2 2 2 3" xfId="38921"/>
    <cellStyle name="Normal 5 5 2 2 3 2 2 2 4" xfId="49476"/>
    <cellStyle name="Normal 5 5 2 2 3 2 2 2 5" xfId="60040"/>
    <cellStyle name="Normal 5 5 2 2 3 2 2 3" xfId="17977"/>
    <cellStyle name="Normal 5 5 2 2 3 2 2 4" xfId="23084"/>
    <cellStyle name="Normal 5 5 2 2 3 2 2 5" xfId="33641"/>
    <cellStyle name="Normal 5 5 2 2 3 2 2 6" xfId="44196"/>
    <cellStyle name="Normal 5 5 2 2 3 2 2 7" xfId="54760"/>
    <cellStyle name="Normal 5 5 2 2 3 2 3" xfId="10217"/>
    <cellStyle name="Normal 5 5 2 2 3 2 3 2" xfId="25724"/>
    <cellStyle name="Normal 5 5 2 2 3 2 3 3" xfId="36281"/>
    <cellStyle name="Normal 5 5 2 2 3 2 3 4" xfId="46836"/>
    <cellStyle name="Normal 5 5 2 2 3 2 3 5" xfId="57400"/>
    <cellStyle name="Normal 5 5 2 2 3 2 4" xfId="4935"/>
    <cellStyle name="Normal 5 5 2 2 3 2 5" xfId="15513"/>
    <cellStyle name="Normal 5 5 2 2 3 2 6" xfId="20444"/>
    <cellStyle name="Normal 5 5 2 2 3 2 7" xfId="31001"/>
    <cellStyle name="Normal 5 5 2 2 3 2 8" xfId="41556"/>
    <cellStyle name="Normal 5 5 2 2 3 2 9" xfId="52120"/>
    <cellStyle name="Normal 5 5 2 2 3 3" xfId="6345"/>
    <cellStyle name="Normal 5 5 2 2 3 3 2" xfId="11626"/>
    <cellStyle name="Normal 5 5 2 2 3 3 2 2" xfId="27132"/>
    <cellStyle name="Normal 5 5 2 2 3 3 2 3" xfId="37689"/>
    <cellStyle name="Normal 5 5 2 2 3 3 2 4" xfId="48244"/>
    <cellStyle name="Normal 5 5 2 2 3 3 2 5" xfId="58808"/>
    <cellStyle name="Normal 5 5 2 2 3 3 3" xfId="16745"/>
    <cellStyle name="Normal 5 5 2 2 3 3 4" xfId="21852"/>
    <cellStyle name="Normal 5 5 2 2 3 3 5" xfId="32409"/>
    <cellStyle name="Normal 5 5 2 2 3 3 6" xfId="42964"/>
    <cellStyle name="Normal 5 5 2 2 3 3 7" xfId="53528"/>
    <cellStyle name="Normal 5 5 2 2 3 4" xfId="8985"/>
    <cellStyle name="Normal 5 5 2 2 3 4 2" xfId="24492"/>
    <cellStyle name="Normal 5 5 2 2 3 4 3" xfId="35049"/>
    <cellStyle name="Normal 5 5 2 2 3 4 4" xfId="45604"/>
    <cellStyle name="Normal 5 5 2 2 3 4 5" xfId="56168"/>
    <cellStyle name="Normal 5 5 2 2 3 5" xfId="3703"/>
    <cellStyle name="Normal 5 5 2 2 3 6" xfId="14281"/>
    <cellStyle name="Normal 5 5 2 2 3 7" xfId="19212"/>
    <cellStyle name="Normal 5 5 2 2 3 8" xfId="29769"/>
    <cellStyle name="Normal 5 5 2 2 3 9" xfId="40324"/>
    <cellStyle name="Normal 5 5 2 2 4" xfId="1587"/>
    <cellStyle name="Normal 5 5 2 2 4 2" xfId="6873"/>
    <cellStyle name="Normal 5 5 2 2 4 2 2" xfId="12154"/>
    <cellStyle name="Normal 5 5 2 2 4 2 2 2" xfId="27660"/>
    <cellStyle name="Normal 5 5 2 2 4 2 2 3" xfId="38217"/>
    <cellStyle name="Normal 5 5 2 2 4 2 2 4" xfId="48772"/>
    <cellStyle name="Normal 5 5 2 2 4 2 2 5" xfId="59336"/>
    <cellStyle name="Normal 5 5 2 2 4 2 3" xfId="17273"/>
    <cellStyle name="Normal 5 5 2 2 4 2 4" xfId="22380"/>
    <cellStyle name="Normal 5 5 2 2 4 2 5" xfId="32937"/>
    <cellStyle name="Normal 5 5 2 2 4 2 6" xfId="43492"/>
    <cellStyle name="Normal 5 5 2 2 4 2 7" xfId="54056"/>
    <cellStyle name="Normal 5 5 2 2 4 3" xfId="9513"/>
    <cellStyle name="Normal 5 5 2 2 4 3 2" xfId="25020"/>
    <cellStyle name="Normal 5 5 2 2 4 3 3" xfId="35577"/>
    <cellStyle name="Normal 5 5 2 2 4 3 4" xfId="46132"/>
    <cellStyle name="Normal 5 5 2 2 4 3 5" xfId="56696"/>
    <cellStyle name="Normal 5 5 2 2 4 4" xfId="4231"/>
    <cellStyle name="Normal 5 5 2 2 4 5" xfId="14809"/>
    <cellStyle name="Normal 5 5 2 2 4 6" xfId="19740"/>
    <cellStyle name="Normal 5 5 2 2 4 7" xfId="30297"/>
    <cellStyle name="Normal 5 5 2 2 4 8" xfId="40852"/>
    <cellStyle name="Normal 5 5 2 2 4 9" xfId="51416"/>
    <cellStyle name="Normal 5 5 2 2 5" xfId="5640"/>
    <cellStyle name="Normal 5 5 2 2 5 2" xfId="10922"/>
    <cellStyle name="Normal 5 5 2 2 5 2 2" xfId="26428"/>
    <cellStyle name="Normal 5 5 2 2 5 2 3" xfId="36985"/>
    <cellStyle name="Normal 5 5 2 2 5 2 4" xfId="47540"/>
    <cellStyle name="Normal 5 5 2 2 5 2 5" xfId="58104"/>
    <cellStyle name="Normal 5 5 2 2 5 3" xfId="16041"/>
    <cellStyle name="Normal 5 5 2 2 5 4" xfId="21148"/>
    <cellStyle name="Normal 5 5 2 2 5 5" xfId="31705"/>
    <cellStyle name="Normal 5 5 2 2 5 6" xfId="42260"/>
    <cellStyle name="Normal 5 5 2 2 5 7" xfId="52824"/>
    <cellStyle name="Normal 5 5 2 2 6" xfId="8281"/>
    <cellStyle name="Normal 5 5 2 2 6 2" xfId="23788"/>
    <cellStyle name="Normal 5 5 2 2 6 3" xfId="34345"/>
    <cellStyle name="Normal 5 5 2 2 6 4" xfId="44900"/>
    <cellStyle name="Normal 5 5 2 2 6 5" xfId="55464"/>
    <cellStyle name="Normal 5 5 2 2 7" xfId="3003"/>
    <cellStyle name="Normal 5 5 2 2 8" xfId="13577"/>
    <cellStyle name="Normal 5 5 2 2 9" xfId="18508"/>
    <cellStyle name="Normal 5 5 2 3" xfId="530"/>
    <cellStyle name="Normal 5 5 2 3 10" xfId="39796"/>
    <cellStyle name="Normal 5 5 2 3 11" xfId="50360"/>
    <cellStyle name="Normal 5 5 2 3 2" xfId="1235"/>
    <cellStyle name="Normal 5 5 2 3 2 10" xfId="51064"/>
    <cellStyle name="Normal 5 5 2 3 2 2" xfId="2467"/>
    <cellStyle name="Normal 5 5 2 3 2 2 2" xfId="7753"/>
    <cellStyle name="Normal 5 5 2 3 2 2 2 2" xfId="13034"/>
    <cellStyle name="Normal 5 5 2 3 2 2 2 2 2" xfId="28540"/>
    <cellStyle name="Normal 5 5 2 3 2 2 2 2 3" xfId="39097"/>
    <cellStyle name="Normal 5 5 2 3 2 2 2 2 4" xfId="49652"/>
    <cellStyle name="Normal 5 5 2 3 2 2 2 2 5" xfId="60216"/>
    <cellStyle name="Normal 5 5 2 3 2 2 2 3" xfId="18153"/>
    <cellStyle name="Normal 5 5 2 3 2 2 2 4" xfId="23260"/>
    <cellStyle name="Normal 5 5 2 3 2 2 2 5" xfId="33817"/>
    <cellStyle name="Normal 5 5 2 3 2 2 2 6" xfId="44372"/>
    <cellStyle name="Normal 5 5 2 3 2 2 2 7" xfId="54936"/>
    <cellStyle name="Normal 5 5 2 3 2 2 3" xfId="10393"/>
    <cellStyle name="Normal 5 5 2 3 2 2 3 2" xfId="25900"/>
    <cellStyle name="Normal 5 5 2 3 2 2 3 3" xfId="36457"/>
    <cellStyle name="Normal 5 5 2 3 2 2 3 4" xfId="47012"/>
    <cellStyle name="Normal 5 5 2 3 2 2 3 5" xfId="57576"/>
    <cellStyle name="Normal 5 5 2 3 2 2 4" xfId="5111"/>
    <cellStyle name="Normal 5 5 2 3 2 2 5" xfId="15689"/>
    <cellStyle name="Normal 5 5 2 3 2 2 6" xfId="20620"/>
    <cellStyle name="Normal 5 5 2 3 2 2 7" xfId="31177"/>
    <cellStyle name="Normal 5 5 2 3 2 2 8" xfId="41732"/>
    <cellStyle name="Normal 5 5 2 3 2 2 9" xfId="52296"/>
    <cellStyle name="Normal 5 5 2 3 2 3" xfId="6521"/>
    <cellStyle name="Normal 5 5 2 3 2 3 2" xfId="11802"/>
    <cellStyle name="Normal 5 5 2 3 2 3 2 2" xfId="27308"/>
    <cellStyle name="Normal 5 5 2 3 2 3 2 3" xfId="37865"/>
    <cellStyle name="Normal 5 5 2 3 2 3 2 4" xfId="48420"/>
    <cellStyle name="Normal 5 5 2 3 2 3 2 5" xfId="58984"/>
    <cellStyle name="Normal 5 5 2 3 2 3 3" xfId="16921"/>
    <cellStyle name="Normal 5 5 2 3 2 3 4" xfId="22028"/>
    <cellStyle name="Normal 5 5 2 3 2 3 5" xfId="32585"/>
    <cellStyle name="Normal 5 5 2 3 2 3 6" xfId="43140"/>
    <cellStyle name="Normal 5 5 2 3 2 3 7" xfId="53704"/>
    <cellStyle name="Normal 5 5 2 3 2 4" xfId="9161"/>
    <cellStyle name="Normal 5 5 2 3 2 4 2" xfId="24668"/>
    <cellStyle name="Normal 5 5 2 3 2 4 3" xfId="35225"/>
    <cellStyle name="Normal 5 5 2 3 2 4 4" xfId="45780"/>
    <cellStyle name="Normal 5 5 2 3 2 4 5" xfId="56344"/>
    <cellStyle name="Normal 5 5 2 3 2 5" xfId="3879"/>
    <cellStyle name="Normal 5 5 2 3 2 6" xfId="14457"/>
    <cellStyle name="Normal 5 5 2 3 2 7" xfId="19388"/>
    <cellStyle name="Normal 5 5 2 3 2 8" xfId="29945"/>
    <cellStyle name="Normal 5 5 2 3 2 9" xfId="40500"/>
    <cellStyle name="Normal 5 5 2 3 3" xfId="1763"/>
    <cellStyle name="Normal 5 5 2 3 3 2" xfId="7049"/>
    <cellStyle name="Normal 5 5 2 3 3 2 2" xfId="12330"/>
    <cellStyle name="Normal 5 5 2 3 3 2 2 2" xfId="27836"/>
    <cellStyle name="Normal 5 5 2 3 3 2 2 3" xfId="38393"/>
    <cellStyle name="Normal 5 5 2 3 3 2 2 4" xfId="48948"/>
    <cellStyle name="Normal 5 5 2 3 3 2 2 5" xfId="59512"/>
    <cellStyle name="Normal 5 5 2 3 3 2 3" xfId="17449"/>
    <cellStyle name="Normal 5 5 2 3 3 2 4" xfId="22556"/>
    <cellStyle name="Normal 5 5 2 3 3 2 5" xfId="33113"/>
    <cellStyle name="Normal 5 5 2 3 3 2 6" xfId="43668"/>
    <cellStyle name="Normal 5 5 2 3 3 2 7" xfId="54232"/>
    <cellStyle name="Normal 5 5 2 3 3 3" xfId="9689"/>
    <cellStyle name="Normal 5 5 2 3 3 3 2" xfId="25196"/>
    <cellStyle name="Normal 5 5 2 3 3 3 3" xfId="35753"/>
    <cellStyle name="Normal 5 5 2 3 3 3 4" xfId="46308"/>
    <cellStyle name="Normal 5 5 2 3 3 3 5" xfId="56872"/>
    <cellStyle name="Normal 5 5 2 3 3 4" xfId="4407"/>
    <cellStyle name="Normal 5 5 2 3 3 5" xfId="14985"/>
    <cellStyle name="Normal 5 5 2 3 3 6" xfId="19916"/>
    <cellStyle name="Normal 5 5 2 3 3 7" xfId="30473"/>
    <cellStyle name="Normal 5 5 2 3 3 8" xfId="41028"/>
    <cellStyle name="Normal 5 5 2 3 3 9" xfId="51592"/>
    <cellStyle name="Normal 5 5 2 3 4" xfId="5816"/>
    <cellStyle name="Normal 5 5 2 3 4 2" xfId="11098"/>
    <cellStyle name="Normal 5 5 2 3 4 2 2" xfId="26604"/>
    <cellStyle name="Normal 5 5 2 3 4 2 3" xfId="37161"/>
    <cellStyle name="Normal 5 5 2 3 4 2 4" xfId="47716"/>
    <cellStyle name="Normal 5 5 2 3 4 2 5" xfId="58280"/>
    <cellStyle name="Normal 5 5 2 3 4 3" xfId="16217"/>
    <cellStyle name="Normal 5 5 2 3 4 4" xfId="21324"/>
    <cellStyle name="Normal 5 5 2 3 4 5" xfId="31881"/>
    <cellStyle name="Normal 5 5 2 3 4 6" xfId="42436"/>
    <cellStyle name="Normal 5 5 2 3 4 7" xfId="53000"/>
    <cellStyle name="Normal 5 5 2 3 5" xfId="8457"/>
    <cellStyle name="Normal 5 5 2 3 5 2" xfId="23964"/>
    <cellStyle name="Normal 5 5 2 3 5 3" xfId="34521"/>
    <cellStyle name="Normal 5 5 2 3 5 4" xfId="45076"/>
    <cellStyle name="Normal 5 5 2 3 5 5" xfId="55640"/>
    <cellStyle name="Normal 5 5 2 3 6" xfId="3175"/>
    <cellStyle name="Normal 5 5 2 3 7" xfId="13753"/>
    <cellStyle name="Normal 5 5 2 3 8" xfId="18684"/>
    <cellStyle name="Normal 5 5 2 3 9" xfId="29241"/>
    <cellStyle name="Normal 5 5 2 4" xfId="883"/>
    <cellStyle name="Normal 5 5 2 4 10" xfId="50712"/>
    <cellStyle name="Normal 5 5 2 4 2" xfId="2115"/>
    <cellStyle name="Normal 5 5 2 4 2 2" xfId="7401"/>
    <cellStyle name="Normal 5 5 2 4 2 2 2" xfId="12682"/>
    <cellStyle name="Normal 5 5 2 4 2 2 2 2" xfId="28188"/>
    <cellStyle name="Normal 5 5 2 4 2 2 2 3" xfId="38745"/>
    <cellStyle name="Normal 5 5 2 4 2 2 2 4" xfId="49300"/>
    <cellStyle name="Normal 5 5 2 4 2 2 2 5" xfId="59864"/>
    <cellStyle name="Normal 5 5 2 4 2 2 3" xfId="17801"/>
    <cellStyle name="Normal 5 5 2 4 2 2 4" xfId="22908"/>
    <cellStyle name="Normal 5 5 2 4 2 2 5" xfId="33465"/>
    <cellStyle name="Normal 5 5 2 4 2 2 6" xfId="44020"/>
    <cellStyle name="Normal 5 5 2 4 2 2 7" xfId="54584"/>
    <cellStyle name="Normal 5 5 2 4 2 3" xfId="10041"/>
    <cellStyle name="Normal 5 5 2 4 2 3 2" xfId="25548"/>
    <cellStyle name="Normal 5 5 2 4 2 3 3" xfId="36105"/>
    <cellStyle name="Normal 5 5 2 4 2 3 4" xfId="46660"/>
    <cellStyle name="Normal 5 5 2 4 2 3 5" xfId="57224"/>
    <cellStyle name="Normal 5 5 2 4 2 4" xfId="4759"/>
    <cellStyle name="Normal 5 5 2 4 2 5" xfId="15337"/>
    <cellStyle name="Normal 5 5 2 4 2 6" xfId="20268"/>
    <cellStyle name="Normal 5 5 2 4 2 7" xfId="30825"/>
    <cellStyle name="Normal 5 5 2 4 2 8" xfId="41380"/>
    <cellStyle name="Normal 5 5 2 4 2 9" xfId="51944"/>
    <cellStyle name="Normal 5 5 2 4 3" xfId="6169"/>
    <cellStyle name="Normal 5 5 2 4 3 2" xfId="11450"/>
    <cellStyle name="Normal 5 5 2 4 3 2 2" xfId="26956"/>
    <cellStyle name="Normal 5 5 2 4 3 2 3" xfId="37513"/>
    <cellStyle name="Normal 5 5 2 4 3 2 4" xfId="48068"/>
    <cellStyle name="Normal 5 5 2 4 3 2 5" xfId="58632"/>
    <cellStyle name="Normal 5 5 2 4 3 3" xfId="16569"/>
    <cellStyle name="Normal 5 5 2 4 3 4" xfId="21676"/>
    <cellStyle name="Normal 5 5 2 4 3 5" xfId="32233"/>
    <cellStyle name="Normal 5 5 2 4 3 6" xfId="42788"/>
    <cellStyle name="Normal 5 5 2 4 3 7" xfId="53352"/>
    <cellStyle name="Normal 5 5 2 4 4" xfId="8809"/>
    <cellStyle name="Normal 5 5 2 4 4 2" xfId="24316"/>
    <cellStyle name="Normal 5 5 2 4 4 3" xfId="34873"/>
    <cellStyle name="Normal 5 5 2 4 4 4" xfId="45428"/>
    <cellStyle name="Normal 5 5 2 4 4 5" xfId="55992"/>
    <cellStyle name="Normal 5 5 2 4 5" xfId="3527"/>
    <cellStyle name="Normal 5 5 2 4 6" xfId="14105"/>
    <cellStyle name="Normal 5 5 2 4 7" xfId="19036"/>
    <cellStyle name="Normal 5 5 2 4 8" xfId="29593"/>
    <cellStyle name="Normal 5 5 2 4 9" xfId="40148"/>
    <cellStyle name="Normal 5 5 2 5" xfId="1411"/>
    <cellStyle name="Normal 5 5 2 5 2" xfId="6697"/>
    <cellStyle name="Normal 5 5 2 5 2 2" xfId="11978"/>
    <cellStyle name="Normal 5 5 2 5 2 2 2" xfId="27484"/>
    <cellStyle name="Normal 5 5 2 5 2 2 3" xfId="38041"/>
    <cellStyle name="Normal 5 5 2 5 2 2 4" xfId="48596"/>
    <cellStyle name="Normal 5 5 2 5 2 2 5" xfId="59160"/>
    <cellStyle name="Normal 5 5 2 5 2 3" xfId="17097"/>
    <cellStyle name="Normal 5 5 2 5 2 4" xfId="22204"/>
    <cellStyle name="Normal 5 5 2 5 2 5" xfId="32761"/>
    <cellStyle name="Normal 5 5 2 5 2 6" xfId="43316"/>
    <cellStyle name="Normal 5 5 2 5 2 7" xfId="53880"/>
    <cellStyle name="Normal 5 5 2 5 3" xfId="9337"/>
    <cellStyle name="Normal 5 5 2 5 3 2" xfId="24844"/>
    <cellStyle name="Normal 5 5 2 5 3 3" xfId="35401"/>
    <cellStyle name="Normal 5 5 2 5 3 4" xfId="45956"/>
    <cellStyle name="Normal 5 5 2 5 3 5" xfId="56520"/>
    <cellStyle name="Normal 5 5 2 5 4" xfId="4055"/>
    <cellStyle name="Normal 5 5 2 5 5" xfId="14633"/>
    <cellStyle name="Normal 5 5 2 5 6" xfId="19564"/>
    <cellStyle name="Normal 5 5 2 5 7" xfId="30121"/>
    <cellStyle name="Normal 5 5 2 5 8" xfId="40676"/>
    <cellStyle name="Normal 5 5 2 5 9" xfId="51240"/>
    <cellStyle name="Normal 5 5 2 6" xfId="2643"/>
    <cellStyle name="Normal 5 5 2 6 2" xfId="7929"/>
    <cellStyle name="Normal 5 5 2 6 2 2" xfId="13210"/>
    <cellStyle name="Normal 5 5 2 6 2 2 2" xfId="28716"/>
    <cellStyle name="Normal 5 5 2 6 2 2 3" xfId="39273"/>
    <cellStyle name="Normal 5 5 2 6 2 2 4" xfId="49828"/>
    <cellStyle name="Normal 5 5 2 6 2 2 5" xfId="60392"/>
    <cellStyle name="Normal 5 5 2 6 2 3" xfId="23436"/>
    <cellStyle name="Normal 5 5 2 6 2 4" xfId="33993"/>
    <cellStyle name="Normal 5 5 2 6 2 5" xfId="44548"/>
    <cellStyle name="Normal 5 5 2 6 2 6" xfId="55112"/>
    <cellStyle name="Normal 5 5 2 6 3" xfId="10569"/>
    <cellStyle name="Normal 5 5 2 6 3 2" xfId="26076"/>
    <cellStyle name="Normal 5 5 2 6 3 3" xfId="36633"/>
    <cellStyle name="Normal 5 5 2 6 3 4" xfId="47188"/>
    <cellStyle name="Normal 5 5 2 6 3 5" xfId="57752"/>
    <cellStyle name="Normal 5 5 2 6 4" xfId="5287"/>
    <cellStyle name="Normal 5 5 2 6 5" xfId="15865"/>
    <cellStyle name="Normal 5 5 2 6 6" xfId="20796"/>
    <cellStyle name="Normal 5 5 2 6 7" xfId="31353"/>
    <cellStyle name="Normal 5 5 2 6 8" xfId="41908"/>
    <cellStyle name="Normal 5 5 2 6 9" xfId="52472"/>
    <cellStyle name="Normal 5 5 2 7" xfId="5464"/>
    <cellStyle name="Normal 5 5 2 7 2" xfId="10746"/>
    <cellStyle name="Normal 5 5 2 7 2 2" xfId="26252"/>
    <cellStyle name="Normal 5 5 2 7 2 3" xfId="36809"/>
    <cellStyle name="Normal 5 5 2 7 2 4" xfId="47364"/>
    <cellStyle name="Normal 5 5 2 7 2 5" xfId="57928"/>
    <cellStyle name="Normal 5 5 2 7 3" xfId="20972"/>
    <cellStyle name="Normal 5 5 2 7 4" xfId="31529"/>
    <cellStyle name="Normal 5 5 2 7 5" xfId="42084"/>
    <cellStyle name="Normal 5 5 2 7 6" xfId="52648"/>
    <cellStyle name="Normal 5 5 2 8" xfId="8105"/>
    <cellStyle name="Normal 5 5 2 8 2" xfId="23612"/>
    <cellStyle name="Normal 5 5 2 8 3" xfId="34169"/>
    <cellStyle name="Normal 5 5 2 8 4" xfId="44724"/>
    <cellStyle name="Normal 5 5 2 8 5" xfId="55288"/>
    <cellStyle name="Normal 5 5 2 9" xfId="2820"/>
    <cellStyle name="Normal 5 5 3" xfId="267"/>
    <cellStyle name="Normal 5 5 3 10" xfId="28982"/>
    <cellStyle name="Normal 5 5 3 11" xfId="39537"/>
    <cellStyle name="Normal 5 5 3 12" xfId="50097"/>
    <cellStyle name="Normal 5 5 3 2" xfId="620"/>
    <cellStyle name="Normal 5 5 3 2 10" xfId="50449"/>
    <cellStyle name="Normal 5 5 3 2 2" xfId="1852"/>
    <cellStyle name="Normal 5 5 3 2 2 2" xfId="7138"/>
    <cellStyle name="Normal 5 5 3 2 2 2 2" xfId="12419"/>
    <cellStyle name="Normal 5 5 3 2 2 2 2 2" xfId="27925"/>
    <cellStyle name="Normal 5 5 3 2 2 2 2 3" xfId="38482"/>
    <cellStyle name="Normal 5 5 3 2 2 2 2 4" xfId="49037"/>
    <cellStyle name="Normal 5 5 3 2 2 2 2 5" xfId="59601"/>
    <cellStyle name="Normal 5 5 3 2 2 2 3" xfId="17538"/>
    <cellStyle name="Normal 5 5 3 2 2 2 4" xfId="22645"/>
    <cellStyle name="Normal 5 5 3 2 2 2 5" xfId="33202"/>
    <cellStyle name="Normal 5 5 3 2 2 2 6" xfId="43757"/>
    <cellStyle name="Normal 5 5 3 2 2 2 7" xfId="54321"/>
    <cellStyle name="Normal 5 5 3 2 2 3" xfId="9778"/>
    <cellStyle name="Normal 5 5 3 2 2 3 2" xfId="25285"/>
    <cellStyle name="Normal 5 5 3 2 2 3 3" xfId="35842"/>
    <cellStyle name="Normal 5 5 3 2 2 3 4" xfId="46397"/>
    <cellStyle name="Normal 5 5 3 2 2 3 5" xfId="56961"/>
    <cellStyle name="Normal 5 5 3 2 2 4" xfId="4496"/>
    <cellStyle name="Normal 5 5 3 2 2 5" xfId="15074"/>
    <cellStyle name="Normal 5 5 3 2 2 6" xfId="20005"/>
    <cellStyle name="Normal 5 5 3 2 2 7" xfId="30562"/>
    <cellStyle name="Normal 5 5 3 2 2 8" xfId="41117"/>
    <cellStyle name="Normal 5 5 3 2 2 9" xfId="51681"/>
    <cellStyle name="Normal 5 5 3 2 3" xfId="5906"/>
    <cellStyle name="Normal 5 5 3 2 3 2" xfId="11187"/>
    <cellStyle name="Normal 5 5 3 2 3 2 2" xfId="26693"/>
    <cellStyle name="Normal 5 5 3 2 3 2 3" xfId="37250"/>
    <cellStyle name="Normal 5 5 3 2 3 2 4" xfId="47805"/>
    <cellStyle name="Normal 5 5 3 2 3 2 5" xfId="58369"/>
    <cellStyle name="Normal 5 5 3 2 3 3" xfId="16306"/>
    <cellStyle name="Normal 5 5 3 2 3 4" xfId="21413"/>
    <cellStyle name="Normal 5 5 3 2 3 5" xfId="31970"/>
    <cellStyle name="Normal 5 5 3 2 3 6" xfId="42525"/>
    <cellStyle name="Normal 5 5 3 2 3 7" xfId="53089"/>
    <cellStyle name="Normal 5 5 3 2 4" xfId="8546"/>
    <cellStyle name="Normal 5 5 3 2 4 2" xfId="24053"/>
    <cellStyle name="Normal 5 5 3 2 4 3" xfId="34610"/>
    <cellStyle name="Normal 5 5 3 2 4 4" xfId="45165"/>
    <cellStyle name="Normal 5 5 3 2 4 5" xfId="55729"/>
    <cellStyle name="Normal 5 5 3 2 5" xfId="3264"/>
    <cellStyle name="Normal 5 5 3 2 6" xfId="13842"/>
    <cellStyle name="Normal 5 5 3 2 7" xfId="18773"/>
    <cellStyle name="Normal 5 5 3 2 8" xfId="29330"/>
    <cellStyle name="Normal 5 5 3 2 9" xfId="39885"/>
    <cellStyle name="Normal 5 5 3 3" xfId="972"/>
    <cellStyle name="Normal 5 5 3 3 10" xfId="50801"/>
    <cellStyle name="Normal 5 5 3 3 2" xfId="2204"/>
    <cellStyle name="Normal 5 5 3 3 2 2" xfId="7490"/>
    <cellStyle name="Normal 5 5 3 3 2 2 2" xfId="12771"/>
    <cellStyle name="Normal 5 5 3 3 2 2 2 2" xfId="28277"/>
    <cellStyle name="Normal 5 5 3 3 2 2 2 3" xfId="38834"/>
    <cellStyle name="Normal 5 5 3 3 2 2 2 4" xfId="49389"/>
    <cellStyle name="Normal 5 5 3 3 2 2 2 5" xfId="59953"/>
    <cellStyle name="Normal 5 5 3 3 2 2 3" xfId="17890"/>
    <cellStyle name="Normal 5 5 3 3 2 2 4" xfId="22997"/>
    <cellStyle name="Normal 5 5 3 3 2 2 5" xfId="33554"/>
    <cellStyle name="Normal 5 5 3 3 2 2 6" xfId="44109"/>
    <cellStyle name="Normal 5 5 3 3 2 2 7" xfId="54673"/>
    <cellStyle name="Normal 5 5 3 3 2 3" xfId="10130"/>
    <cellStyle name="Normal 5 5 3 3 2 3 2" xfId="25637"/>
    <cellStyle name="Normal 5 5 3 3 2 3 3" xfId="36194"/>
    <cellStyle name="Normal 5 5 3 3 2 3 4" xfId="46749"/>
    <cellStyle name="Normal 5 5 3 3 2 3 5" xfId="57313"/>
    <cellStyle name="Normal 5 5 3 3 2 4" xfId="4848"/>
    <cellStyle name="Normal 5 5 3 3 2 5" xfId="15426"/>
    <cellStyle name="Normal 5 5 3 3 2 6" xfId="20357"/>
    <cellStyle name="Normal 5 5 3 3 2 7" xfId="30914"/>
    <cellStyle name="Normal 5 5 3 3 2 8" xfId="41469"/>
    <cellStyle name="Normal 5 5 3 3 2 9" xfId="52033"/>
    <cellStyle name="Normal 5 5 3 3 3" xfId="6258"/>
    <cellStyle name="Normal 5 5 3 3 3 2" xfId="11539"/>
    <cellStyle name="Normal 5 5 3 3 3 2 2" xfId="27045"/>
    <cellStyle name="Normal 5 5 3 3 3 2 3" xfId="37602"/>
    <cellStyle name="Normal 5 5 3 3 3 2 4" xfId="48157"/>
    <cellStyle name="Normal 5 5 3 3 3 2 5" xfId="58721"/>
    <cellStyle name="Normal 5 5 3 3 3 3" xfId="16658"/>
    <cellStyle name="Normal 5 5 3 3 3 4" xfId="21765"/>
    <cellStyle name="Normal 5 5 3 3 3 5" xfId="32322"/>
    <cellStyle name="Normal 5 5 3 3 3 6" xfId="42877"/>
    <cellStyle name="Normal 5 5 3 3 3 7" xfId="53441"/>
    <cellStyle name="Normal 5 5 3 3 4" xfId="8898"/>
    <cellStyle name="Normal 5 5 3 3 4 2" xfId="24405"/>
    <cellStyle name="Normal 5 5 3 3 4 3" xfId="34962"/>
    <cellStyle name="Normal 5 5 3 3 4 4" xfId="45517"/>
    <cellStyle name="Normal 5 5 3 3 4 5" xfId="56081"/>
    <cellStyle name="Normal 5 5 3 3 5" xfId="3616"/>
    <cellStyle name="Normal 5 5 3 3 6" xfId="14194"/>
    <cellStyle name="Normal 5 5 3 3 7" xfId="19125"/>
    <cellStyle name="Normal 5 5 3 3 8" xfId="29682"/>
    <cellStyle name="Normal 5 5 3 3 9" xfId="40237"/>
    <cellStyle name="Normal 5 5 3 4" xfId="1500"/>
    <cellStyle name="Normal 5 5 3 4 2" xfId="6786"/>
    <cellStyle name="Normal 5 5 3 4 2 2" xfId="12067"/>
    <cellStyle name="Normal 5 5 3 4 2 2 2" xfId="27573"/>
    <cellStyle name="Normal 5 5 3 4 2 2 3" xfId="38130"/>
    <cellStyle name="Normal 5 5 3 4 2 2 4" xfId="48685"/>
    <cellStyle name="Normal 5 5 3 4 2 2 5" xfId="59249"/>
    <cellStyle name="Normal 5 5 3 4 2 3" xfId="17186"/>
    <cellStyle name="Normal 5 5 3 4 2 4" xfId="22293"/>
    <cellStyle name="Normal 5 5 3 4 2 5" xfId="32850"/>
    <cellStyle name="Normal 5 5 3 4 2 6" xfId="43405"/>
    <cellStyle name="Normal 5 5 3 4 2 7" xfId="53969"/>
    <cellStyle name="Normal 5 5 3 4 3" xfId="9426"/>
    <cellStyle name="Normal 5 5 3 4 3 2" xfId="24933"/>
    <cellStyle name="Normal 5 5 3 4 3 3" xfId="35490"/>
    <cellStyle name="Normal 5 5 3 4 3 4" xfId="46045"/>
    <cellStyle name="Normal 5 5 3 4 3 5" xfId="56609"/>
    <cellStyle name="Normal 5 5 3 4 4" xfId="4144"/>
    <cellStyle name="Normal 5 5 3 4 5" xfId="14722"/>
    <cellStyle name="Normal 5 5 3 4 6" xfId="19653"/>
    <cellStyle name="Normal 5 5 3 4 7" xfId="30210"/>
    <cellStyle name="Normal 5 5 3 4 8" xfId="40765"/>
    <cellStyle name="Normal 5 5 3 4 9" xfId="51329"/>
    <cellStyle name="Normal 5 5 3 5" xfId="5553"/>
    <cellStyle name="Normal 5 5 3 5 2" xfId="10835"/>
    <cellStyle name="Normal 5 5 3 5 2 2" xfId="26341"/>
    <cellStyle name="Normal 5 5 3 5 2 3" xfId="36898"/>
    <cellStyle name="Normal 5 5 3 5 2 4" xfId="47453"/>
    <cellStyle name="Normal 5 5 3 5 2 5" xfId="58017"/>
    <cellStyle name="Normal 5 5 3 5 3" xfId="15954"/>
    <cellStyle name="Normal 5 5 3 5 4" xfId="21061"/>
    <cellStyle name="Normal 5 5 3 5 5" xfId="31618"/>
    <cellStyle name="Normal 5 5 3 5 6" xfId="42173"/>
    <cellStyle name="Normal 5 5 3 5 7" xfId="52737"/>
    <cellStyle name="Normal 5 5 3 6" xfId="8194"/>
    <cellStyle name="Normal 5 5 3 6 2" xfId="23701"/>
    <cellStyle name="Normal 5 5 3 6 3" xfId="34258"/>
    <cellStyle name="Normal 5 5 3 6 4" xfId="44813"/>
    <cellStyle name="Normal 5 5 3 6 5" xfId="55377"/>
    <cellStyle name="Normal 5 5 3 7" xfId="2916"/>
    <cellStyle name="Normal 5 5 3 8" xfId="13490"/>
    <cellStyle name="Normal 5 5 3 9" xfId="18421"/>
    <cellStyle name="Normal 5 5 4" xfId="445"/>
    <cellStyle name="Normal 5 5 4 10" xfId="39713"/>
    <cellStyle name="Normal 5 5 4 11" xfId="50275"/>
    <cellStyle name="Normal 5 5 4 2" xfId="1150"/>
    <cellStyle name="Normal 5 5 4 2 10" xfId="50979"/>
    <cellStyle name="Normal 5 5 4 2 2" xfId="2382"/>
    <cellStyle name="Normal 5 5 4 2 2 2" xfId="7668"/>
    <cellStyle name="Normal 5 5 4 2 2 2 2" xfId="12949"/>
    <cellStyle name="Normal 5 5 4 2 2 2 2 2" xfId="28455"/>
    <cellStyle name="Normal 5 5 4 2 2 2 2 3" xfId="39012"/>
    <cellStyle name="Normal 5 5 4 2 2 2 2 4" xfId="49567"/>
    <cellStyle name="Normal 5 5 4 2 2 2 2 5" xfId="60131"/>
    <cellStyle name="Normal 5 5 4 2 2 2 3" xfId="18068"/>
    <cellStyle name="Normal 5 5 4 2 2 2 4" xfId="23175"/>
    <cellStyle name="Normal 5 5 4 2 2 2 5" xfId="33732"/>
    <cellStyle name="Normal 5 5 4 2 2 2 6" xfId="44287"/>
    <cellStyle name="Normal 5 5 4 2 2 2 7" xfId="54851"/>
    <cellStyle name="Normal 5 5 4 2 2 3" xfId="10308"/>
    <cellStyle name="Normal 5 5 4 2 2 3 2" xfId="25815"/>
    <cellStyle name="Normal 5 5 4 2 2 3 3" xfId="36372"/>
    <cellStyle name="Normal 5 5 4 2 2 3 4" xfId="46927"/>
    <cellStyle name="Normal 5 5 4 2 2 3 5" xfId="57491"/>
    <cellStyle name="Normal 5 5 4 2 2 4" xfId="5026"/>
    <cellStyle name="Normal 5 5 4 2 2 5" xfId="15604"/>
    <cellStyle name="Normal 5 5 4 2 2 6" xfId="20535"/>
    <cellStyle name="Normal 5 5 4 2 2 7" xfId="31092"/>
    <cellStyle name="Normal 5 5 4 2 2 8" xfId="41647"/>
    <cellStyle name="Normal 5 5 4 2 2 9" xfId="52211"/>
    <cellStyle name="Normal 5 5 4 2 3" xfId="6436"/>
    <cellStyle name="Normal 5 5 4 2 3 2" xfId="11717"/>
    <cellStyle name="Normal 5 5 4 2 3 2 2" xfId="27223"/>
    <cellStyle name="Normal 5 5 4 2 3 2 3" xfId="37780"/>
    <cellStyle name="Normal 5 5 4 2 3 2 4" xfId="48335"/>
    <cellStyle name="Normal 5 5 4 2 3 2 5" xfId="58899"/>
    <cellStyle name="Normal 5 5 4 2 3 3" xfId="16836"/>
    <cellStyle name="Normal 5 5 4 2 3 4" xfId="21943"/>
    <cellStyle name="Normal 5 5 4 2 3 5" xfId="32500"/>
    <cellStyle name="Normal 5 5 4 2 3 6" xfId="43055"/>
    <cellStyle name="Normal 5 5 4 2 3 7" xfId="53619"/>
    <cellStyle name="Normal 5 5 4 2 4" xfId="9076"/>
    <cellStyle name="Normal 5 5 4 2 4 2" xfId="24583"/>
    <cellStyle name="Normal 5 5 4 2 4 3" xfId="35140"/>
    <cellStyle name="Normal 5 5 4 2 4 4" xfId="45695"/>
    <cellStyle name="Normal 5 5 4 2 4 5" xfId="56259"/>
    <cellStyle name="Normal 5 5 4 2 5" xfId="3794"/>
    <cellStyle name="Normal 5 5 4 2 6" xfId="14372"/>
    <cellStyle name="Normal 5 5 4 2 7" xfId="19303"/>
    <cellStyle name="Normal 5 5 4 2 8" xfId="29860"/>
    <cellStyle name="Normal 5 5 4 2 9" xfId="40415"/>
    <cellStyle name="Normal 5 5 4 3" xfId="1678"/>
    <cellStyle name="Normal 5 5 4 3 2" xfId="6964"/>
    <cellStyle name="Normal 5 5 4 3 2 2" xfId="12245"/>
    <cellStyle name="Normal 5 5 4 3 2 2 2" xfId="27751"/>
    <cellStyle name="Normal 5 5 4 3 2 2 3" xfId="38308"/>
    <cellStyle name="Normal 5 5 4 3 2 2 4" xfId="48863"/>
    <cellStyle name="Normal 5 5 4 3 2 2 5" xfId="59427"/>
    <cellStyle name="Normal 5 5 4 3 2 3" xfId="17364"/>
    <cellStyle name="Normal 5 5 4 3 2 4" xfId="22471"/>
    <cellStyle name="Normal 5 5 4 3 2 5" xfId="33028"/>
    <cellStyle name="Normal 5 5 4 3 2 6" xfId="43583"/>
    <cellStyle name="Normal 5 5 4 3 2 7" xfId="54147"/>
    <cellStyle name="Normal 5 5 4 3 3" xfId="9604"/>
    <cellStyle name="Normal 5 5 4 3 3 2" xfId="25111"/>
    <cellStyle name="Normal 5 5 4 3 3 3" xfId="35668"/>
    <cellStyle name="Normal 5 5 4 3 3 4" xfId="46223"/>
    <cellStyle name="Normal 5 5 4 3 3 5" xfId="56787"/>
    <cellStyle name="Normal 5 5 4 3 4" xfId="4322"/>
    <cellStyle name="Normal 5 5 4 3 5" xfId="14900"/>
    <cellStyle name="Normal 5 5 4 3 6" xfId="19831"/>
    <cellStyle name="Normal 5 5 4 3 7" xfId="30388"/>
    <cellStyle name="Normal 5 5 4 3 8" xfId="40943"/>
    <cellStyle name="Normal 5 5 4 3 9" xfId="51507"/>
    <cellStyle name="Normal 5 5 4 4" xfId="5731"/>
    <cellStyle name="Normal 5 5 4 4 2" xfId="11013"/>
    <cellStyle name="Normal 5 5 4 4 2 2" xfId="26519"/>
    <cellStyle name="Normal 5 5 4 4 2 3" xfId="37076"/>
    <cellStyle name="Normal 5 5 4 4 2 4" xfId="47631"/>
    <cellStyle name="Normal 5 5 4 4 2 5" xfId="58195"/>
    <cellStyle name="Normal 5 5 4 4 3" xfId="16132"/>
    <cellStyle name="Normal 5 5 4 4 4" xfId="21239"/>
    <cellStyle name="Normal 5 5 4 4 5" xfId="31796"/>
    <cellStyle name="Normal 5 5 4 4 6" xfId="42351"/>
    <cellStyle name="Normal 5 5 4 4 7" xfId="52915"/>
    <cellStyle name="Normal 5 5 4 5" xfId="8372"/>
    <cellStyle name="Normal 5 5 4 5 2" xfId="23879"/>
    <cellStyle name="Normal 5 5 4 5 3" xfId="34436"/>
    <cellStyle name="Normal 5 5 4 5 4" xfId="44991"/>
    <cellStyle name="Normal 5 5 4 5 5" xfId="55555"/>
    <cellStyle name="Normal 5 5 4 6" xfId="3092"/>
    <cellStyle name="Normal 5 5 4 7" xfId="13668"/>
    <cellStyle name="Normal 5 5 4 8" xfId="18599"/>
    <cellStyle name="Normal 5 5 4 9" xfId="29158"/>
    <cellStyle name="Normal 5 5 5" xfId="798"/>
    <cellStyle name="Normal 5 5 5 10" xfId="50627"/>
    <cellStyle name="Normal 5 5 5 2" xfId="2030"/>
    <cellStyle name="Normal 5 5 5 2 2" xfId="7316"/>
    <cellStyle name="Normal 5 5 5 2 2 2" xfId="12597"/>
    <cellStyle name="Normal 5 5 5 2 2 2 2" xfId="28103"/>
    <cellStyle name="Normal 5 5 5 2 2 2 3" xfId="38660"/>
    <cellStyle name="Normal 5 5 5 2 2 2 4" xfId="49215"/>
    <cellStyle name="Normal 5 5 5 2 2 2 5" xfId="59779"/>
    <cellStyle name="Normal 5 5 5 2 2 3" xfId="17716"/>
    <cellStyle name="Normal 5 5 5 2 2 4" xfId="22823"/>
    <cellStyle name="Normal 5 5 5 2 2 5" xfId="33380"/>
    <cellStyle name="Normal 5 5 5 2 2 6" xfId="43935"/>
    <cellStyle name="Normal 5 5 5 2 2 7" xfId="54499"/>
    <cellStyle name="Normal 5 5 5 2 3" xfId="9956"/>
    <cellStyle name="Normal 5 5 5 2 3 2" xfId="25463"/>
    <cellStyle name="Normal 5 5 5 2 3 3" xfId="36020"/>
    <cellStyle name="Normal 5 5 5 2 3 4" xfId="46575"/>
    <cellStyle name="Normal 5 5 5 2 3 5" xfId="57139"/>
    <cellStyle name="Normal 5 5 5 2 4" xfId="4674"/>
    <cellStyle name="Normal 5 5 5 2 5" xfId="15252"/>
    <cellStyle name="Normal 5 5 5 2 6" xfId="20183"/>
    <cellStyle name="Normal 5 5 5 2 7" xfId="30740"/>
    <cellStyle name="Normal 5 5 5 2 8" xfId="41295"/>
    <cellStyle name="Normal 5 5 5 2 9" xfId="51859"/>
    <cellStyle name="Normal 5 5 5 3" xfId="6084"/>
    <cellStyle name="Normal 5 5 5 3 2" xfId="11365"/>
    <cellStyle name="Normal 5 5 5 3 2 2" xfId="26871"/>
    <cellStyle name="Normal 5 5 5 3 2 3" xfId="37428"/>
    <cellStyle name="Normal 5 5 5 3 2 4" xfId="47983"/>
    <cellStyle name="Normal 5 5 5 3 2 5" xfId="58547"/>
    <cellStyle name="Normal 5 5 5 3 3" xfId="16484"/>
    <cellStyle name="Normal 5 5 5 3 4" xfId="21591"/>
    <cellStyle name="Normal 5 5 5 3 5" xfId="32148"/>
    <cellStyle name="Normal 5 5 5 3 6" xfId="42703"/>
    <cellStyle name="Normal 5 5 5 3 7" xfId="53267"/>
    <cellStyle name="Normal 5 5 5 4" xfId="8724"/>
    <cellStyle name="Normal 5 5 5 4 2" xfId="24231"/>
    <cellStyle name="Normal 5 5 5 4 3" xfId="34788"/>
    <cellStyle name="Normal 5 5 5 4 4" xfId="45343"/>
    <cellStyle name="Normal 5 5 5 4 5" xfId="55907"/>
    <cellStyle name="Normal 5 5 5 5" xfId="3442"/>
    <cellStyle name="Normal 5 5 5 6" xfId="14020"/>
    <cellStyle name="Normal 5 5 5 7" xfId="18951"/>
    <cellStyle name="Normal 5 5 5 8" xfId="29508"/>
    <cellStyle name="Normal 5 5 5 9" xfId="40063"/>
    <cellStyle name="Normal 5 5 6" xfId="1324"/>
    <cellStyle name="Normal 5 5 6 2" xfId="6610"/>
    <cellStyle name="Normal 5 5 6 2 2" xfId="11891"/>
    <cellStyle name="Normal 5 5 6 2 2 2" xfId="27397"/>
    <cellStyle name="Normal 5 5 6 2 2 3" xfId="37954"/>
    <cellStyle name="Normal 5 5 6 2 2 4" xfId="48509"/>
    <cellStyle name="Normal 5 5 6 2 2 5" xfId="59073"/>
    <cellStyle name="Normal 5 5 6 2 3" xfId="17010"/>
    <cellStyle name="Normal 5 5 6 2 4" xfId="22117"/>
    <cellStyle name="Normal 5 5 6 2 5" xfId="32674"/>
    <cellStyle name="Normal 5 5 6 2 6" xfId="43229"/>
    <cellStyle name="Normal 5 5 6 2 7" xfId="53793"/>
    <cellStyle name="Normal 5 5 6 3" xfId="9250"/>
    <cellStyle name="Normal 5 5 6 3 2" xfId="24757"/>
    <cellStyle name="Normal 5 5 6 3 3" xfId="35314"/>
    <cellStyle name="Normal 5 5 6 3 4" xfId="45869"/>
    <cellStyle name="Normal 5 5 6 3 5" xfId="56433"/>
    <cellStyle name="Normal 5 5 6 4" xfId="3968"/>
    <cellStyle name="Normal 5 5 6 5" xfId="14546"/>
    <cellStyle name="Normal 5 5 6 6" xfId="19477"/>
    <cellStyle name="Normal 5 5 6 7" xfId="30034"/>
    <cellStyle name="Normal 5 5 6 8" xfId="40589"/>
    <cellStyle name="Normal 5 5 6 9" xfId="51153"/>
    <cellStyle name="Normal 5 5 7" xfId="2556"/>
    <cellStyle name="Normal 5 5 7 2" xfId="7842"/>
    <cellStyle name="Normal 5 5 7 2 2" xfId="13123"/>
    <cellStyle name="Normal 5 5 7 2 2 2" xfId="28629"/>
    <cellStyle name="Normal 5 5 7 2 2 3" xfId="39186"/>
    <cellStyle name="Normal 5 5 7 2 2 4" xfId="49741"/>
    <cellStyle name="Normal 5 5 7 2 2 5" xfId="60305"/>
    <cellStyle name="Normal 5 5 7 2 3" xfId="23349"/>
    <cellStyle name="Normal 5 5 7 2 4" xfId="33906"/>
    <cellStyle name="Normal 5 5 7 2 5" xfId="44461"/>
    <cellStyle name="Normal 5 5 7 2 6" xfId="55025"/>
    <cellStyle name="Normal 5 5 7 3" xfId="10482"/>
    <cellStyle name="Normal 5 5 7 3 2" xfId="25989"/>
    <cellStyle name="Normal 5 5 7 3 3" xfId="36546"/>
    <cellStyle name="Normal 5 5 7 3 4" xfId="47101"/>
    <cellStyle name="Normal 5 5 7 3 5" xfId="57665"/>
    <cellStyle name="Normal 5 5 7 4" xfId="5200"/>
    <cellStyle name="Normal 5 5 7 5" xfId="15778"/>
    <cellStyle name="Normal 5 5 7 6" xfId="20709"/>
    <cellStyle name="Normal 5 5 7 7" xfId="31266"/>
    <cellStyle name="Normal 5 5 7 8" xfId="41821"/>
    <cellStyle name="Normal 5 5 7 9" xfId="52385"/>
    <cellStyle name="Normal 5 5 8" xfId="5379"/>
    <cellStyle name="Normal 5 5 8 2" xfId="10661"/>
    <cellStyle name="Normal 5 5 8 2 2" xfId="26167"/>
    <cellStyle name="Normal 5 5 8 2 3" xfId="36724"/>
    <cellStyle name="Normal 5 5 8 2 4" xfId="47279"/>
    <cellStyle name="Normal 5 5 8 2 5" xfId="57843"/>
    <cellStyle name="Normal 5 5 8 3" xfId="20887"/>
    <cellStyle name="Normal 5 5 8 4" xfId="31444"/>
    <cellStyle name="Normal 5 5 8 5" xfId="41999"/>
    <cellStyle name="Normal 5 5 8 6" xfId="52563"/>
    <cellStyle name="Normal 5 5 9" xfId="8020"/>
    <cellStyle name="Normal 5 5 9 2" xfId="23527"/>
    <cellStyle name="Normal 5 5 9 3" xfId="34084"/>
    <cellStyle name="Normal 5 5 9 4" xfId="44639"/>
    <cellStyle name="Normal 5 5 9 5" xfId="55203"/>
    <cellStyle name="Normal 5 6" xfId="110"/>
    <cellStyle name="Normal 5 6 10" xfId="2766"/>
    <cellStyle name="Normal 5 6 11" xfId="13330"/>
    <cellStyle name="Normal 5 6 12" xfId="18259"/>
    <cellStyle name="Normal 5 6 13" xfId="28840"/>
    <cellStyle name="Normal 5 6 14" xfId="39395"/>
    <cellStyle name="Normal 5 6 15" xfId="49936"/>
    <cellStyle name="Normal 5 6 2" xfId="190"/>
    <cellStyle name="Normal 5 6 2 10" xfId="13417"/>
    <cellStyle name="Normal 5 6 2 11" xfId="18347"/>
    <cellStyle name="Normal 5 6 2 12" xfId="28909"/>
    <cellStyle name="Normal 5 6 2 13" xfId="39464"/>
    <cellStyle name="Normal 5 6 2 14" xfId="50024"/>
    <cellStyle name="Normal 5 6 2 2" xfId="370"/>
    <cellStyle name="Normal 5 6 2 2 10" xfId="29085"/>
    <cellStyle name="Normal 5 6 2 2 11" xfId="39640"/>
    <cellStyle name="Normal 5 6 2 2 12" xfId="50200"/>
    <cellStyle name="Normal 5 6 2 2 2" xfId="723"/>
    <cellStyle name="Normal 5 6 2 2 2 10" xfId="50552"/>
    <cellStyle name="Normal 5 6 2 2 2 2" xfId="1955"/>
    <cellStyle name="Normal 5 6 2 2 2 2 2" xfId="7241"/>
    <cellStyle name="Normal 5 6 2 2 2 2 2 2" xfId="12522"/>
    <cellStyle name="Normal 5 6 2 2 2 2 2 2 2" xfId="28028"/>
    <cellStyle name="Normal 5 6 2 2 2 2 2 2 3" xfId="38585"/>
    <cellStyle name="Normal 5 6 2 2 2 2 2 2 4" xfId="49140"/>
    <cellStyle name="Normal 5 6 2 2 2 2 2 2 5" xfId="59704"/>
    <cellStyle name="Normal 5 6 2 2 2 2 2 3" xfId="17641"/>
    <cellStyle name="Normal 5 6 2 2 2 2 2 4" xfId="22748"/>
    <cellStyle name="Normal 5 6 2 2 2 2 2 5" xfId="33305"/>
    <cellStyle name="Normal 5 6 2 2 2 2 2 6" xfId="43860"/>
    <cellStyle name="Normal 5 6 2 2 2 2 2 7" xfId="54424"/>
    <cellStyle name="Normal 5 6 2 2 2 2 3" xfId="9881"/>
    <cellStyle name="Normal 5 6 2 2 2 2 3 2" xfId="25388"/>
    <cellStyle name="Normal 5 6 2 2 2 2 3 3" xfId="35945"/>
    <cellStyle name="Normal 5 6 2 2 2 2 3 4" xfId="46500"/>
    <cellStyle name="Normal 5 6 2 2 2 2 3 5" xfId="57064"/>
    <cellStyle name="Normal 5 6 2 2 2 2 4" xfId="4599"/>
    <cellStyle name="Normal 5 6 2 2 2 2 5" xfId="15177"/>
    <cellStyle name="Normal 5 6 2 2 2 2 6" xfId="20108"/>
    <cellStyle name="Normal 5 6 2 2 2 2 7" xfId="30665"/>
    <cellStyle name="Normal 5 6 2 2 2 2 8" xfId="41220"/>
    <cellStyle name="Normal 5 6 2 2 2 2 9" xfId="51784"/>
    <cellStyle name="Normal 5 6 2 2 2 3" xfId="6009"/>
    <cellStyle name="Normal 5 6 2 2 2 3 2" xfId="11290"/>
    <cellStyle name="Normal 5 6 2 2 2 3 2 2" xfId="26796"/>
    <cellStyle name="Normal 5 6 2 2 2 3 2 3" xfId="37353"/>
    <cellStyle name="Normal 5 6 2 2 2 3 2 4" xfId="47908"/>
    <cellStyle name="Normal 5 6 2 2 2 3 2 5" xfId="58472"/>
    <cellStyle name="Normal 5 6 2 2 2 3 3" xfId="16409"/>
    <cellStyle name="Normal 5 6 2 2 2 3 4" xfId="21516"/>
    <cellStyle name="Normal 5 6 2 2 2 3 5" xfId="32073"/>
    <cellStyle name="Normal 5 6 2 2 2 3 6" xfId="42628"/>
    <cellStyle name="Normal 5 6 2 2 2 3 7" xfId="53192"/>
    <cellStyle name="Normal 5 6 2 2 2 4" xfId="8649"/>
    <cellStyle name="Normal 5 6 2 2 2 4 2" xfId="24156"/>
    <cellStyle name="Normal 5 6 2 2 2 4 3" xfId="34713"/>
    <cellStyle name="Normal 5 6 2 2 2 4 4" xfId="45268"/>
    <cellStyle name="Normal 5 6 2 2 2 4 5" xfId="55832"/>
    <cellStyle name="Normal 5 6 2 2 2 5" xfId="3367"/>
    <cellStyle name="Normal 5 6 2 2 2 6" xfId="13945"/>
    <cellStyle name="Normal 5 6 2 2 2 7" xfId="18876"/>
    <cellStyle name="Normal 5 6 2 2 2 8" xfId="29433"/>
    <cellStyle name="Normal 5 6 2 2 2 9" xfId="39988"/>
    <cellStyle name="Normal 5 6 2 2 3" xfId="1075"/>
    <cellStyle name="Normal 5 6 2 2 3 10" xfId="50904"/>
    <cellStyle name="Normal 5 6 2 2 3 2" xfId="2307"/>
    <cellStyle name="Normal 5 6 2 2 3 2 2" xfId="7593"/>
    <cellStyle name="Normal 5 6 2 2 3 2 2 2" xfId="12874"/>
    <cellStyle name="Normal 5 6 2 2 3 2 2 2 2" xfId="28380"/>
    <cellStyle name="Normal 5 6 2 2 3 2 2 2 3" xfId="38937"/>
    <cellStyle name="Normal 5 6 2 2 3 2 2 2 4" xfId="49492"/>
    <cellStyle name="Normal 5 6 2 2 3 2 2 2 5" xfId="60056"/>
    <cellStyle name="Normal 5 6 2 2 3 2 2 3" xfId="17993"/>
    <cellStyle name="Normal 5 6 2 2 3 2 2 4" xfId="23100"/>
    <cellStyle name="Normal 5 6 2 2 3 2 2 5" xfId="33657"/>
    <cellStyle name="Normal 5 6 2 2 3 2 2 6" xfId="44212"/>
    <cellStyle name="Normal 5 6 2 2 3 2 2 7" xfId="54776"/>
    <cellStyle name="Normal 5 6 2 2 3 2 3" xfId="10233"/>
    <cellStyle name="Normal 5 6 2 2 3 2 3 2" xfId="25740"/>
    <cellStyle name="Normal 5 6 2 2 3 2 3 3" xfId="36297"/>
    <cellStyle name="Normal 5 6 2 2 3 2 3 4" xfId="46852"/>
    <cellStyle name="Normal 5 6 2 2 3 2 3 5" xfId="57416"/>
    <cellStyle name="Normal 5 6 2 2 3 2 4" xfId="4951"/>
    <cellStyle name="Normal 5 6 2 2 3 2 5" xfId="15529"/>
    <cellStyle name="Normal 5 6 2 2 3 2 6" xfId="20460"/>
    <cellStyle name="Normal 5 6 2 2 3 2 7" xfId="31017"/>
    <cellStyle name="Normal 5 6 2 2 3 2 8" xfId="41572"/>
    <cellStyle name="Normal 5 6 2 2 3 2 9" xfId="52136"/>
    <cellStyle name="Normal 5 6 2 2 3 3" xfId="6361"/>
    <cellStyle name="Normal 5 6 2 2 3 3 2" xfId="11642"/>
    <cellStyle name="Normal 5 6 2 2 3 3 2 2" xfId="27148"/>
    <cellStyle name="Normal 5 6 2 2 3 3 2 3" xfId="37705"/>
    <cellStyle name="Normal 5 6 2 2 3 3 2 4" xfId="48260"/>
    <cellStyle name="Normal 5 6 2 2 3 3 2 5" xfId="58824"/>
    <cellStyle name="Normal 5 6 2 2 3 3 3" xfId="16761"/>
    <cellStyle name="Normal 5 6 2 2 3 3 4" xfId="21868"/>
    <cellStyle name="Normal 5 6 2 2 3 3 5" xfId="32425"/>
    <cellStyle name="Normal 5 6 2 2 3 3 6" xfId="42980"/>
    <cellStyle name="Normal 5 6 2 2 3 3 7" xfId="53544"/>
    <cellStyle name="Normal 5 6 2 2 3 4" xfId="9001"/>
    <cellStyle name="Normal 5 6 2 2 3 4 2" xfId="24508"/>
    <cellStyle name="Normal 5 6 2 2 3 4 3" xfId="35065"/>
    <cellStyle name="Normal 5 6 2 2 3 4 4" xfId="45620"/>
    <cellStyle name="Normal 5 6 2 2 3 4 5" xfId="56184"/>
    <cellStyle name="Normal 5 6 2 2 3 5" xfId="3719"/>
    <cellStyle name="Normal 5 6 2 2 3 6" xfId="14297"/>
    <cellStyle name="Normal 5 6 2 2 3 7" xfId="19228"/>
    <cellStyle name="Normal 5 6 2 2 3 8" xfId="29785"/>
    <cellStyle name="Normal 5 6 2 2 3 9" xfId="40340"/>
    <cellStyle name="Normal 5 6 2 2 4" xfId="1603"/>
    <cellStyle name="Normal 5 6 2 2 4 2" xfId="6889"/>
    <cellStyle name="Normal 5 6 2 2 4 2 2" xfId="12170"/>
    <cellStyle name="Normal 5 6 2 2 4 2 2 2" xfId="27676"/>
    <cellStyle name="Normal 5 6 2 2 4 2 2 3" xfId="38233"/>
    <cellStyle name="Normal 5 6 2 2 4 2 2 4" xfId="48788"/>
    <cellStyle name="Normal 5 6 2 2 4 2 2 5" xfId="59352"/>
    <cellStyle name="Normal 5 6 2 2 4 2 3" xfId="17289"/>
    <cellStyle name="Normal 5 6 2 2 4 2 4" xfId="22396"/>
    <cellStyle name="Normal 5 6 2 2 4 2 5" xfId="32953"/>
    <cellStyle name="Normal 5 6 2 2 4 2 6" xfId="43508"/>
    <cellStyle name="Normal 5 6 2 2 4 2 7" xfId="54072"/>
    <cellStyle name="Normal 5 6 2 2 4 3" xfId="9529"/>
    <cellStyle name="Normal 5 6 2 2 4 3 2" xfId="25036"/>
    <cellStyle name="Normal 5 6 2 2 4 3 3" xfId="35593"/>
    <cellStyle name="Normal 5 6 2 2 4 3 4" xfId="46148"/>
    <cellStyle name="Normal 5 6 2 2 4 3 5" xfId="56712"/>
    <cellStyle name="Normal 5 6 2 2 4 4" xfId="4247"/>
    <cellStyle name="Normal 5 6 2 2 4 5" xfId="14825"/>
    <cellStyle name="Normal 5 6 2 2 4 6" xfId="19756"/>
    <cellStyle name="Normal 5 6 2 2 4 7" xfId="30313"/>
    <cellStyle name="Normal 5 6 2 2 4 8" xfId="40868"/>
    <cellStyle name="Normal 5 6 2 2 4 9" xfId="51432"/>
    <cellStyle name="Normal 5 6 2 2 5" xfId="5656"/>
    <cellStyle name="Normal 5 6 2 2 5 2" xfId="10938"/>
    <cellStyle name="Normal 5 6 2 2 5 2 2" xfId="26444"/>
    <cellStyle name="Normal 5 6 2 2 5 2 3" xfId="37001"/>
    <cellStyle name="Normal 5 6 2 2 5 2 4" xfId="47556"/>
    <cellStyle name="Normal 5 6 2 2 5 2 5" xfId="58120"/>
    <cellStyle name="Normal 5 6 2 2 5 3" xfId="16057"/>
    <cellStyle name="Normal 5 6 2 2 5 4" xfId="21164"/>
    <cellStyle name="Normal 5 6 2 2 5 5" xfId="31721"/>
    <cellStyle name="Normal 5 6 2 2 5 6" xfId="42276"/>
    <cellStyle name="Normal 5 6 2 2 5 7" xfId="52840"/>
    <cellStyle name="Normal 5 6 2 2 6" xfId="8297"/>
    <cellStyle name="Normal 5 6 2 2 6 2" xfId="23804"/>
    <cellStyle name="Normal 5 6 2 2 6 3" xfId="34361"/>
    <cellStyle name="Normal 5 6 2 2 6 4" xfId="44916"/>
    <cellStyle name="Normal 5 6 2 2 6 5" xfId="55480"/>
    <cellStyle name="Normal 5 6 2 2 7" xfId="3019"/>
    <cellStyle name="Normal 5 6 2 2 8" xfId="13593"/>
    <cellStyle name="Normal 5 6 2 2 9" xfId="18524"/>
    <cellStyle name="Normal 5 6 2 3" xfId="546"/>
    <cellStyle name="Normal 5 6 2 3 10" xfId="39812"/>
    <cellStyle name="Normal 5 6 2 3 11" xfId="50376"/>
    <cellStyle name="Normal 5 6 2 3 2" xfId="1251"/>
    <cellStyle name="Normal 5 6 2 3 2 10" xfId="51080"/>
    <cellStyle name="Normal 5 6 2 3 2 2" xfId="2483"/>
    <cellStyle name="Normal 5 6 2 3 2 2 2" xfId="7769"/>
    <cellStyle name="Normal 5 6 2 3 2 2 2 2" xfId="13050"/>
    <cellStyle name="Normal 5 6 2 3 2 2 2 2 2" xfId="28556"/>
    <cellStyle name="Normal 5 6 2 3 2 2 2 2 3" xfId="39113"/>
    <cellStyle name="Normal 5 6 2 3 2 2 2 2 4" xfId="49668"/>
    <cellStyle name="Normal 5 6 2 3 2 2 2 2 5" xfId="60232"/>
    <cellStyle name="Normal 5 6 2 3 2 2 2 3" xfId="18169"/>
    <cellStyle name="Normal 5 6 2 3 2 2 2 4" xfId="23276"/>
    <cellStyle name="Normal 5 6 2 3 2 2 2 5" xfId="33833"/>
    <cellStyle name="Normal 5 6 2 3 2 2 2 6" xfId="44388"/>
    <cellStyle name="Normal 5 6 2 3 2 2 2 7" xfId="54952"/>
    <cellStyle name="Normal 5 6 2 3 2 2 3" xfId="10409"/>
    <cellStyle name="Normal 5 6 2 3 2 2 3 2" xfId="25916"/>
    <cellStyle name="Normal 5 6 2 3 2 2 3 3" xfId="36473"/>
    <cellStyle name="Normal 5 6 2 3 2 2 3 4" xfId="47028"/>
    <cellStyle name="Normal 5 6 2 3 2 2 3 5" xfId="57592"/>
    <cellStyle name="Normal 5 6 2 3 2 2 4" xfId="5127"/>
    <cellStyle name="Normal 5 6 2 3 2 2 5" xfId="15705"/>
    <cellStyle name="Normal 5 6 2 3 2 2 6" xfId="20636"/>
    <cellStyle name="Normal 5 6 2 3 2 2 7" xfId="31193"/>
    <cellStyle name="Normal 5 6 2 3 2 2 8" xfId="41748"/>
    <cellStyle name="Normal 5 6 2 3 2 2 9" xfId="52312"/>
    <cellStyle name="Normal 5 6 2 3 2 3" xfId="6537"/>
    <cellStyle name="Normal 5 6 2 3 2 3 2" xfId="11818"/>
    <cellStyle name="Normal 5 6 2 3 2 3 2 2" xfId="27324"/>
    <cellStyle name="Normal 5 6 2 3 2 3 2 3" xfId="37881"/>
    <cellStyle name="Normal 5 6 2 3 2 3 2 4" xfId="48436"/>
    <cellStyle name="Normal 5 6 2 3 2 3 2 5" xfId="59000"/>
    <cellStyle name="Normal 5 6 2 3 2 3 3" xfId="16937"/>
    <cellStyle name="Normal 5 6 2 3 2 3 4" xfId="22044"/>
    <cellStyle name="Normal 5 6 2 3 2 3 5" xfId="32601"/>
    <cellStyle name="Normal 5 6 2 3 2 3 6" xfId="43156"/>
    <cellStyle name="Normal 5 6 2 3 2 3 7" xfId="53720"/>
    <cellStyle name="Normal 5 6 2 3 2 4" xfId="9177"/>
    <cellStyle name="Normal 5 6 2 3 2 4 2" xfId="24684"/>
    <cellStyle name="Normal 5 6 2 3 2 4 3" xfId="35241"/>
    <cellStyle name="Normal 5 6 2 3 2 4 4" xfId="45796"/>
    <cellStyle name="Normal 5 6 2 3 2 4 5" xfId="56360"/>
    <cellStyle name="Normal 5 6 2 3 2 5" xfId="3895"/>
    <cellStyle name="Normal 5 6 2 3 2 6" xfId="14473"/>
    <cellStyle name="Normal 5 6 2 3 2 7" xfId="19404"/>
    <cellStyle name="Normal 5 6 2 3 2 8" xfId="29961"/>
    <cellStyle name="Normal 5 6 2 3 2 9" xfId="40516"/>
    <cellStyle name="Normal 5 6 2 3 3" xfId="1779"/>
    <cellStyle name="Normal 5 6 2 3 3 2" xfId="7065"/>
    <cellStyle name="Normal 5 6 2 3 3 2 2" xfId="12346"/>
    <cellStyle name="Normal 5 6 2 3 3 2 2 2" xfId="27852"/>
    <cellStyle name="Normal 5 6 2 3 3 2 2 3" xfId="38409"/>
    <cellStyle name="Normal 5 6 2 3 3 2 2 4" xfId="48964"/>
    <cellStyle name="Normal 5 6 2 3 3 2 2 5" xfId="59528"/>
    <cellStyle name="Normal 5 6 2 3 3 2 3" xfId="17465"/>
    <cellStyle name="Normal 5 6 2 3 3 2 4" xfId="22572"/>
    <cellStyle name="Normal 5 6 2 3 3 2 5" xfId="33129"/>
    <cellStyle name="Normal 5 6 2 3 3 2 6" xfId="43684"/>
    <cellStyle name="Normal 5 6 2 3 3 2 7" xfId="54248"/>
    <cellStyle name="Normal 5 6 2 3 3 3" xfId="9705"/>
    <cellStyle name="Normal 5 6 2 3 3 3 2" xfId="25212"/>
    <cellStyle name="Normal 5 6 2 3 3 3 3" xfId="35769"/>
    <cellStyle name="Normal 5 6 2 3 3 3 4" xfId="46324"/>
    <cellStyle name="Normal 5 6 2 3 3 3 5" xfId="56888"/>
    <cellStyle name="Normal 5 6 2 3 3 4" xfId="4423"/>
    <cellStyle name="Normal 5 6 2 3 3 5" xfId="15001"/>
    <cellStyle name="Normal 5 6 2 3 3 6" xfId="19932"/>
    <cellStyle name="Normal 5 6 2 3 3 7" xfId="30489"/>
    <cellStyle name="Normal 5 6 2 3 3 8" xfId="41044"/>
    <cellStyle name="Normal 5 6 2 3 3 9" xfId="51608"/>
    <cellStyle name="Normal 5 6 2 3 4" xfId="5832"/>
    <cellStyle name="Normal 5 6 2 3 4 2" xfId="11114"/>
    <cellStyle name="Normal 5 6 2 3 4 2 2" xfId="26620"/>
    <cellStyle name="Normal 5 6 2 3 4 2 3" xfId="37177"/>
    <cellStyle name="Normal 5 6 2 3 4 2 4" xfId="47732"/>
    <cellStyle name="Normal 5 6 2 3 4 2 5" xfId="58296"/>
    <cellStyle name="Normal 5 6 2 3 4 3" xfId="16233"/>
    <cellStyle name="Normal 5 6 2 3 4 4" xfId="21340"/>
    <cellStyle name="Normal 5 6 2 3 4 5" xfId="31897"/>
    <cellStyle name="Normal 5 6 2 3 4 6" xfId="42452"/>
    <cellStyle name="Normal 5 6 2 3 4 7" xfId="53016"/>
    <cellStyle name="Normal 5 6 2 3 5" xfId="8473"/>
    <cellStyle name="Normal 5 6 2 3 5 2" xfId="23980"/>
    <cellStyle name="Normal 5 6 2 3 5 3" xfId="34537"/>
    <cellStyle name="Normal 5 6 2 3 5 4" xfId="45092"/>
    <cellStyle name="Normal 5 6 2 3 5 5" xfId="55656"/>
    <cellStyle name="Normal 5 6 2 3 6" xfId="3191"/>
    <cellStyle name="Normal 5 6 2 3 7" xfId="13769"/>
    <cellStyle name="Normal 5 6 2 3 8" xfId="18700"/>
    <cellStyle name="Normal 5 6 2 3 9" xfId="29257"/>
    <cellStyle name="Normal 5 6 2 4" xfId="899"/>
    <cellStyle name="Normal 5 6 2 4 10" xfId="50728"/>
    <cellStyle name="Normal 5 6 2 4 2" xfId="2131"/>
    <cellStyle name="Normal 5 6 2 4 2 2" xfId="7417"/>
    <cellStyle name="Normal 5 6 2 4 2 2 2" xfId="12698"/>
    <cellStyle name="Normal 5 6 2 4 2 2 2 2" xfId="28204"/>
    <cellStyle name="Normal 5 6 2 4 2 2 2 3" xfId="38761"/>
    <cellStyle name="Normal 5 6 2 4 2 2 2 4" xfId="49316"/>
    <cellStyle name="Normal 5 6 2 4 2 2 2 5" xfId="59880"/>
    <cellStyle name="Normal 5 6 2 4 2 2 3" xfId="17817"/>
    <cellStyle name="Normal 5 6 2 4 2 2 4" xfId="22924"/>
    <cellStyle name="Normal 5 6 2 4 2 2 5" xfId="33481"/>
    <cellStyle name="Normal 5 6 2 4 2 2 6" xfId="44036"/>
    <cellStyle name="Normal 5 6 2 4 2 2 7" xfId="54600"/>
    <cellStyle name="Normal 5 6 2 4 2 3" xfId="10057"/>
    <cellStyle name="Normal 5 6 2 4 2 3 2" xfId="25564"/>
    <cellStyle name="Normal 5 6 2 4 2 3 3" xfId="36121"/>
    <cellStyle name="Normal 5 6 2 4 2 3 4" xfId="46676"/>
    <cellStyle name="Normal 5 6 2 4 2 3 5" xfId="57240"/>
    <cellStyle name="Normal 5 6 2 4 2 4" xfId="4775"/>
    <cellStyle name="Normal 5 6 2 4 2 5" xfId="15353"/>
    <cellStyle name="Normal 5 6 2 4 2 6" xfId="20284"/>
    <cellStyle name="Normal 5 6 2 4 2 7" xfId="30841"/>
    <cellStyle name="Normal 5 6 2 4 2 8" xfId="41396"/>
    <cellStyle name="Normal 5 6 2 4 2 9" xfId="51960"/>
    <cellStyle name="Normal 5 6 2 4 3" xfId="6185"/>
    <cellStyle name="Normal 5 6 2 4 3 2" xfId="11466"/>
    <cellStyle name="Normal 5 6 2 4 3 2 2" xfId="26972"/>
    <cellStyle name="Normal 5 6 2 4 3 2 3" xfId="37529"/>
    <cellStyle name="Normal 5 6 2 4 3 2 4" xfId="48084"/>
    <cellStyle name="Normal 5 6 2 4 3 2 5" xfId="58648"/>
    <cellStyle name="Normal 5 6 2 4 3 3" xfId="16585"/>
    <cellStyle name="Normal 5 6 2 4 3 4" xfId="21692"/>
    <cellStyle name="Normal 5 6 2 4 3 5" xfId="32249"/>
    <cellStyle name="Normal 5 6 2 4 3 6" xfId="42804"/>
    <cellStyle name="Normal 5 6 2 4 3 7" xfId="53368"/>
    <cellStyle name="Normal 5 6 2 4 4" xfId="8825"/>
    <cellStyle name="Normal 5 6 2 4 4 2" xfId="24332"/>
    <cellStyle name="Normal 5 6 2 4 4 3" xfId="34889"/>
    <cellStyle name="Normal 5 6 2 4 4 4" xfId="45444"/>
    <cellStyle name="Normal 5 6 2 4 4 5" xfId="56008"/>
    <cellStyle name="Normal 5 6 2 4 5" xfId="3543"/>
    <cellStyle name="Normal 5 6 2 4 6" xfId="14121"/>
    <cellStyle name="Normal 5 6 2 4 7" xfId="19052"/>
    <cellStyle name="Normal 5 6 2 4 8" xfId="29609"/>
    <cellStyle name="Normal 5 6 2 4 9" xfId="40164"/>
    <cellStyle name="Normal 5 6 2 5" xfId="1427"/>
    <cellStyle name="Normal 5 6 2 5 2" xfId="6713"/>
    <cellStyle name="Normal 5 6 2 5 2 2" xfId="11994"/>
    <cellStyle name="Normal 5 6 2 5 2 2 2" xfId="27500"/>
    <cellStyle name="Normal 5 6 2 5 2 2 3" xfId="38057"/>
    <cellStyle name="Normal 5 6 2 5 2 2 4" xfId="48612"/>
    <cellStyle name="Normal 5 6 2 5 2 2 5" xfId="59176"/>
    <cellStyle name="Normal 5 6 2 5 2 3" xfId="17113"/>
    <cellStyle name="Normal 5 6 2 5 2 4" xfId="22220"/>
    <cellStyle name="Normal 5 6 2 5 2 5" xfId="32777"/>
    <cellStyle name="Normal 5 6 2 5 2 6" xfId="43332"/>
    <cellStyle name="Normal 5 6 2 5 2 7" xfId="53896"/>
    <cellStyle name="Normal 5 6 2 5 3" xfId="9353"/>
    <cellStyle name="Normal 5 6 2 5 3 2" xfId="24860"/>
    <cellStyle name="Normal 5 6 2 5 3 3" xfId="35417"/>
    <cellStyle name="Normal 5 6 2 5 3 4" xfId="45972"/>
    <cellStyle name="Normal 5 6 2 5 3 5" xfId="56536"/>
    <cellStyle name="Normal 5 6 2 5 4" xfId="4071"/>
    <cellStyle name="Normal 5 6 2 5 5" xfId="14649"/>
    <cellStyle name="Normal 5 6 2 5 6" xfId="19580"/>
    <cellStyle name="Normal 5 6 2 5 7" xfId="30137"/>
    <cellStyle name="Normal 5 6 2 5 8" xfId="40692"/>
    <cellStyle name="Normal 5 6 2 5 9" xfId="51256"/>
    <cellStyle name="Normal 5 6 2 6" xfId="2659"/>
    <cellStyle name="Normal 5 6 2 6 2" xfId="7945"/>
    <cellStyle name="Normal 5 6 2 6 2 2" xfId="13226"/>
    <cellStyle name="Normal 5 6 2 6 2 2 2" xfId="28732"/>
    <cellStyle name="Normal 5 6 2 6 2 2 3" xfId="39289"/>
    <cellStyle name="Normal 5 6 2 6 2 2 4" xfId="49844"/>
    <cellStyle name="Normal 5 6 2 6 2 2 5" xfId="60408"/>
    <cellStyle name="Normal 5 6 2 6 2 3" xfId="23452"/>
    <cellStyle name="Normal 5 6 2 6 2 4" xfId="34009"/>
    <cellStyle name="Normal 5 6 2 6 2 5" xfId="44564"/>
    <cellStyle name="Normal 5 6 2 6 2 6" xfId="55128"/>
    <cellStyle name="Normal 5 6 2 6 3" xfId="10585"/>
    <cellStyle name="Normal 5 6 2 6 3 2" xfId="26092"/>
    <cellStyle name="Normal 5 6 2 6 3 3" xfId="36649"/>
    <cellStyle name="Normal 5 6 2 6 3 4" xfId="47204"/>
    <cellStyle name="Normal 5 6 2 6 3 5" xfId="57768"/>
    <cellStyle name="Normal 5 6 2 6 4" xfId="5303"/>
    <cellStyle name="Normal 5 6 2 6 5" xfId="15881"/>
    <cellStyle name="Normal 5 6 2 6 6" xfId="20812"/>
    <cellStyle name="Normal 5 6 2 6 7" xfId="31369"/>
    <cellStyle name="Normal 5 6 2 6 8" xfId="41924"/>
    <cellStyle name="Normal 5 6 2 6 9" xfId="52488"/>
    <cellStyle name="Normal 5 6 2 7" xfId="5480"/>
    <cellStyle name="Normal 5 6 2 7 2" xfId="10762"/>
    <cellStyle name="Normal 5 6 2 7 2 2" xfId="26268"/>
    <cellStyle name="Normal 5 6 2 7 2 3" xfId="36825"/>
    <cellStyle name="Normal 5 6 2 7 2 4" xfId="47380"/>
    <cellStyle name="Normal 5 6 2 7 2 5" xfId="57944"/>
    <cellStyle name="Normal 5 6 2 7 3" xfId="20988"/>
    <cellStyle name="Normal 5 6 2 7 4" xfId="31545"/>
    <cellStyle name="Normal 5 6 2 7 5" xfId="42100"/>
    <cellStyle name="Normal 5 6 2 7 6" xfId="52664"/>
    <cellStyle name="Normal 5 6 2 8" xfId="8121"/>
    <cellStyle name="Normal 5 6 2 8 2" xfId="23628"/>
    <cellStyle name="Normal 5 6 2 8 3" xfId="34185"/>
    <cellStyle name="Normal 5 6 2 8 4" xfId="44740"/>
    <cellStyle name="Normal 5 6 2 8 5" xfId="55304"/>
    <cellStyle name="Normal 5 6 2 9" xfId="2836"/>
    <cellStyle name="Normal 5 6 3" xfId="283"/>
    <cellStyle name="Normal 5 6 3 10" xfId="28998"/>
    <cellStyle name="Normal 5 6 3 11" xfId="39553"/>
    <cellStyle name="Normal 5 6 3 12" xfId="50113"/>
    <cellStyle name="Normal 5 6 3 2" xfId="636"/>
    <cellStyle name="Normal 5 6 3 2 10" xfId="50465"/>
    <cellStyle name="Normal 5 6 3 2 2" xfId="1868"/>
    <cellStyle name="Normal 5 6 3 2 2 2" xfId="7154"/>
    <cellStyle name="Normal 5 6 3 2 2 2 2" xfId="12435"/>
    <cellStyle name="Normal 5 6 3 2 2 2 2 2" xfId="27941"/>
    <cellStyle name="Normal 5 6 3 2 2 2 2 3" xfId="38498"/>
    <cellStyle name="Normal 5 6 3 2 2 2 2 4" xfId="49053"/>
    <cellStyle name="Normal 5 6 3 2 2 2 2 5" xfId="59617"/>
    <cellStyle name="Normal 5 6 3 2 2 2 3" xfId="17554"/>
    <cellStyle name="Normal 5 6 3 2 2 2 4" xfId="22661"/>
    <cellStyle name="Normal 5 6 3 2 2 2 5" xfId="33218"/>
    <cellStyle name="Normal 5 6 3 2 2 2 6" xfId="43773"/>
    <cellStyle name="Normal 5 6 3 2 2 2 7" xfId="54337"/>
    <cellStyle name="Normal 5 6 3 2 2 3" xfId="9794"/>
    <cellStyle name="Normal 5 6 3 2 2 3 2" xfId="25301"/>
    <cellStyle name="Normal 5 6 3 2 2 3 3" xfId="35858"/>
    <cellStyle name="Normal 5 6 3 2 2 3 4" xfId="46413"/>
    <cellStyle name="Normal 5 6 3 2 2 3 5" xfId="56977"/>
    <cellStyle name="Normal 5 6 3 2 2 4" xfId="4512"/>
    <cellStyle name="Normal 5 6 3 2 2 5" xfId="15090"/>
    <cellStyle name="Normal 5 6 3 2 2 6" xfId="20021"/>
    <cellStyle name="Normal 5 6 3 2 2 7" xfId="30578"/>
    <cellStyle name="Normal 5 6 3 2 2 8" xfId="41133"/>
    <cellStyle name="Normal 5 6 3 2 2 9" xfId="51697"/>
    <cellStyle name="Normal 5 6 3 2 3" xfId="5922"/>
    <cellStyle name="Normal 5 6 3 2 3 2" xfId="11203"/>
    <cellStyle name="Normal 5 6 3 2 3 2 2" xfId="26709"/>
    <cellStyle name="Normal 5 6 3 2 3 2 3" xfId="37266"/>
    <cellStyle name="Normal 5 6 3 2 3 2 4" xfId="47821"/>
    <cellStyle name="Normal 5 6 3 2 3 2 5" xfId="58385"/>
    <cellStyle name="Normal 5 6 3 2 3 3" xfId="16322"/>
    <cellStyle name="Normal 5 6 3 2 3 4" xfId="21429"/>
    <cellStyle name="Normal 5 6 3 2 3 5" xfId="31986"/>
    <cellStyle name="Normal 5 6 3 2 3 6" xfId="42541"/>
    <cellStyle name="Normal 5 6 3 2 3 7" xfId="53105"/>
    <cellStyle name="Normal 5 6 3 2 4" xfId="8562"/>
    <cellStyle name="Normal 5 6 3 2 4 2" xfId="24069"/>
    <cellStyle name="Normal 5 6 3 2 4 3" xfId="34626"/>
    <cellStyle name="Normal 5 6 3 2 4 4" xfId="45181"/>
    <cellStyle name="Normal 5 6 3 2 4 5" xfId="55745"/>
    <cellStyle name="Normal 5 6 3 2 5" xfId="3280"/>
    <cellStyle name="Normal 5 6 3 2 6" xfId="13858"/>
    <cellStyle name="Normal 5 6 3 2 7" xfId="18789"/>
    <cellStyle name="Normal 5 6 3 2 8" xfId="29346"/>
    <cellStyle name="Normal 5 6 3 2 9" xfId="39901"/>
    <cellStyle name="Normal 5 6 3 3" xfId="988"/>
    <cellStyle name="Normal 5 6 3 3 10" xfId="50817"/>
    <cellStyle name="Normal 5 6 3 3 2" xfId="2220"/>
    <cellStyle name="Normal 5 6 3 3 2 2" xfId="7506"/>
    <cellStyle name="Normal 5 6 3 3 2 2 2" xfId="12787"/>
    <cellStyle name="Normal 5 6 3 3 2 2 2 2" xfId="28293"/>
    <cellStyle name="Normal 5 6 3 3 2 2 2 3" xfId="38850"/>
    <cellStyle name="Normal 5 6 3 3 2 2 2 4" xfId="49405"/>
    <cellStyle name="Normal 5 6 3 3 2 2 2 5" xfId="59969"/>
    <cellStyle name="Normal 5 6 3 3 2 2 3" xfId="17906"/>
    <cellStyle name="Normal 5 6 3 3 2 2 4" xfId="23013"/>
    <cellStyle name="Normal 5 6 3 3 2 2 5" xfId="33570"/>
    <cellStyle name="Normal 5 6 3 3 2 2 6" xfId="44125"/>
    <cellStyle name="Normal 5 6 3 3 2 2 7" xfId="54689"/>
    <cellStyle name="Normal 5 6 3 3 2 3" xfId="10146"/>
    <cellStyle name="Normal 5 6 3 3 2 3 2" xfId="25653"/>
    <cellStyle name="Normal 5 6 3 3 2 3 3" xfId="36210"/>
    <cellStyle name="Normal 5 6 3 3 2 3 4" xfId="46765"/>
    <cellStyle name="Normal 5 6 3 3 2 3 5" xfId="57329"/>
    <cellStyle name="Normal 5 6 3 3 2 4" xfId="4864"/>
    <cellStyle name="Normal 5 6 3 3 2 5" xfId="15442"/>
    <cellStyle name="Normal 5 6 3 3 2 6" xfId="20373"/>
    <cellStyle name="Normal 5 6 3 3 2 7" xfId="30930"/>
    <cellStyle name="Normal 5 6 3 3 2 8" xfId="41485"/>
    <cellStyle name="Normal 5 6 3 3 2 9" xfId="52049"/>
    <cellStyle name="Normal 5 6 3 3 3" xfId="6274"/>
    <cellStyle name="Normal 5 6 3 3 3 2" xfId="11555"/>
    <cellStyle name="Normal 5 6 3 3 3 2 2" xfId="27061"/>
    <cellStyle name="Normal 5 6 3 3 3 2 3" xfId="37618"/>
    <cellStyle name="Normal 5 6 3 3 3 2 4" xfId="48173"/>
    <cellStyle name="Normal 5 6 3 3 3 2 5" xfId="58737"/>
    <cellStyle name="Normal 5 6 3 3 3 3" xfId="16674"/>
    <cellStyle name="Normal 5 6 3 3 3 4" xfId="21781"/>
    <cellStyle name="Normal 5 6 3 3 3 5" xfId="32338"/>
    <cellStyle name="Normal 5 6 3 3 3 6" xfId="42893"/>
    <cellStyle name="Normal 5 6 3 3 3 7" xfId="53457"/>
    <cellStyle name="Normal 5 6 3 3 4" xfId="8914"/>
    <cellStyle name="Normal 5 6 3 3 4 2" xfId="24421"/>
    <cellStyle name="Normal 5 6 3 3 4 3" xfId="34978"/>
    <cellStyle name="Normal 5 6 3 3 4 4" xfId="45533"/>
    <cellStyle name="Normal 5 6 3 3 4 5" xfId="56097"/>
    <cellStyle name="Normal 5 6 3 3 5" xfId="3632"/>
    <cellStyle name="Normal 5 6 3 3 6" xfId="14210"/>
    <cellStyle name="Normal 5 6 3 3 7" xfId="19141"/>
    <cellStyle name="Normal 5 6 3 3 8" xfId="29698"/>
    <cellStyle name="Normal 5 6 3 3 9" xfId="40253"/>
    <cellStyle name="Normal 5 6 3 4" xfId="1516"/>
    <cellStyle name="Normal 5 6 3 4 2" xfId="6802"/>
    <cellStyle name="Normal 5 6 3 4 2 2" xfId="12083"/>
    <cellStyle name="Normal 5 6 3 4 2 2 2" xfId="27589"/>
    <cellStyle name="Normal 5 6 3 4 2 2 3" xfId="38146"/>
    <cellStyle name="Normal 5 6 3 4 2 2 4" xfId="48701"/>
    <cellStyle name="Normal 5 6 3 4 2 2 5" xfId="59265"/>
    <cellStyle name="Normal 5 6 3 4 2 3" xfId="17202"/>
    <cellStyle name="Normal 5 6 3 4 2 4" xfId="22309"/>
    <cellStyle name="Normal 5 6 3 4 2 5" xfId="32866"/>
    <cellStyle name="Normal 5 6 3 4 2 6" xfId="43421"/>
    <cellStyle name="Normal 5 6 3 4 2 7" xfId="53985"/>
    <cellStyle name="Normal 5 6 3 4 3" xfId="9442"/>
    <cellStyle name="Normal 5 6 3 4 3 2" xfId="24949"/>
    <cellStyle name="Normal 5 6 3 4 3 3" xfId="35506"/>
    <cellStyle name="Normal 5 6 3 4 3 4" xfId="46061"/>
    <cellStyle name="Normal 5 6 3 4 3 5" xfId="56625"/>
    <cellStyle name="Normal 5 6 3 4 4" xfId="4160"/>
    <cellStyle name="Normal 5 6 3 4 5" xfId="14738"/>
    <cellStyle name="Normal 5 6 3 4 6" xfId="19669"/>
    <cellStyle name="Normal 5 6 3 4 7" xfId="30226"/>
    <cellStyle name="Normal 5 6 3 4 8" xfId="40781"/>
    <cellStyle name="Normal 5 6 3 4 9" xfId="51345"/>
    <cellStyle name="Normal 5 6 3 5" xfId="5569"/>
    <cellStyle name="Normal 5 6 3 5 2" xfId="10851"/>
    <cellStyle name="Normal 5 6 3 5 2 2" xfId="26357"/>
    <cellStyle name="Normal 5 6 3 5 2 3" xfId="36914"/>
    <cellStyle name="Normal 5 6 3 5 2 4" xfId="47469"/>
    <cellStyle name="Normal 5 6 3 5 2 5" xfId="58033"/>
    <cellStyle name="Normal 5 6 3 5 3" xfId="15970"/>
    <cellStyle name="Normal 5 6 3 5 4" xfId="21077"/>
    <cellStyle name="Normal 5 6 3 5 5" xfId="31634"/>
    <cellStyle name="Normal 5 6 3 5 6" xfId="42189"/>
    <cellStyle name="Normal 5 6 3 5 7" xfId="52753"/>
    <cellStyle name="Normal 5 6 3 6" xfId="8210"/>
    <cellStyle name="Normal 5 6 3 6 2" xfId="23717"/>
    <cellStyle name="Normal 5 6 3 6 3" xfId="34274"/>
    <cellStyle name="Normal 5 6 3 6 4" xfId="44829"/>
    <cellStyle name="Normal 5 6 3 6 5" xfId="55393"/>
    <cellStyle name="Normal 5 6 3 7" xfId="2932"/>
    <cellStyle name="Normal 5 6 3 8" xfId="13506"/>
    <cellStyle name="Normal 5 6 3 9" xfId="18437"/>
    <cellStyle name="Normal 5 6 4" xfId="459"/>
    <cellStyle name="Normal 5 6 4 10" xfId="39727"/>
    <cellStyle name="Normal 5 6 4 11" xfId="50289"/>
    <cellStyle name="Normal 5 6 4 2" xfId="1164"/>
    <cellStyle name="Normal 5 6 4 2 10" xfId="50993"/>
    <cellStyle name="Normal 5 6 4 2 2" xfId="2396"/>
    <cellStyle name="Normal 5 6 4 2 2 2" xfId="7682"/>
    <cellStyle name="Normal 5 6 4 2 2 2 2" xfId="12963"/>
    <cellStyle name="Normal 5 6 4 2 2 2 2 2" xfId="28469"/>
    <cellStyle name="Normal 5 6 4 2 2 2 2 3" xfId="39026"/>
    <cellStyle name="Normal 5 6 4 2 2 2 2 4" xfId="49581"/>
    <cellStyle name="Normal 5 6 4 2 2 2 2 5" xfId="60145"/>
    <cellStyle name="Normal 5 6 4 2 2 2 3" xfId="18082"/>
    <cellStyle name="Normal 5 6 4 2 2 2 4" xfId="23189"/>
    <cellStyle name="Normal 5 6 4 2 2 2 5" xfId="33746"/>
    <cellStyle name="Normal 5 6 4 2 2 2 6" xfId="44301"/>
    <cellStyle name="Normal 5 6 4 2 2 2 7" xfId="54865"/>
    <cellStyle name="Normal 5 6 4 2 2 3" xfId="10322"/>
    <cellStyle name="Normal 5 6 4 2 2 3 2" xfId="25829"/>
    <cellStyle name="Normal 5 6 4 2 2 3 3" xfId="36386"/>
    <cellStyle name="Normal 5 6 4 2 2 3 4" xfId="46941"/>
    <cellStyle name="Normal 5 6 4 2 2 3 5" xfId="57505"/>
    <cellStyle name="Normal 5 6 4 2 2 4" xfId="5040"/>
    <cellStyle name="Normal 5 6 4 2 2 5" xfId="15618"/>
    <cellStyle name="Normal 5 6 4 2 2 6" xfId="20549"/>
    <cellStyle name="Normal 5 6 4 2 2 7" xfId="31106"/>
    <cellStyle name="Normal 5 6 4 2 2 8" xfId="41661"/>
    <cellStyle name="Normal 5 6 4 2 2 9" xfId="52225"/>
    <cellStyle name="Normal 5 6 4 2 3" xfId="6450"/>
    <cellStyle name="Normal 5 6 4 2 3 2" xfId="11731"/>
    <cellStyle name="Normal 5 6 4 2 3 2 2" xfId="27237"/>
    <cellStyle name="Normal 5 6 4 2 3 2 3" xfId="37794"/>
    <cellStyle name="Normal 5 6 4 2 3 2 4" xfId="48349"/>
    <cellStyle name="Normal 5 6 4 2 3 2 5" xfId="58913"/>
    <cellStyle name="Normal 5 6 4 2 3 3" xfId="16850"/>
    <cellStyle name="Normal 5 6 4 2 3 4" xfId="21957"/>
    <cellStyle name="Normal 5 6 4 2 3 5" xfId="32514"/>
    <cellStyle name="Normal 5 6 4 2 3 6" xfId="43069"/>
    <cellStyle name="Normal 5 6 4 2 3 7" xfId="53633"/>
    <cellStyle name="Normal 5 6 4 2 4" xfId="9090"/>
    <cellStyle name="Normal 5 6 4 2 4 2" xfId="24597"/>
    <cellStyle name="Normal 5 6 4 2 4 3" xfId="35154"/>
    <cellStyle name="Normal 5 6 4 2 4 4" xfId="45709"/>
    <cellStyle name="Normal 5 6 4 2 4 5" xfId="56273"/>
    <cellStyle name="Normal 5 6 4 2 5" xfId="3808"/>
    <cellStyle name="Normal 5 6 4 2 6" xfId="14386"/>
    <cellStyle name="Normal 5 6 4 2 7" xfId="19317"/>
    <cellStyle name="Normal 5 6 4 2 8" xfId="29874"/>
    <cellStyle name="Normal 5 6 4 2 9" xfId="40429"/>
    <cellStyle name="Normal 5 6 4 3" xfId="1692"/>
    <cellStyle name="Normal 5 6 4 3 2" xfId="6978"/>
    <cellStyle name="Normal 5 6 4 3 2 2" xfId="12259"/>
    <cellStyle name="Normal 5 6 4 3 2 2 2" xfId="27765"/>
    <cellStyle name="Normal 5 6 4 3 2 2 3" xfId="38322"/>
    <cellStyle name="Normal 5 6 4 3 2 2 4" xfId="48877"/>
    <cellStyle name="Normal 5 6 4 3 2 2 5" xfId="59441"/>
    <cellStyle name="Normal 5 6 4 3 2 3" xfId="17378"/>
    <cellStyle name="Normal 5 6 4 3 2 4" xfId="22485"/>
    <cellStyle name="Normal 5 6 4 3 2 5" xfId="33042"/>
    <cellStyle name="Normal 5 6 4 3 2 6" xfId="43597"/>
    <cellStyle name="Normal 5 6 4 3 2 7" xfId="54161"/>
    <cellStyle name="Normal 5 6 4 3 3" xfId="9618"/>
    <cellStyle name="Normal 5 6 4 3 3 2" xfId="25125"/>
    <cellStyle name="Normal 5 6 4 3 3 3" xfId="35682"/>
    <cellStyle name="Normal 5 6 4 3 3 4" xfId="46237"/>
    <cellStyle name="Normal 5 6 4 3 3 5" xfId="56801"/>
    <cellStyle name="Normal 5 6 4 3 4" xfId="4336"/>
    <cellStyle name="Normal 5 6 4 3 5" xfId="14914"/>
    <cellStyle name="Normal 5 6 4 3 6" xfId="19845"/>
    <cellStyle name="Normal 5 6 4 3 7" xfId="30402"/>
    <cellStyle name="Normal 5 6 4 3 8" xfId="40957"/>
    <cellStyle name="Normal 5 6 4 3 9" xfId="51521"/>
    <cellStyle name="Normal 5 6 4 4" xfId="5745"/>
    <cellStyle name="Normal 5 6 4 4 2" xfId="11027"/>
    <cellStyle name="Normal 5 6 4 4 2 2" xfId="26533"/>
    <cellStyle name="Normal 5 6 4 4 2 3" xfId="37090"/>
    <cellStyle name="Normal 5 6 4 4 2 4" xfId="47645"/>
    <cellStyle name="Normal 5 6 4 4 2 5" xfId="58209"/>
    <cellStyle name="Normal 5 6 4 4 3" xfId="16146"/>
    <cellStyle name="Normal 5 6 4 4 4" xfId="21253"/>
    <cellStyle name="Normal 5 6 4 4 5" xfId="31810"/>
    <cellStyle name="Normal 5 6 4 4 6" xfId="42365"/>
    <cellStyle name="Normal 5 6 4 4 7" xfId="52929"/>
    <cellStyle name="Normal 5 6 4 5" xfId="8386"/>
    <cellStyle name="Normal 5 6 4 5 2" xfId="23893"/>
    <cellStyle name="Normal 5 6 4 5 3" xfId="34450"/>
    <cellStyle name="Normal 5 6 4 5 4" xfId="45005"/>
    <cellStyle name="Normal 5 6 4 5 5" xfId="55569"/>
    <cellStyle name="Normal 5 6 4 6" xfId="3106"/>
    <cellStyle name="Normal 5 6 4 7" xfId="13682"/>
    <cellStyle name="Normal 5 6 4 8" xfId="18613"/>
    <cellStyle name="Normal 5 6 4 9" xfId="29172"/>
    <cellStyle name="Normal 5 6 5" xfId="812"/>
    <cellStyle name="Normal 5 6 5 10" xfId="50641"/>
    <cellStyle name="Normal 5 6 5 2" xfId="2044"/>
    <cellStyle name="Normal 5 6 5 2 2" xfId="7330"/>
    <cellStyle name="Normal 5 6 5 2 2 2" xfId="12611"/>
    <cellStyle name="Normal 5 6 5 2 2 2 2" xfId="28117"/>
    <cellStyle name="Normal 5 6 5 2 2 2 3" xfId="38674"/>
    <cellStyle name="Normal 5 6 5 2 2 2 4" xfId="49229"/>
    <cellStyle name="Normal 5 6 5 2 2 2 5" xfId="59793"/>
    <cellStyle name="Normal 5 6 5 2 2 3" xfId="17730"/>
    <cellStyle name="Normal 5 6 5 2 2 4" xfId="22837"/>
    <cellStyle name="Normal 5 6 5 2 2 5" xfId="33394"/>
    <cellStyle name="Normal 5 6 5 2 2 6" xfId="43949"/>
    <cellStyle name="Normal 5 6 5 2 2 7" xfId="54513"/>
    <cellStyle name="Normal 5 6 5 2 3" xfId="9970"/>
    <cellStyle name="Normal 5 6 5 2 3 2" xfId="25477"/>
    <cellStyle name="Normal 5 6 5 2 3 3" xfId="36034"/>
    <cellStyle name="Normal 5 6 5 2 3 4" xfId="46589"/>
    <cellStyle name="Normal 5 6 5 2 3 5" xfId="57153"/>
    <cellStyle name="Normal 5 6 5 2 4" xfId="4688"/>
    <cellStyle name="Normal 5 6 5 2 5" xfId="15266"/>
    <cellStyle name="Normal 5 6 5 2 6" xfId="20197"/>
    <cellStyle name="Normal 5 6 5 2 7" xfId="30754"/>
    <cellStyle name="Normal 5 6 5 2 8" xfId="41309"/>
    <cellStyle name="Normal 5 6 5 2 9" xfId="51873"/>
    <cellStyle name="Normal 5 6 5 3" xfId="6098"/>
    <cellStyle name="Normal 5 6 5 3 2" xfId="11379"/>
    <cellStyle name="Normal 5 6 5 3 2 2" xfId="26885"/>
    <cellStyle name="Normal 5 6 5 3 2 3" xfId="37442"/>
    <cellStyle name="Normal 5 6 5 3 2 4" xfId="47997"/>
    <cellStyle name="Normal 5 6 5 3 2 5" xfId="58561"/>
    <cellStyle name="Normal 5 6 5 3 3" xfId="16498"/>
    <cellStyle name="Normal 5 6 5 3 4" xfId="21605"/>
    <cellStyle name="Normal 5 6 5 3 5" xfId="32162"/>
    <cellStyle name="Normal 5 6 5 3 6" xfId="42717"/>
    <cellStyle name="Normal 5 6 5 3 7" xfId="53281"/>
    <cellStyle name="Normal 5 6 5 4" xfId="8738"/>
    <cellStyle name="Normal 5 6 5 4 2" xfId="24245"/>
    <cellStyle name="Normal 5 6 5 4 3" xfId="34802"/>
    <cellStyle name="Normal 5 6 5 4 4" xfId="45357"/>
    <cellStyle name="Normal 5 6 5 4 5" xfId="55921"/>
    <cellStyle name="Normal 5 6 5 5" xfId="3456"/>
    <cellStyle name="Normal 5 6 5 6" xfId="14034"/>
    <cellStyle name="Normal 5 6 5 7" xfId="18965"/>
    <cellStyle name="Normal 5 6 5 8" xfId="29522"/>
    <cellStyle name="Normal 5 6 5 9" xfId="40077"/>
    <cellStyle name="Normal 5 6 6" xfId="1340"/>
    <cellStyle name="Normal 5 6 6 2" xfId="6626"/>
    <cellStyle name="Normal 5 6 6 2 2" xfId="11907"/>
    <cellStyle name="Normal 5 6 6 2 2 2" xfId="27413"/>
    <cellStyle name="Normal 5 6 6 2 2 3" xfId="37970"/>
    <cellStyle name="Normal 5 6 6 2 2 4" xfId="48525"/>
    <cellStyle name="Normal 5 6 6 2 2 5" xfId="59089"/>
    <cellStyle name="Normal 5 6 6 2 3" xfId="17026"/>
    <cellStyle name="Normal 5 6 6 2 4" xfId="22133"/>
    <cellStyle name="Normal 5 6 6 2 5" xfId="32690"/>
    <cellStyle name="Normal 5 6 6 2 6" xfId="43245"/>
    <cellStyle name="Normal 5 6 6 2 7" xfId="53809"/>
    <cellStyle name="Normal 5 6 6 3" xfId="9266"/>
    <cellStyle name="Normal 5 6 6 3 2" xfId="24773"/>
    <cellStyle name="Normal 5 6 6 3 3" xfId="35330"/>
    <cellStyle name="Normal 5 6 6 3 4" xfId="45885"/>
    <cellStyle name="Normal 5 6 6 3 5" xfId="56449"/>
    <cellStyle name="Normal 5 6 6 4" xfId="3984"/>
    <cellStyle name="Normal 5 6 6 5" xfId="14562"/>
    <cellStyle name="Normal 5 6 6 6" xfId="19493"/>
    <cellStyle name="Normal 5 6 6 7" xfId="30050"/>
    <cellStyle name="Normal 5 6 6 8" xfId="40605"/>
    <cellStyle name="Normal 5 6 6 9" xfId="51169"/>
    <cellStyle name="Normal 5 6 7" xfId="2572"/>
    <cellStyle name="Normal 5 6 7 2" xfId="7858"/>
    <cellStyle name="Normal 5 6 7 2 2" xfId="13139"/>
    <cellStyle name="Normal 5 6 7 2 2 2" xfId="28645"/>
    <cellStyle name="Normal 5 6 7 2 2 3" xfId="39202"/>
    <cellStyle name="Normal 5 6 7 2 2 4" xfId="49757"/>
    <cellStyle name="Normal 5 6 7 2 2 5" xfId="60321"/>
    <cellStyle name="Normal 5 6 7 2 3" xfId="23365"/>
    <cellStyle name="Normal 5 6 7 2 4" xfId="33922"/>
    <cellStyle name="Normal 5 6 7 2 5" xfId="44477"/>
    <cellStyle name="Normal 5 6 7 2 6" xfId="55041"/>
    <cellStyle name="Normal 5 6 7 3" xfId="10498"/>
    <cellStyle name="Normal 5 6 7 3 2" xfId="26005"/>
    <cellStyle name="Normal 5 6 7 3 3" xfId="36562"/>
    <cellStyle name="Normal 5 6 7 3 4" xfId="47117"/>
    <cellStyle name="Normal 5 6 7 3 5" xfId="57681"/>
    <cellStyle name="Normal 5 6 7 4" xfId="5216"/>
    <cellStyle name="Normal 5 6 7 5" xfId="15794"/>
    <cellStyle name="Normal 5 6 7 6" xfId="20725"/>
    <cellStyle name="Normal 5 6 7 7" xfId="31282"/>
    <cellStyle name="Normal 5 6 7 8" xfId="41837"/>
    <cellStyle name="Normal 5 6 7 9" xfId="52401"/>
    <cellStyle name="Normal 5 6 8" xfId="5393"/>
    <cellStyle name="Normal 5 6 8 2" xfId="10675"/>
    <cellStyle name="Normal 5 6 8 2 2" xfId="26181"/>
    <cellStyle name="Normal 5 6 8 2 3" xfId="36738"/>
    <cellStyle name="Normal 5 6 8 2 4" xfId="47293"/>
    <cellStyle name="Normal 5 6 8 2 5" xfId="57857"/>
    <cellStyle name="Normal 5 6 8 3" xfId="20901"/>
    <cellStyle name="Normal 5 6 8 4" xfId="31458"/>
    <cellStyle name="Normal 5 6 8 5" xfId="42013"/>
    <cellStyle name="Normal 5 6 8 6" xfId="52577"/>
    <cellStyle name="Normal 5 6 9" xfId="8034"/>
    <cellStyle name="Normal 5 6 9 2" xfId="23541"/>
    <cellStyle name="Normal 5 6 9 3" xfId="34098"/>
    <cellStyle name="Normal 5 6 9 4" xfId="44653"/>
    <cellStyle name="Normal 5 6 9 5" xfId="55217"/>
    <cellStyle name="Normal 5 7" xfId="129"/>
    <cellStyle name="Normal 5 7 10" xfId="13359"/>
    <cellStyle name="Normal 5 7 11" xfId="18289"/>
    <cellStyle name="Normal 5 7 12" xfId="28851"/>
    <cellStyle name="Normal 5 7 13" xfId="39406"/>
    <cellStyle name="Normal 5 7 14" xfId="49966"/>
    <cellStyle name="Normal 5 7 2" xfId="312"/>
    <cellStyle name="Normal 5 7 2 10" xfId="29027"/>
    <cellStyle name="Normal 5 7 2 11" xfId="39582"/>
    <cellStyle name="Normal 5 7 2 12" xfId="50142"/>
    <cellStyle name="Normal 5 7 2 2" xfId="665"/>
    <cellStyle name="Normal 5 7 2 2 10" xfId="50494"/>
    <cellStyle name="Normal 5 7 2 2 2" xfId="1897"/>
    <cellStyle name="Normal 5 7 2 2 2 2" xfId="7183"/>
    <cellStyle name="Normal 5 7 2 2 2 2 2" xfId="12464"/>
    <cellStyle name="Normal 5 7 2 2 2 2 2 2" xfId="27970"/>
    <cellStyle name="Normal 5 7 2 2 2 2 2 3" xfId="38527"/>
    <cellStyle name="Normal 5 7 2 2 2 2 2 4" xfId="49082"/>
    <cellStyle name="Normal 5 7 2 2 2 2 2 5" xfId="59646"/>
    <cellStyle name="Normal 5 7 2 2 2 2 3" xfId="17583"/>
    <cellStyle name="Normal 5 7 2 2 2 2 4" xfId="22690"/>
    <cellStyle name="Normal 5 7 2 2 2 2 5" xfId="33247"/>
    <cellStyle name="Normal 5 7 2 2 2 2 6" xfId="43802"/>
    <cellStyle name="Normal 5 7 2 2 2 2 7" xfId="54366"/>
    <cellStyle name="Normal 5 7 2 2 2 3" xfId="9823"/>
    <cellStyle name="Normal 5 7 2 2 2 3 2" xfId="25330"/>
    <cellStyle name="Normal 5 7 2 2 2 3 3" xfId="35887"/>
    <cellStyle name="Normal 5 7 2 2 2 3 4" xfId="46442"/>
    <cellStyle name="Normal 5 7 2 2 2 3 5" xfId="57006"/>
    <cellStyle name="Normal 5 7 2 2 2 4" xfId="4541"/>
    <cellStyle name="Normal 5 7 2 2 2 5" xfId="15119"/>
    <cellStyle name="Normal 5 7 2 2 2 6" xfId="20050"/>
    <cellStyle name="Normal 5 7 2 2 2 7" xfId="30607"/>
    <cellStyle name="Normal 5 7 2 2 2 8" xfId="41162"/>
    <cellStyle name="Normal 5 7 2 2 2 9" xfId="51726"/>
    <cellStyle name="Normal 5 7 2 2 3" xfId="5951"/>
    <cellStyle name="Normal 5 7 2 2 3 2" xfId="11232"/>
    <cellStyle name="Normal 5 7 2 2 3 2 2" xfId="26738"/>
    <cellStyle name="Normal 5 7 2 2 3 2 3" xfId="37295"/>
    <cellStyle name="Normal 5 7 2 2 3 2 4" xfId="47850"/>
    <cellStyle name="Normal 5 7 2 2 3 2 5" xfId="58414"/>
    <cellStyle name="Normal 5 7 2 2 3 3" xfId="16351"/>
    <cellStyle name="Normal 5 7 2 2 3 4" xfId="21458"/>
    <cellStyle name="Normal 5 7 2 2 3 5" xfId="32015"/>
    <cellStyle name="Normal 5 7 2 2 3 6" xfId="42570"/>
    <cellStyle name="Normal 5 7 2 2 3 7" xfId="53134"/>
    <cellStyle name="Normal 5 7 2 2 4" xfId="8591"/>
    <cellStyle name="Normal 5 7 2 2 4 2" xfId="24098"/>
    <cellStyle name="Normal 5 7 2 2 4 3" xfId="34655"/>
    <cellStyle name="Normal 5 7 2 2 4 4" xfId="45210"/>
    <cellStyle name="Normal 5 7 2 2 4 5" xfId="55774"/>
    <cellStyle name="Normal 5 7 2 2 5" xfId="3309"/>
    <cellStyle name="Normal 5 7 2 2 6" xfId="13887"/>
    <cellStyle name="Normal 5 7 2 2 7" xfId="18818"/>
    <cellStyle name="Normal 5 7 2 2 8" xfId="29375"/>
    <cellStyle name="Normal 5 7 2 2 9" xfId="39930"/>
    <cellStyle name="Normal 5 7 2 3" xfId="1017"/>
    <cellStyle name="Normal 5 7 2 3 10" xfId="50846"/>
    <cellStyle name="Normal 5 7 2 3 2" xfId="2249"/>
    <cellStyle name="Normal 5 7 2 3 2 2" xfId="7535"/>
    <cellStyle name="Normal 5 7 2 3 2 2 2" xfId="12816"/>
    <cellStyle name="Normal 5 7 2 3 2 2 2 2" xfId="28322"/>
    <cellStyle name="Normal 5 7 2 3 2 2 2 3" xfId="38879"/>
    <cellStyle name="Normal 5 7 2 3 2 2 2 4" xfId="49434"/>
    <cellStyle name="Normal 5 7 2 3 2 2 2 5" xfId="59998"/>
    <cellStyle name="Normal 5 7 2 3 2 2 3" xfId="17935"/>
    <cellStyle name="Normal 5 7 2 3 2 2 4" xfId="23042"/>
    <cellStyle name="Normal 5 7 2 3 2 2 5" xfId="33599"/>
    <cellStyle name="Normal 5 7 2 3 2 2 6" xfId="44154"/>
    <cellStyle name="Normal 5 7 2 3 2 2 7" xfId="54718"/>
    <cellStyle name="Normal 5 7 2 3 2 3" xfId="10175"/>
    <cellStyle name="Normal 5 7 2 3 2 3 2" xfId="25682"/>
    <cellStyle name="Normal 5 7 2 3 2 3 3" xfId="36239"/>
    <cellStyle name="Normal 5 7 2 3 2 3 4" xfId="46794"/>
    <cellStyle name="Normal 5 7 2 3 2 3 5" xfId="57358"/>
    <cellStyle name="Normal 5 7 2 3 2 4" xfId="4893"/>
    <cellStyle name="Normal 5 7 2 3 2 5" xfId="15471"/>
    <cellStyle name="Normal 5 7 2 3 2 6" xfId="20402"/>
    <cellStyle name="Normal 5 7 2 3 2 7" xfId="30959"/>
    <cellStyle name="Normal 5 7 2 3 2 8" xfId="41514"/>
    <cellStyle name="Normal 5 7 2 3 2 9" xfId="52078"/>
    <cellStyle name="Normal 5 7 2 3 3" xfId="6303"/>
    <cellStyle name="Normal 5 7 2 3 3 2" xfId="11584"/>
    <cellStyle name="Normal 5 7 2 3 3 2 2" xfId="27090"/>
    <cellStyle name="Normal 5 7 2 3 3 2 3" xfId="37647"/>
    <cellStyle name="Normal 5 7 2 3 3 2 4" xfId="48202"/>
    <cellStyle name="Normal 5 7 2 3 3 2 5" xfId="58766"/>
    <cellStyle name="Normal 5 7 2 3 3 3" xfId="16703"/>
    <cellStyle name="Normal 5 7 2 3 3 4" xfId="21810"/>
    <cellStyle name="Normal 5 7 2 3 3 5" xfId="32367"/>
    <cellStyle name="Normal 5 7 2 3 3 6" xfId="42922"/>
    <cellStyle name="Normal 5 7 2 3 3 7" xfId="53486"/>
    <cellStyle name="Normal 5 7 2 3 4" xfId="8943"/>
    <cellStyle name="Normal 5 7 2 3 4 2" xfId="24450"/>
    <cellStyle name="Normal 5 7 2 3 4 3" xfId="35007"/>
    <cellStyle name="Normal 5 7 2 3 4 4" xfId="45562"/>
    <cellStyle name="Normal 5 7 2 3 4 5" xfId="56126"/>
    <cellStyle name="Normal 5 7 2 3 5" xfId="3661"/>
    <cellStyle name="Normal 5 7 2 3 6" xfId="14239"/>
    <cellStyle name="Normal 5 7 2 3 7" xfId="19170"/>
    <cellStyle name="Normal 5 7 2 3 8" xfId="29727"/>
    <cellStyle name="Normal 5 7 2 3 9" xfId="40282"/>
    <cellStyle name="Normal 5 7 2 4" xfId="1545"/>
    <cellStyle name="Normal 5 7 2 4 2" xfId="6831"/>
    <cellStyle name="Normal 5 7 2 4 2 2" xfId="12112"/>
    <cellStyle name="Normal 5 7 2 4 2 2 2" xfId="27618"/>
    <cellStyle name="Normal 5 7 2 4 2 2 3" xfId="38175"/>
    <cellStyle name="Normal 5 7 2 4 2 2 4" xfId="48730"/>
    <cellStyle name="Normal 5 7 2 4 2 2 5" xfId="59294"/>
    <cellStyle name="Normal 5 7 2 4 2 3" xfId="17231"/>
    <cellStyle name="Normal 5 7 2 4 2 4" xfId="22338"/>
    <cellStyle name="Normal 5 7 2 4 2 5" xfId="32895"/>
    <cellStyle name="Normal 5 7 2 4 2 6" xfId="43450"/>
    <cellStyle name="Normal 5 7 2 4 2 7" xfId="54014"/>
    <cellStyle name="Normal 5 7 2 4 3" xfId="9471"/>
    <cellStyle name="Normal 5 7 2 4 3 2" xfId="24978"/>
    <cellStyle name="Normal 5 7 2 4 3 3" xfId="35535"/>
    <cellStyle name="Normal 5 7 2 4 3 4" xfId="46090"/>
    <cellStyle name="Normal 5 7 2 4 3 5" xfId="56654"/>
    <cellStyle name="Normal 5 7 2 4 4" xfId="4189"/>
    <cellStyle name="Normal 5 7 2 4 5" xfId="14767"/>
    <cellStyle name="Normal 5 7 2 4 6" xfId="19698"/>
    <cellStyle name="Normal 5 7 2 4 7" xfId="30255"/>
    <cellStyle name="Normal 5 7 2 4 8" xfId="40810"/>
    <cellStyle name="Normal 5 7 2 4 9" xfId="51374"/>
    <cellStyle name="Normal 5 7 2 5" xfId="5598"/>
    <cellStyle name="Normal 5 7 2 5 2" xfId="10880"/>
    <cellStyle name="Normal 5 7 2 5 2 2" xfId="26386"/>
    <cellStyle name="Normal 5 7 2 5 2 3" xfId="36943"/>
    <cellStyle name="Normal 5 7 2 5 2 4" xfId="47498"/>
    <cellStyle name="Normal 5 7 2 5 2 5" xfId="58062"/>
    <cellStyle name="Normal 5 7 2 5 3" xfId="15999"/>
    <cellStyle name="Normal 5 7 2 5 4" xfId="21106"/>
    <cellStyle name="Normal 5 7 2 5 5" xfId="31663"/>
    <cellStyle name="Normal 5 7 2 5 6" xfId="42218"/>
    <cellStyle name="Normal 5 7 2 5 7" xfId="52782"/>
    <cellStyle name="Normal 5 7 2 6" xfId="8239"/>
    <cellStyle name="Normal 5 7 2 6 2" xfId="23746"/>
    <cellStyle name="Normal 5 7 2 6 3" xfId="34303"/>
    <cellStyle name="Normal 5 7 2 6 4" xfId="44858"/>
    <cellStyle name="Normal 5 7 2 6 5" xfId="55422"/>
    <cellStyle name="Normal 5 7 2 7" xfId="2961"/>
    <cellStyle name="Normal 5 7 2 8" xfId="13535"/>
    <cellStyle name="Normal 5 7 2 9" xfId="18466"/>
    <cellStyle name="Normal 5 7 3" xfId="488"/>
    <cellStyle name="Normal 5 7 3 10" xfId="39756"/>
    <cellStyle name="Normal 5 7 3 11" xfId="50318"/>
    <cellStyle name="Normal 5 7 3 2" xfId="1193"/>
    <cellStyle name="Normal 5 7 3 2 10" xfId="51022"/>
    <cellStyle name="Normal 5 7 3 2 2" xfId="2425"/>
    <cellStyle name="Normal 5 7 3 2 2 2" xfId="7711"/>
    <cellStyle name="Normal 5 7 3 2 2 2 2" xfId="12992"/>
    <cellStyle name="Normal 5 7 3 2 2 2 2 2" xfId="28498"/>
    <cellStyle name="Normal 5 7 3 2 2 2 2 3" xfId="39055"/>
    <cellStyle name="Normal 5 7 3 2 2 2 2 4" xfId="49610"/>
    <cellStyle name="Normal 5 7 3 2 2 2 2 5" xfId="60174"/>
    <cellStyle name="Normal 5 7 3 2 2 2 3" xfId="18111"/>
    <cellStyle name="Normal 5 7 3 2 2 2 4" xfId="23218"/>
    <cellStyle name="Normal 5 7 3 2 2 2 5" xfId="33775"/>
    <cellStyle name="Normal 5 7 3 2 2 2 6" xfId="44330"/>
    <cellStyle name="Normal 5 7 3 2 2 2 7" xfId="54894"/>
    <cellStyle name="Normal 5 7 3 2 2 3" xfId="10351"/>
    <cellStyle name="Normal 5 7 3 2 2 3 2" xfId="25858"/>
    <cellStyle name="Normal 5 7 3 2 2 3 3" xfId="36415"/>
    <cellStyle name="Normal 5 7 3 2 2 3 4" xfId="46970"/>
    <cellStyle name="Normal 5 7 3 2 2 3 5" xfId="57534"/>
    <cellStyle name="Normal 5 7 3 2 2 4" xfId="5069"/>
    <cellStyle name="Normal 5 7 3 2 2 5" xfId="15647"/>
    <cellStyle name="Normal 5 7 3 2 2 6" xfId="20578"/>
    <cellStyle name="Normal 5 7 3 2 2 7" xfId="31135"/>
    <cellStyle name="Normal 5 7 3 2 2 8" xfId="41690"/>
    <cellStyle name="Normal 5 7 3 2 2 9" xfId="52254"/>
    <cellStyle name="Normal 5 7 3 2 3" xfId="6479"/>
    <cellStyle name="Normal 5 7 3 2 3 2" xfId="11760"/>
    <cellStyle name="Normal 5 7 3 2 3 2 2" xfId="27266"/>
    <cellStyle name="Normal 5 7 3 2 3 2 3" xfId="37823"/>
    <cellStyle name="Normal 5 7 3 2 3 2 4" xfId="48378"/>
    <cellStyle name="Normal 5 7 3 2 3 2 5" xfId="58942"/>
    <cellStyle name="Normal 5 7 3 2 3 3" xfId="16879"/>
    <cellStyle name="Normal 5 7 3 2 3 4" xfId="21986"/>
    <cellStyle name="Normal 5 7 3 2 3 5" xfId="32543"/>
    <cellStyle name="Normal 5 7 3 2 3 6" xfId="43098"/>
    <cellStyle name="Normal 5 7 3 2 3 7" xfId="53662"/>
    <cellStyle name="Normal 5 7 3 2 4" xfId="9119"/>
    <cellStyle name="Normal 5 7 3 2 4 2" xfId="24626"/>
    <cellStyle name="Normal 5 7 3 2 4 3" xfId="35183"/>
    <cellStyle name="Normal 5 7 3 2 4 4" xfId="45738"/>
    <cellStyle name="Normal 5 7 3 2 4 5" xfId="56302"/>
    <cellStyle name="Normal 5 7 3 2 5" xfId="3837"/>
    <cellStyle name="Normal 5 7 3 2 6" xfId="14415"/>
    <cellStyle name="Normal 5 7 3 2 7" xfId="19346"/>
    <cellStyle name="Normal 5 7 3 2 8" xfId="29903"/>
    <cellStyle name="Normal 5 7 3 2 9" xfId="40458"/>
    <cellStyle name="Normal 5 7 3 3" xfId="1721"/>
    <cellStyle name="Normal 5 7 3 3 2" xfId="7007"/>
    <cellStyle name="Normal 5 7 3 3 2 2" xfId="12288"/>
    <cellStyle name="Normal 5 7 3 3 2 2 2" xfId="27794"/>
    <cellStyle name="Normal 5 7 3 3 2 2 3" xfId="38351"/>
    <cellStyle name="Normal 5 7 3 3 2 2 4" xfId="48906"/>
    <cellStyle name="Normal 5 7 3 3 2 2 5" xfId="59470"/>
    <cellStyle name="Normal 5 7 3 3 2 3" xfId="17407"/>
    <cellStyle name="Normal 5 7 3 3 2 4" xfId="22514"/>
    <cellStyle name="Normal 5 7 3 3 2 5" xfId="33071"/>
    <cellStyle name="Normal 5 7 3 3 2 6" xfId="43626"/>
    <cellStyle name="Normal 5 7 3 3 2 7" xfId="54190"/>
    <cellStyle name="Normal 5 7 3 3 3" xfId="9647"/>
    <cellStyle name="Normal 5 7 3 3 3 2" xfId="25154"/>
    <cellStyle name="Normal 5 7 3 3 3 3" xfId="35711"/>
    <cellStyle name="Normal 5 7 3 3 3 4" xfId="46266"/>
    <cellStyle name="Normal 5 7 3 3 3 5" xfId="56830"/>
    <cellStyle name="Normal 5 7 3 3 4" xfId="4365"/>
    <cellStyle name="Normal 5 7 3 3 5" xfId="14943"/>
    <cellStyle name="Normal 5 7 3 3 6" xfId="19874"/>
    <cellStyle name="Normal 5 7 3 3 7" xfId="30431"/>
    <cellStyle name="Normal 5 7 3 3 8" xfId="40986"/>
    <cellStyle name="Normal 5 7 3 3 9" xfId="51550"/>
    <cellStyle name="Normal 5 7 3 4" xfId="5774"/>
    <cellStyle name="Normal 5 7 3 4 2" xfId="11056"/>
    <cellStyle name="Normal 5 7 3 4 2 2" xfId="26562"/>
    <cellStyle name="Normal 5 7 3 4 2 3" xfId="37119"/>
    <cellStyle name="Normal 5 7 3 4 2 4" xfId="47674"/>
    <cellStyle name="Normal 5 7 3 4 2 5" xfId="58238"/>
    <cellStyle name="Normal 5 7 3 4 3" xfId="16175"/>
    <cellStyle name="Normal 5 7 3 4 4" xfId="21282"/>
    <cellStyle name="Normal 5 7 3 4 5" xfId="31839"/>
    <cellStyle name="Normal 5 7 3 4 6" xfId="42394"/>
    <cellStyle name="Normal 5 7 3 4 7" xfId="52958"/>
    <cellStyle name="Normal 5 7 3 5" xfId="8415"/>
    <cellStyle name="Normal 5 7 3 5 2" xfId="23922"/>
    <cellStyle name="Normal 5 7 3 5 3" xfId="34479"/>
    <cellStyle name="Normal 5 7 3 5 4" xfId="45034"/>
    <cellStyle name="Normal 5 7 3 5 5" xfId="55598"/>
    <cellStyle name="Normal 5 7 3 6" xfId="3135"/>
    <cellStyle name="Normal 5 7 3 7" xfId="13711"/>
    <cellStyle name="Normal 5 7 3 8" xfId="18642"/>
    <cellStyle name="Normal 5 7 3 9" xfId="29201"/>
    <cellStyle name="Normal 5 7 4" xfId="841"/>
    <cellStyle name="Normal 5 7 4 10" xfId="50670"/>
    <cellStyle name="Normal 5 7 4 2" xfId="2073"/>
    <cellStyle name="Normal 5 7 4 2 2" xfId="7359"/>
    <cellStyle name="Normal 5 7 4 2 2 2" xfId="12640"/>
    <cellStyle name="Normal 5 7 4 2 2 2 2" xfId="28146"/>
    <cellStyle name="Normal 5 7 4 2 2 2 3" xfId="38703"/>
    <cellStyle name="Normal 5 7 4 2 2 2 4" xfId="49258"/>
    <cellStyle name="Normal 5 7 4 2 2 2 5" xfId="59822"/>
    <cellStyle name="Normal 5 7 4 2 2 3" xfId="17759"/>
    <cellStyle name="Normal 5 7 4 2 2 4" xfId="22866"/>
    <cellStyle name="Normal 5 7 4 2 2 5" xfId="33423"/>
    <cellStyle name="Normal 5 7 4 2 2 6" xfId="43978"/>
    <cellStyle name="Normal 5 7 4 2 2 7" xfId="54542"/>
    <cellStyle name="Normal 5 7 4 2 3" xfId="9999"/>
    <cellStyle name="Normal 5 7 4 2 3 2" xfId="25506"/>
    <cellStyle name="Normal 5 7 4 2 3 3" xfId="36063"/>
    <cellStyle name="Normal 5 7 4 2 3 4" xfId="46618"/>
    <cellStyle name="Normal 5 7 4 2 3 5" xfId="57182"/>
    <cellStyle name="Normal 5 7 4 2 4" xfId="4717"/>
    <cellStyle name="Normal 5 7 4 2 5" xfId="15295"/>
    <cellStyle name="Normal 5 7 4 2 6" xfId="20226"/>
    <cellStyle name="Normal 5 7 4 2 7" xfId="30783"/>
    <cellStyle name="Normal 5 7 4 2 8" xfId="41338"/>
    <cellStyle name="Normal 5 7 4 2 9" xfId="51902"/>
    <cellStyle name="Normal 5 7 4 3" xfId="6127"/>
    <cellStyle name="Normal 5 7 4 3 2" xfId="11408"/>
    <cellStyle name="Normal 5 7 4 3 2 2" xfId="26914"/>
    <cellStyle name="Normal 5 7 4 3 2 3" xfId="37471"/>
    <cellStyle name="Normal 5 7 4 3 2 4" xfId="48026"/>
    <cellStyle name="Normal 5 7 4 3 2 5" xfId="58590"/>
    <cellStyle name="Normal 5 7 4 3 3" xfId="16527"/>
    <cellStyle name="Normal 5 7 4 3 4" xfId="21634"/>
    <cellStyle name="Normal 5 7 4 3 5" xfId="32191"/>
    <cellStyle name="Normal 5 7 4 3 6" xfId="42746"/>
    <cellStyle name="Normal 5 7 4 3 7" xfId="53310"/>
    <cellStyle name="Normal 5 7 4 4" xfId="8767"/>
    <cellStyle name="Normal 5 7 4 4 2" xfId="24274"/>
    <cellStyle name="Normal 5 7 4 4 3" xfId="34831"/>
    <cellStyle name="Normal 5 7 4 4 4" xfId="45386"/>
    <cellStyle name="Normal 5 7 4 4 5" xfId="55950"/>
    <cellStyle name="Normal 5 7 4 5" xfId="3485"/>
    <cellStyle name="Normal 5 7 4 6" xfId="14063"/>
    <cellStyle name="Normal 5 7 4 7" xfId="18994"/>
    <cellStyle name="Normal 5 7 4 8" xfId="29551"/>
    <cellStyle name="Normal 5 7 4 9" xfId="40106"/>
    <cellStyle name="Normal 5 7 5" xfId="1369"/>
    <cellStyle name="Normal 5 7 5 2" xfId="6655"/>
    <cellStyle name="Normal 5 7 5 2 2" xfId="11936"/>
    <cellStyle name="Normal 5 7 5 2 2 2" xfId="27442"/>
    <cellStyle name="Normal 5 7 5 2 2 3" xfId="37999"/>
    <cellStyle name="Normal 5 7 5 2 2 4" xfId="48554"/>
    <cellStyle name="Normal 5 7 5 2 2 5" xfId="59118"/>
    <cellStyle name="Normal 5 7 5 2 3" xfId="17055"/>
    <cellStyle name="Normal 5 7 5 2 4" xfId="22162"/>
    <cellStyle name="Normal 5 7 5 2 5" xfId="32719"/>
    <cellStyle name="Normal 5 7 5 2 6" xfId="43274"/>
    <cellStyle name="Normal 5 7 5 2 7" xfId="53838"/>
    <cellStyle name="Normal 5 7 5 3" xfId="9295"/>
    <cellStyle name="Normal 5 7 5 3 2" xfId="24802"/>
    <cellStyle name="Normal 5 7 5 3 3" xfId="35359"/>
    <cellStyle name="Normal 5 7 5 3 4" xfId="45914"/>
    <cellStyle name="Normal 5 7 5 3 5" xfId="56478"/>
    <cellStyle name="Normal 5 7 5 4" xfId="4013"/>
    <cellStyle name="Normal 5 7 5 5" xfId="14591"/>
    <cellStyle name="Normal 5 7 5 6" xfId="19522"/>
    <cellStyle name="Normal 5 7 5 7" xfId="30079"/>
    <cellStyle name="Normal 5 7 5 8" xfId="40634"/>
    <cellStyle name="Normal 5 7 5 9" xfId="51198"/>
    <cellStyle name="Normal 5 7 6" xfId="2601"/>
    <cellStyle name="Normal 5 7 6 2" xfId="7887"/>
    <cellStyle name="Normal 5 7 6 2 2" xfId="13168"/>
    <cellStyle name="Normal 5 7 6 2 2 2" xfId="28674"/>
    <cellStyle name="Normal 5 7 6 2 2 3" xfId="39231"/>
    <cellStyle name="Normal 5 7 6 2 2 4" xfId="49786"/>
    <cellStyle name="Normal 5 7 6 2 2 5" xfId="60350"/>
    <cellStyle name="Normal 5 7 6 2 3" xfId="23394"/>
    <cellStyle name="Normal 5 7 6 2 4" xfId="33951"/>
    <cellStyle name="Normal 5 7 6 2 5" xfId="44506"/>
    <cellStyle name="Normal 5 7 6 2 6" xfId="55070"/>
    <cellStyle name="Normal 5 7 6 3" xfId="10527"/>
    <cellStyle name="Normal 5 7 6 3 2" xfId="26034"/>
    <cellStyle name="Normal 5 7 6 3 3" xfId="36591"/>
    <cellStyle name="Normal 5 7 6 3 4" xfId="47146"/>
    <cellStyle name="Normal 5 7 6 3 5" xfId="57710"/>
    <cellStyle name="Normal 5 7 6 4" xfId="5245"/>
    <cellStyle name="Normal 5 7 6 5" xfId="15823"/>
    <cellStyle name="Normal 5 7 6 6" xfId="20754"/>
    <cellStyle name="Normal 5 7 6 7" xfId="31311"/>
    <cellStyle name="Normal 5 7 6 8" xfId="41866"/>
    <cellStyle name="Normal 5 7 6 9" xfId="52430"/>
    <cellStyle name="Normal 5 7 7" xfId="5422"/>
    <cellStyle name="Normal 5 7 7 2" xfId="10704"/>
    <cellStyle name="Normal 5 7 7 2 2" xfId="26210"/>
    <cellStyle name="Normal 5 7 7 2 3" xfId="36767"/>
    <cellStyle name="Normal 5 7 7 2 4" xfId="47322"/>
    <cellStyle name="Normal 5 7 7 2 5" xfId="57886"/>
    <cellStyle name="Normal 5 7 7 3" xfId="20930"/>
    <cellStyle name="Normal 5 7 7 4" xfId="31487"/>
    <cellStyle name="Normal 5 7 7 5" xfId="42042"/>
    <cellStyle name="Normal 5 7 7 6" xfId="52606"/>
    <cellStyle name="Normal 5 7 8" xfId="8063"/>
    <cellStyle name="Normal 5 7 8 2" xfId="23570"/>
    <cellStyle name="Normal 5 7 8 3" xfId="34127"/>
    <cellStyle name="Normal 5 7 8 4" xfId="44682"/>
    <cellStyle name="Normal 5 7 8 5" xfId="55246"/>
    <cellStyle name="Normal 5 7 9" xfId="2778"/>
    <cellStyle name="Normal 5 8" xfId="223"/>
    <cellStyle name="Normal 5 8 10" xfId="28939"/>
    <cellStyle name="Normal 5 8 11" xfId="39494"/>
    <cellStyle name="Normal 5 8 12" xfId="50054"/>
    <cellStyle name="Normal 5 8 2" xfId="576"/>
    <cellStyle name="Normal 5 8 2 10" xfId="50405"/>
    <cellStyle name="Normal 5 8 2 2" xfId="1808"/>
    <cellStyle name="Normal 5 8 2 2 2" xfId="7094"/>
    <cellStyle name="Normal 5 8 2 2 2 2" xfId="12375"/>
    <cellStyle name="Normal 5 8 2 2 2 2 2" xfId="27881"/>
    <cellStyle name="Normal 5 8 2 2 2 2 3" xfId="38438"/>
    <cellStyle name="Normal 5 8 2 2 2 2 4" xfId="48993"/>
    <cellStyle name="Normal 5 8 2 2 2 2 5" xfId="59557"/>
    <cellStyle name="Normal 5 8 2 2 2 3" xfId="17494"/>
    <cellStyle name="Normal 5 8 2 2 2 4" xfId="22601"/>
    <cellStyle name="Normal 5 8 2 2 2 5" xfId="33158"/>
    <cellStyle name="Normal 5 8 2 2 2 6" xfId="43713"/>
    <cellStyle name="Normal 5 8 2 2 2 7" xfId="54277"/>
    <cellStyle name="Normal 5 8 2 2 3" xfId="9734"/>
    <cellStyle name="Normal 5 8 2 2 3 2" xfId="25241"/>
    <cellStyle name="Normal 5 8 2 2 3 3" xfId="35798"/>
    <cellStyle name="Normal 5 8 2 2 3 4" xfId="46353"/>
    <cellStyle name="Normal 5 8 2 2 3 5" xfId="56917"/>
    <cellStyle name="Normal 5 8 2 2 4" xfId="4452"/>
    <cellStyle name="Normal 5 8 2 2 5" xfId="15030"/>
    <cellStyle name="Normal 5 8 2 2 6" xfId="19961"/>
    <cellStyle name="Normal 5 8 2 2 7" xfId="30518"/>
    <cellStyle name="Normal 5 8 2 2 8" xfId="41073"/>
    <cellStyle name="Normal 5 8 2 2 9" xfId="51637"/>
    <cellStyle name="Normal 5 8 2 3" xfId="5862"/>
    <cellStyle name="Normal 5 8 2 3 2" xfId="11143"/>
    <cellStyle name="Normal 5 8 2 3 2 2" xfId="26649"/>
    <cellStyle name="Normal 5 8 2 3 2 3" xfId="37206"/>
    <cellStyle name="Normal 5 8 2 3 2 4" xfId="47761"/>
    <cellStyle name="Normal 5 8 2 3 2 5" xfId="58325"/>
    <cellStyle name="Normal 5 8 2 3 3" xfId="16262"/>
    <cellStyle name="Normal 5 8 2 3 4" xfId="21369"/>
    <cellStyle name="Normal 5 8 2 3 5" xfId="31926"/>
    <cellStyle name="Normal 5 8 2 3 6" xfId="42481"/>
    <cellStyle name="Normal 5 8 2 3 7" xfId="53045"/>
    <cellStyle name="Normal 5 8 2 4" xfId="8502"/>
    <cellStyle name="Normal 5 8 2 4 2" xfId="24009"/>
    <cellStyle name="Normal 5 8 2 4 3" xfId="34566"/>
    <cellStyle name="Normal 5 8 2 4 4" xfId="45121"/>
    <cellStyle name="Normal 5 8 2 4 5" xfId="55685"/>
    <cellStyle name="Normal 5 8 2 5" xfId="3220"/>
    <cellStyle name="Normal 5 8 2 6" xfId="13798"/>
    <cellStyle name="Normal 5 8 2 7" xfId="18729"/>
    <cellStyle name="Normal 5 8 2 8" xfId="29286"/>
    <cellStyle name="Normal 5 8 2 9" xfId="39841"/>
    <cellStyle name="Normal 5 8 3" xfId="928"/>
    <cellStyle name="Normal 5 8 3 10" xfId="50757"/>
    <cellStyle name="Normal 5 8 3 2" xfId="2160"/>
    <cellStyle name="Normal 5 8 3 2 2" xfId="7446"/>
    <cellStyle name="Normal 5 8 3 2 2 2" xfId="12727"/>
    <cellStyle name="Normal 5 8 3 2 2 2 2" xfId="28233"/>
    <cellStyle name="Normal 5 8 3 2 2 2 3" xfId="38790"/>
    <cellStyle name="Normal 5 8 3 2 2 2 4" xfId="49345"/>
    <cellStyle name="Normal 5 8 3 2 2 2 5" xfId="59909"/>
    <cellStyle name="Normal 5 8 3 2 2 3" xfId="17846"/>
    <cellStyle name="Normal 5 8 3 2 2 4" xfId="22953"/>
    <cellStyle name="Normal 5 8 3 2 2 5" xfId="33510"/>
    <cellStyle name="Normal 5 8 3 2 2 6" xfId="44065"/>
    <cellStyle name="Normal 5 8 3 2 2 7" xfId="54629"/>
    <cellStyle name="Normal 5 8 3 2 3" xfId="10086"/>
    <cellStyle name="Normal 5 8 3 2 3 2" xfId="25593"/>
    <cellStyle name="Normal 5 8 3 2 3 3" xfId="36150"/>
    <cellStyle name="Normal 5 8 3 2 3 4" xfId="46705"/>
    <cellStyle name="Normal 5 8 3 2 3 5" xfId="57269"/>
    <cellStyle name="Normal 5 8 3 2 4" xfId="4804"/>
    <cellStyle name="Normal 5 8 3 2 5" xfId="15382"/>
    <cellStyle name="Normal 5 8 3 2 6" xfId="20313"/>
    <cellStyle name="Normal 5 8 3 2 7" xfId="30870"/>
    <cellStyle name="Normal 5 8 3 2 8" xfId="41425"/>
    <cellStyle name="Normal 5 8 3 2 9" xfId="51989"/>
    <cellStyle name="Normal 5 8 3 3" xfId="6214"/>
    <cellStyle name="Normal 5 8 3 3 2" xfId="11495"/>
    <cellStyle name="Normal 5 8 3 3 2 2" xfId="27001"/>
    <cellStyle name="Normal 5 8 3 3 2 3" xfId="37558"/>
    <cellStyle name="Normal 5 8 3 3 2 4" xfId="48113"/>
    <cellStyle name="Normal 5 8 3 3 2 5" xfId="58677"/>
    <cellStyle name="Normal 5 8 3 3 3" xfId="16614"/>
    <cellStyle name="Normal 5 8 3 3 4" xfId="21721"/>
    <cellStyle name="Normal 5 8 3 3 5" xfId="32278"/>
    <cellStyle name="Normal 5 8 3 3 6" xfId="42833"/>
    <cellStyle name="Normal 5 8 3 3 7" xfId="53397"/>
    <cellStyle name="Normal 5 8 3 4" xfId="8854"/>
    <cellStyle name="Normal 5 8 3 4 2" xfId="24361"/>
    <cellStyle name="Normal 5 8 3 4 3" xfId="34918"/>
    <cellStyle name="Normal 5 8 3 4 4" xfId="45473"/>
    <cellStyle name="Normal 5 8 3 4 5" xfId="56037"/>
    <cellStyle name="Normal 5 8 3 5" xfId="3572"/>
    <cellStyle name="Normal 5 8 3 6" xfId="14150"/>
    <cellStyle name="Normal 5 8 3 7" xfId="19081"/>
    <cellStyle name="Normal 5 8 3 8" xfId="29638"/>
    <cellStyle name="Normal 5 8 3 9" xfId="40193"/>
    <cellStyle name="Normal 5 8 4" xfId="1456"/>
    <cellStyle name="Normal 5 8 4 2" xfId="6742"/>
    <cellStyle name="Normal 5 8 4 2 2" xfId="12023"/>
    <cellStyle name="Normal 5 8 4 2 2 2" xfId="27529"/>
    <cellStyle name="Normal 5 8 4 2 2 3" xfId="38086"/>
    <cellStyle name="Normal 5 8 4 2 2 4" xfId="48641"/>
    <cellStyle name="Normal 5 8 4 2 2 5" xfId="59205"/>
    <cellStyle name="Normal 5 8 4 2 3" xfId="17142"/>
    <cellStyle name="Normal 5 8 4 2 4" xfId="22249"/>
    <cellStyle name="Normal 5 8 4 2 5" xfId="32806"/>
    <cellStyle name="Normal 5 8 4 2 6" xfId="43361"/>
    <cellStyle name="Normal 5 8 4 2 7" xfId="53925"/>
    <cellStyle name="Normal 5 8 4 3" xfId="9382"/>
    <cellStyle name="Normal 5 8 4 3 2" xfId="24889"/>
    <cellStyle name="Normal 5 8 4 3 3" xfId="35446"/>
    <cellStyle name="Normal 5 8 4 3 4" xfId="46001"/>
    <cellStyle name="Normal 5 8 4 3 5" xfId="56565"/>
    <cellStyle name="Normal 5 8 4 4" xfId="4100"/>
    <cellStyle name="Normal 5 8 4 5" xfId="14678"/>
    <cellStyle name="Normal 5 8 4 6" xfId="19609"/>
    <cellStyle name="Normal 5 8 4 7" xfId="30166"/>
    <cellStyle name="Normal 5 8 4 8" xfId="40721"/>
    <cellStyle name="Normal 5 8 4 9" xfId="51285"/>
    <cellStyle name="Normal 5 8 5" xfId="5509"/>
    <cellStyle name="Normal 5 8 5 2" xfId="10791"/>
    <cellStyle name="Normal 5 8 5 2 2" xfId="26297"/>
    <cellStyle name="Normal 5 8 5 2 3" xfId="36854"/>
    <cellStyle name="Normal 5 8 5 2 4" xfId="47409"/>
    <cellStyle name="Normal 5 8 5 2 5" xfId="57973"/>
    <cellStyle name="Normal 5 8 5 3" xfId="15910"/>
    <cellStyle name="Normal 5 8 5 4" xfId="21017"/>
    <cellStyle name="Normal 5 8 5 5" xfId="31574"/>
    <cellStyle name="Normal 5 8 5 6" xfId="42129"/>
    <cellStyle name="Normal 5 8 5 7" xfId="52693"/>
    <cellStyle name="Normal 5 8 6" xfId="8150"/>
    <cellStyle name="Normal 5 8 6 2" xfId="23657"/>
    <cellStyle name="Normal 5 8 6 3" xfId="34214"/>
    <cellStyle name="Normal 5 8 6 4" xfId="44769"/>
    <cellStyle name="Normal 5 8 6 5" xfId="55333"/>
    <cellStyle name="Normal 5 8 7" xfId="2873"/>
    <cellStyle name="Normal 5 8 8" xfId="13446"/>
    <cellStyle name="Normal 5 8 9" xfId="18378"/>
    <cellStyle name="Normal 5 9" xfId="412"/>
    <cellStyle name="Normal 5 9 10" xfId="39682"/>
    <cellStyle name="Normal 5 9 11" xfId="50242"/>
    <cellStyle name="Normal 5 9 2" xfId="1117"/>
    <cellStyle name="Normal 5 9 2 10" xfId="50946"/>
    <cellStyle name="Normal 5 9 2 2" xfId="2349"/>
    <cellStyle name="Normal 5 9 2 2 2" xfId="7635"/>
    <cellStyle name="Normal 5 9 2 2 2 2" xfId="12916"/>
    <cellStyle name="Normal 5 9 2 2 2 2 2" xfId="28422"/>
    <cellStyle name="Normal 5 9 2 2 2 2 3" xfId="38979"/>
    <cellStyle name="Normal 5 9 2 2 2 2 4" xfId="49534"/>
    <cellStyle name="Normal 5 9 2 2 2 2 5" xfId="60098"/>
    <cellStyle name="Normal 5 9 2 2 2 3" xfId="18035"/>
    <cellStyle name="Normal 5 9 2 2 2 4" xfId="23142"/>
    <cellStyle name="Normal 5 9 2 2 2 5" xfId="33699"/>
    <cellStyle name="Normal 5 9 2 2 2 6" xfId="44254"/>
    <cellStyle name="Normal 5 9 2 2 2 7" xfId="54818"/>
    <cellStyle name="Normal 5 9 2 2 3" xfId="10275"/>
    <cellStyle name="Normal 5 9 2 2 3 2" xfId="25782"/>
    <cellStyle name="Normal 5 9 2 2 3 3" xfId="36339"/>
    <cellStyle name="Normal 5 9 2 2 3 4" xfId="46894"/>
    <cellStyle name="Normal 5 9 2 2 3 5" xfId="57458"/>
    <cellStyle name="Normal 5 9 2 2 4" xfId="4993"/>
    <cellStyle name="Normal 5 9 2 2 5" xfId="15571"/>
    <cellStyle name="Normal 5 9 2 2 6" xfId="20502"/>
    <cellStyle name="Normal 5 9 2 2 7" xfId="31059"/>
    <cellStyle name="Normal 5 9 2 2 8" xfId="41614"/>
    <cellStyle name="Normal 5 9 2 2 9" xfId="52178"/>
    <cellStyle name="Normal 5 9 2 3" xfId="6403"/>
    <cellStyle name="Normal 5 9 2 3 2" xfId="11684"/>
    <cellStyle name="Normal 5 9 2 3 2 2" xfId="27190"/>
    <cellStyle name="Normal 5 9 2 3 2 3" xfId="37747"/>
    <cellStyle name="Normal 5 9 2 3 2 4" xfId="48302"/>
    <cellStyle name="Normal 5 9 2 3 2 5" xfId="58866"/>
    <cellStyle name="Normal 5 9 2 3 3" xfId="16803"/>
    <cellStyle name="Normal 5 9 2 3 4" xfId="21910"/>
    <cellStyle name="Normal 5 9 2 3 5" xfId="32467"/>
    <cellStyle name="Normal 5 9 2 3 6" xfId="43022"/>
    <cellStyle name="Normal 5 9 2 3 7" xfId="53586"/>
    <cellStyle name="Normal 5 9 2 4" xfId="9043"/>
    <cellStyle name="Normal 5 9 2 4 2" xfId="24550"/>
    <cellStyle name="Normal 5 9 2 4 3" xfId="35107"/>
    <cellStyle name="Normal 5 9 2 4 4" xfId="45662"/>
    <cellStyle name="Normal 5 9 2 4 5" xfId="56226"/>
    <cellStyle name="Normal 5 9 2 5" xfId="3761"/>
    <cellStyle name="Normal 5 9 2 6" xfId="14339"/>
    <cellStyle name="Normal 5 9 2 7" xfId="19270"/>
    <cellStyle name="Normal 5 9 2 8" xfId="29827"/>
    <cellStyle name="Normal 5 9 2 9" xfId="40382"/>
    <cellStyle name="Normal 5 9 3" xfId="1645"/>
    <cellStyle name="Normal 5 9 3 2" xfId="6931"/>
    <cellStyle name="Normal 5 9 3 2 2" xfId="12212"/>
    <cellStyle name="Normal 5 9 3 2 2 2" xfId="27718"/>
    <cellStyle name="Normal 5 9 3 2 2 3" xfId="38275"/>
    <cellStyle name="Normal 5 9 3 2 2 4" xfId="48830"/>
    <cellStyle name="Normal 5 9 3 2 2 5" xfId="59394"/>
    <cellStyle name="Normal 5 9 3 2 3" xfId="17331"/>
    <cellStyle name="Normal 5 9 3 2 4" xfId="22438"/>
    <cellStyle name="Normal 5 9 3 2 5" xfId="32995"/>
    <cellStyle name="Normal 5 9 3 2 6" xfId="43550"/>
    <cellStyle name="Normal 5 9 3 2 7" xfId="54114"/>
    <cellStyle name="Normal 5 9 3 3" xfId="9571"/>
    <cellStyle name="Normal 5 9 3 3 2" xfId="25078"/>
    <cellStyle name="Normal 5 9 3 3 3" xfId="35635"/>
    <cellStyle name="Normal 5 9 3 3 4" xfId="46190"/>
    <cellStyle name="Normal 5 9 3 3 5" xfId="56754"/>
    <cellStyle name="Normal 5 9 3 4" xfId="4289"/>
    <cellStyle name="Normal 5 9 3 5" xfId="14867"/>
    <cellStyle name="Normal 5 9 3 6" xfId="19798"/>
    <cellStyle name="Normal 5 9 3 7" xfId="30355"/>
    <cellStyle name="Normal 5 9 3 8" xfId="40910"/>
    <cellStyle name="Normal 5 9 3 9" xfId="51474"/>
    <cellStyle name="Normal 5 9 4" xfId="5698"/>
    <cellStyle name="Normal 5 9 4 2" xfId="10980"/>
    <cellStyle name="Normal 5 9 4 2 2" xfId="26486"/>
    <cellStyle name="Normal 5 9 4 2 3" xfId="37043"/>
    <cellStyle name="Normal 5 9 4 2 4" xfId="47598"/>
    <cellStyle name="Normal 5 9 4 2 5" xfId="58162"/>
    <cellStyle name="Normal 5 9 4 3" xfId="16099"/>
    <cellStyle name="Normal 5 9 4 4" xfId="21206"/>
    <cellStyle name="Normal 5 9 4 5" xfId="31763"/>
    <cellStyle name="Normal 5 9 4 6" xfId="42318"/>
    <cellStyle name="Normal 5 9 4 7" xfId="52882"/>
    <cellStyle name="Normal 5 9 5" xfId="8339"/>
    <cellStyle name="Normal 5 9 5 2" xfId="23846"/>
    <cellStyle name="Normal 5 9 5 3" xfId="34403"/>
    <cellStyle name="Normal 5 9 5 4" xfId="44958"/>
    <cellStyle name="Normal 5 9 5 5" xfId="55522"/>
    <cellStyle name="Normal 5 9 6" xfId="3061"/>
    <cellStyle name="Normal 5 9 7" xfId="13635"/>
    <cellStyle name="Normal 5 9 8" xfId="18566"/>
    <cellStyle name="Normal 5 9 9" xfId="29127"/>
    <cellStyle name="Normal 6" xfId="5"/>
    <cellStyle name="Normal 6 10" xfId="767"/>
    <cellStyle name="Normal 6 10 10" xfId="50596"/>
    <cellStyle name="Normal 6 10 2" xfId="1999"/>
    <cellStyle name="Normal 6 10 2 2" xfId="7285"/>
    <cellStyle name="Normal 6 10 2 2 2" xfId="12566"/>
    <cellStyle name="Normal 6 10 2 2 2 2" xfId="28072"/>
    <cellStyle name="Normal 6 10 2 2 2 3" xfId="38629"/>
    <cellStyle name="Normal 6 10 2 2 2 4" xfId="49184"/>
    <cellStyle name="Normal 6 10 2 2 2 5" xfId="59748"/>
    <cellStyle name="Normal 6 10 2 2 3" xfId="17685"/>
    <cellStyle name="Normal 6 10 2 2 4" xfId="22792"/>
    <cellStyle name="Normal 6 10 2 2 5" xfId="33349"/>
    <cellStyle name="Normal 6 10 2 2 6" xfId="43904"/>
    <cellStyle name="Normal 6 10 2 2 7" xfId="54468"/>
    <cellStyle name="Normal 6 10 2 3" xfId="9925"/>
    <cellStyle name="Normal 6 10 2 3 2" xfId="25432"/>
    <cellStyle name="Normal 6 10 2 3 3" xfId="35989"/>
    <cellStyle name="Normal 6 10 2 3 4" xfId="46544"/>
    <cellStyle name="Normal 6 10 2 3 5" xfId="57108"/>
    <cellStyle name="Normal 6 10 2 4" xfId="4643"/>
    <cellStyle name="Normal 6 10 2 5" xfId="15221"/>
    <cellStyle name="Normal 6 10 2 6" xfId="20152"/>
    <cellStyle name="Normal 6 10 2 7" xfId="30709"/>
    <cellStyle name="Normal 6 10 2 8" xfId="41264"/>
    <cellStyle name="Normal 6 10 2 9" xfId="51828"/>
    <cellStyle name="Normal 6 10 3" xfId="6053"/>
    <cellStyle name="Normal 6 10 3 2" xfId="11334"/>
    <cellStyle name="Normal 6 10 3 2 2" xfId="26840"/>
    <cellStyle name="Normal 6 10 3 2 3" xfId="37397"/>
    <cellStyle name="Normal 6 10 3 2 4" xfId="47952"/>
    <cellStyle name="Normal 6 10 3 2 5" xfId="58516"/>
    <cellStyle name="Normal 6 10 3 3" xfId="16453"/>
    <cellStyle name="Normal 6 10 3 4" xfId="21560"/>
    <cellStyle name="Normal 6 10 3 5" xfId="32117"/>
    <cellStyle name="Normal 6 10 3 6" xfId="42672"/>
    <cellStyle name="Normal 6 10 3 7" xfId="53236"/>
    <cellStyle name="Normal 6 10 4" xfId="8693"/>
    <cellStyle name="Normal 6 10 4 2" xfId="24200"/>
    <cellStyle name="Normal 6 10 4 3" xfId="34757"/>
    <cellStyle name="Normal 6 10 4 4" xfId="45312"/>
    <cellStyle name="Normal 6 10 4 5" xfId="55876"/>
    <cellStyle name="Normal 6 10 5" xfId="3411"/>
    <cellStyle name="Normal 6 10 6" xfId="13989"/>
    <cellStyle name="Normal 6 10 7" xfId="18920"/>
    <cellStyle name="Normal 6 10 8" xfId="29477"/>
    <cellStyle name="Normal 6 10 9" xfId="40032"/>
    <cellStyle name="Normal 6 11" xfId="1295"/>
    <cellStyle name="Normal 6 11 2" xfId="6581"/>
    <cellStyle name="Normal 6 11 2 2" xfId="11862"/>
    <cellStyle name="Normal 6 11 2 2 2" xfId="27368"/>
    <cellStyle name="Normal 6 11 2 2 3" xfId="37925"/>
    <cellStyle name="Normal 6 11 2 2 4" xfId="48480"/>
    <cellStyle name="Normal 6 11 2 2 5" xfId="59044"/>
    <cellStyle name="Normal 6 11 2 3" xfId="16981"/>
    <cellStyle name="Normal 6 11 2 4" xfId="22088"/>
    <cellStyle name="Normal 6 11 2 5" xfId="32645"/>
    <cellStyle name="Normal 6 11 2 6" xfId="43200"/>
    <cellStyle name="Normal 6 11 2 7" xfId="53764"/>
    <cellStyle name="Normal 6 11 3" xfId="9221"/>
    <cellStyle name="Normal 6 11 3 2" xfId="24728"/>
    <cellStyle name="Normal 6 11 3 3" xfId="35285"/>
    <cellStyle name="Normal 6 11 3 4" xfId="45840"/>
    <cellStyle name="Normal 6 11 3 5" xfId="56404"/>
    <cellStyle name="Normal 6 11 4" xfId="3939"/>
    <cellStyle name="Normal 6 11 5" xfId="14517"/>
    <cellStyle name="Normal 6 11 6" xfId="19448"/>
    <cellStyle name="Normal 6 11 7" xfId="30005"/>
    <cellStyle name="Normal 6 11 8" xfId="40560"/>
    <cellStyle name="Normal 6 11 9" xfId="51124"/>
    <cellStyle name="Normal 6 12" xfId="2527"/>
    <cellStyle name="Normal 6 12 2" xfId="7813"/>
    <cellStyle name="Normal 6 12 2 2" xfId="13094"/>
    <cellStyle name="Normal 6 12 2 2 2" xfId="28600"/>
    <cellStyle name="Normal 6 12 2 2 3" xfId="39157"/>
    <cellStyle name="Normal 6 12 2 2 4" xfId="49712"/>
    <cellStyle name="Normal 6 12 2 2 5" xfId="60276"/>
    <cellStyle name="Normal 6 12 2 3" xfId="23320"/>
    <cellStyle name="Normal 6 12 2 4" xfId="33877"/>
    <cellStyle name="Normal 6 12 2 5" xfId="44432"/>
    <cellStyle name="Normal 6 12 2 6" xfId="54996"/>
    <cellStyle name="Normal 6 12 3" xfId="10453"/>
    <cellStyle name="Normal 6 12 3 2" xfId="25960"/>
    <cellStyle name="Normal 6 12 3 3" xfId="36517"/>
    <cellStyle name="Normal 6 12 3 4" xfId="47072"/>
    <cellStyle name="Normal 6 12 3 5" xfId="57636"/>
    <cellStyle name="Normal 6 12 4" xfId="5171"/>
    <cellStyle name="Normal 6 12 5" xfId="15749"/>
    <cellStyle name="Normal 6 12 6" xfId="20680"/>
    <cellStyle name="Normal 6 12 7" xfId="31237"/>
    <cellStyle name="Normal 6 12 8" xfId="41792"/>
    <cellStyle name="Normal 6 12 9" xfId="52356"/>
    <cellStyle name="Normal 6 13" xfId="5347"/>
    <cellStyle name="Normal 6 13 2" xfId="10629"/>
    <cellStyle name="Normal 6 13 2 2" xfId="26136"/>
    <cellStyle name="Normal 6 13 2 3" xfId="36693"/>
    <cellStyle name="Normal 6 13 2 4" xfId="47248"/>
    <cellStyle name="Normal 6 13 2 5" xfId="57812"/>
    <cellStyle name="Normal 6 13 3" xfId="20856"/>
    <cellStyle name="Normal 6 13 4" xfId="31413"/>
    <cellStyle name="Normal 6 13 5" xfId="41968"/>
    <cellStyle name="Normal 6 13 6" xfId="52532"/>
    <cellStyle name="Normal 6 14" xfId="7989"/>
    <cellStyle name="Normal 6 14 2" xfId="23496"/>
    <cellStyle name="Normal 6 14 3" xfId="34053"/>
    <cellStyle name="Normal 6 14 4" xfId="44608"/>
    <cellStyle name="Normal 6 14 5" xfId="55172"/>
    <cellStyle name="Normal 6 15" xfId="13285"/>
    <cellStyle name="Normal 6 16" xfId="18213"/>
    <cellStyle name="Normal 6 17" xfId="49890"/>
    <cellStyle name="Normal 6 2" xfId="18"/>
    <cellStyle name="Normal 6 2 10" xfId="1302"/>
    <cellStyle name="Normal 6 2 10 2" xfId="6588"/>
    <cellStyle name="Normal 6 2 10 2 2" xfId="11869"/>
    <cellStyle name="Normal 6 2 10 2 2 2" xfId="27375"/>
    <cellStyle name="Normal 6 2 10 2 2 3" xfId="37932"/>
    <cellStyle name="Normal 6 2 10 2 2 4" xfId="48487"/>
    <cellStyle name="Normal 6 2 10 2 2 5" xfId="59051"/>
    <cellStyle name="Normal 6 2 10 2 3" xfId="16988"/>
    <cellStyle name="Normal 6 2 10 2 4" xfId="22095"/>
    <cellStyle name="Normal 6 2 10 2 5" xfId="32652"/>
    <cellStyle name="Normal 6 2 10 2 6" xfId="43207"/>
    <cellStyle name="Normal 6 2 10 2 7" xfId="53771"/>
    <cellStyle name="Normal 6 2 10 3" xfId="9228"/>
    <cellStyle name="Normal 6 2 10 3 2" xfId="24735"/>
    <cellStyle name="Normal 6 2 10 3 3" xfId="35292"/>
    <cellStyle name="Normal 6 2 10 3 4" xfId="45847"/>
    <cellStyle name="Normal 6 2 10 3 5" xfId="56411"/>
    <cellStyle name="Normal 6 2 10 4" xfId="3946"/>
    <cellStyle name="Normal 6 2 10 5" xfId="14524"/>
    <cellStyle name="Normal 6 2 10 6" xfId="19455"/>
    <cellStyle name="Normal 6 2 10 7" xfId="30012"/>
    <cellStyle name="Normal 6 2 10 8" xfId="40567"/>
    <cellStyle name="Normal 6 2 10 9" xfId="51131"/>
    <cellStyle name="Normal 6 2 11" xfId="2534"/>
    <cellStyle name="Normal 6 2 11 2" xfId="7820"/>
    <cellStyle name="Normal 6 2 11 2 2" xfId="13101"/>
    <cellStyle name="Normal 6 2 11 2 2 2" xfId="28607"/>
    <cellStyle name="Normal 6 2 11 2 2 3" xfId="39164"/>
    <cellStyle name="Normal 6 2 11 2 2 4" xfId="49719"/>
    <cellStyle name="Normal 6 2 11 2 2 5" xfId="60283"/>
    <cellStyle name="Normal 6 2 11 2 3" xfId="23327"/>
    <cellStyle name="Normal 6 2 11 2 4" xfId="33884"/>
    <cellStyle name="Normal 6 2 11 2 5" xfId="44439"/>
    <cellStyle name="Normal 6 2 11 2 6" xfId="55003"/>
    <cellStyle name="Normal 6 2 11 3" xfId="10460"/>
    <cellStyle name="Normal 6 2 11 3 2" xfId="25967"/>
    <cellStyle name="Normal 6 2 11 3 3" xfId="36524"/>
    <cellStyle name="Normal 6 2 11 3 4" xfId="47079"/>
    <cellStyle name="Normal 6 2 11 3 5" xfId="57643"/>
    <cellStyle name="Normal 6 2 11 4" xfId="5178"/>
    <cellStyle name="Normal 6 2 11 5" xfId="15756"/>
    <cellStyle name="Normal 6 2 11 6" xfId="20687"/>
    <cellStyle name="Normal 6 2 11 7" xfId="31244"/>
    <cellStyle name="Normal 6 2 11 8" xfId="41799"/>
    <cellStyle name="Normal 6 2 11 9" xfId="52363"/>
    <cellStyle name="Normal 6 2 12" xfId="5354"/>
    <cellStyle name="Normal 6 2 12 2" xfId="10636"/>
    <cellStyle name="Normal 6 2 12 2 2" xfId="26143"/>
    <cellStyle name="Normal 6 2 12 2 3" xfId="36700"/>
    <cellStyle name="Normal 6 2 12 2 4" xfId="47255"/>
    <cellStyle name="Normal 6 2 12 2 5" xfId="57819"/>
    <cellStyle name="Normal 6 2 12 3" xfId="20863"/>
    <cellStyle name="Normal 6 2 12 4" xfId="31420"/>
    <cellStyle name="Normal 6 2 12 5" xfId="41975"/>
    <cellStyle name="Normal 6 2 12 6" xfId="52539"/>
    <cellStyle name="Normal 6 2 13" xfId="7996"/>
    <cellStyle name="Normal 6 2 13 2" xfId="23503"/>
    <cellStyle name="Normal 6 2 13 3" xfId="34060"/>
    <cellStyle name="Normal 6 2 13 4" xfId="44615"/>
    <cellStyle name="Normal 6 2 13 5" xfId="55179"/>
    <cellStyle name="Normal 6 2 14" xfId="13292"/>
    <cellStyle name="Normal 6 2 15" xfId="18221"/>
    <cellStyle name="Normal 6 2 16" xfId="49898"/>
    <cellStyle name="Normal 6 2 2" xfId="88"/>
    <cellStyle name="Normal 6 2 2 10" xfId="2744"/>
    <cellStyle name="Normal 6 2 2 11" xfId="13308"/>
    <cellStyle name="Normal 6 2 2 12" xfId="18237"/>
    <cellStyle name="Normal 6 2 2 13" xfId="28818"/>
    <cellStyle name="Normal 6 2 2 14" xfId="39373"/>
    <cellStyle name="Normal 6 2 2 15" xfId="49914"/>
    <cellStyle name="Normal 6 2 2 2" xfId="168"/>
    <cellStyle name="Normal 6 2 2 2 10" xfId="13395"/>
    <cellStyle name="Normal 6 2 2 2 11" xfId="18325"/>
    <cellStyle name="Normal 6 2 2 2 12" xfId="28887"/>
    <cellStyle name="Normal 6 2 2 2 13" xfId="39442"/>
    <cellStyle name="Normal 6 2 2 2 14" xfId="50002"/>
    <cellStyle name="Normal 6 2 2 2 2" xfId="348"/>
    <cellStyle name="Normal 6 2 2 2 2 10" xfId="29063"/>
    <cellStyle name="Normal 6 2 2 2 2 11" xfId="39618"/>
    <cellStyle name="Normal 6 2 2 2 2 12" xfId="50178"/>
    <cellStyle name="Normal 6 2 2 2 2 2" xfId="701"/>
    <cellStyle name="Normal 6 2 2 2 2 2 10" xfId="50530"/>
    <cellStyle name="Normal 6 2 2 2 2 2 2" xfId="1933"/>
    <cellStyle name="Normal 6 2 2 2 2 2 2 2" xfId="7219"/>
    <cellStyle name="Normal 6 2 2 2 2 2 2 2 2" xfId="12500"/>
    <cellStyle name="Normal 6 2 2 2 2 2 2 2 2 2" xfId="28006"/>
    <cellStyle name="Normal 6 2 2 2 2 2 2 2 2 3" xfId="38563"/>
    <cellStyle name="Normal 6 2 2 2 2 2 2 2 2 4" xfId="49118"/>
    <cellStyle name="Normal 6 2 2 2 2 2 2 2 2 5" xfId="59682"/>
    <cellStyle name="Normal 6 2 2 2 2 2 2 2 3" xfId="17619"/>
    <cellStyle name="Normal 6 2 2 2 2 2 2 2 4" xfId="22726"/>
    <cellStyle name="Normal 6 2 2 2 2 2 2 2 5" xfId="33283"/>
    <cellStyle name="Normal 6 2 2 2 2 2 2 2 6" xfId="43838"/>
    <cellStyle name="Normal 6 2 2 2 2 2 2 2 7" xfId="54402"/>
    <cellStyle name="Normal 6 2 2 2 2 2 2 3" xfId="9859"/>
    <cellStyle name="Normal 6 2 2 2 2 2 2 3 2" xfId="25366"/>
    <cellStyle name="Normal 6 2 2 2 2 2 2 3 3" xfId="35923"/>
    <cellStyle name="Normal 6 2 2 2 2 2 2 3 4" xfId="46478"/>
    <cellStyle name="Normal 6 2 2 2 2 2 2 3 5" xfId="57042"/>
    <cellStyle name="Normal 6 2 2 2 2 2 2 4" xfId="4577"/>
    <cellStyle name="Normal 6 2 2 2 2 2 2 5" xfId="15155"/>
    <cellStyle name="Normal 6 2 2 2 2 2 2 6" xfId="20086"/>
    <cellStyle name="Normal 6 2 2 2 2 2 2 7" xfId="30643"/>
    <cellStyle name="Normal 6 2 2 2 2 2 2 8" xfId="41198"/>
    <cellStyle name="Normal 6 2 2 2 2 2 2 9" xfId="51762"/>
    <cellStyle name="Normal 6 2 2 2 2 2 3" xfId="5987"/>
    <cellStyle name="Normal 6 2 2 2 2 2 3 2" xfId="11268"/>
    <cellStyle name="Normal 6 2 2 2 2 2 3 2 2" xfId="26774"/>
    <cellStyle name="Normal 6 2 2 2 2 2 3 2 3" xfId="37331"/>
    <cellStyle name="Normal 6 2 2 2 2 2 3 2 4" xfId="47886"/>
    <cellStyle name="Normal 6 2 2 2 2 2 3 2 5" xfId="58450"/>
    <cellStyle name="Normal 6 2 2 2 2 2 3 3" xfId="16387"/>
    <cellStyle name="Normal 6 2 2 2 2 2 3 4" xfId="21494"/>
    <cellStyle name="Normal 6 2 2 2 2 2 3 5" xfId="32051"/>
    <cellStyle name="Normal 6 2 2 2 2 2 3 6" xfId="42606"/>
    <cellStyle name="Normal 6 2 2 2 2 2 3 7" xfId="53170"/>
    <cellStyle name="Normal 6 2 2 2 2 2 4" xfId="8627"/>
    <cellStyle name="Normal 6 2 2 2 2 2 4 2" xfId="24134"/>
    <cellStyle name="Normal 6 2 2 2 2 2 4 3" xfId="34691"/>
    <cellStyle name="Normal 6 2 2 2 2 2 4 4" xfId="45246"/>
    <cellStyle name="Normal 6 2 2 2 2 2 4 5" xfId="55810"/>
    <cellStyle name="Normal 6 2 2 2 2 2 5" xfId="3345"/>
    <cellStyle name="Normal 6 2 2 2 2 2 6" xfId="13923"/>
    <cellStyle name="Normal 6 2 2 2 2 2 7" xfId="18854"/>
    <cellStyle name="Normal 6 2 2 2 2 2 8" xfId="29411"/>
    <cellStyle name="Normal 6 2 2 2 2 2 9" xfId="39966"/>
    <cellStyle name="Normal 6 2 2 2 2 3" xfId="1053"/>
    <cellStyle name="Normal 6 2 2 2 2 3 10" xfId="50882"/>
    <cellStyle name="Normal 6 2 2 2 2 3 2" xfId="2285"/>
    <cellStyle name="Normal 6 2 2 2 2 3 2 2" xfId="7571"/>
    <cellStyle name="Normal 6 2 2 2 2 3 2 2 2" xfId="12852"/>
    <cellStyle name="Normal 6 2 2 2 2 3 2 2 2 2" xfId="28358"/>
    <cellStyle name="Normal 6 2 2 2 2 3 2 2 2 3" xfId="38915"/>
    <cellStyle name="Normal 6 2 2 2 2 3 2 2 2 4" xfId="49470"/>
    <cellStyle name="Normal 6 2 2 2 2 3 2 2 2 5" xfId="60034"/>
    <cellStyle name="Normal 6 2 2 2 2 3 2 2 3" xfId="17971"/>
    <cellStyle name="Normal 6 2 2 2 2 3 2 2 4" xfId="23078"/>
    <cellStyle name="Normal 6 2 2 2 2 3 2 2 5" xfId="33635"/>
    <cellStyle name="Normal 6 2 2 2 2 3 2 2 6" xfId="44190"/>
    <cellStyle name="Normal 6 2 2 2 2 3 2 2 7" xfId="54754"/>
    <cellStyle name="Normal 6 2 2 2 2 3 2 3" xfId="10211"/>
    <cellStyle name="Normal 6 2 2 2 2 3 2 3 2" xfId="25718"/>
    <cellStyle name="Normal 6 2 2 2 2 3 2 3 3" xfId="36275"/>
    <cellStyle name="Normal 6 2 2 2 2 3 2 3 4" xfId="46830"/>
    <cellStyle name="Normal 6 2 2 2 2 3 2 3 5" xfId="57394"/>
    <cellStyle name="Normal 6 2 2 2 2 3 2 4" xfId="4929"/>
    <cellStyle name="Normal 6 2 2 2 2 3 2 5" xfId="15507"/>
    <cellStyle name="Normal 6 2 2 2 2 3 2 6" xfId="20438"/>
    <cellStyle name="Normal 6 2 2 2 2 3 2 7" xfId="30995"/>
    <cellStyle name="Normal 6 2 2 2 2 3 2 8" xfId="41550"/>
    <cellStyle name="Normal 6 2 2 2 2 3 2 9" xfId="52114"/>
    <cellStyle name="Normal 6 2 2 2 2 3 3" xfId="6339"/>
    <cellStyle name="Normal 6 2 2 2 2 3 3 2" xfId="11620"/>
    <cellStyle name="Normal 6 2 2 2 2 3 3 2 2" xfId="27126"/>
    <cellStyle name="Normal 6 2 2 2 2 3 3 2 3" xfId="37683"/>
    <cellStyle name="Normal 6 2 2 2 2 3 3 2 4" xfId="48238"/>
    <cellStyle name="Normal 6 2 2 2 2 3 3 2 5" xfId="58802"/>
    <cellStyle name="Normal 6 2 2 2 2 3 3 3" xfId="16739"/>
    <cellStyle name="Normal 6 2 2 2 2 3 3 4" xfId="21846"/>
    <cellStyle name="Normal 6 2 2 2 2 3 3 5" xfId="32403"/>
    <cellStyle name="Normal 6 2 2 2 2 3 3 6" xfId="42958"/>
    <cellStyle name="Normal 6 2 2 2 2 3 3 7" xfId="53522"/>
    <cellStyle name="Normal 6 2 2 2 2 3 4" xfId="8979"/>
    <cellStyle name="Normal 6 2 2 2 2 3 4 2" xfId="24486"/>
    <cellStyle name="Normal 6 2 2 2 2 3 4 3" xfId="35043"/>
    <cellStyle name="Normal 6 2 2 2 2 3 4 4" xfId="45598"/>
    <cellStyle name="Normal 6 2 2 2 2 3 4 5" xfId="56162"/>
    <cellStyle name="Normal 6 2 2 2 2 3 5" xfId="3697"/>
    <cellStyle name="Normal 6 2 2 2 2 3 6" xfId="14275"/>
    <cellStyle name="Normal 6 2 2 2 2 3 7" xfId="19206"/>
    <cellStyle name="Normal 6 2 2 2 2 3 8" xfId="29763"/>
    <cellStyle name="Normal 6 2 2 2 2 3 9" xfId="40318"/>
    <cellStyle name="Normal 6 2 2 2 2 4" xfId="1581"/>
    <cellStyle name="Normal 6 2 2 2 2 4 2" xfId="6867"/>
    <cellStyle name="Normal 6 2 2 2 2 4 2 2" xfId="12148"/>
    <cellStyle name="Normal 6 2 2 2 2 4 2 2 2" xfId="27654"/>
    <cellStyle name="Normal 6 2 2 2 2 4 2 2 3" xfId="38211"/>
    <cellStyle name="Normal 6 2 2 2 2 4 2 2 4" xfId="48766"/>
    <cellStyle name="Normal 6 2 2 2 2 4 2 2 5" xfId="59330"/>
    <cellStyle name="Normal 6 2 2 2 2 4 2 3" xfId="17267"/>
    <cellStyle name="Normal 6 2 2 2 2 4 2 4" xfId="22374"/>
    <cellStyle name="Normal 6 2 2 2 2 4 2 5" xfId="32931"/>
    <cellStyle name="Normal 6 2 2 2 2 4 2 6" xfId="43486"/>
    <cellStyle name="Normal 6 2 2 2 2 4 2 7" xfId="54050"/>
    <cellStyle name="Normal 6 2 2 2 2 4 3" xfId="9507"/>
    <cellStyle name="Normal 6 2 2 2 2 4 3 2" xfId="25014"/>
    <cellStyle name="Normal 6 2 2 2 2 4 3 3" xfId="35571"/>
    <cellStyle name="Normal 6 2 2 2 2 4 3 4" xfId="46126"/>
    <cellStyle name="Normal 6 2 2 2 2 4 3 5" xfId="56690"/>
    <cellStyle name="Normal 6 2 2 2 2 4 4" xfId="4225"/>
    <cellStyle name="Normal 6 2 2 2 2 4 5" xfId="14803"/>
    <cellStyle name="Normal 6 2 2 2 2 4 6" xfId="19734"/>
    <cellStyle name="Normal 6 2 2 2 2 4 7" xfId="30291"/>
    <cellStyle name="Normal 6 2 2 2 2 4 8" xfId="40846"/>
    <cellStyle name="Normal 6 2 2 2 2 4 9" xfId="51410"/>
    <cellStyle name="Normal 6 2 2 2 2 5" xfId="5634"/>
    <cellStyle name="Normal 6 2 2 2 2 5 2" xfId="10916"/>
    <cellStyle name="Normal 6 2 2 2 2 5 2 2" xfId="26422"/>
    <cellStyle name="Normal 6 2 2 2 2 5 2 3" xfId="36979"/>
    <cellStyle name="Normal 6 2 2 2 2 5 2 4" xfId="47534"/>
    <cellStyle name="Normal 6 2 2 2 2 5 2 5" xfId="58098"/>
    <cellStyle name="Normal 6 2 2 2 2 5 3" xfId="16035"/>
    <cellStyle name="Normal 6 2 2 2 2 5 4" xfId="21142"/>
    <cellStyle name="Normal 6 2 2 2 2 5 5" xfId="31699"/>
    <cellStyle name="Normal 6 2 2 2 2 5 6" xfId="42254"/>
    <cellStyle name="Normal 6 2 2 2 2 5 7" xfId="52818"/>
    <cellStyle name="Normal 6 2 2 2 2 6" xfId="8275"/>
    <cellStyle name="Normal 6 2 2 2 2 6 2" xfId="23782"/>
    <cellStyle name="Normal 6 2 2 2 2 6 3" xfId="34339"/>
    <cellStyle name="Normal 6 2 2 2 2 6 4" xfId="44894"/>
    <cellStyle name="Normal 6 2 2 2 2 6 5" xfId="55458"/>
    <cellStyle name="Normal 6 2 2 2 2 7" xfId="2997"/>
    <cellStyle name="Normal 6 2 2 2 2 8" xfId="13571"/>
    <cellStyle name="Normal 6 2 2 2 2 9" xfId="18502"/>
    <cellStyle name="Normal 6 2 2 2 3" xfId="524"/>
    <cellStyle name="Normal 6 2 2 2 3 10" xfId="39790"/>
    <cellStyle name="Normal 6 2 2 2 3 11" xfId="50354"/>
    <cellStyle name="Normal 6 2 2 2 3 2" xfId="1229"/>
    <cellStyle name="Normal 6 2 2 2 3 2 10" xfId="51058"/>
    <cellStyle name="Normal 6 2 2 2 3 2 2" xfId="2461"/>
    <cellStyle name="Normal 6 2 2 2 3 2 2 2" xfId="7747"/>
    <cellStyle name="Normal 6 2 2 2 3 2 2 2 2" xfId="13028"/>
    <cellStyle name="Normal 6 2 2 2 3 2 2 2 2 2" xfId="28534"/>
    <cellStyle name="Normal 6 2 2 2 3 2 2 2 2 3" xfId="39091"/>
    <cellStyle name="Normal 6 2 2 2 3 2 2 2 2 4" xfId="49646"/>
    <cellStyle name="Normal 6 2 2 2 3 2 2 2 2 5" xfId="60210"/>
    <cellStyle name="Normal 6 2 2 2 3 2 2 2 3" xfId="18147"/>
    <cellStyle name="Normal 6 2 2 2 3 2 2 2 4" xfId="23254"/>
    <cellStyle name="Normal 6 2 2 2 3 2 2 2 5" xfId="33811"/>
    <cellStyle name="Normal 6 2 2 2 3 2 2 2 6" xfId="44366"/>
    <cellStyle name="Normal 6 2 2 2 3 2 2 2 7" xfId="54930"/>
    <cellStyle name="Normal 6 2 2 2 3 2 2 3" xfId="10387"/>
    <cellStyle name="Normal 6 2 2 2 3 2 2 3 2" xfId="25894"/>
    <cellStyle name="Normal 6 2 2 2 3 2 2 3 3" xfId="36451"/>
    <cellStyle name="Normal 6 2 2 2 3 2 2 3 4" xfId="47006"/>
    <cellStyle name="Normal 6 2 2 2 3 2 2 3 5" xfId="57570"/>
    <cellStyle name="Normal 6 2 2 2 3 2 2 4" xfId="5105"/>
    <cellStyle name="Normal 6 2 2 2 3 2 2 5" xfId="15683"/>
    <cellStyle name="Normal 6 2 2 2 3 2 2 6" xfId="20614"/>
    <cellStyle name="Normal 6 2 2 2 3 2 2 7" xfId="31171"/>
    <cellStyle name="Normal 6 2 2 2 3 2 2 8" xfId="41726"/>
    <cellStyle name="Normal 6 2 2 2 3 2 2 9" xfId="52290"/>
    <cellStyle name="Normal 6 2 2 2 3 2 3" xfId="6515"/>
    <cellStyle name="Normal 6 2 2 2 3 2 3 2" xfId="11796"/>
    <cellStyle name="Normal 6 2 2 2 3 2 3 2 2" xfId="27302"/>
    <cellStyle name="Normal 6 2 2 2 3 2 3 2 3" xfId="37859"/>
    <cellStyle name="Normal 6 2 2 2 3 2 3 2 4" xfId="48414"/>
    <cellStyle name="Normal 6 2 2 2 3 2 3 2 5" xfId="58978"/>
    <cellStyle name="Normal 6 2 2 2 3 2 3 3" xfId="16915"/>
    <cellStyle name="Normal 6 2 2 2 3 2 3 4" xfId="22022"/>
    <cellStyle name="Normal 6 2 2 2 3 2 3 5" xfId="32579"/>
    <cellStyle name="Normal 6 2 2 2 3 2 3 6" xfId="43134"/>
    <cellStyle name="Normal 6 2 2 2 3 2 3 7" xfId="53698"/>
    <cellStyle name="Normal 6 2 2 2 3 2 4" xfId="9155"/>
    <cellStyle name="Normal 6 2 2 2 3 2 4 2" xfId="24662"/>
    <cellStyle name="Normal 6 2 2 2 3 2 4 3" xfId="35219"/>
    <cellStyle name="Normal 6 2 2 2 3 2 4 4" xfId="45774"/>
    <cellStyle name="Normal 6 2 2 2 3 2 4 5" xfId="56338"/>
    <cellStyle name="Normal 6 2 2 2 3 2 5" xfId="3873"/>
    <cellStyle name="Normal 6 2 2 2 3 2 6" xfId="14451"/>
    <cellStyle name="Normal 6 2 2 2 3 2 7" xfId="19382"/>
    <cellStyle name="Normal 6 2 2 2 3 2 8" xfId="29939"/>
    <cellStyle name="Normal 6 2 2 2 3 2 9" xfId="40494"/>
    <cellStyle name="Normal 6 2 2 2 3 3" xfId="1757"/>
    <cellStyle name="Normal 6 2 2 2 3 3 2" xfId="7043"/>
    <cellStyle name="Normal 6 2 2 2 3 3 2 2" xfId="12324"/>
    <cellStyle name="Normal 6 2 2 2 3 3 2 2 2" xfId="27830"/>
    <cellStyle name="Normal 6 2 2 2 3 3 2 2 3" xfId="38387"/>
    <cellStyle name="Normal 6 2 2 2 3 3 2 2 4" xfId="48942"/>
    <cellStyle name="Normal 6 2 2 2 3 3 2 2 5" xfId="59506"/>
    <cellStyle name="Normal 6 2 2 2 3 3 2 3" xfId="17443"/>
    <cellStyle name="Normal 6 2 2 2 3 3 2 4" xfId="22550"/>
    <cellStyle name="Normal 6 2 2 2 3 3 2 5" xfId="33107"/>
    <cellStyle name="Normal 6 2 2 2 3 3 2 6" xfId="43662"/>
    <cellStyle name="Normal 6 2 2 2 3 3 2 7" xfId="54226"/>
    <cellStyle name="Normal 6 2 2 2 3 3 3" xfId="9683"/>
    <cellStyle name="Normal 6 2 2 2 3 3 3 2" xfId="25190"/>
    <cellStyle name="Normal 6 2 2 2 3 3 3 3" xfId="35747"/>
    <cellStyle name="Normal 6 2 2 2 3 3 3 4" xfId="46302"/>
    <cellStyle name="Normal 6 2 2 2 3 3 3 5" xfId="56866"/>
    <cellStyle name="Normal 6 2 2 2 3 3 4" xfId="4401"/>
    <cellStyle name="Normal 6 2 2 2 3 3 5" xfId="14979"/>
    <cellStyle name="Normal 6 2 2 2 3 3 6" xfId="19910"/>
    <cellStyle name="Normal 6 2 2 2 3 3 7" xfId="30467"/>
    <cellStyle name="Normal 6 2 2 2 3 3 8" xfId="41022"/>
    <cellStyle name="Normal 6 2 2 2 3 3 9" xfId="51586"/>
    <cellStyle name="Normal 6 2 2 2 3 4" xfId="5810"/>
    <cellStyle name="Normal 6 2 2 2 3 4 2" xfId="11092"/>
    <cellStyle name="Normal 6 2 2 2 3 4 2 2" xfId="26598"/>
    <cellStyle name="Normal 6 2 2 2 3 4 2 3" xfId="37155"/>
    <cellStyle name="Normal 6 2 2 2 3 4 2 4" xfId="47710"/>
    <cellStyle name="Normal 6 2 2 2 3 4 2 5" xfId="58274"/>
    <cellStyle name="Normal 6 2 2 2 3 4 3" xfId="16211"/>
    <cellStyle name="Normal 6 2 2 2 3 4 4" xfId="21318"/>
    <cellStyle name="Normal 6 2 2 2 3 4 5" xfId="31875"/>
    <cellStyle name="Normal 6 2 2 2 3 4 6" xfId="42430"/>
    <cellStyle name="Normal 6 2 2 2 3 4 7" xfId="52994"/>
    <cellStyle name="Normal 6 2 2 2 3 5" xfId="8451"/>
    <cellStyle name="Normal 6 2 2 2 3 5 2" xfId="23958"/>
    <cellStyle name="Normal 6 2 2 2 3 5 3" xfId="34515"/>
    <cellStyle name="Normal 6 2 2 2 3 5 4" xfId="45070"/>
    <cellStyle name="Normal 6 2 2 2 3 5 5" xfId="55634"/>
    <cellStyle name="Normal 6 2 2 2 3 6" xfId="3169"/>
    <cellStyle name="Normal 6 2 2 2 3 7" xfId="13747"/>
    <cellStyle name="Normal 6 2 2 2 3 8" xfId="18678"/>
    <cellStyle name="Normal 6 2 2 2 3 9" xfId="29235"/>
    <cellStyle name="Normal 6 2 2 2 4" xfId="877"/>
    <cellStyle name="Normal 6 2 2 2 4 10" xfId="50706"/>
    <cellStyle name="Normal 6 2 2 2 4 2" xfId="2109"/>
    <cellStyle name="Normal 6 2 2 2 4 2 2" xfId="7395"/>
    <cellStyle name="Normal 6 2 2 2 4 2 2 2" xfId="12676"/>
    <cellStyle name="Normal 6 2 2 2 4 2 2 2 2" xfId="28182"/>
    <cellStyle name="Normal 6 2 2 2 4 2 2 2 3" xfId="38739"/>
    <cellStyle name="Normal 6 2 2 2 4 2 2 2 4" xfId="49294"/>
    <cellStyle name="Normal 6 2 2 2 4 2 2 2 5" xfId="59858"/>
    <cellStyle name="Normal 6 2 2 2 4 2 2 3" xfId="17795"/>
    <cellStyle name="Normal 6 2 2 2 4 2 2 4" xfId="22902"/>
    <cellStyle name="Normal 6 2 2 2 4 2 2 5" xfId="33459"/>
    <cellStyle name="Normal 6 2 2 2 4 2 2 6" xfId="44014"/>
    <cellStyle name="Normal 6 2 2 2 4 2 2 7" xfId="54578"/>
    <cellStyle name="Normal 6 2 2 2 4 2 3" xfId="10035"/>
    <cellStyle name="Normal 6 2 2 2 4 2 3 2" xfId="25542"/>
    <cellStyle name="Normal 6 2 2 2 4 2 3 3" xfId="36099"/>
    <cellStyle name="Normal 6 2 2 2 4 2 3 4" xfId="46654"/>
    <cellStyle name="Normal 6 2 2 2 4 2 3 5" xfId="57218"/>
    <cellStyle name="Normal 6 2 2 2 4 2 4" xfId="4753"/>
    <cellStyle name="Normal 6 2 2 2 4 2 5" xfId="15331"/>
    <cellStyle name="Normal 6 2 2 2 4 2 6" xfId="20262"/>
    <cellStyle name="Normal 6 2 2 2 4 2 7" xfId="30819"/>
    <cellStyle name="Normal 6 2 2 2 4 2 8" xfId="41374"/>
    <cellStyle name="Normal 6 2 2 2 4 2 9" xfId="51938"/>
    <cellStyle name="Normal 6 2 2 2 4 3" xfId="6163"/>
    <cellStyle name="Normal 6 2 2 2 4 3 2" xfId="11444"/>
    <cellStyle name="Normal 6 2 2 2 4 3 2 2" xfId="26950"/>
    <cellStyle name="Normal 6 2 2 2 4 3 2 3" xfId="37507"/>
    <cellStyle name="Normal 6 2 2 2 4 3 2 4" xfId="48062"/>
    <cellStyle name="Normal 6 2 2 2 4 3 2 5" xfId="58626"/>
    <cellStyle name="Normal 6 2 2 2 4 3 3" xfId="16563"/>
    <cellStyle name="Normal 6 2 2 2 4 3 4" xfId="21670"/>
    <cellStyle name="Normal 6 2 2 2 4 3 5" xfId="32227"/>
    <cellStyle name="Normal 6 2 2 2 4 3 6" xfId="42782"/>
    <cellStyle name="Normal 6 2 2 2 4 3 7" xfId="53346"/>
    <cellStyle name="Normal 6 2 2 2 4 4" xfId="8803"/>
    <cellStyle name="Normal 6 2 2 2 4 4 2" xfId="24310"/>
    <cellStyle name="Normal 6 2 2 2 4 4 3" xfId="34867"/>
    <cellStyle name="Normal 6 2 2 2 4 4 4" xfId="45422"/>
    <cellStyle name="Normal 6 2 2 2 4 4 5" xfId="55986"/>
    <cellStyle name="Normal 6 2 2 2 4 5" xfId="3521"/>
    <cellStyle name="Normal 6 2 2 2 4 6" xfId="14099"/>
    <cellStyle name="Normal 6 2 2 2 4 7" xfId="19030"/>
    <cellStyle name="Normal 6 2 2 2 4 8" xfId="29587"/>
    <cellStyle name="Normal 6 2 2 2 4 9" xfId="40142"/>
    <cellStyle name="Normal 6 2 2 2 5" xfId="1405"/>
    <cellStyle name="Normal 6 2 2 2 5 2" xfId="6691"/>
    <cellStyle name="Normal 6 2 2 2 5 2 2" xfId="11972"/>
    <cellStyle name="Normal 6 2 2 2 5 2 2 2" xfId="27478"/>
    <cellStyle name="Normal 6 2 2 2 5 2 2 3" xfId="38035"/>
    <cellStyle name="Normal 6 2 2 2 5 2 2 4" xfId="48590"/>
    <cellStyle name="Normal 6 2 2 2 5 2 2 5" xfId="59154"/>
    <cellStyle name="Normal 6 2 2 2 5 2 3" xfId="17091"/>
    <cellStyle name="Normal 6 2 2 2 5 2 4" xfId="22198"/>
    <cellStyle name="Normal 6 2 2 2 5 2 5" xfId="32755"/>
    <cellStyle name="Normal 6 2 2 2 5 2 6" xfId="43310"/>
    <cellStyle name="Normal 6 2 2 2 5 2 7" xfId="53874"/>
    <cellStyle name="Normal 6 2 2 2 5 3" xfId="9331"/>
    <cellStyle name="Normal 6 2 2 2 5 3 2" xfId="24838"/>
    <cellStyle name="Normal 6 2 2 2 5 3 3" xfId="35395"/>
    <cellStyle name="Normal 6 2 2 2 5 3 4" xfId="45950"/>
    <cellStyle name="Normal 6 2 2 2 5 3 5" xfId="56514"/>
    <cellStyle name="Normal 6 2 2 2 5 4" xfId="4049"/>
    <cellStyle name="Normal 6 2 2 2 5 5" xfId="14627"/>
    <cellStyle name="Normal 6 2 2 2 5 6" xfId="19558"/>
    <cellStyle name="Normal 6 2 2 2 5 7" xfId="30115"/>
    <cellStyle name="Normal 6 2 2 2 5 8" xfId="40670"/>
    <cellStyle name="Normal 6 2 2 2 5 9" xfId="51234"/>
    <cellStyle name="Normal 6 2 2 2 6" xfId="2637"/>
    <cellStyle name="Normal 6 2 2 2 6 2" xfId="7923"/>
    <cellStyle name="Normal 6 2 2 2 6 2 2" xfId="13204"/>
    <cellStyle name="Normal 6 2 2 2 6 2 2 2" xfId="28710"/>
    <cellStyle name="Normal 6 2 2 2 6 2 2 3" xfId="39267"/>
    <cellStyle name="Normal 6 2 2 2 6 2 2 4" xfId="49822"/>
    <cellStyle name="Normal 6 2 2 2 6 2 2 5" xfId="60386"/>
    <cellStyle name="Normal 6 2 2 2 6 2 3" xfId="23430"/>
    <cellStyle name="Normal 6 2 2 2 6 2 4" xfId="33987"/>
    <cellStyle name="Normal 6 2 2 2 6 2 5" xfId="44542"/>
    <cellStyle name="Normal 6 2 2 2 6 2 6" xfId="55106"/>
    <cellStyle name="Normal 6 2 2 2 6 3" xfId="10563"/>
    <cellStyle name="Normal 6 2 2 2 6 3 2" xfId="26070"/>
    <cellStyle name="Normal 6 2 2 2 6 3 3" xfId="36627"/>
    <cellStyle name="Normal 6 2 2 2 6 3 4" xfId="47182"/>
    <cellStyle name="Normal 6 2 2 2 6 3 5" xfId="57746"/>
    <cellStyle name="Normal 6 2 2 2 6 4" xfId="5281"/>
    <cellStyle name="Normal 6 2 2 2 6 5" xfId="15859"/>
    <cellStyle name="Normal 6 2 2 2 6 6" xfId="20790"/>
    <cellStyle name="Normal 6 2 2 2 6 7" xfId="31347"/>
    <cellStyle name="Normal 6 2 2 2 6 8" xfId="41902"/>
    <cellStyle name="Normal 6 2 2 2 6 9" xfId="52466"/>
    <cellStyle name="Normal 6 2 2 2 7" xfId="5458"/>
    <cellStyle name="Normal 6 2 2 2 7 2" xfId="10740"/>
    <cellStyle name="Normal 6 2 2 2 7 2 2" xfId="26246"/>
    <cellStyle name="Normal 6 2 2 2 7 2 3" xfId="36803"/>
    <cellStyle name="Normal 6 2 2 2 7 2 4" xfId="47358"/>
    <cellStyle name="Normal 6 2 2 2 7 2 5" xfId="57922"/>
    <cellStyle name="Normal 6 2 2 2 7 3" xfId="20966"/>
    <cellStyle name="Normal 6 2 2 2 7 4" xfId="31523"/>
    <cellStyle name="Normal 6 2 2 2 7 5" xfId="42078"/>
    <cellStyle name="Normal 6 2 2 2 7 6" xfId="52642"/>
    <cellStyle name="Normal 6 2 2 2 8" xfId="8099"/>
    <cellStyle name="Normal 6 2 2 2 8 2" xfId="23606"/>
    <cellStyle name="Normal 6 2 2 2 8 3" xfId="34163"/>
    <cellStyle name="Normal 6 2 2 2 8 4" xfId="44718"/>
    <cellStyle name="Normal 6 2 2 2 8 5" xfId="55282"/>
    <cellStyle name="Normal 6 2 2 2 9" xfId="2814"/>
    <cellStyle name="Normal 6 2 2 3" xfId="261"/>
    <cellStyle name="Normal 6 2 2 3 10" xfId="28976"/>
    <cellStyle name="Normal 6 2 2 3 11" xfId="39531"/>
    <cellStyle name="Normal 6 2 2 3 12" xfId="50091"/>
    <cellStyle name="Normal 6 2 2 3 2" xfId="614"/>
    <cellStyle name="Normal 6 2 2 3 2 10" xfId="50443"/>
    <cellStyle name="Normal 6 2 2 3 2 2" xfId="1846"/>
    <cellStyle name="Normal 6 2 2 3 2 2 2" xfId="7132"/>
    <cellStyle name="Normal 6 2 2 3 2 2 2 2" xfId="12413"/>
    <cellStyle name="Normal 6 2 2 3 2 2 2 2 2" xfId="27919"/>
    <cellStyle name="Normal 6 2 2 3 2 2 2 2 3" xfId="38476"/>
    <cellStyle name="Normal 6 2 2 3 2 2 2 2 4" xfId="49031"/>
    <cellStyle name="Normal 6 2 2 3 2 2 2 2 5" xfId="59595"/>
    <cellStyle name="Normal 6 2 2 3 2 2 2 3" xfId="17532"/>
    <cellStyle name="Normal 6 2 2 3 2 2 2 4" xfId="22639"/>
    <cellStyle name="Normal 6 2 2 3 2 2 2 5" xfId="33196"/>
    <cellStyle name="Normal 6 2 2 3 2 2 2 6" xfId="43751"/>
    <cellStyle name="Normal 6 2 2 3 2 2 2 7" xfId="54315"/>
    <cellStyle name="Normal 6 2 2 3 2 2 3" xfId="9772"/>
    <cellStyle name="Normal 6 2 2 3 2 2 3 2" xfId="25279"/>
    <cellStyle name="Normal 6 2 2 3 2 2 3 3" xfId="35836"/>
    <cellStyle name="Normal 6 2 2 3 2 2 3 4" xfId="46391"/>
    <cellStyle name="Normal 6 2 2 3 2 2 3 5" xfId="56955"/>
    <cellStyle name="Normal 6 2 2 3 2 2 4" xfId="4490"/>
    <cellStyle name="Normal 6 2 2 3 2 2 5" xfId="15068"/>
    <cellStyle name="Normal 6 2 2 3 2 2 6" xfId="19999"/>
    <cellStyle name="Normal 6 2 2 3 2 2 7" xfId="30556"/>
    <cellStyle name="Normal 6 2 2 3 2 2 8" xfId="41111"/>
    <cellStyle name="Normal 6 2 2 3 2 2 9" xfId="51675"/>
    <cellStyle name="Normal 6 2 2 3 2 3" xfId="5900"/>
    <cellStyle name="Normal 6 2 2 3 2 3 2" xfId="11181"/>
    <cellStyle name="Normal 6 2 2 3 2 3 2 2" xfId="26687"/>
    <cellStyle name="Normal 6 2 2 3 2 3 2 3" xfId="37244"/>
    <cellStyle name="Normal 6 2 2 3 2 3 2 4" xfId="47799"/>
    <cellStyle name="Normal 6 2 2 3 2 3 2 5" xfId="58363"/>
    <cellStyle name="Normal 6 2 2 3 2 3 3" xfId="16300"/>
    <cellStyle name="Normal 6 2 2 3 2 3 4" xfId="21407"/>
    <cellStyle name="Normal 6 2 2 3 2 3 5" xfId="31964"/>
    <cellStyle name="Normal 6 2 2 3 2 3 6" xfId="42519"/>
    <cellStyle name="Normal 6 2 2 3 2 3 7" xfId="53083"/>
    <cellStyle name="Normal 6 2 2 3 2 4" xfId="8540"/>
    <cellStyle name="Normal 6 2 2 3 2 4 2" xfId="24047"/>
    <cellStyle name="Normal 6 2 2 3 2 4 3" xfId="34604"/>
    <cellStyle name="Normal 6 2 2 3 2 4 4" xfId="45159"/>
    <cellStyle name="Normal 6 2 2 3 2 4 5" xfId="55723"/>
    <cellStyle name="Normal 6 2 2 3 2 5" xfId="3258"/>
    <cellStyle name="Normal 6 2 2 3 2 6" xfId="13836"/>
    <cellStyle name="Normal 6 2 2 3 2 7" xfId="18767"/>
    <cellStyle name="Normal 6 2 2 3 2 8" xfId="29324"/>
    <cellStyle name="Normal 6 2 2 3 2 9" xfId="39879"/>
    <cellStyle name="Normal 6 2 2 3 3" xfId="966"/>
    <cellStyle name="Normal 6 2 2 3 3 10" xfId="50795"/>
    <cellStyle name="Normal 6 2 2 3 3 2" xfId="2198"/>
    <cellStyle name="Normal 6 2 2 3 3 2 2" xfId="7484"/>
    <cellStyle name="Normal 6 2 2 3 3 2 2 2" xfId="12765"/>
    <cellStyle name="Normal 6 2 2 3 3 2 2 2 2" xfId="28271"/>
    <cellStyle name="Normal 6 2 2 3 3 2 2 2 3" xfId="38828"/>
    <cellStyle name="Normal 6 2 2 3 3 2 2 2 4" xfId="49383"/>
    <cellStyle name="Normal 6 2 2 3 3 2 2 2 5" xfId="59947"/>
    <cellStyle name="Normal 6 2 2 3 3 2 2 3" xfId="17884"/>
    <cellStyle name="Normal 6 2 2 3 3 2 2 4" xfId="22991"/>
    <cellStyle name="Normal 6 2 2 3 3 2 2 5" xfId="33548"/>
    <cellStyle name="Normal 6 2 2 3 3 2 2 6" xfId="44103"/>
    <cellStyle name="Normal 6 2 2 3 3 2 2 7" xfId="54667"/>
    <cellStyle name="Normal 6 2 2 3 3 2 3" xfId="10124"/>
    <cellStyle name="Normal 6 2 2 3 3 2 3 2" xfId="25631"/>
    <cellStyle name="Normal 6 2 2 3 3 2 3 3" xfId="36188"/>
    <cellStyle name="Normal 6 2 2 3 3 2 3 4" xfId="46743"/>
    <cellStyle name="Normal 6 2 2 3 3 2 3 5" xfId="57307"/>
    <cellStyle name="Normal 6 2 2 3 3 2 4" xfId="4842"/>
    <cellStyle name="Normal 6 2 2 3 3 2 5" xfId="15420"/>
    <cellStyle name="Normal 6 2 2 3 3 2 6" xfId="20351"/>
    <cellStyle name="Normal 6 2 2 3 3 2 7" xfId="30908"/>
    <cellStyle name="Normal 6 2 2 3 3 2 8" xfId="41463"/>
    <cellStyle name="Normal 6 2 2 3 3 2 9" xfId="52027"/>
    <cellStyle name="Normal 6 2 2 3 3 3" xfId="6252"/>
    <cellStyle name="Normal 6 2 2 3 3 3 2" xfId="11533"/>
    <cellStyle name="Normal 6 2 2 3 3 3 2 2" xfId="27039"/>
    <cellStyle name="Normal 6 2 2 3 3 3 2 3" xfId="37596"/>
    <cellStyle name="Normal 6 2 2 3 3 3 2 4" xfId="48151"/>
    <cellStyle name="Normal 6 2 2 3 3 3 2 5" xfId="58715"/>
    <cellStyle name="Normal 6 2 2 3 3 3 3" xfId="16652"/>
    <cellStyle name="Normal 6 2 2 3 3 3 4" xfId="21759"/>
    <cellStyle name="Normal 6 2 2 3 3 3 5" xfId="32316"/>
    <cellStyle name="Normal 6 2 2 3 3 3 6" xfId="42871"/>
    <cellStyle name="Normal 6 2 2 3 3 3 7" xfId="53435"/>
    <cellStyle name="Normal 6 2 2 3 3 4" xfId="8892"/>
    <cellStyle name="Normal 6 2 2 3 3 4 2" xfId="24399"/>
    <cellStyle name="Normal 6 2 2 3 3 4 3" xfId="34956"/>
    <cellStyle name="Normal 6 2 2 3 3 4 4" xfId="45511"/>
    <cellStyle name="Normal 6 2 2 3 3 4 5" xfId="56075"/>
    <cellStyle name="Normal 6 2 2 3 3 5" xfId="3610"/>
    <cellStyle name="Normal 6 2 2 3 3 6" xfId="14188"/>
    <cellStyle name="Normal 6 2 2 3 3 7" xfId="19119"/>
    <cellStyle name="Normal 6 2 2 3 3 8" xfId="29676"/>
    <cellStyle name="Normal 6 2 2 3 3 9" xfId="40231"/>
    <cellStyle name="Normal 6 2 2 3 4" xfId="1494"/>
    <cellStyle name="Normal 6 2 2 3 4 2" xfId="6780"/>
    <cellStyle name="Normal 6 2 2 3 4 2 2" xfId="12061"/>
    <cellStyle name="Normal 6 2 2 3 4 2 2 2" xfId="27567"/>
    <cellStyle name="Normal 6 2 2 3 4 2 2 3" xfId="38124"/>
    <cellStyle name="Normal 6 2 2 3 4 2 2 4" xfId="48679"/>
    <cellStyle name="Normal 6 2 2 3 4 2 2 5" xfId="59243"/>
    <cellStyle name="Normal 6 2 2 3 4 2 3" xfId="17180"/>
    <cellStyle name="Normal 6 2 2 3 4 2 4" xfId="22287"/>
    <cellStyle name="Normal 6 2 2 3 4 2 5" xfId="32844"/>
    <cellStyle name="Normal 6 2 2 3 4 2 6" xfId="43399"/>
    <cellStyle name="Normal 6 2 2 3 4 2 7" xfId="53963"/>
    <cellStyle name="Normal 6 2 2 3 4 3" xfId="9420"/>
    <cellStyle name="Normal 6 2 2 3 4 3 2" xfId="24927"/>
    <cellStyle name="Normal 6 2 2 3 4 3 3" xfId="35484"/>
    <cellStyle name="Normal 6 2 2 3 4 3 4" xfId="46039"/>
    <cellStyle name="Normal 6 2 2 3 4 3 5" xfId="56603"/>
    <cellStyle name="Normal 6 2 2 3 4 4" xfId="4138"/>
    <cellStyle name="Normal 6 2 2 3 4 5" xfId="14716"/>
    <cellStyle name="Normal 6 2 2 3 4 6" xfId="19647"/>
    <cellStyle name="Normal 6 2 2 3 4 7" xfId="30204"/>
    <cellStyle name="Normal 6 2 2 3 4 8" xfId="40759"/>
    <cellStyle name="Normal 6 2 2 3 4 9" xfId="51323"/>
    <cellStyle name="Normal 6 2 2 3 5" xfId="5547"/>
    <cellStyle name="Normal 6 2 2 3 5 2" xfId="10829"/>
    <cellStyle name="Normal 6 2 2 3 5 2 2" xfId="26335"/>
    <cellStyle name="Normal 6 2 2 3 5 2 3" xfId="36892"/>
    <cellStyle name="Normal 6 2 2 3 5 2 4" xfId="47447"/>
    <cellStyle name="Normal 6 2 2 3 5 2 5" xfId="58011"/>
    <cellStyle name="Normal 6 2 2 3 5 3" xfId="15948"/>
    <cellStyle name="Normal 6 2 2 3 5 4" xfId="21055"/>
    <cellStyle name="Normal 6 2 2 3 5 5" xfId="31612"/>
    <cellStyle name="Normal 6 2 2 3 5 6" xfId="42167"/>
    <cellStyle name="Normal 6 2 2 3 5 7" xfId="52731"/>
    <cellStyle name="Normal 6 2 2 3 6" xfId="8188"/>
    <cellStyle name="Normal 6 2 2 3 6 2" xfId="23695"/>
    <cellStyle name="Normal 6 2 2 3 6 3" xfId="34252"/>
    <cellStyle name="Normal 6 2 2 3 6 4" xfId="44807"/>
    <cellStyle name="Normal 6 2 2 3 6 5" xfId="55371"/>
    <cellStyle name="Normal 6 2 2 3 7" xfId="2910"/>
    <cellStyle name="Normal 6 2 2 3 8" xfId="13484"/>
    <cellStyle name="Normal 6 2 2 3 9" xfId="18415"/>
    <cellStyle name="Normal 6 2 2 4" xfId="439"/>
    <cellStyle name="Normal 6 2 2 4 10" xfId="39707"/>
    <cellStyle name="Normal 6 2 2 4 11" xfId="50269"/>
    <cellStyle name="Normal 6 2 2 4 2" xfId="1144"/>
    <cellStyle name="Normal 6 2 2 4 2 10" xfId="50973"/>
    <cellStyle name="Normal 6 2 2 4 2 2" xfId="2376"/>
    <cellStyle name="Normal 6 2 2 4 2 2 2" xfId="7662"/>
    <cellStyle name="Normal 6 2 2 4 2 2 2 2" xfId="12943"/>
    <cellStyle name="Normal 6 2 2 4 2 2 2 2 2" xfId="28449"/>
    <cellStyle name="Normal 6 2 2 4 2 2 2 2 3" xfId="39006"/>
    <cellStyle name="Normal 6 2 2 4 2 2 2 2 4" xfId="49561"/>
    <cellStyle name="Normal 6 2 2 4 2 2 2 2 5" xfId="60125"/>
    <cellStyle name="Normal 6 2 2 4 2 2 2 3" xfId="18062"/>
    <cellStyle name="Normal 6 2 2 4 2 2 2 4" xfId="23169"/>
    <cellStyle name="Normal 6 2 2 4 2 2 2 5" xfId="33726"/>
    <cellStyle name="Normal 6 2 2 4 2 2 2 6" xfId="44281"/>
    <cellStyle name="Normal 6 2 2 4 2 2 2 7" xfId="54845"/>
    <cellStyle name="Normal 6 2 2 4 2 2 3" xfId="10302"/>
    <cellStyle name="Normal 6 2 2 4 2 2 3 2" xfId="25809"/>
    <cellStyle name="Normal 6 2 2 4 2 2 3 3" xfId="36366"/>
    <cellStyle name="Normal 6 2 2 4 2 2 3 4" xfId="46921"/>
    <cellStyle name="Normal 6 2 2 4 2 2 3 5" xfId="57485"/>
    <cellStyle name="Normal 6 2 2 4 2 2 4" xfId="5020"/>
    <cellStyle name="Normal 6 2 2 4 2 2 5" xfId="15598"/>
    <cellStyle name="Normal 6 2 2 4 2 2 6" xfId="20529"/>
    <cellStyle name="Normal 6 2 2 4 2 2 7" xfId="31086"/>
    <cellStyle name="Normal 6 2 2 4 2 2 8" xfId="41641"/>
    <cellStyle name="Normal 6 2 2 4 2 2 9" xfId="52205"/>
    <cellStyle name="Normal 6 2 2 4 2 3" xfId="6430"/>
    <cellStyle name="Normal 6 2 2 4 2 3 2" xfId="11711"/>
    <cellStyle name="Normal 6 2 2 4 2 3 2 2" xfId="27217"/>
    <cellStyle name="Normal 6 2 2 4 2 3 2 3" xfId="37774"/>
    <cellStyle name="Normal 6 2 2 4 2 3 2 4" xfId="48329"/>
    <cellStyle name="Normal 6 2 2 4 2 3 2 5" xfId="58893"/>
    <cellStyle name="Normal 6 2 2 4 2 3 3" xfId="16830"/>
    <cellStyle name="Normal 6 2 2 4 2 3 4" xfId="21937"/>
    <cellStyle name="Normal 6 2 2 4 2 3 5" xfId="32494"/>
    <cellStyle name="Normal 6 2 2 4 2 3 6" xfId="43049"/>
    <cellStyle name="Normal 6 2 2 4 2 3 7" xfId="53613"/>
    <cellStyle name="Normal 6 2 2 4 2 4" xfId="9070"/>
    <cellStyle name="Normal 6 2 2 4 2 4 2" xfId="24577"/>
    <cellStyle name="Normal 6 2 2 4 2 4 3" xfId="35134"/>
    <cellStyle name="Normal 6 2 2 4 2 4 4" xfId="45689"/>
    <cellStyle name="Normal 6 2 2 4 2 4 5" xfId="56253"/>
    <cellStyle name="Normal 6 2 2 4 2 5" xfId="3788"/>
    <cellStyle name="Normal 6 2 2 4 2 6" xfId="14366"/>
    <cellStyle name="Normal 6 2 2 4 2 7" xfId="19297"/>
    <cellStyle name="Normal 6 2 2 4 2 8" xfId="29854"/>
    <cellStyle name="Normal 6 2 2 4 2 9" xfId="40409"/>
    <cellStyle name="Normal 6 2 2 4 3" xfId="1672"/>
    <cellStyle name="Normal 6 2 2 4 3 2" xfId="6958"/>
    <cellStyle name="Normal 6 2 2 4 3 2 2" xfId="12239"/>
    <cellStyle name="Normal 6 2 2 4 3 2 2 2" xfId="27745"/>
    <cellStyle name="Normal 6 2 2 4 3 2 2 3" xfId="38302"/>
    <cellStyle name="Normal 6 2 2 4 3 2 2 4" xfId="48857"/>
    <cellStyle name="Normal 6 2 2 4 3 2 2 5" xfId="59421"/>
    <cellStyle name="Normal 6 2 2 4 3 2 3" xfId="17358"/>
    <cellStyle name="Normal 6 2 2 4 3 2 4" xfId="22465"/>
    <cellStyle name="Normal 6 2 2 4 3 2 5" xfId="33022"/>
    <cellStyle name="Normal 6 2 2 4 3 2 6" xfId="43577"/>
    <cellStyle name="Normal 6 2 2 4 3 2 7" xfId="54141"/>
    <cellStyle name="Normal 6 2 2 4 3 3" xfId="9598"/>
    <cellStyle name="Normal 6 2 2 4 3 3 2" xfId="25105"/>
    <cellStyle name="Normal 6 2 2 4 3 3 3" xfId="35662"/>
    <cellStyle name="Normal 6 2 2 4 3 3 4" xfId="46217"/>
    <cellStyle name="Normal 6 2 2 4 3 3 5" xfId="56781"/>
    <cellStyle name="Normal 6 2 2 4 3 4" xfId="4316"/>
    <cellStyle name="Normal 6 2 2 4 3 5" xfId="14894"/>
    <cellStyle name="Normal 6 2 2 4 3 6" xfId="19825"/>
    <cellStyle name="Normal 6 2 2 4 3 7" xfId="30382"/>
    <cellStyle name="Normal 6 2 2 4 3 8" xfId="40937"/>
    <cellStyle name="Normal 6 2 2 4 3 9" xfId="51501"/>
    <cellStyle name="Normal 6 2 2 4 4" xfId="5725"/>
    <cellStyle name="Normal 6 2 2 4 4 2" xfId="11007"/>
    <cellStyle name="Normal 6 2 2 4 4 2 2" xfId="26513"/>
    <cellStyle name="Normal 6 2 2 4 4 2 3" xfId="37070"/>
    <cellStyle name="Normal 6 2 2 4 4 2 4" xfId="47625"/>
    <cellStyle name="Normal 6 2 2 4 4 2 5" xfId="58189"/>
    <cellStyle name="Normal 6 2 2 4 4 3" xfId="16126"/>
    <cellStyle name="Normal 6 2 2 4 4 4" xfId="21233"/>
    <cellStyle name="Normal 6 2 2 4 4 5" xfId="31790"/>
    <cellStyle name="Normal 6 2 2 4 4 6" xfId="42345"/>
    <cellStyle name="Normal 6 2 2 4 4 7" xfId="52909"/>
    <cellStyle name="Normal 6 2 2 4 5" xfId="8366"/>
    <cellStyle name="Normal 6 2 2 4 5 2" xfId="23873"/>
    <cellStyle name="Normal 6 2 2 4 5 3" xfId="34430"/>
    <cellStyle name="Normal 6 2 2 4 5 4" xfId="44985"/>
    <cellStyle name="Normal 6 2 2 4 5 5" xfId="55549"/>
    <cellStyle name="Normal 6 2 2 4 6" xfId="3086"/>
    <cellStyle name="Normal 6 2 2 4 7" xfId="13662"/>
    <cellStyle name="Normal 6 2 2 4 8" xfId="18593"/>
    <cellStyle name="Normal 6 2 2 4 9" xfId="29152"/>
    <cellStyle name="Normal 6 2 2 5" xfId="792"/>
    <cellStyle name="Normal 6 2 2 5 10" xfId="50621"/>
    <cellStyle name="Normal 6 2 2 5 2" xfId="2024"/>
    <cellStyle name="Normal 6 2 2 5 2 2" xfId="7310"/>
    <cellStyle name="Normal 6 2 2 5 2 2 2" xfId="12591"/>
    <cellStyle name="Normal 6 2 2 5 2 2 2 2" xfId="28097"/>
    <cellStyle name="Normal 6 2 2 5 2 2 2 3" xfId="38654"/>
    <cellStyle name="Normal 6 2 2 5 2 2 2 4" xfId="49209"/>
    <cellStyle name="Normal 6 2 2 5 2 2 2 5" xfId="59773"/>
    <cellStyle name="Normal 6 2 2 5 2 2 3" xfId="17710"/>
    <cellStyle name="Normal 6 2 2 5 2 2 4" xfId="22817"/>
    <cellStyle name="Normal 6 2 2 5 2 2 5" xfId="33374"/>
    <cellStyle name="Normal 6 2 2 5 2 2 6" xfId="43929"/>
    <cellStyle name="Normal 6 2 2 5 2 2 7" xfId="54493"/>
    <cellStyle name="Normal 6 2 2 5 2 3" xfId="9950"/>
    <cellStyle name="Normal 6 2 2 5 2 3 2" xfId="25457"/>
    <cellStyle name="Normal 6 2 2 5 2 3 3" xfId="36014"/>
    <cellStyle name="Normal 6 2 2 5 2 3 4" xfId="46569"/>
    <cellStyle name="Normal 6 2 2 5 2 3 5" xfId="57133"/>
    <cellStyle name="Normal 6 2 2 5 2 4" xfId="4668"/>
    <cellStyle name="Normal 6 2 2 5 2 5" xfId="15246"/>
    <cellStyle name="Normal 6 2 2 5 2 6" xfId="20177"/>
    <cellStyle name="Normal 6 2 2 5 2 7" xfId="30734"/>
    <cellStyle name="Normal 6 2 2 5 2 8" xfId="41289"/>
    <cellStyle name="Normal 6 2 2 5 2 9" xfId="51853"/>
    <cellStyle name="Normal 6 2 2 5 3" xfId="6078"/>
    <cellStyle name="Normal 6 2 2 5 3 2" xfId="11359"/>
    <cellStyle name="Normal 6 2 2 5 3 2 2" xfId="26865"/>
    <cellStyle name="Normal 6 2 2 5 3 2 3" xfId="37422"/>
    <cellStyle name="Normal 6 2 2 5 3 2 4" xfId="47977"/>
    <cellStyle name="Normal 6 2 2 5 3 2 5" xfId="58541"/>
    <cellStyle name="Normal 6 2 2 5 3 3" xfId="16478"/>
    <cellStyle name="Normal 6 2 2 5 3 4" xfId="21585"/>
    <cellStyle name="Normal 6 2 2 5 3 5" xfId="32142"/>
    <cellStyle name="Normal 6 2 2 5 3 6" xfId="42697"/>
    <cellStyle name="Normal 6 2 2 5 3 7" xfId="53261"/>
    <cellStyle name="Normal 6 2 2 5 4" xfId="8718"/>
    <cellStyle name="Normal 6 2 2 5 4 2" xfId="24225"/>
    <cellStyle name="Normal 6 2 2 5 4 3" xfId="34782"/>
    <cellStyle name="Normal 6 2 2 5 4 4" xfId="45337"/>
    <cellStyle name="Normal 6 2 2 5 4 5" xfId="55901"/>
    <cellStyle name="Normal 6 2 2 5 5" xfId="3436"/>
    <cellStyle name="Normal 6 2 2 5 6" xfId="14014"/>
    <cellStyle name="Normal 6 2 2 5 7" xfId="18945"/>
    <cellStyle name="Normal 6 2 2 5 8" xfId="29502"/>
    <cellStyle name="Normal 6 2 2 5 9" xfId="40057"/>
    <cellStyle name="Normal 6 2 2 6" xfId="1318"/>
    <cellStyle name="Normal 6 2 2 6 2" xfId="6604"/>
    <cellStyle name="Normal 6 2 2 6 2 2" xfId="11885"/>
    <cellStyle name="Normal 6 2 2 6 2 2 2" xfId="27391"/>
    <cellStyle name="Normal 6 2 2 6 2 2 3" xfId="37948"/>
    <cellStyle name="Normal 6 2 2 6 2 2 4" xfId="48503"/>
    <cellStyle name="Normal 6 2 2 6 2 2 5" xfId="59067"/>
    <cellStyle name="Normal 6 2 2 6 2 3" xfId="17004"/>
    <cellStyle name="Normal 6 2 2 6 2 4" xfId="22111"/>
    <cellStyle name="Normal 6 2 2 6 2 5" xfId="32668"/>
    <cellStyle name="Normal 6 2 2 6 2 6" xfId="43223"/>
    <cellStyle name="Normal 6 2 2 6 2 7" xfId="53787"/>
    <cellStyle name="Normal 6 2 2 6 3" xfId="9244"/>
    <cellStyle name="Normal 6 2 2 6 3 2" xfId="24751"/>
    <cellStyle name="Normal 6 2 2 6 3 3" xfId="35308"/>
    <cellStyle name="Normal 6 2 2 6 3 4" xfId="45863"/>
    <cellStyle name="Normal 6 2 2 6 3 5" xfId="56427"/>
    <cellStyle name="Normal 6 2 2 6 4" xfId="3962"/>
    <cellStyle name="Normal 6 2 2 6 5" xfId="14540"/>
    <cellStyle name="Normal 6 2 2 6 6" xfId="19471"/>
    <cellStyle name="Normal 6 2 2 6 7" xfId="30028"/>
    <cellStyle name="Normal 6 2 2 6 8" xfId="40583"/>
    <cellStyle name="Normal 6 2 2 6 9" xfId="51147"/>
    <cellStyle name="Normal 6 2 2 7" xfId="2550"/>
    <cellStyle name="Normal 6 2 2 7 2" xfId="7836"/>
    <cellStyle name="Normal 6 2 2 7 2 2" xfId="13117"/>
    <cellStyle name="Normal 6 2 2 7 2 2 2" xfId="28623"/>
    <cellStyle name="Normal 6 2 2 7 2 2 3" xfId="39180"/>
    <cellStyle name="Normal 6 2 2 7 2 2 4" xfId="49735"/>
    <cellStyle name="Normal 6 2 2 7 2 2 5" xfId="60299"/>
    <cellStyle name="Normal 6 2 2 7 2 3" xfId="23343"/>
    <cellStyle name="Normal 6 2 2 7 2 4" xfId="33900"/>
    <cellStyle name="Normal 6 2 2 7 2 5" xfId="44455"/>
    <cellStyle name="Normal 6 2 2 7 2 6" xfId="55019"/>
    <cellStyle name="Normal 6 2 2 7 3" xfId="10476"/>
    <cellStyle name="Normal 6 2 2 7 3 2" xfId="25983"/>
    <cellStyle name="Normal 6 2 2 7 3 3" xfId="36540"/>
    <cellStyle name="Normal 6 2 2 7 3 4" xfId="47095"/>
    <cellStyle name="Normal 6 2 2 7 3 5" xfId="57659"/>
    <cellStyle name="Normal 6 2 2 7 4" xfId="5194"/>
    <cellStyle name="Normal 6 2 2 7 5" xfId="15772"/>
    <cellStyle name="Normal 6 2 2 7 6" xfId="20703"/>
    <cellStyle name="Normal 6 2 2 7 7" xfId="31260"/>
    <cellStyle name="Normal 6 2 2 7 8" xfId="41815"/>
    <cellStyle name="Normal 6 2 2 7 9" xfId="52379"/>
    <cellStyle name="Normal 6 2 2 8" xfId="5373"/>
    <cellStyle name="Normal 6 2 2 8 2" xfId="10655"/>
    <cellStyle name="Normal 6 2 2 8 2 2" xfId="26161"/>
    <cellStyle name="Normal 6 2 2 8 2 3" xfId="36718"/>
    <cellStyle name="Normal 6 2 2 8 2 4" xfId="47273"/>
    <cellStyle name="Normal 6 2 2 8 2 5" xfId="57837"/>
    <cellStyle name="Normal 6 2 2 8 3" xfId="20881"/>
    <cellStyle name="Normal 6 2 2 8 4" xfId="31438"/>
    <cellStyle name="Normal 6 2 2 8 5" xfId="41993"/>
    <cellStyle name="Normal 6 2 2 8 6" xfId="52557"/>
    <cellStyle name="Normal 6 2 2 9" xfId="8014"/>
    <cellStyle name="Normal 6 2 2 9 2" xfId="23521"/>
    <cellStyle name="Normal 6 2 2 9 3" xfId="34078"/>
    <cellStyle name="Normal 6 2 2 9 4" xfId="44633"/>
    <cellStyle name="Normal 6 2 2 9 5" xfId="55197"/>
    <cellStyle name="Normal 6 2 3" xfId="104"/>
    <cellStyle name="Normal 6 2 3 10" xfId="2760"/>
    <cellStyle name="Normal 6 2 3 11" xfId="13324"/>
    <cellStyle name="Normal 6 2 3 12" xfId="18253"/>
    <cellStyle name="Normal 6 2 3 13" xfId="28834"/>
    <cellStyle name="Normal 6 2 3 14" xfId="39389"/>
    <cellStyle name="Normal 6 2 3 15" xfId="49930"/>
    <cellStyle name="Normal 6 2 3 2" xfId="184"/>
    <cellStyle name="Normal 6 2 3 2 10" xfId="13411"/>
    <cellStyle name="Normal 6 2 3 2 11" xfId="18341"/>
    <cellStyle name="Normal 6 2 3 2 12" xfId="28903"/>
    <cellStyle name="Normal 6 2 3 2 13" xfId="39458"/>
    <cellStyle name="Normal 6 2 3 2 14" xfId="50018"/>
    <cellStyle name="Normal 6 2 3 2 2" xfId="364"/>
    <cellStyle name="Normal 6 2 3 2 2 10" xfId="29079"/>
    <cellStyle name="Normal 6 2 3 2 2 11" xfId="39634"/>
    <cellStyle name="Normal 6 2 3 2 2 12" xfId="50194"/>
    <cellStyle name="Normal 6 2 3 2 2 2" xfId="717"/>
    <cellStyle name="Normal 6 2 3 2 2 2 10" xfId="50546"/>
    <cellStyle name="Normal 6 2 3 2 2 2 2" xfId="1949"/>
    <cellStyle name="Normal 6 2 3 2 2 2 2 2" xfId="7235"/>
    <cellStyle name="Normal 6 2 3 2 2 2 2 2 2" xfId="12516"/>
    <cellStyle name="Normal 6 2 3 2 2 2 2 2 2 2" xfId="28022"/>
    <cellStyle name="Normal 6 2 3 2 2 2 2 2 2 3" xfId="38579"/>
    <cellStyle name="Normal 6 2 3 2 2 2 2 2 2 4" xfId="49134"/>
    <cellStyle name="Normal 6 2 3 2 2 2 2 2 2 5" xfId="59698"/>
    <cellStyle name="Normal 6 2 3 2 2 2 2 2 3" xfId="17635"/>
    <cellStyle name="Normal 6 2 3 2 2 2 2 2 4" xfId="22742"/>
    <cellStyle name="Normal 6 2 3 2 2 2 2 2 5" xfId="33299"/>
    <cellStyle name="Normal 6 2 3 2 2 2 2 2 6" xfId="43854"/>
    <cellStyle name="Normal 6 2 3 2 2 2 2 2 7" xfId="54418"/>
    <cellStyle name="Normal 6 2 3 2 2 2 2 3" xfId="9875"/>
    <cellStyle name="Normal 6 2 3 2 2 2 2 3 2" xfId="25382"/>
    <cellStyle name="Normal 6 2 3 2 2 2 2 3 3" xfId="35939"/>
    <cellStyle name="Normal 6 2 3 2 2 2 2 3 4" xfId="46494"/>
    <cellStyle name="Normal 6 2 3 2 2 2 2 3 5" xfId="57058"/>
    <cellStyle name="Normal 6 2 3 2 2 2 2 4" xfId="4593"/>
    <cellStyle name="Normal 6 2 3 2 2 2 2 5" xfId="15171"/>
    <cellStyle name="Normal 6 2 3 2 2 2 2 6" xfId="20102"/>
    <cellStyle name="Normal 6 2 3 2 2 2 2 7" xfId="30659"/>
    <cellStyle name="Normal 6 2 3 2 2 2 2 8" xfId="41214"/>
    <cellStyle name="Normal 6 2 3 2 2 2 2 9" xfId="51778"/>
    <cellStyle name="Normal 6 2 3 2 2 2 3" xfId="6003"/>
    <cellStyle name="Normal 6 2 3 2 2 2 3 2" xfId="11284"/>
    <cellStyle name="Normal 6 2 3 2 2 2 3 2 2" xfId="26790"/>
    <cellStyle name="Normal 6 2 3 2 2 2 3 2 3" xfId="37347"/>
    <cellStyle name="Normal 6 2 3 2 2 2 3 2 4" xfId="47902"/>
    <cellStyle name="Normal 6 2 3 2 2 2 3 2 5" xfId="58466"/>
    <cellStyle name="Normal 6 2 3 2 2 2 3 3" xfId="16403"/>
    <cellStyle name="Normal 6 2 3 2 2 2 3 4" xfId="21510"/>
    <cellStyle name="Normal 6 2 3 2 2 2 3 5" xfId="32067"/>
    <cellStyle name="Normal 6 2 3 2 2 2 3 6" xfId="42622"/>
    <cellStyle name="Normal 6 2 3 2 2 2 3 7" xfId="53186"/>
    <cellStyle name="Normal 6 2 3 2 2 2 4" xfId="8643"/>
    <cellStyle name="Normal 6 2 3 2 2 2 4 2" xfId="24150"/>
    <cellStyle name="Normal 6 2 3 2 2 2 4 3" xfId="34707"/>
    <cellStyle name="Normal 6 2 3 2 2 2 4 4" xfId="45262"/>
    <cellStyle name="Normal 6 2 3 2 2 2 4 5" xfId="55826"/>
    <cellStyle name="Normal 6 2 3 2 2 2 5" xfId="3361"/>
    <cellStyle name="Normal 6 2 3 2 2 2 6" xfId="13939"/>
    <cellStyle name="Normal 6 2 3 2 2 2 7" xfId="18870"/>
    <cellStyle name="Normal 6 2 3 2 2 2 8" xfId="29427"/>
    <cellStyle name="Normal 6 2 3 2 2 2 9" xfId="39982"/>
    <cellStyle name="Normal 6 2 3 2 2 3" xfId="1069"/>
    <cellStyle name="Normal 6 2 3 2 2 3 10" xfId="50898"/>
    <cellStyle name="Normal 6 2 3 2 2 3 2" xfId="2301"/>
    <cellStyle name="Normal 6 2 3 2 2 3 2 2" xfId="7587"/>
    <cellStyle name="Normal 6 2 3 2 2 3 2 2 2" xfId="12868"/>
    <cellStyle name="Normal 6 2 3 2 2 3 2 2 2 2" xfId="28374"/>
    <cellStyle name="Normal 6 2 3 2 2 3 2 2 2 3" xfId="38931"/>
    <cellStyle name="Normal 6 2 3 2 2 3 2 2 2 4" xfId="49486"/>
    <cellStyle name="Normal 6 2 3 2 2 3 2 2 2 5" xfId="60050"/>
    <cellStyle name="Normal 6 2 3 2 2 3 2 2 3" xfId="17987"/>
    <cellStyle name="Normal 6 2 3 2 2 3 2 2 4" xfId="23094"/>
    <cellStyle name="Normal 6 2 3 2 2 3 2 2 5" xfId="33651"/>
    <cellStyle name="Normal 6 2 3 2 2 3 2 2 6" xfId="44206"/>
    <cellStyle name="Normal 6 2 3 2 2 3 2 2 7" xfId="54770"/>
    <cellStyle name="Normal 6 2 3 2 2 3 2 3" xfId="10227"/>
    <cellStyle name="Normal 6 2 3 2 2 3 2 3 2" xfId="25734"/>
    <cellStyle name="Normal 6 2 3 2 2 3 2 3 3" xfId="36291"/>
    <cellStyle name="Normal 6 2 3 2 2 3 2 3 4" xfId="46846"/>
    <cellStyle name="Normal 6 2 3 2 2 3 2 3 5" xfId="57410"/>
    <cellStyle name="Normal 6 2 3 2 2 3 2 4" xfId="4945"/>
    <cellStyle name="Normal 6 2 3 2 2 3 2 5" xfId="15523"/>
    <cellStyle name="Normal 6 2 3 2 2 3 2 6" xfId="20454"/>
    <cellStyle name="Normal 6 2 3 2 2 3 2 7" xfId="31011"/>
    <cellStyle name="Normal 6 2 3 2 2 3 2 8" xfId="41566"/>
    <cellStyle name="Normal 6 2 3 2 2 3 2 9" xfId="52130"/>
    <cellStyle name="Normal 6 2 3 2 2 3 3" xfId="6355"/>
    <cellStyle name="Normal 6 2 3 2 2 3 3 2" xfId="11636"/>
    <cellStyle name="Normal 6 2 3 2 2 3 3 2 2" xfId="27142"/>
    <cellStyle name="Normal 6 2 3 2 2 3 3 2 3" xfId="37699"/>
    <cellStyle name="Normal 6 2 3 2 2 3 3 2 4" xfId="48254"/>
    <cellStyle name="Normal 6 2 3 2 2 3 3 2 5" xfId="58818"/>
    <cellStyle name="Normal 6 2 3 2 2 3 3 3" xfId="16755"/>
    <cellStyle name="Normal 6 2 3 2 2 3 3 4" xfId="21862"/>
    <cellStyle name="Normal 6 2 3 2 2 3 3 5" xfId="32419"/>
    <cellStyle name="Normal 6 2 3 2 2 3 3 6" xfId="42974"/>
    <cellStyle name="Normal 6 2 3 2 2 3 3 7" xfId="53538"/>
    <cellStyle name="Normal 6 2 3 2 2 3 4" xfId="8995"/>
    <cellStyle name="Normal 6 2 3 2 2 3 4 2" xfId="24502"/>
    <cellStyle name="Normal 6 2 3 2 2 3 4 3" xfId="35059"/>
    <cellStyle name="Normal 6 2 3 2 2 3 4 4" xfId="45614"/>
    <cellStyle name="Normal 6 2 3 2 2 3 4 5" xfId="56178"/>
    <cellStyle name="Normal 6 2 3 2 2 3 5" xfId="3713"/>
    <cellStyle name="Normal 6 2 3 2 2 3 6" xfId="14291"/>
    <cellStyle name="Normal 6 2 3 2 2 3 7" xfId="19222"/>
    <cellStyle name="Normal 6 2 3 2 2 3 8" xfId="29779"/>
    <cellStyle name="Normal 6 2 3 2 2 3 9" xfId="40334"/>
    <cellStyle name="Normal 6 2 3 2 2 4" xfId="1597"/>
    <cellStyle name="Normal 6 2 3 2 2 4 2" xfId="6883"/>
    <cellStyle name="Normal 6 2 3 2 2 4 2 2" xfId="12164"/>
    <cellStyle name="Normal 6 2 3 2 2 4 2 2 2" xfId="27670"/>
    <cellStyle name="Normal 6 2 3 2 2 4 2 2 3" xfId="38227"/>
    <cellStyle name="Normal 6 2 3 2 2 4 2 2 4" xfId="48782"/>
    <cellStyle name="Normal 6 2 3 2 2 4 2 2 5" xfId="59346"/>
    <cellStyle name="Normal 6 2 3 2 2 4 2 3" xfId="17283"/>
    <cellStyle name="Normal 6 2 3 2 2 4 2 4" xfId="22390"/>
    <cellStyle name="Normal 6 2 3 2 2 4 2 5" xfId="32947"/>
    <cellStyle name="Normal 6 2 3 2 2 4 2 6" xfId="43502"/>
    <cellStyle name="Normal 6 2 3 2 2 4 2 7" xfId="54066"/>
    <cellStyle name="Normal 6 2 3 2 2 4 3" xfId="9523"/>
    <cellStyle name="Normal 6 2 3 2 2 4 3 2" xfId="25030"/>
    <cellStyle name="Normal 6 2 3 2 2 4 3 3" xfId="35587"/>
    <cellStyle name="Normal 6 2 3 2 2 4 3 4" xfId="46142"/>
    <cellStyle name="Normal 6 2 3 2 2 4 3 5" xfId="56706"/>
    <cellStyle name="Normal 6 2 3 2 2 4 4" xfId="4241"/>
    <cellStyle name="Normal 6 2 3 2 2 4 5" xfId="14819"/>
    <cellStyle name="Normal 6 2 3 2 2 4 6" xfId="19750"/>
    <cellStyle name="Normal 6 2 3 2 2 4 7" xfId="30307"/>
    <cellStyle name="Normal 6 2 3 2 2 4 8" xfId="40862"/>
    <cellStyle name="Normal 6 2 3 2 2 4 9" xfId="51426"/>
    <cellStyle name="Normal 6 2 3 2 2 5" xfId="5650"/>
    <cellStyle name="Normal 6 2 3 2 2 5 2" xfId="10932"/>
    <cellStyle name="Normal 6 2 3 2 2 5 2 2" xfId="26438"/>
    <cellStyle name="Normal 6 2 3 2 2 5 2 3" xfId="36995"/>
    <cellStyle name="Normal 6 2 3 2 2 5 2 4" xfId="47550"/>
    <cellStyle name="Normal 6 2 3 2 2 5 2 5" xfId="58114"/>
    <cellStyle name="Normal 6 2 3 2 2 5 3" xfId="16051"/>
    <cellStyle name="Normal 6 2 3 2 2 5 4" xfId="21158"/>
    <cellStyle name="Normal 6 2 3 2 2 5 5" xfId="31715"/>
    <cellStyle name="Normal 6 2 3 2 2 5 6" xfId="42270"/>
    <cellStyle name="Normal 6 2 3 2 2 5 7" xfId="52834"/>
    <cellStyle name="Normal 6 2 3 2 2 6" xfId="8291"/>
    <cellStyle name="Normal 6 2 3 2 2 6 2" xfId="23798"/>
    <cellStyle name="Normal 6 2 3 2 2 6 3" xfId="34355"/>
    <cellStyle name="Normal 6 2 3 2 2 6 4" xfId="44910"/>
    <cellStyle name="Normal 6 2 3 2 2 6 5" xfId="55474"/>
    <cellStyle name="Normal 6 2 3 2 2 7" xfId="3013"/>
    <cellStyle name="Normal 6 2 3 2 2 8" xfId="13587"/>
    <cellStyle name="Normal 6 2 3 2 2 9" xfId="18518"/>
    <cellStyle name="Normal 6 2 3 2 3" xfId="540"/>
    <cellStyle name="Normal 6 2 3 2 3 10" xfId="39806"/>
    <cellStyle name="Normal 6 2 3 2 3 11" xfId="50370"/>
    <cellStyle name="Normal 6 2 3 2 3 2" xfId="1245"/>
    <cellStyle name="Normal 6 2 3 2 3 2 10" xfId="51074"/>
    <cellStyle name="Normal 6 2 3 2 3 2 2" xfId="2477"/>
    <cellStyle name="Normal 6 2 3 2 3 2 2 2" xfId="7763"/>
    <cellStyle name="Normal 6 2 3 2 3 2 2 2 2" xfId="13044"/>
    <cellStyle name="Normal 6 2 3 2 3 2 2 2 2 2" xfId="28550"/>
    <cellStyle name="Normal 6 2 3 2 3 2 2 2 2 3" xfId="39107"/>
    <cellStyle name="Normal 6 2 3 2 3 2 2 2 2 4" xfId="49662"/>
    <cellStyle name="Normal 6 2 3 2 3 2 2 2 2 5" xfId="60226"/>
    <cellStyle name="Normal 6 2 3 2 3 2 2 2 3" xfId="18163"/>
    <cellStyle name="Normal 6 2 3 2 3 2 2 2 4" xfId="23270"/>
    <cellStyle name="Normal 6 2 3 2 3 2 2 2 5" xfId="33827"/>
    <cellStyle name="Normal 6 2 3 2 3 2 2 2 6" xfId="44382"/>
    <cellStyle name="Normal 6 2 3 2 3 2 2 2 7" xfId="54946"/>
    <cellStyle name="Normal 6 2 3 2 3 2 2 3" xfId="10403"/>
    <cellStyle name="Normal 6 2 3 2 3 2 2 3 2" xfId="25910"/>
    <cellStyle name="Normal 6 2 3 2 3 2 2 3 3" xfId="36467"/>
    <cellStyle name="Normal 6 2 3 2 3 2 2 3 4" xfId="47022"/>
    <cellStyle name="Normal 6 2 3 2 3 2 2 3 5" xfId="57586"/>
    <cellStyle name="Normal 6 2 3 2 3 2 2 4" xfId="5121"/>
    <cellStyle name="Normal 6 2 3 2 3 2 2 5" xfId="15699"/>
    <cellStyle name="Normal 6 2 3 2 3 2 2 6" xfId="20630"/>
    <cellStyle name="Normal 6 2 3 2 3 2 2 7" xfId="31187"/>
    <cellStyle name="Normal 6 2 3 2 3 2 2 8" xfId="41742"/>
    <cellStyle name="Normal 6 2 3 2 3 2 2 9" xfId="52306"/>
    <cellStyle name="Normal 6 2 3 2 3 2 3" xfId="6531"/>
    <cellStyle name="Normal 6 2 3 2 3 2 3 2" xfId="11812"/>
    <cellStyle name="Normal 6 2 3 2 3 2 3 2 2" xfId="27318"/>
    <cellStyle name="Normal 6 2 3 2 3 2 3 2 3" xfId="37875"/>
    <cellStyle name="Normal 6 2 3 2 3 2 3 2 4" xfId="48430"/>
    <cellStyle name="Normal 6 2 3 2 3 2 3 2 5" xfId="58994"/>
    <cellStyle name="Normal 6 2 3 2 3 2 3 3" xfId="16931"/>
    <cellStyle name="Normal 6 2 3 2 3 2 3 4" xfId="22038"/>
    <cellStyle name="Normal 6 2 3 2 3 2 3 5" xfId="32595"/>
    <cellStyle name="Normal 6 2 3 2 3 2 3 6" xfId="43150"/>
    <cellStyle name="Normal 6 2 3 2 3 2 3 7" xfId="53714"/>
    <cellStyle name="Normal 6 2 3 2 3 2 4" xfId="9171"/>
    <cellStyle name="Normal 6 2 3 2 3 2 4 2" xfId="24678"/>
    <cellStyle name="Normal 6 2 3 2 3 2 4 3" xfId="35235"/>
    <cellStyle name="Normal 6 2 3 2 3 2 4 4" xfId="45790"/>
    <cellStyle name="Normal 6 2 3 2 3 2 4 5" xfId="56354"/>
    <cellStyle name="Normal 6 2 3 2 3 2 5" xfId="3889"/>
    <cellStyle name="Normal 6 2 3 2 3 2 6" xfId="14467"/>
    <cellStyle name="Normal 6 2 3 2 3 2 7" xfId="19398"/>
    <cellStyle name="Normal 6 2 3 2 3 2 8" xfId="29955"/>
    <cellStyle name="Normal 6 2 3 2 3 2 9" xfId="40510"/>
    <cellStyle name="Normal 6 2 3 2 3 3" xfId="1773"/>
    <cellStyle name="Normal 6 2 3 2 3 3 2" xfId="7059"/>
    <cellStyle name="Normal 6 2 3 2 3 3 2 2" xfId="12340"/>
    <cellStyle name="Normal 6 2 3 2 3 3 2 2 2" xfId="27846"/>
    <cellStyle name="Normal 6 2 3 2 3 3 2 2 3" xfId="38403"/>
    <cellStyle name="Normal 6 2 3 2 3 3 2 2 4" xfId="48958"/>
    <cellStyle name="Normal 6 2 3 2 3 3 2 2 5" xfId="59522"/>
    <cellStyle name="Normal 6 2 3 2 3 3 2 3" xfId="17459"/>
    <cellStyle name="Normal 6 2 3 2 3 3 2 4" xfId="22566"/>
    <cellStyle name="Normal 6 2 3 2 3 3 2 5" xfId="33123"/>
    <cellStyle name="Normal 6 2 3 2 3 3 2 6" xfId="43678"/>
    <cellStyle name="Normal 6 2 3 2 3 3 2 7" xfId="54242"/>
    <cellStyle name="Normal 6 2 3 2 3 3 3" xfId="9699"/>
    <cellStyle name="Normal 6 2 3 2 3 3 3 2" xfId="25206"/>
    <cellStyle name="Normal 6 2 3 2 3 3 3 3" xfId="35763"/>
    <cellStyle name="Normal 6 2 3 2 3 3 3 4" xfId="46318"/>
    <cellStyle name="Normal 6 2 3 2 3 3 3 5" xfId="56882"/>
    <cellStyle name="Normal 6 2 3 2 3 3 4" xfId="4417"/>
    <cellStyle name="Normal 6 2 3 2 3 3 5" xfId="14995"/>
    <cellStyle name="Normal 6 2 3 2 3 3 6" xfId="19926"/>
    <cellStyle name="Normal 6 2 3 2 3 3 7" xfId="30483"/>
    <cellStyle name="Normal 6 2 3 2 3 3 8" xfId="41038"/>
    <cellStyle name="Normal 6 2 3 2 3 3 9" xfId="51602"/>
    <cellStyle name="Normal 6 2 3 2 3 4" xfId="5826"/>
    <cellStyle name="Normal 6 2 3 2 3 4 2" xfId="11108"/>
    <cellStyle name="Normal 6 2 3 2 3 4 2 2" xfId="26614"/>
    <cellStyle name="Normal 6 2 3 2 3 4 2 3" xfId="37171"/>
    <cellStyle name="Normal 6 2 3 2 3 4 2 4" xfId="47726"/>
    <cellStyle name="Normal 6 2 3 2 3 4 2 5" xfId="58290"/>
    <cellStyle name="Normal 6 2 3 2 3 4 3" xfId="16227"/>
    <cellStyle name="Normal 6 2 3 2 3 4 4" xfId="21334"/>
    <cellStyle name="Normal 6 2 3 2 3 4 5" xfId="31891"/>
    <cellStyle name="Normal 6 2 3 2 3 4 6" xfId="42446"/>
    <cellStyle name="Normal 6 2 3 2 3 4 7" xfId="53010"/>
    <cellStyle name="Normal 6 2 3 2 3 5" xfId="8467"/>
    <cellStyle name="Normal 6 2 3 2 3 5 2" xfId="23974"/>
    <cellStyle name="Normal 6 2 3 2 3 5 3" xfId="34531"/>
    <cellStyle name="Normal 6 2 3 2 3 5 4" xfId="45086"/>
    <cellStyle name="Normal 6 2 3 2 3 5 5" xfId="55650"/>
    <cellStyle name="Normal 6 2 3 2 3 6" xfId="3185"/>
    <cellStyle name="Normal 6 2 3 2 3 7" xfId="13763"/>
    <cellStyle name="Normal 6 2 3 2 3 8" xfId="18694"/>
    <cellStyle name="Normal 6 2 3 2 3 9" xfId="29251"/>
    <cellStyle name="Normal 6 2 3 2 4" xfId="893"/>
    <cellStyle name="Normal 6 2 3 2 4 10" xfId="50722"/>
    <cellStyle name="Normal 6 2 3 2 4 2" xfId="2125"/>
    <cellStyle name="Normal 6 2 3 2 4 2 2" xfId="7411"/>
    <cellStyle name="Normal 6 2 3 2 4 2 2 2" xfId="12692"/>
    <cellStyle name="Normal 6 2 3 2 4 2 2 2 2" xfId="28198"/>
    <cellStyle name="Normal 6 2 3 2 4 2 2 2 3" xfId="38755"/>
    <cellStyle name="Normal 6 2 3 2 4 2 2 2 4" xfId="49310"/>
    <cellStyle name="Normal 6 2 3 2 4 2 2 2 5" xfId="59874"/>
    <cellStyle name="Normal 6 2 3 2 4 2 2 3" xfId="17811"/>
    <cellStyle name="Normal 6 2 3 2 4 2 2 4" xfId="22918"/>
    <cellStyle name="Normal 6 2 3 2 4 2 2 5" xfId="33475"/>
    <cellStyle name="Normal 6 2 3 2 4 2 2 6" xfId="44030"/>
    <cellStyle name="Normal 6 2 3 2 4 2 2 7" xfId="54594"/>
    <cellStyle name="Normal 6 2 3 2 4 2 3" xfId="10051"/>
    <cellStyle name="Normal 6 2 3 2 4 2 3 2" xfId="25558"/>
    <cellStyle name="Normal 6 2 3 2 4 2 3 3" xfId="36115"/>
    <cellStyle name="Normal 6 2 3 2 4 2 3 4" xfId="46670"/>
    <cellStyle name="Normal 6 2 3 2 4 2 3 5" xfId="57234"/>
    <cellStyle name="Normal 6 2 3 2 4 2 4" xfId="4769"/>
    <cellStyle name="Normal 6 2 3 2 4 2 5" xfId="15347"/>
    <cellStyle name="Normal 6 2 3 2 4 2 6" xfId="20278"/>
    <cellStyle name="Normal 6 2 3 2 4 2 7" xfId="30835"/>
    <cellStyle name="Normal 6 2 3 2 4 2 8" xfId="41390"/>
    <cellStyle name="Normal 6 2 3 2 4 2 9" xfId="51954"/>
    <cellStyle name="Normal 6 2 3 2 4 3" xfId="6179"/>
    <cellStyle name="Normal 6 2 3 2 4 3 2" xfId="11460"/>
    <cellStyle name="Normal 6 2 3 2 4 3 2 2" xfId="26966"/>
    <cellStyle name="Normal 6 2 3 2 4 3 2 3" xfId="37523"/>
    <cellStyle name="Normal 6 2 3 2 4 3 2 4" xfId="48078"/>
    <cellStyle name="Normal 6 2 3 2 4 3 2 5" xfId="58642"/>
    <cellStyle name="Normal 6 2 3 2 4 3 3" xfId="16579"/>
    <cellStyle name="Normal 6 2 3 2 4 3 4" xfId="21686"/>
    <cellStyle name="Normal 6 2 3 2 4 3 5" xfId="32243"/>
    <cellStyle name="Normal 6 2 3 2 4 3 6" xfId="42798"/>
    <cellStyle name="Normal 6 2 3 2 4 3 7" xfId="53362"/>
    <cellStyle name="Normal 6 2 3 2 4 4" xfId="8819"/>
    <cellStyle name="Normal 6 2 3 2 4 4 2" xfId="24326"/>
    <cellStyle name="Normal 6 2 3 2 4 4 3" xfId="34883"/>
    <cellStyle name="Normal 6 2 3 2 4 4 4" xfId="45438"/>
    <cellStyle name="Normal 6 2 3 2 4 4 5" xfId="56002"/>
    <cellStyle name="Normal 6 2 3 2 4 5" xfId="3537"/>
    <cellStyle name="Normal 6 2 3 2 4 6" xfId="14115"/>
    <cellStyle name="Normal 6 2 3 2 4 7" xfId="19046"/>
    <cellStyle name="Normal 6 2 3 2 4 8" xfId="29603"/>
    <cellStyle name="Normal 6 2 3 2 4 9" xfId="40158"/>
    <cellStyle name="Normal 6 2 3 2 5" xfId="1421"/>
    <cellStyle name="Normal 6 2 3 2 5 2" xfId="6707"/>
    <cellStyle name="Normal 6 2 3 2 5 2 2" xfId="11988"/>
    <cellStyle name="Normal 6 2 3 2 5 2 2 2" xfId="27494"/>
    <cellStyle name="Normal 6 2 3 2 5 2 2 3" xfId="38051"/>
    <cellStyle name="Normal 6 2 3 2 5 2 2 4" xfId="48606"/>
    <cellStyle name="Normal 6 2 3 2 5 2 2 5" xfId="59170"/>
    <cellStyle name="Normal 6 2 3 2 5 2 3" xfId="17107"/>
    <cellStyle name="Normal 6 2 3 2 5 2 4" xfId="22214"/>
    <cellStyle name="Normal 6 2 3 2 5 2 5" xfId="32771"/>
    <cellStyle name="Normal 6 2 3 2 5 2 6" xfId="43326"/>
    <cellStyle name="Normal 6 2 3 2 5 2 7" xfId="53890"/>
    <cellStyle name="Normal 6 2 3 2 5 3" xfId="9347"/>
    <cellStyle name="Normal 6 2 3 2 5 3 2" xfId="24854"/>
    <cellStyle name="Normal 6 2 3 2 5 3 3" xfId="35411"/>
    <cellStyle name="Normal 6 2 3 2 5 3 4" xfId="45966"/>
    <cellStyle name="Normal 6 2 3 2 5 3 5" xfId="56530"/>
    <cellStyle name="Normal 6 2 3 2 5 4" xfId="4065"/>
    <cellStyle name="Normal 6 2 3 2 5 5" xfId="14643"/>
    <cellStyle name="Normal 6 2 3 2 5 6" xfId="19574"/>
    <cellStyle name="Normal 6 2 3 2 5 7" xfId="30131"/>
    <cellStyle name="Normal 6 2 3 2 5 8" xfId="40686"/>
    <cellStyle name="Normal 6 2 3 2 5 9" xfId="51250"/>
    <cellStyle name="Normal 6 2 3 2 6" xfId="2653"/>
    <cellStyle name="Normal 6 2 3 2 6 2" xfId="7939"/>
    <cellStyle name="Normal 6 2 3 2 6 2 2" xfId="13220"/>
    <cellStyle name="Normal 6 2 3 2 6 2 2 2" xfId="28726"/>
    <cellStyle name="Normal 6 2 3 2 6 2 2 3" xfId="39283"/>
    <cellStyle name="Normal 6 2 3 2 6 2 2 4" xfId="49838"/>
    <cellStyle name="Normal 6 2 3 2 6 2 2 5" xfId="60402"/>
    <cellStyle name="Normal 6 2 3 2 6 2 3" xfId="23446"/>
    <cellStyle name="Normal 6 2 3 2 6 2 4" xfId="34003"/>
    <cellStyle name="Normal 6 2 3 2 6 2 5" xfId="44558"/>
    <cellStyle name="Normal 6 2 3 2 6 2 6" xfId="55122"/>
    <cellStyle name="Normal 6 2 3 2 6 3" xfId="10579"/>
    <cellStyle name="Normal 6 2 3 2 6 3 2" xfId="26086"/>
    <cellStyle name="Normal 6 2 3 2 6 3 3" xfId="36643"/>
    <cellStyle name="Normal 6 2 3 2 6 3 4" xfId="47198"/>
    <cellStyle name="Normal 6 2 3 2 6 3 5" xfId="57762"/>
    <cellStyle name="Normal 6 2 3 2 6 4" xfId="5297"/>
    <cellStyle name="Normal 6 2 3 2 6 5" xfId="15875"/>
    <cellStyle name="Normal 6 2 3 2 6 6" xfId="20806"/>
    <cellStyle name="Normal 6 2 3 2 6 7" xfId="31363"/>
    <cellStyle name="Normal 6 2 3 2 6 8" xfId="41918"/>
    <cellStyle name="Normal 6 2 3 2 6 9" xfId="52482"/>
    <cellStyle name="Normal 6 2 3 2 7" xfId="5474"/>
    <cellStyle name="Normal 6 2 3 2 7 2" xfId="10756"/>
    <cellStyle name="Normal 6 2 3 2 7 2 2" xfId="26262"/>
    <cellStyle name="Normal 6 2 3 2 7 2 3" xfId="36819"/>
    <cellStyle name="Normal 6 2 3 2 7 2 4" xfId="47374"/>
    <cellStyle name="Normal 6 2 3 2 7 2 5" xfId="57938"/>
    <cellStyle name="Normal 6 2 3 2 7 3" xfId="20982"/>
    <cellStyle name="Normal 6 2 3 2 7 4" xfId="31539"/>
    <cellStyle name="Normal 6 2 3 2 7 5" xfId="42094"/>
    <cellStyle name="Normal 6 2 3 2 7 6" xfId="52658"/>
    <cellStyle name="Normal 6 2 3 2 8" xfId="8115"/>
    <cellStyle name="Normal 6 2 3 2 8 2" xfId="23622"/>
    <cellStyle name="Normal 6 2 3 2 8 3" xfId="34179"/>
    <cellStyle name="Normal 6 2 3 2 8 4" xfId="44734"/>
    <cellStyle name="Normal 6 2 3 2 8 5" xfId="55298"/>
    <cellStyle name="Normal 6 2 3 2 9" xfId="2830"/>
    <cellStyle name="Normal 6 2 3 3" xfId="277"/>
    <cellStyle name="Normal 6 2 3 3 10" xfId="28992"/>
    <cellStyle name="Normal 6 2 3 3 11" xfId="39547"/>
    <cellStyle name="Normal 6 2 3 3 12" xfId="50107"/>
    <cellStyle name="Normal 6 2 3 3 2" xfId="630"/>
    <cellStyle name="Normal 6 2 3 3 2 10" xfId="50459"/>
    <cellStyle name="Normal 6 2 3 3 2 2" xfId="1862"/>
    <cellStyle name="Normal 6 2 3 3 2 2 2" xfId="7148"/>
    <cellStyle name="Normal 6 2 3 3 2 2 2 2" xfId="12429"/>
    <cellStyle name="Normal 6 2 3 3 2 2 2 2 2" xfId="27935"/>
    <cellStyle name="Normal 6 2 3 3 2 2 2 2 3" xfId="38492"/>
    <cellStyle name="Normal 6 2 3 3 2 2 2 2 4" xfId="49047"/>
    <cellStyle name="Normal 6 2 3 3 2 2 2 2 5" xfId="59611"/>
    <cellStyle name="Normal 6 2 3 3 2 2 2 3" xfId="17548"/>
    <cellStyle name="Normal 6 2 3 3 2 2 2 4" xfId="22655"/>
    <cellStyle name="Normal 6 2 3 3 2 2 2 5" xfId="33212"/>
    <cellStyle name="Normal 6 2 3 3 2 2 2 6" xfId="43767"/>
    <cellStyle name="Normal 6 2 3 3 2 2 2 7" xfId="54331"/>
    <cellStyle name="Normal 6 2 3 3 2 2 3" xfId="9788"/>
    <cellStyle name="Normal 6 2 3 3 2 2 3 2" xfId="25295"/>
    <cellStyle name="Normal 6 2 3 3 2 2 3 3" xfId="35852"/>
    <cellStyle name="Normal 6 2 3 3 2 2 3 4" xfId="46407"/>
    <cellStyle name="Normal 6 2 3 3 2 2 3 5" xfId="56971"/>
    <cellStyle name="Normal 6 2 3 3 2 2 4" xfId="4506"/>
    <cellStyle name="Normal 6 2 3 3 2 2 5" xfId="15084"/>
    <cellStyle name="Normal 6 2 3 3 2 2 6" xfId="20015"/>
    <cellStyle name="Normal 6 2 3 3 2 2 7" xfId="30572"/>
    <cellStyle name="Normal 6 2 3 3 2 2 8" xfId="41127"/>
    <cellStyle name="Normal 6 2 3 3 2 2 9" xfId="51691"/>
    <cellStyle name="Normal 6 2 3 3 2 3" xfId="5916"/>
    <cellStyle name="Normal 6 2 3 3 2 3 2" xfId="11197"/>
    <cellStyle name="Normal 6 2 3 3 2 3 2 2" xfId="26703"/>
    <cellStyle name="Normal 6 2 3 3 2 3 2 3" xfId="37260"/>
    <cellStyle name="Normal 6 2 3 3 2 3 2 4" xfId="47815"/>
    <cellStyle name="Normal 6 2 3 3 2 3 2 5" xfId="58379"/>
    <cellStyle name="Normal 6 2 3 3 2 3 3" xfId="16316"/>
    <cellStyle name="Normal 6 2 3 3 2 3 4" xfId="21423"/>
    <cellStyle name="Normal 6 2 3 3 2 3 5" xfId="31980"/>
    <cellStyle name="Normal 6 2 3 3 2 3 6" xfId="42535"/>
    <cellStyle name="Normal 6 2 3 3 2 3 7" xfId="53099"/>
    <cellStyle name="Normal 6 2 3 3 2 4" xfId="8556"/>
    <cellStyle name="Normal 6 2 3 3 2 4 2" xfId="24063"/>
    <cellStyle name="Normal 6 2 3 3 2 4 3" xfId="34620"/>
    <cellStyle name="Normal 6 2 3 3 2 4 4" xfId="45175"/>
    <cellStyle name="Normal 6 2 3 3 2 4 5" xfId="55739"/>
    <cellStyle name="Normal 6 2 3 3 2 5" xfId="3274"/>
    <cellStyle name="Normal 6 2 3 3 2 6" xfId="13852"/>
    <cellStyle name="Normal 6 2 3 3 2 7" xfId="18783"/>
    <cellStyle name="Normal 6 2 3 3 2 8" xfId="29340"/>
    <cellStyle name="Normal 6 2 3 3 2 9" xfId="39895"/>
    <cellStyle name="Normal 6 2 3 3 3" xfId="982"/>
    <cellStyle name="Normal 6 2 3 3 3 10" xfId="50811"/>
    <cellStyle name="Normal 6 2 3 3 3 2" xfId="2214"/>
    <cellStyle name="Normal 6 2 3 3 3 2 2" xfId="7500"/>
    <cellStyle name="Normal 6 2 3 3 3 2 2 2" xfId="12781"/>
    <cellStyle name="Normal 6 2 3 3 3 2 2 2 2" xfId="28287"/>
    <cellStyle name="Normal 6 2 3 3 3 2 2 2 3" xfId="38844"/>
    <cellStyle name="Normal 6 2 3 3 3 2 2 2 4" xfId="49399"/>
    <cellStyle name="Normal 6 2 3 3 3 2 2 2 5" xfId="59963"/>
    <cellStyle name="Normal 6 2 3 3 3 2 2 3" xfId="17900"/>
    <cellStyle name="Normal 6 2 3 3 3 2 2 4" xfId="23007"/>
    <cellStyle name="Normal 6 2 3 3 3 2 2 5" xfId="33564"/>
    <cellStyle name="Normal 6 2 3 3 3 2 2 6" xfId="44119"/>
    <cellStyle name="Normal 6 2 3 3 3 2 2 7" xfId="54683"/>
    <cellStyle name="Normal 6 2 3 3 3 2 3" xfId="10140"/>
    <cellStyle name="Normal 6 2 3 3 3 2 3 2" xfId="25647"/>
    <cellStyle name="Normal 6 2 3 3 3 2 3 3" xfId="36204"/>
    <cellStyle name="Normal 6 2 3 3 3 2 3 4" xfId="46759"/>
    <cellStyle name="Normal 6 2 3 3 3 2 3 5" xfId="57323"/>
    <cellStyle name="Normal 6 2 3 3 3 2 4" xfId="4858"/>
    <cellStyle name="Normal 6 2 3 3 3 2 5" xfId="15436"/>
    <cellStyle name="Normal 6 2 3 3 3 2 6" xfId="20367"/>
    <cellStyle name="Normal 6 2 3 3 3 2 7" xfId="30924"/>
    <cellStyle name="Normal 6 2 3 3 3 2 8" xfId="41479"/>
    <cellStyle name="Normal 6 2 3 3 3 2 9" xfId="52043"/>
    <cellStyle name="Normal 6 2 3 3 3 3" xfId="6268"/>
    <cellStyle name="Normal 6 2 3 3 3 3 2" xfId="11549"/>
    <cellStyle name="Normal 6 2 3 3 3 3 2 2" xfId="27055"/>
    <cellStyle name="Normal 6 2 3 3 3 3 2 3" xfId="37612"/>
    <cellStyle name="Normal 6 2 3 3 3 3 2 4" xfId="48167"/>
    <cellStyle name="Normal 6 2 3 3 3 3 2 5" xfId="58731"/>
    <cellStyle name="Normal 6 2 3 3 3 3 3" xfId="16668"/>
    <cellStyle name="Normal 6 2 3 3 3 3 4" xfId="21775"/>
    <cellStyle name="Normal 6 2 3 3 3 3 5" xfId="32332"/>
    <cellStyle name="Normal 6 2 3 3 3 3 6" xfId="42887"/>
    <cellStyle name="Normal 6 2 3 3 3 3 7" xfId="53451"/>
    <cellStyle name="Normal 6 2 3 3 3 4" xfId="8908"/>
    <cellStyle name="Normal 6 2 3 3 3 4 2" xfId="24415"/>
    <cellStyle name="Normal 6 2 3 3 3 4 3" xfId="34972"/>
    <cellStyle name="Normal 6 2 3 3 3 4 4" xfId="45527"/>
    <cellStyle name="Normal 6 2 3 3 3 4 5" xfId="56091"/>
    <cellStyle name="Normal 6 2 3 3 3 5" xfId="3626"/>
    <cellStyle name="Normal 6 2 3 3 3 6" xfId="14204"/>
    <cellStyle name="Normal 6 2 3 3 3 7" xfId="19135"/>
    <cellStyle name="Normal 6 2 3 3 3 8" xfId="29692"/>
    <cellStyle name="Normal 6 2 3 3 3 9" xfId="40247"/>
    <cellStyle name="Normal 6 2 3 3 4" xfId="1510"/>
    <cellStyle name="Normal 6 2 3 3 4 2" xfId="6796"/>
    <cellStyle name="Normal 6 2 3 3 4 2 2" xfId="12077"/>
    <cellStyle name="Normal 6 2 3 3 4 2 2 2" xfId="27583"/>
    <cellStyle name="Normal 6 2 3 3 4 2 2 3" xfId="38140"/>
    <cellStyle name="Normal 6 2 3 3 4 2 2 4" xfId="48695"/>
    <cellStyle name="Normal 6 2 3 3 4 2 2 5" xfId="59259"/>
    <cellStyle name="Normal 6 2 3 3 4 2 3" xfId="17196"/>
    <cellStyle name="Normal 6 2 3 3 4 2 4" xfId="22303"/>
    <cellStyle name="Normal 6 2 3 3 4 2 5" xfId="32860"/>
    <cellStyle name="Normal 6 2 3 3 4 2 6" xfId="43415"/>
    <cellStyle name="Normal 6 2 3 3 4 2 7" xfId="53979"/>
    <cellStyle name="Normal 6 2 3 3 4 3" xfId="9436"/>
    <cellStyle name="Normal 6 2 3 3 4 3 2" xfId="24943"/>
    <cellStyle name="Normal 6 2 3 3 4 3 3" xfId="35500"/>
    <cellStyle name="Normal 6 2 3 3 4 3 4" xfId="46055"/>
    <cellStyle name="Normal 6 2 3 3 4 3 5" xfId="56619"/>
    <cellStyle name="Normal 6 2 3 3 4 4" xfId="4154"/>
    <cellStyle name="Normal 6 2 3 3 4 5" xfId="14732"/>
    <cellStyle name="Normal 6 2 3 3 4 6" xfId="19663"/>
    <cellStyle name="Normal 6 2 3 3 4 7" xfId="30220"/>
    <cellStyle name="Normal 6 2 3 3 4 8" xfId="40775"/>
    <cellStyle name="Normal 6 2 3 3 4 9" xfId="51339"/>
    <cellStyle name="Normal 6 2 3 3 5" xfId="5563"/>
    <cellStyle name="Normal 6 2 3 3 5 2" xfId="10845"/>
    <cellStyle name="Normal 6 2 3 3 5 2 2" xfId="26351"/>
    <cellStyle name="Normal 6 2 3 3 5 2 3" xfId="36908"/>
    <cellStyle name="Normal 6 2 3 3 5 2 4" xfId="47463"/>
    <cellStyle name="Normal 6 2 3 3 5 2 5" xfId="58027"/>
    <cellStyle name="Normal 6 2 3 3 5 3" xfId="15964"/>
    <cellStyle name="Normal 6 2 3 3 5 4" xfId="21071"/>
    <cellStyle name="Normal 6 2 3 3 5 5" xfId="31628"/>
    <cellStyle name="Normal 6 2 3 3 5 6" xfId="42183"/>
    <cellStyle name="Normal 6 2 3 3 5 7" xfId="52747"/>
    <cellStyle name="Normal 6 2 3 3 6" xfId="8204"/>
    <cellStyle name="Normal 6 2 3 3 6 2" xfId="23711"/>
    <cellStyle name="Normal 6 2 3 3 6 3" xfId="34268"/>
    <cellStyle name="Normal 6 2 3 3 6 4" xfId="44823"/>
    <cellStyle name="Normal 6 2 3 3 6 5" xfId="55387"/>
    <cellStyle name="Normal 6 2 3 3 7" xfId="2926"/>
    <cellStyle name="Normal 6 2 3 3 8" xfId="13500"/>
    <cellStyle name="Normal 6 2 3 3 9" xfId="18431"/>
    <cellStyle name="Normal 6 2 3 4" xfId="453"/>
    <cellStyle name="Normal 6 2 3 4 10" xfId="39721"/>
    <cellStyle name="Normal 6 2 3 4 11" xfId="50283"/>
    <cellStyle name="Normal 6 2 3 4 2" xfId="1158"/>
    <cellStyle name="Normal 6 2 3 4 2 10" xfId="50987"/>
    <cellStyle name="Normal 6 2 3 4 2 2" xfId="2390"/>
    <cellStyle name="Normal 6 2 3 4 2 2 2" xfId="7676"/>
    <cellStyle name="Normal 6 2 3 4 2 2 2 2" xfId="12957"/>
    <cellStyle name="Normal 6 2 3 4 2 2 2 2 2" xfId="28463"/>
    <cellStyle name="Normal 6 2 3 4 2 2 2 2 3" xfId="39020"/>
    <cellStyle name="Normal 6 2 3 4 2 2 2 2 4" xfId="49575"/>
    <cellStyle name="Normal 6 2 3 4 2 2 2 2 5" xfId="60139"/>
    <cellStyle name="Normal 6 2 3 4 2 2 2 3" xfId="18076"/>
    <cellStyle name="Normal 6 2 3 4 2 2 2 4" xfId="23183"/>
    <cellStyle name="Normal 6 2 3 4 2 2 2 5" xfId="33740"/>
    <cellStyle name="Normal 6 2 3 4 2 2 2 6" xfId="44295"/>
    <cellStyle name="Normal 6 2 3 4 2 2 2 7" xfId="54859"/>
    <cellStyle name="Normal 6 2 3 4 2 2 3" xfId="10316"/>
    <cellStyle name="Normal 6 2 3 4 2 2 3 2" xfId="25823"/>
    <cellStyle name="Normal 6 2 3 4 2 2 3 3" xfId="36380"/>
    <cellStyle name="Normal 6 2 3 4 2 2 3 4" xfId="46935"/>
    <cellStyle name="Normal 6 2 3 4 2 2 3 5" xfId="57499"/>
    <cellStyle name="Normal 6 2 3 4 2 2 4" xfId="5034"/>
    <cellStyle name="Normal 6 2 3 4 2 2 5" xfId="15612"/>
    <cellStyle name="Normal 6 2 3 4 2 2 6" xfId="20543"/>
    <cellStyle name="Normal 6 2 3 4 2 2 7" xfId="31100"/>
    <cellStyle name="Normal 6 2 3 4 2 2 8" xfId="41655"/>
    <cellStyle name="Normal 6 2 3 4 2 2 9" xfId="52219"/>
    <cellStyle name="Normal 6 2 3 4 2 3" xfId="6444"/>
    <cellStyle name="Normal 6 2 3 4 2 3 2" xfId="11725"/>
    <cellStyle name="Normal 6 2 3 4 2 3 2 2" xfId="27231"/>
    <cellStyle name="Normal 6 2 3 4 2 3 2 3" xfId="37788"/>
    <cellStyle name="Normal 6 2 3 4 2 3 2 4" xfId="48343"/>
    <cellStyle name="Normal 6 2 3 4 2 3 2 5" xfId="58907"/>
    <cellStyle name="Normal 6 2 3 4 2 3 3" xfId="16844"/>
    <cellStyle name="Normal 6 2 3 4 2 3 4" xfId="21951"/>
    <cellStyle name="Normal 6 2 3 4 2 3 5" xfId="32508"/>
    <cellStyle name="Normal 6 2 3 4 2 3 6" xfId="43063"/>
    <cellStyle name="Normal 6 2 3 4 2 3 7" xfId="53627"/>
    <cellStyle name="Normal 6 2 3 4 2 4" xfId="9084"/>
    <cellStyle name="Normal 6 2 3 4 2 4 2" xfId="24591"/>
    <cellStyle name="Normal 6 2 3 4 2 4 3" xfId="35148"/>
    <cellStyle name="Normal 6 2 3 4 2 4 4" xfId="45703"/>
    <cellStyle name="Normal 6 2 3 4 2 4 5" xfId="56267"/>
    <cellStyle name="Normal 6 2 3 4 2 5" xfId="3802"/>
    <cellStyle name="Normal 6 2 3 4 2 6" xfId="14380"/>
    <cellStyle name="Normal 6 2 3 4 2 7" xfId="19311"/>
    <cellStyle name="Normal 6 2 3 4 2 8" xfId="29868"/>
    <cellStyle name="Normal 6 2 3 4 2 9" xfId="40423"/>
    <cellStyle name="Normal 6 2 3 4 3" xfId="1686"/>
    <cellStyle name="Normal 6 2 3 4 3 2" xfId="6972"/>
    <cellStyle name="Normal 6 2 3 4 3 2 2" xfId="12253"/>
    <cellStyle name="Normal 6 2 3 4 3 2 2 2" xfId="27759"/>
    <cellStyle name="Normal 6 2 3 4 3 2 2 3" xfId="38316"/>
    <cellStyle name="Normal 6 2 3 4 3 2 2 4" xfId="48871"/>
    <cellStyle name="Normal 6 2 3 4 3 2 2 5" xfId="59435"/>
    <cellStyle name="Normal 6 2 3 4 3 2 3" xfId="17372"/>
    <cellStyle name="Normal 6 2 3 4 3 2 4" xfId="22479"/>
    <cellStyle name="Normal 6 2 3 4 3 2 5" xfId="33036"/>
    <cellStyle name="Normal 6 2 3 4 3 2 6" xfId="43591"/>
    <cellStyle name="Normal 6 2 3 4 3 2 7" xfId="54155"/>
    <cellStyle name="Normal 6 2 3 4 3 3" xfId="9612"/>
    <cellStyle name="Normal 6 2 3 4 3 3 2" xfId="25119"/>
    <cellStyle name="Normal 6 2 3 4 3 3 3" xfId="35676"/>
    <cellStyle name="Normal 6 2 3 4 3 3 4" xfId="46231"/>
    <cellStyle name="Normal 6 2 3 4 3 3 5" xfId="56795"/>
    <cellStyle name="Normal 6 2 3 4 3 4" xfId="4330"/>
    <cellStyle name="Normal 6 2 3 4 3 5" xfId="14908"/>
    <cellStyle name="Normal 6 2 3 4 3 6" xfId="19839"/>
    <cellStyle name="Normal 6 2 3 4 3 7" xfId="30396"/>
    <cellStyle name="Normal 6 2 3 4 3 8" xfId="40951"/>
    <cellStyle name="Normal 6 2 3 4 3 9" xfId="51515"/>
    <cellStyle name="Normal 6 2 3 4 4" xfId="5739"/>
    <cellStyle name="Normal 6 2 3 4 4 2" xfId="11021"/>
    <cellStyle name="Normal 6 2 3 4 4 2 2" xfId="26527"/>
    <cellStyle name="Normal 6 2 3 4 4 2 3" xfId="37084"/>
    <cellStyle name="Normal 6 2 3 4 4 2 4" xfId="47639"/>
    <cellStyle name="Normal 6 2 3 4 4 2 5" xfId="58203"/>
    <cellStyle name="Normal 6 2 3 4 4 3" xfId="16140"/>
    <cellStyle name="Normal 6 2 3 4 4 4" xfId="21247"/>
    <cellStyle name="Normal 6 2 3 4 4 5" xfId="31804"/>
    <cellStyle name="Normal 6 2 3 4 4 6" xfId="42359"/>
    <cellStyle name="Normal 6 2 3 4 4 7" xfId="52923"/>
    <cellStyle name="Normal 6 2 3 4 5" xfId="8380"/>
    <cellStyle name="Normal 6 2 3 4 5 2" xfId="23887"/>
    <cellStyle name="Normal 6 2 3 4 5 3" xfId="34444"/>
    <cellStyle name="Normal 6 2 3 4 5 4" xfId="44999"/>
    <cellStyle name="Normal 6 2 3 4 5 5" xfId="55563"/>
    <cellStyle name="Normal 6 2 3 4 6" xfId="3100"/>
    <cellStyle name="Normal 6 2 3 4 7" xfId="13676"/>
    <cellStyle name="Normal 6 2 3 4 8" xfId="18607"/>
    <cellStyle name="Normal 6 2 3 4 9" xfId="29166"/>
    <cellStyle name="Normal 6 2 3 5" xfId="806"/>
    <cellStyle name="Normal 6 2 3 5 10" xfId="50635"/>
    <cellStyle name="Normal 6 2 3 5 2" xfId="2038"/>
    <cellStyle name="Normal 6 2 3 5 2 2" xfId="7324"/>
    <cellStyle name="Normal 6 2 3 5 2 2 2" xfId="12605"/>
    <cellStyle name="Normal 6 2 3 5 2 2 2 2" xfId="28111"/>
    <cellStyle name="Normal 6 2 3 5 2 2 2 3" xfId="38668"/>
    <cellStyle name="Normal 6 2 3 5 2 2 2 4" xfId="49223"/>
    <cellStyle name="Normal 6 2 3 5 2 2 2 5" xfId="59787"/>
    <cellStyle name="Normal 6 2 3 5 2 2 3" xfId="17724"/>
    <cellStyle name="Normal 6 2 3 5 2 2 4" xfId="22831"/>
    <cellStyle name="Normal 6 2 3 5 2 2 5" xfId="33388"/>
    <cellStyle name="Normal 6 2 3 5 2 2 6" xfId="43943"/>
    <cellStyle name="Normal 6 2 3 5 2 2 7" xfId="54507"/>
    <cellStyle name="Normal 6 2 3 5 2 3" xfId="9964"/>
    <cellStyle name="Normal 6 2 3 5 2 3 2" xfId="25471"/>
    <cellStyle name="Normal 6 2 3 5 2 3 3" xfId="36028"/>
    <cellStyle name="Normal 6 2 3 5 2 3 4" xfId="46583"/>
    <cellStyle name="Normal 6 2 3 5 2 3 5" xfId="57147"/>
    <cellStyle name="Normal 6 2 3 5 2 4" xfId="4682"/>
    <cellStyle name="Normal 6 2 3 5 2 5" xfId="15260"/>
    <cellStyle name="Normal 6 2 3 5 2 6" xfId="20191"/>
    <cellStyle name="Normal 6 2 3 5 2 7" xfId="30748"/>
    <cellStyle name="Normal 6 2 3 5 2 8" xfId="41303"/>
    <cellStyle name="Normal 6 2 3 5 2 9" xfId="51867"/>
    <cellStyle name="Normal 6 2 3 5 3" xfId="6092"/>
    <cellStyle name="Normal 6 2 3 5 3 2" xfId="11373"/>
    <cellStyle name="Normal 6 2 3 5 3 2 2" xfId="26879"/>
    <cellStyle name="Normal 6 2 3 5 3 2 3" xfId="37436"/>
    <cellStyle name="Normal 6 2 3 5 3 2 4" xfId="47991"/>
    <cellStyle name="Normal 6 2 3 5 3 2 5" xfId="58555"/>
    <cellStyle name="Normal 6 2 3 5 3 3" xfId="16492"/>
    <cellStyle name="Normal 6 2 3 5 3 4" xfId="21599"/>
    <cellStyle name="Normal 6 2 3 5 3 5" xfId="32156"/>
    <cellStyle name="Normal 6 2 3 5 3 6" xfId="42711"/>
    <cellStyle name="Normal 6 2 3 5 3 7" xfId="53275"/>
    <cellStyle name="Normal 6 2 3 5 4" xfId="8732"/>
    <cellStyle name="Normal 6 2 3 5 4 2" xfId="24239"/>
    <cellStyle name="Normal 6 2 3 5 4 3" xfId="34796"/>
    <cellStyle name="Normal 6 2 3 5 4 4" xfId="45351"/>
    <cellStyle name="Normal 6 2 3 5 4 5" xfId="55915"/>
    <cellStyle name="Normal 6 2 3 5 5" xfId="3450"/>
    <cellStyle name="Normal 6 2 3 5 6" xfId="14028"/>
    <cellStyle name="Normal 6 2 3 5 7" xfId="18959"/>
    <cellStyle name="Normal 6 2 3 5 8" xfId="29516"/>
    <cellStyle name="Normal 6 2 3 5 9" xfId="40071"/>
    <cellStyle name="Normal 6 2 3 6" xfId="1334"/>
    <cellStyle name="Normal 6 2 3 6 2" xfId="6620"/>
    <cellStyle name="Normal 6 2 3 6 2 2" xfId="11901"/>
    <cellStyle name="Normal 6 2 3 6 2 2 2" xfId="27407"/>
    <cellStyle name="Normal 6 2 3 6 2 2 3" xfId="37964"/>
    <cellStyle name="Normal 6 2 3 6 2 2 4" xfId="48519"/>
    <cellStyle name="Normal 6 2 3 6 2 2 5" xfId="59083"/>
    <cellStyle name="Normal 6 2 3 6 2 3" xfId="17020"/>
    <cellStyle name="Normal 6 2 3 6 2 4" xfId="22127"/>
    <cellStyle name="Normal 6 2 3 6 2 5" xfId="32684"/>
    <cellStyle name="Normal 6 2 3 6 2 6" xfId="43239"/>
    <cellStyle name="Normal 6 2 3 6 2 7" xfId="53803"/>
    <cellStyle name="Normal 6 2 3 6 3" xfId="9260"/>
    <cellStyle name="Normal 6 2 3 6 3 2" xfId="24767"/>
    <cellStyle name="Normal 6 2 3 6 3 3" xfId="35324"/>
    <cellStyle name="Normal 6 2 3 6 3 4" xfId="45879"/>
    <cellStyle name="Normal 6 2 3 6 3 5" xfId="56443"/>
    <cellStyle name="Normal 6 2 3 6 4" xfId="3978"/>
    <cellStyle name="Normal 6 2 3 6 5" xfId="14556"/>
    <cellStyle name="Normal 6 2 3 6 6" xfId="19487"/>
    <cellStyle name="Normal 6 2 3 6 7" xfId="30044"/>
    <cellStyle name="Normal 6 2 3 6 8" xfId="40599"/>
    <cellStyle name="Normal 6 2 3 6 9" xfId="51163"/>
    <cellStyle name="Normal 6 2 3 7" xfId="2566"/>
    <cellStyle name="Normal 6 2 3 7 2" xfId="7852"/>
    <cellStyle name="Normal 6 2 3 7 2 2" xfId="13133"/>
    <cellStyle name="Normal 6 2 3 7 2 2 2" xfId="28639"/>
    <cellStyle name="Normal 6 2 3 7 2 2 3" xfId="39196"/>
    <cellStyle name="Normal 6 2 3 7 2 2 4" xfId="49751"/>
    <cellStyle name="Normal 6 2 3 7 2 2 5" xfId="60315"/>
    <cellStyle name="Normal 6 2 3 7 2 3" xfId="23359"/>
    <cellStyle name="Normal 6 2 3 7 2 4" xfId="33916"/>
    <cellStyle name="Normal 6 2 3 7 2 5" xfId="44471"/>
    <cellStyle name="Normal 6 2 3 7 2 6" xfId="55035"/>
    <cellStyle name="Normal 6 2 3 7 3" xfId="10492"/>
    <cellStyle name="Normal 6 2 3 7 3 2" xfId="25999"/>
    <cellStyle name="Normal 6 2 3 7 3 3" xfId="36556"/>
    <cellStyle name="Normal 6 2 3 7 3 4" xfId="47111"/>
    <cellStyle name="Normal 6 2 3 7 3 5" xfId="57675"/>
    <cellStyle name="Normal 6 2 3 7 4" xfId="5210"/>
    <cellStyle name="Normal 6 2 3 7 5" xfId="15788"/>
    <cellStyle name="Normal 6 2 3 7 6" xfId="20719"/>
    <cellStyle name="Normal 6 2 3 7 7" xfId="31276"/>
    <cellStyle name="Normal 6 2 3 7 8" xfId="41831"/>
    <cellStyle name="Normal 6 2 3 7 9" xfId="52395"/>
    <cellStyle name="Normal 6 2 3 8" xfId="5387"/>
    <cellStyle name="Normal 6 2 3 8 2" xfId="10669"/>
    <cellStyle name="Normal 6 2 3 8 2 2" xfId="26175"/>
    <cellStyle name="Normal 6 2 3 8 2 3" xfId="36732"/>
    <cellStyle name="Normal 6 2 3 8 2 4" xfId="47287"/>
    <cellStyle name="Normal 6 2 3 8 2 5" xfId="57851"/>
    <cellStyle name="Normal 6 2 3 8 3" xfId="20895"/>
    <cellStyle name="Normal 6 2 3 8 4" xfId="31452"/>
    <cellStyle name="Normal 6 2 3 8 5" xfId="42007"/>
    <cellStyle name="Normal 6 2 3 8 6" xfId="52571"/>
    <cellStyle name="Normal 6 2 3 9" xfId="8028"/>
    <cellStyle name="Normal 6 2 3 9 2" xfId="23535"/>
    <cellStyle name="Normal 6 2 3 9 3" xfId="34092"/>
    <cellStyle name="Normal 6 2 3 9 4" xfId="44647"/>
    <cellStyle name="Normal 6 2 3 9 5" xfId="55211"/>
    <cellStyle name="Normal 6 2 4" xfId="122"/>
    <cellStyle name="Normal 6 2 5" xfId="73"/>
    <cellStyle name="Normal 6 2 5 10" xfId="2730"/>
    <cellStyle name="Normal 6 2 5 11" xfId="13354"/>
    <cellStyle name="Normal 6 2 5 12" xfId="18283"/>
    <cellStyle name="Normal 6 2 5 13" xfId="28804"/>
    <cellStyle name="Normal 6 2 5 14" xfId="39359"/>
    <cellStyle name="Normal 6 2 5 15" xfId="49960"/>
    <cellStyle name="Normal 6 2 5 2" xfId="214"/>
    <cellStyle name="Normal 6 2 5 2 10" xfId="13441"/>
    <cellStyle name="Normal 6 2 5 2 11" xfId="18371"/>
    <cellStyle name="Normal 6 2 5 2 12" xfId="28933"/>
    <cellStyle name="Normal 6 2 5 2 13" xfId="39488"/>
    <cellStyle name="Normal 6 2 5 2 14" xfId="50048"/>
    <cellStyle name="Normal 6 2 5 2 2" xfId="394"/>
    <cellStyle name="Normal 6 2 5 2 2 10" xfId="29109"/>
    <cellStyle name="Normal 6 2 5 2 2 11" xfId="39664"/>
    <cellStyle name="Normal 6 2 5 2 2 12" xfId="50224"/>
    <cellStyle name="Normal 6 2 5 2 2 2" xfId="747"/>
    <cellStyle name="Normal 6 2 5 2 2 2 10" xfId="50576"/>
    <cellStyle name="Normal 6 2 5 2 2 2 2" xfId="1979"/>
    <cellStyle name="Normal 6 2 5 2 2 2 2 2" xfId="7265"/>
    <cellStyle name="Normal 6 2 5 2 2 2 2 2 2" xfId="12546"/>
    <cellStyle name="Normal 6 2 5 2 2 2 2 2 2 2" xfId="28052"/>
    <cellStyle name="Normal 6 2 5 2 2 2 2 2 2 3" xfId="38609"/>
    <cellStyle name="Normal 6 2 5 2 2 2 2 2 2 4" xfId="49164"/>
    <cellStyle name="Normal 6 2 5 2 2 2 2 2 2 5" xfId="59728"/>
    <cellStyle name="Normal 6 2 5 2 2 2 2 2 3" xfId="17665"/>
    <cellStyle name="Normal 6 2 5 2 2 2 2 2 4" xfId="22772"/>
    <cellStyle name="Normal 6 2 5 2 2 2 2 2 5" xfId="33329"/>
    <cellStyle name="Normal 6 2 5 2 2 2 2 2 6" xfId="43884"/>
    <cellStyle name="Normal 6 2 5 2 2 2 2 2 7" xfId="54448"/>
    <cellStyle name="Normal 6 2 5 2 2 2 2 3" xfId="9905"/>
    <cellStyle name="Normal 6 2 5 2 2 2 2 3 2" xfId="25412"/>
    <cellStyle name="Normal 6 2 5 2 2 2 2 3 3" xfId="35969"/>
    <cellStyle name="Normal 6 2 5 2 2 2 2 3 4" xfId="46524"/>
    <cellStyle name="Normal 6 2 5 2 2 2 2 3 5" xfId="57088"/>
    <cellStyle name="Normal 6 2 5 2 2 2 2 4" xfId="4623"/>
    <cellStyle name="Normal 6 2 5 2 2 2 2 5" xfId="15201"/>
    <cellStyle name="Normal 6 2 5 2 2 2 2 6" xfId="20132"/>
    <cellStyle name="Normal 6 2 5 2 2 2 2 7" xfId="30689"/>
    <cellStyle name="Normal 6 2 5 2 2 2 2 8" xfId="41244"/>
    <cellStyle name="Normal 6 2 5 2 2 2 2 9" xfId="51808"/>
    <cellStyle name="Normal 6 2 5 2 2 2 3" xfId="6033"/>
    <cellStyle name="Normal 6 2 5 2 2 2 3 2" xfId="11314"/>
    <cellStyle name="Normal 6 2 5 2 2 2 3 2 2" xfId="26820"/>
    <cellStyle name="Normal 6 2 5 2 2 2 3 2 3" xfId="37377"/>
    <cellStyle name="Normal 6 2 5 2 2 2 3 2 4" xfId="47932"/>
    <cellStyle name="Normal 6 2 5 2 2 2 3 2 5" xfId="58496"/>
    <cellStyle name="Normal 6 2 5 2 2 2 3 3" xfId="16433"/>
    <cellStyle name="Normal 6 2 5 2 2 2 3 4" xfId="21540"/>
    <cellStyle name="Normal 6 2 5 2 2 2 3 5" xfId="32097"/>
    <cellStyle name="Normal 6 2 5 2 2 2 3 6" xfId="42652"/>
    <cellStyle name="Normal 6 2 5 2 2 2 3 7" xfId="53216"/>
    <cellStyle name="Normal 6 2 5 2 2 2 4" xfId="8673"/>
    <cellStyle name="Normal 6 2 5 2 2 2 4 2" xfId="24180"/>
    <cellStyle name="Normal 6 2 5 2 2 2 4 3" xfId="34737"/>
    <cellStyle name="Normal 6 2 5 2 2 2 4 4" xfId="45292"/>
    <cellStyle name="Normal 6 2 5 2 2 2 4 5" xfId="55856"/>
    <cellStyle name="Normal 6 2 5 2 2 2 5" xfId="3391"/>
    <cellStyle name="Normal 6 2 5 2 2 2 6" xfId="13969"/>
    <cellStyle name="Normal 6 2 5 2 2 2 7" xfId="18900"/>
    <cellStyle name="Normal 6 2 5 2 2 2 8" xfId="29457"/>
    <cellStyle name="Normal 6 2 5 2 2 2 9" xfId="40012"/>
    <cellStyle name="Normal 6 2 5 2 2 3" xfId="1099"/>
    <cellStyle name="Normal 6 2 5 2 2 3 10" xfId="50928"/>
    <cellStyle name="Normal 6 2 5 2 2 3 2" xfId="2331"/>
    <cellStyle name="Normal 6 2 5 2 2 3 2 2" xfId="7617"/>
    <cellStyle name="Normal 6 2 5 2 2 3 2 2 2" xfId="12898"/>
    <cellStyle name="Normal 6 2 5 2 2 3 2 2 2 2" xfId="28404"/>
    <cellStyle name="Normal 6 2 5 2 2 3 2 2 2 3" xfId="38961"/>
    <cellStyle name="Normal 6 2 5 2 2 3 2 2 2 4" xfId="49516"/>
    <cellStyle name="Normal 6 2 5 2 2 3 2 2 2 5" xfId="60080"/>
    <cellStyle name="Normal 6 2 5 2 2 3 2 2 3" xfId="18017"/>
    <cellStyle name="Normal 6 2 5 2 2 3 2 2 4" xfId="23124"/>
    <cellStyle name="Normal 6 2 5 2 2 3 2 2 5" xfId="33681"/>
    <cellStyle name="Normal 6 2 5 2 2 3 2 2 6" xfId="44236"/>
    <cellStyle name="Normal 6 2 5 2 2 3 2 2 7" xfId="54800"/>
    <cellStyle name="Normal 6 2 5 2 2 3 2 3" xfId="10257"/>
    <cellStyle name="Normal 6 2 5 2 2 3 2 3 2" xfId="25764"/>
    <cellStyle name="Normal 6 2 5 2 2 3 2 3 3" xfId="36321"/>
    <cellStyle name="Normal 6 2 5 2 2 3 2 3 4" xfId="46876"/>
    <cellStyle name="Normal 6 2 5 2 2 3 2 3 5" xfId="57440"/>
    <cellStyle name="Normal 6 2 5 2 2 3 2 4" xfId="4975"/>
    <cellStyle name="Normal 6 2 5 2 2 3 2 5" xfId="15553"/>
    <cellStyle name="Normal 6 2 5 2 2 3 2 6" xfId="20484"/>
    <cellStyle name="Normal 6 2 5 2 2 3 2 7" xfId="31041"/>
    <cellStyle name="Normal 6 2 5 2 2 3 2 8" xfId="41596"/>
    <cellStyle name="Normal 6 2 5 2 2 3 2 9" xfId="52160"/>
    <cellStyle name="Normal 6 2 5 2 2 3 3" xfId="6385"/>
    <cellStyle name="Normal 6 2 5 2 2 3 3 2" xfId="11666"/>
    <cellStyle name="Normal 6 2 5 2 2 3 3 2 2" xfId="27172"/>
    <cellStyle name="Normal 6 2 5 2 2 3 3 2 3" xfId="37729"/>
    <cellStyle name="Normal 6 2 5 2 2 3 3 2 4" xfId="48284"/>
    <cellStyle name="Normal 6 2 5 2 2 3 3 2 5" xfId="58848"/>
    <cellStyle name="Normal 6 2 5 2 2 3 3 3" xfId="16785"/>
    <cellStyle name="Normal 6 2 5 2 2 3 3 4" xfId="21892"/>
    <cellStyle name="Normal 6 2 5 2 2 3 3 5" xfId="32449"/>
    <cellStyle name="Normal 6 2 5 2 2 3 3 6" xfId="43004"/>
    <cellStyle name="Normal 6 2 5 2 2 3 3 7" xfId="53568"/>
    <cellStyle name="Normal 6 2 5 2 2 3 4" xfId="9025"/>
    <cellStyle name="Normal 6 2 5 2 2 3 4 2" xfId="24532"/>
    <cellStyle name="Normal 6 2 5 2 2 3 4 3" xfId="35089"/>
    <cellStyle name="Normal 6 2 5 2 2 3 4 4" xfId="45644"/>
    <cellStyle name="Normal 6 2 5 2 2 3 4 5" xfId="56208"/>
    <cellStyle name="Normal 6 2 5 2 2 3 5" xfId="3743"/>
    <cellStyle name="Normal 6 2 5 2 2 3 6" xfId="14321"/>
    <cellStyle name="Normal 6 2 5 2 2 3 7" xfId="19252"/>
    <cellStyle name="Normal 6 2 5 2 2 3 8" xfId="29809"/>
    <cellStyle name="Normal 6 2 5 2 2 3 9" xfId="40364"/>
    <cellStyle name="Normal 6 2 5 2 2 4" xfId="1627"/>
    <cellStyle name="Normal 6 2 5 2 2 4 2" xfId="6913"/>
    <cellStyle name="Normal 6 2 5 2 2 4 2 2" xfId="12194"/>
    <cellStyle name="Normal 6 2 5 2 2 4 2 2 2" xfId="27700"/>
    <cellStyle name="Normal 6 2 5 2 2 4 2 2 3" xfId="38257"/>
    <cellStyle name="Normal 6 2 5 2 2 4 2 2 4" xfId="48812"/>
    <cellStyle name="Normal 6 2 5 2 2 4 2 2 5" xfId="59376"/>
    <cellStyle name="Normal 6 2 5 2 2 4 2 3" xfId="17313"/>
    <cellStyle name="Normal 6 2 5 2 2 4 2 4" xfId="22420"/>
    <cellStyle name="Normal 6 2 5 2 2 4 2 5" xfId="32977"/>
    <cellStyle name="Normal 6 2 5 2 2 4 2 6" xfId="43532"/>
    <cellStyle name="Normal 6 2 5 2 2 4 2 7" xfId="54096"/>
    <cellStyle name="Normal 6 2 5 2 2 4 3" xfId="9553"/>
    <cellStyle name="Normal 6 2 5 2 2 4 3 2" xfId="25060"/>
    <cellStyle name="Normal 6 2 5 2 2 4 3 3" xfId="35617"/>
    <cellStyle name="Normal 6 2 5 2 2 4 3 4" xfId="46172"/>
    <cellStyle name="Normal 6 2 5 2 2 4 3 5" xfId="56736"/>
    <cellStyle name="Normal 6 2 5 2 2 4 4" xfId="4271"/>
    <cellStyle name="Normal 6 2 5 2 2 4 5" xfId="14849"/>
    <cellStyle name="Normal 6 2 5 2 2 4 6" xfId="19780"/>
    <cellStyle name="Normal 6 2 5 2 2 4 7" xfId="30337"/>
    <cellStyle name="Normal 6 2 5 2 2 4 8" xfId="40892"/>
    <cellStyle name="Normal 6 2 5 2 2 4 9" xfId="51456"/>
    <cellStyle name="Normal 6 2 5 2 2 5" xfId="5680"/>
    <cellStyle name="Normal 6 2 5 2 2 5 2" xfId="10962"/>
    <cellStyle name="Normal 6 2 5 2 2 5 2 2" xfId="26468"/>
    <cellStyle name="Normal 6 2 5 2 2 5 2 3" xfId="37025"/>
    <cellStyle name="Normal 6 2 5 2 2 5 2 4" xfId="47580"/>
    <cellStyle name="Normal 6 2 5 2 2 5 2 5" xfId="58144"/>
    <cellStyle name="Normal 6 2 5 2 2 5 3" xfId="16081"/>
    <cellStyle name="Normal 6 2 5 2 2 5 4" xfId="21188"/>
    <cellStyle name="Normal 6 2 5 2 2 5 5" xfId="31745"/>
    <cellStyle name="Normal 6 2 5 2 2 5 6" xfId="42300"/>
    <cellStyle name="Normal 6 2 5 2 2 5 7" xfId="52864"/>
    <cellStyle name="Normal 6 2 5 2 2 6" xfId="8321"/>
    <cellStyle name="Normal 6 2 5 2 2 6 2" xfId="23828"/>
    <cellStyle name="Normal 6 2 5 2 2 6 3" xfId="34385"/>
    <cellStyle name="Normal 6 2 5 2 2 6 4" xfId="44940"/>
    <cellStyle name="Normal 6 2 5 2 2 6 5" xfId="55504"/>
    <cellStyle name="Normal 6 2 5 2 2 7" xfId="3043"/>
    <cellStyle name="Normal 6 2 5 2 2 8" xfId="13617"/>
    <cellStyle name="Normal 6 2 5 2 2 9" xfId="18548"/>
    <cellStyle name="Normal 6 2 5 2 3" xfId="570"/>
    <cellStyle name="Normal 6 2 5 2 3 10" xfId="39836"/>
    <cellStyle name="Normal 6 2 5 2 3 11" xfId="50400"/>
    <cellStyle name="Normal 6 2 5 2 3 2" xfId="1275"/>
    <cellStyle name="Normal 6 2 5 2 3 2 10" xfId="51104"/>
    <cellStyle name="Normal 6 2 5 2 3 2 2" xfId="2507"/>
    <cellStyle name="Normal 6 2 5 2 3 2 2 2" xfId="7793"/>
    <cellStyle name="Normal 6 2 5 2 3 2 2 2 2" xfId="13074"/>
    <cellStyle name="Normal 6 2 5 2 3 2 2 2 2 2" xfId="28580"/>
    <cellStyle name="Normal 6 2 5 2 3 2 2 2 2 3" xfId="39137"/>
    <cellStyle name="Normal 6 2 5 2 3 2 2 2 2 4" xfId="49692"/>
    <cellStyle name="Normal 6 2 5 2 3 2 2 2 2 5" xfId="60256"/>
    <cellStyle name="Normal 6 2 5 2 3 2 2 2 3" xfId="18193"/>
    <cellStyle name="Normal 6 2 5 2 3 2 2 2 4" xfId="23300"/>
    <cellStyle name="Normal 6 2 5 2 3 2 2 2 5" xfId="33857"/>
    <cellStyle name="Normal 6 2 5 2 3 2 2 2 6" xfId="44412"/>
    <cellStyle name="Normal 6 2 5 2 3 2 2 2 7" xfId="54976"/>
    <cellStyle name="Normal 6 2 5 2 3 2 2 3" xfId="10433"/>
    <cellStyle name="Normal 6 2 5 2 3 2 2 3 2" xfId="25940"/>
    <cellStyle name="Normal 6 2 5 2 3 2 2 3 3" xfId="36497"/>
    <cellStyle name="Normal 6 2 5 2 3 2 2 3 4" xfId="47052"/>
    <cellStyle name="Normal 6 2 5 2 3 2 2 3 5" xfId="57616"/>
    <cellStyle name="Normal 6 2 5 2 3 2 2 4" xfId="5151"/>
    <cellStyle name="Normal 6 2 5 2 3 2 2 5" xfId="15729"/>
    <cellStyle name="Normal 6 2 5 2 3 2 2 6" xfId="20660"/>
    <cellStyle name="Normal 6 2 5 2 3 2 2 7" xfId="31217"/>
    <cellStyle name="Normal 6 2 5 2 3 2 2 8" xfId="41772"/>
    <cellStyle name="Normal 6 2 5 2 3 2 2 9" xfId="52336"/>
    <cellStyle name="Normal 6 2 5 2 3 2 3" xfId="6561"/>
    <cellStyle name="Normal 6 2 5 2 3 2 3 2" xfId="11842"/>
    <cellStyle name="Normal 6 2 5 2 3 2 3 2 2" xfId="27348"/>
    <cellStyle name="Normal 6 2 5 2 3 2 3 2 3" xfId="37905"/>
    <cellStyle name="Normal 6 2 5 2 3 2 3 2 4" xfId="48460"/>
    <cellStyle name="Normal 6 2 5 2 3 2 3 2 5" xfId="59024"/>
    <cellStyle name="Normal 6 2 5 2 3 2 3 3" xfId="16961"/>
    <cellStyle name="Normal 6 2 5 2 3 2 3 4" xfId="22068"/>
    <cellStyle name="Normal 6 2 5 2 3 2 3 5" xfId="32625"/>
    <cellStyle name="Normal 6 2 5 2 3 2 3 6" xfId="43180"/>
    <cellStyle name="Normal 6 2 5 2 3 2 3 7" xfId="53744"/>
    <cellStyle name="Normal 6 2 5 2 3 2 4" xfId="9201"/>
    <cellStyle name="Normal 6 2 5 2 3 2 4 2" xfId="24708"/>
    <cellStyle name="Normal 6 2 5 2 3 2 4 3" xfId="35265"/>
    <cellStyle name="Normal 6 2 5 2 3 2 4 4" xfId="45820"/>
    <cellStyle name="Normal 6 2 5 2 3 2 4 5" xfId="56384"/>
    <cellStyle name="Normal 6 2 5 2 3 2 5" xfId="3919"/>
    <cellStyle name="Normal 6 2 5 2 3 2 6" xfId="14497"/>
    <cellStyle name="Normal 6 2 5 2 3 2 7" xfId="19428"/>
    <cellStyle name="Normal 6 2 5 2 3 2 8" xfId="29985"/>
    <cellStyle name="Normal 6 2 5 2 3 2 9" xfId="40540"/>
    <cellStyle name="Normal 6 2 5 2 3 3" xfId="1803"/>
    <cellStyle name="Normal 6 2 5 2 3 3 2" xfId="7089"/>
    <cellStyle name="Normal 6 2 5 2 3 3 2 2" xfId="12370"/>
    <cellStyle name="Normal 6 2 5 2 3 3 2 2 2" xfId="27876"/>
    <cellStyle name="Normal 6 2 5 2 3 3 2 2 3" xfId="38433"/>
    <cellStyle name="Normal 6 2 5 2 3 3 2 2 4" xfId="48988"/>
    <cellStyle name="Normal 6 2 5 2 3 3 2 2 5" xfId="59552"/>
    <cellStyle name="Normal 6 2 5 2 3 3 2 3" xfId="17489"/>
    <cellStyle name="Normal 6 2 5 2 3 3 2 4" xfId="22596"/>
    <cellStyle name="Normal 6 2 5 2 3 3 2 5" xfId="33153"/>
    <cellStyle name="Normal 6 2 5 2 3 3 2 6" xfId="43708"/>
    <cellStyle name="Normal 6 2 5 2 3 3 2 7" xfId="54272"/>
    <cellStyle name="Normal 6 2 5 2 3 3 3" xfId="9729"/>
    <cellStyle name="Normal 6 2 5 2 3 3 3 2" xfId="25236"/>
    <cellStyle name="Normal 6 2 5 2 3 3 3 3" xfId="35793"/>
    <cellStyle name="Normal 6 2 5 2 3 3 3 4" xfId="46348"/>
    <cellStyle name="Normal 6 2 5 2 3 3 3 5" xfId="56912"/>
    <cellStyle name="Normal 6 2 5 2 3 3 4" xfId="4447"/>
    <cellStyle name="Normal 6 2 5 2 3 3 5" xfId="15025"/>
    <cellStyle name="Normal 6 2 5 2 3 3 6" xfId="19956"/>
    <cellStyle name="Normal 6 2 5 2 3 3 7" xfId="30513"/>
    <cellStyle name="Normal 6 2 5 2 3 3 8" xfId="41068"/>
    <cellStyle name="Normal 6 2 5 2 3 3 9" xfId="51632"/>
    <cellStyle name="Normal 6 2 5 2 3 4" xfId="5856"/>
    <cellStyle name="Normal 6 2 5 2 3 4 2" xfId="11138"/>
    <cellStyle name="Normal 6 2 5 2 3 4 2 2" xfId="26644"/>
    <cellStyle name="Normal 6 2 5 2 3 4 2 3" xfId="37201"/>
    <cellStyle name="Normal 6 2 5 2 3 4 2 4" xfId="47756"/>
    <cellStyle name="Normal 6 2 5 2 3 4 2 5" xfId="58320"/>
    <cellStyle name="Normal 6 2 5 2 3 4 3" xfId="16257"/>
    <cellStyle name="Normal 6 2 5 2 3 4 4" xfId="21364"/>
    <cellStyle name="Normal 6 2 5 2 3 4 5" xfId="31921"/>
    <cellStyle name="Normal 6 2 5 2 3 4 6" xfId="42476"/>
    <cellStyle name="Normal 6 2 5 2 3 4 7" xfId="53040"/>
    <cellStyle name="Normal 6 2 5 2 3 5" xfId="8497"/>
    <cellStyle name="Normal 6 2 5 2 3 5 2" xfId="24004"/>
    <cellStyle name="Normal 6 2 5 2 3 5 3" xfId="34561"/>
    <cellStyle name="Normal 6 2 5 2 3 5 4" xfId="45116"/>
    <cellStyle name="Normal 6 2 5 2 3 5 5" xfId="55680"/>
    <cellStyle name="Normal 6 2 5 2 3 6" xfId="3215"/>
    <cellStyle name="Normal 6 2 5 2 3 7" xfId="13793"/>
    <cellStyle name="Normal 6 2 5 2 3 8" xfId="18724"/>
    <cellStyle name="Normal 6 2 5 2 3 9" xfId="29281"/>
    <cellStyle name="Normal 6 2 5 2 4" xfId="923"/>
    <cellStyle name="Normal 6 2 5 2 4 10" xfId="50752"/>
    <cellStyle name="Normal 6 2 5 2 4 2" xfId="2155"/>
    <cellStyle name="Normal 6 2 5 2 4 2 2" xfId="7441"/>
    <cellStyle name="Normal 6 2 5 2 4 2 2 2" xfId="12722"/>
    <cellStyle name="Normal 6 2 5 2 4 2 2 2 2" xfId="28228"/>
    <cellStyle name="Normal 6 2 5 2 4 2 2 2 3" xfId="38785"/>
    <cellStyle name="Normal 6 2 5 2 4 2 2 2 4" xfId="49340"/>
    <cellStyle name="Normal 6 2 5 2 4 2 2 2 5" xfId="59904"/>
    <cellStyle name="Normal 6 2 5 2 4 2 2 3" xfId="17841"/>
    <cellStyle name="Normal 6 2 5 2 4 2 2 4" xfId="22948"/>
    <cellStyle name="Normal 6 2 5 2 4 2 2 5" xfId="33505"/>
    <cellStyle name="Normal 6 2 5 2 4 2 2 6" xfId="44060"/>
    <cellStyle name="Normal 6 2 5 2 4 2 2 7" xfId="54624"/>
    <cellStyle name="Normal 6 2 5 2 4 2 3" xfId="10081"/>
    <cellStyle name="Normal 6 2 5 2 4 2 3 2" xfId="25588"/>
    <cellStyle name="Normal 6 2 5 2 4 2 3 3" xfId="36145"/>
    <cellStyle name="Normal 6 2 5 2 4 2 3 4" xfId="46700"/>
    <cellStyle name="Normal 6 2 5 2 4 2 3 5" xfId="57264"/>
    <cellStyle name="Normal 6 2 5 2 4 2 4" xfId="4799"/>
    <cellStyle name="Normal 6 2 5 2 4 2 5" xfId="15377"/>
    <cellStyle name="Normal 6 2 5 2 4 2 6" xfId="20308"/>
    <cellStyle name="Normal 6 2 5 2 4 2 7" xfId="30865"/>
    <cellStyle name="Normal 6 2 5 2 4 2 8" xfId="41420"/>
    <cellStyle name="Normal 6 2 5 2 4 2 9" xfId="51984"/>
    <cellStyle name="Normal 6 2 5 2 4 3" xfId="6209"/>
    <cellStyle name="Normal 6 2 5 2 4 3 2" xfId="11490"/>
    <cellStyle name="Normal 6 2 5 2 4 3 2 2" xfId="26996"/>
    <cellStyle name="Normal 6 2 5 2 4 3 2 3" xfId="37553"/>
    <cellStyle name="Normal 6 2 5 2 4 3 2 4" xfId="48108"/>
    <cellStyle name="Normal 6 2 5 2 4 3 2 5" xfId="58672"/>
    <cellStyle name="Normal 6 2 5 2 4 3 3" xfId="16609"/>
    <cellStyle name="Normal 6 2 5 2 4 3 4" xfId="21716"/>
    <cellStyle name="Normal 6 2 5 2 4 3 5" xfId="32273"/>
    <cellStyle name="Normal 6 2 5 2 4 3 6" xfId="42828"/>
    <cellStyle name="Normal 6 2 5 2 4 3 7" xfId="53392"/>
    <cellStyle name="Normal 6 2 5 2 4 4" xfId="8849"/>
    <cellStyle name="Normal 6 2 5 2 4 4 2" xfId="24356"/>
    <cellStyle name="Normal 6 2 5 2 4 4 3" xfId="34913"/>
    <cellStyle name="Normal 6 2 5 2 4 4 4" xfId="45468"/>
    <cellStyle name="Normal 6 2 5 2 4 4 5" xfId="56032"/>
    <cellStyle name="Normal 6 2 5 2 4 5" xfId="3567"/>
    <cellStyle name="Normal 6 2 5 2 4 6" xfId="14145"/>
    <cellStyle name="Normal 6 2 5 2 4 7" xfId="19076"/>
    <cellStyle name="Normal 6 2 5 2 4 8" xfId="29633"/>
    <cellStyle name="Normal 6 2 5 2 4 9" xfId="40188"/>
    <cellStyle name="Normal 6 2 5 2 5" xfId="1451"/>
    <cellStyle name="Normal 6 2 5 2 5 2" xfId="6737"/>
    <cellStyle name="Normal 6 2 5 2 5 2 2" xfId="12018"/>
    <cellStyle name="Normal 6 2 5 2 5 2 2 2" xfId="27524"/>
    <cellStyle name="Normal 6 2 5 2 5 2 2 3" xfId="38081"/>
    <cellStyle name="Normal 6 2 5 2 5 2 2 4" xfId="48636"/>
    <cellStyle name="Normal 6 2 5 2 5 2 2 5" xfId="59200"/>
    <cellStyle name="Normal 6 2 5 2 5 2 3" xfId="17137"/>
    <cellStyle name="Normal 6 2 5 2 5 2 4" xfId="22244"/>
    <cellStyle name="Normal 6 2 5 2 5 2 5" xfId="32801"/>
    <cellStyle name="Normal 6 2 5 2 5 2 6" xfId="43356"/>
    <cellStyle name="Normal 6 2 5 2 5 2 7" xfId="53920"/>
    <cellStyle name="Normal 6 2 5 2 5 3" xfId="9377"/>
    <cellStyle name="Normal 6 2 5 2 5 3 2" xfId="24884"/>
    <cellStyle name="Normal 6 2 5 2 5 3 3" xfId="35441"/>
    <cellStyle name="Normal 6 2 5 2 5 3 4" xfId="45996"/>
    <cellStyle name="Normal 6 2 5 2 5 3 5" xfId="56560"/>
    <cellStyle name="Normal 6 2 5 2 5 4" xfId="4095"/>
    <cellStyle name="Normal 6 2 5 2 5 5" xfId="14673"/>
    <cellStyle name="Normal 6 2 5 2 5 6" xfId="19604"/>
    <cellStyle name="Normal 6 2 5 2 5 7" xfId="30161"/>
    <cellStyle name="Normal 6 2 5 2 5 8" xfId="40716"/>
    <cellStyle name="Normal 6 2 5 2 5 9" xfId="51280"/>
    <cellStyle name="Normal 6 2 5 2 6" xfId="2683"/>
    <cellStyle name="Normal 6 2 5 2 6 2" xfId="7969"/>
    <cellStyle name="Normal 6 2 5 2 6 2 2" xfId="13250"/>
    <cellStyle name="Normal 6 2 5 2 6 2 2 2" xfId="28756"/>
    <cellStyle name="Normal 6 2 5 2 6 2 2 3" xfId="39313"/>
    <cellStyle name="Normal 6 2 5 2 6 2 2 4" xfId="49868"/>
    <cellStyle name="Normal 6 2 5 2 6 2 2 5" xfId="60432"/>
    <cellStyle name="Normal 6 2 5 2 6 2 3" xfId="23476"/>
    <cellStyle name="Normal 6 2 5 2 6 2 4" xfId="34033"/>
    <cellStyle name="Normal 6 2 5 2 6 2 5" xfId="44588"/>
    <cellStyle name="Normal 6 2 5 2 6 2 6" xfId="55152"/>
    <cellStyle name="Normal 6 2 5 2 6 3" xfId="10609"/>
    <cellStyle name="Normal 6 2 5 2 6 3 2" xfId="26116"/>
    <cellStyle name="Normal 6 2 5 2 6 3 3" xfId="36673"/>
    <cellStyle name="Normal 6 2 5 2 6 3 4" xfId="47228"/>
    <cellStyle name="Normal 6 2 5 2 6 3 5" xfId="57792"/>
    <cellStyle name="Normal 6 2 5 2 6 4" xfId="5327"/>
    <cellStyle name="Normal 6 2 5 2 6 5" xfId="15905"/>
    <cellStyle name="Normal 6 2 5 2 6 6" xfId="20836"/>
    <cellStyle name="Normal 6 2 5 2 6 7" xfId="31393"/>
    <cellStyle name="Normal 6 2 5 2 6 8" xfId="41948"/>
    <cellStyle name="Normal 6 2 5 2 6 9" xfId="52512"/>
    <cellStyle name="Normal 6 2 5 2 7" xfId="5504"/>
    <cellStyle name="Normal 6 2 5 2 7 2" xfId="10786"/>
    <cellStyle name="Normal 6 2 5 2 7 2 2" xfId="26292"/>
    <cellStyle name="Normal 6 2 5 2 7 2 3" xfId="36849"/>
    <cellStyle name="Normal 6 2 5 2 7 2 4" xfId="47404"/>
    <cellStyle name="Normal 6 2 5 2 7 2 5" xfId="57968"/>
    <cellStyle name="Normal 6 2 5 2 7 3" xfId="21012"/>
    <cellStyle name="Normal 6 2 5 2 7 4" xfId="31569"/>
    <cellStyle name="Normal 6 2 5 2 7 5" xfId="42124"/>
    <cellStyle name="Normal 6 2 5 2 7 6" xfId="52688"/>
    <cellStyle name="Normal 6 2 5 2 8" xfId="8145"/>
    <cellStyle name="Normal 6 2 5 2 8 2" xfId="23652"/>
    <cellStyle name="Normal 6 2 5 2 8 3" xfId="34209"/>
    <cellStyle name="Normal 6 2 5 2 8 4" xfId="44764"/>
    <cellStyle name="Normal 6 2 5 2 8 5" xfId="55328"/>
    <cellStyle name="Normal 6 2 5 2 9" xfId="2860"/>
    <cellStyle name="Normal 6 2 5 3" xfId="307"/>
    <cellStyle name="Normal 6 2 5 3 10" xfId="29022"/>
    <cellStyle name="Normal 6 2 5 3 11" xfId="39577"/>
    <cellStyle name="Normal 6 2 5 3 12" xfId="50137"/>
    <cellStyle name="Normal 6 2 5 3 2" xfId="660"/>
    <cellStyle name="Normal 6 2 5 3 2 10" xfId="50489"/>
    <cellStyle name="Normal 6 2 5 3 2 2" xfId="1892"/>
    <cellStyle name="Normal 6 2 5 3 2 2 2" xfId="7178"/>
    <cellStyle name="Normal 6 2 5 3 2 2 2 2" xfId="12459"/>
    <cellStyle name="Normal 6 2 5 3 2 2 2 2 2" xfId="27965"/>
    <cellStyle name="Normal 6 2 5 3 2 2 2 2 3" xfId="38522"/>
    <cellStyle name="Normal 6 2 5 3 2 2 2 2 4" xfId="49077"/>
    <cellStyle name="Normal 6 2 5 3 2 2 2 2 5" xfId="59641"/>
    <cellStyle name="Normal 6 2 5 3 2 2 2 3" xfId="17578"/>
    <cellStyle name="Normal 6 2 5 3 2 2 2 4" xfId="22685"/>
    <cellStyle name="Normal 6 2 5 3 2 2 2 5" xfId="33242"/>
    <cellStyle name="Normal 6 2 5 3 2 2 2 6" xfId="43797"/>
    <cellStyle name="Normal 6 2 5 3 2 2 2 7" xfId="54361"/>
    <cellStyle name="Normal 6 2 5 3 2 2 3" xfId="9818"/>
    <cellStyle name="Normal 6 2 5 3 2 2 3 2" xfId="25325"/>
    <cellStyle name="Normal 6 2 5 3 2 2 3 3" xfId="35882"/>
    <cellStyle name="Normal 6 2 5 3 2 2 3 4" xfId="46437"/>
    <cellStyle name="Normal 6 2 5 3 2 2 3 5" xfId="57001"/>
    <cellStyle name="Normal 6 2 5 3 2 2 4" xfId="4536"/>
    <cellStyle name="Normal 6 2 5 3 2 2 5" xfId="15114"/>
    <cellStyle name="Normal 6 2 5 3 2 2 6" xfId="20045"/>
    <cellStyle name="Normal 6 2 5 3 2 2 7" xfId="30602"/>
    <cellStyle name="Normal 6 2 5 3 2 2 8" xfId="41157"/>
    <cellStyle name="Normal 6 2 5 3 2 2 9" xfId="51721"/>
    <cellStyle name="Normal 6 2 5 3 2 3" xfId="5946"/>
    <cellStyle name="Normal 6 2 5 3 2 3 2" xfId="11227"/>
    <cellStyle name="Normal 6 2 5 3 2 3 2 2" xfId="26733"/>
    <cellStyle name="Normal 6 2 5 3 2 3 2 3" xfId="37290"/>
    <cellStyle name="Normal 6 2 5 3 2 3 2 4" xfId="47845"/>
    <cellStyle name="Normal 6 2 5 3 2 3 2 5" xfId="58409"/>
    <cellStyle name="Normal 6 2 5 3 2 3 3" xfId="16346"/>
    <cellStyle name="Normal 6 2 5 3 2 3 4" xfId="21453"/>
    <cellStyle name="Normal 6 2 5 3 2 3 5" xfId="32010"/>
    <cellStyle name="Normal 6 2 5 3 2 3 6" xfId="42565"/>
    <cellStyle name="Normal 6 2 5 3 2 3 7" xfId="53129"/>
    <cellStyle name="Normal 6 2 5 3 2 4" xfId="8586"/>
    <cellStyle name="Normal 6 2 5 3 2 4 2" xfId="24093"/>
    <cellStyle name="Normal 6 2 5 3 2 4 3" xfId="34650"/>
    <cellStyle name="Normal 6 2 5 3 2 4 4" xfId="45205"/>
    <cellStyle name="Normal 6 2 5 3 2 4 5" xfId="55769"/>
    <cellStyle name="Normal 6 2 5 3 2 5" xfId="3304"/>
    <cellStyle name="Normal 6 2 5 3 2 6" xfId="13882"/>
    <cellStyle name="Normal 6 2 5 3 2 7" xfId="18813"/>
    <cellStyle name="Normal 6 2 5 3 2 8" xfId="29370"/>
    <cellStyle name="Normal 6 2 5 3 2 9" xfId="39925"/>
    <cellStyle name="Normal 6 2 5 3 3" xfId="1012"/>
    <cellStyle name="Normal 6 2 5 3 3 10" xfId="50841"/>
    <cellStyle name="Normal 6 2 5 3 3 2" xfId="2244"/>
    <cellStyle name="Normal 6 2 5 3 3 2 2" xfId="7530"/>
    <cellStyle name="Normal 6 2 5 3 3 2 2 2" xfId="12811"/>
    <cellStyle name="Normal 6 2 5 3 3 2 2 2 2" xfId="28317"/>
    <cellStyle name="Normal 6 2 5 3 3 2 2 2 3" xfId="38874"/>
    <cellStyle name="Normal 6 2 5 3 3 2 2 2 4" xfId="49429"/>
    <cellStyle name="Normal 6 2 5 3 3 2 2 2 5" xfId="59993"/>
    <cellStyle name="Normal 6 2 5 3 3 2 2 3" xfId="17930"/>
    <cellStyle name="Normal 6 2 5 3 3 2 2 4" xfId="23037"/>
    <cellStyle name="Normal 6 2 5 3 3 2 2 5" xfId="33594"/>
    <cellStyle name="Normal 6 2 5 3 3 2 2 6" xfId="44149"/>
    <cellStyle name="Normal 6 2 5 3 3 2 2 7" xfId="54713"/>
    <cellStyle name="Normal 6 2 5 3 3 2 3" xfId="10170"/>
    <cellStyle name="Normal 6 2 5 3 3 2 3 2" xfId="25677"/>
    <cellStyle name="Normal 6 2 5 3 3 2 3 3" xfId="36234"/>
    <cellStyle name="Normal 6 2 5 3 3 2 3 4" xfId="46789"/>
    <cellStyle name="Normal 6 2 5 3 3 2 3 5" xfId="57353"/>
    <cellStyle name="Normal 6 2 5 3 3 2 4" xfId="4888"/>
    <cellStyle name="Normal 6 2 5 3 3 2 5" xfId="15466"/>
    <cellStyle name="Normal 6 2 5 3 3 2 6" xfId="20397"/>
    <cellStyle name="Normal 6 2 5 3 3 2 7" xfId="30954"/>
    <cellStyle name="Normal 6 2 5 3 3 2 8" xfId="41509"/>
    <cellStyle name="Normal 6 2 5 3 3 2 9" xfId="52073"/>
    <cellStyle name="Normal 6 2 5 3 3 3" xfId="6298"/>
    <cellStyle name="Normal 6 2 5 3 3 3 2" xfId="11579"/>
    <cellStyle name="Normal 6 2 5 3 3 3 2 2" xfId="27085"/>
    <cellStyle name="Normal 6 2 5 3 3 3 2 3" xfId="37642"/>
    <cellStyle name="Normal 6 2 5 3 3 3 2 4" xfId="48197"/>
    <cellStyle name="Normal 6 2 5 3 3 3 2 5" xfId="58761"/>
    <cellStyle name="Normal 6 2 5 3 3 3 3" xfId="16698"/>
    <cellStyle name="Normal 6 2 5 3 3 3 4" xfId="21805"/>
    <cellStyle name="Normal 6 2 5 3 3 3 5" xfId="32362"/>
    <cellStyle name="Normal 6 2 5 3 3 3 6" xfId="42917"/>
    <cellStyle name="Normal 6 2 5 3 3 3 7" xfId="53481"/>
    <cellStyle name="Normal 6 2 5 3 3 4" xfId="8938"/>
    <cellStyle name="Normal 6 2 5 3 3 4 2" xfId="24445"/>
    <cellStyle name="Normal 6 2 5 3 3 4 3" xfId="35002"/>
    <cellStyle name="Normal 6 2 5 3 3 4 4" xfId="45557"/>
    <cellStyle name="Normal 6 2 5 3 3 4 5" xfId="56121"/>
    <cellStyle name="Normal 6 2 5 3 3 5" xfId="3656"/>
    <cellStyle name="Normal 6 2 5 3 3 6" xfId="14234"/>
    <cellStyle name="Normal 6 2 5 3 3 7" xfId="19165"/>
    <cellStyle name="Normal 6 2 5 3 3 8" xfId="29722"/>
    <cellStyle name="Normal 6 2 5 3 3 9" xfId="40277"/>
    <cellStyle name="Normal 6 2 5 3 4" xfId="1540"/>
    <cellStyle name="Normal 6 2 5 3 4 2" xfId="6826"/>
    <cellStyle name="Normal 6 2 5 3 4 2 2" xfId="12107"/>
    <cellStyle name="Normal 6 2 5 3 4 2 2 2" xfId="27613"/>
    <cellStyle name="Normal 6 2 5 3 4 2 2 3" xfId="38170"/>
    <cellStyle name="Normal 6 2 5 3 4 2 2 4" xfId="48725"/>
    <cellStyle name="Normal 6 2 5 3 4 2 2 5" xfId="59289"/>
    <cellStyle name="Normal 6 2 5 3 4 2 3" xfId="17226"/>
    <cellStyle name="Normal 6 2 5 3 4 2 4" xfId="22333"/>
    <cellStyle name="Normal 6 2 5 3 4 2 5" xfId="32890"/>
    <cellStyle name="Normal 6 2 5 3 4 2 6" xfId="43445"/>
    <cellStyle name="Normal 6 2 5 3 4 2 7" xfId="54009"/>
    <cellStyle name="Normal 6 2 5 3 4 3" xfId="9466"/>
    <cellStyle name="Normal 6 2 5 3 4 3 2" xfId="24973"/>
    <cellStyle name="Normal 6 2 5 3 4 3 3" xfId="35530"/>
    <cellStyle name="Normal 6 2 5 3 4 3 4" xfId="46085"/>
    <cellStyle name="Normal 6 2 5 3 4 3 5" xfId="56649"/>
    <cellStyle name="Normal 6 2 5 3 4 4" xfId="4184"/>
    <cellStyle name="Normal 6 2 5 3 4 5" xfId="14762"/>
    <cellStyle name="Normal 6 2 5 3 4 6" xfId="19693"/>
    <cellStyle name="Normal 6 2 5 3 4 7" xfId="30250"/>
    <cellStyle name="Normal 6 2 5 3 4 8" xfId="40805"/>
    <cellStyle name="Normal 6 2 5 3 4 9" xfId="51369"/>
    <cellStyle name="Normal 6 2 5 3 5" xfId="5593"/>
    <cellStyle name="Normal 6 2 5 3 5 2" xfId="10875"/>
    <cellStyle name="Normal 6 2 5 3 5 2 2" xfId="26381"/>
    <cellStyle name="Normal 6 2 5 3 5 2 3" xfId="36938"/>
    <cellStyle name="Normal 6 2 5 3 5 2 4" xfId="47493"/>
    <cellStyle name="Normal 6 2 5 3 5 2 5" xfId="58057"/>
    <cellStyle name="Normal 6 2 5 3 5 3" xfId="15994"/>
    <cellStyle name="Normal 6 2 5 3 5 4" xfId="21101"/>
    <cellStyle name="Normal 6 2 5 3 5 5" xfId="31658"/>
    <cellStyle name="Normal 6 2 5 3 5 6" xfId="42213"/>
    <cellStyle name="Normal 6 2 5 3 5 7" xfId="52777"/>
    <cellStyle name="Normal 6 2 5 3 6" xfId="8234"/>
    <cellStyle name="Normal 6 2 5 3 6 2" xfId="23741"/>
    <cellStyle name="Normal 6 2 5 3 6 3" xfId="34298"/>
    <cellStyle name="Normal 6 2 5 3 6 4" xfId="44853"/>
    <cellStyle name="Normal 6 2 5 3 6 5" xfId="55417"/>
    <cellStyle name="Normal 6 2 5 3 7" xfId="2956"/>
    <cellStyle name="Normal 6 2 5 3 8" xfId="13530"/>
    <cellStyle name="Normal 6 2 5 3 9" xfId="18461"/>
    <cellStyle name="Normal 6 2 5 4" xfId="483"/>
    <cellStyle name="Normal 6 2 5 4 10" xfId="39751"/>
    <cellStyle name="Normal 6 2 5 4 11" xfId="50313"/>
    <cellStyle name="Normal 6 2 5 4 2" xfId="1188"/>
    <cellStyle name="Normal 6 2 5 4 2 10" xfId="51017"/>
    <cellStyle name="Normal 6 2 5 4 2 2" xfId="2420"/>
    <cellStyle name="Normal 6 2 5 4 2 2 2" xfId="7706"/>
    <cellStyle name="Normal 6 2 5 4 2 2 2 2" xfId="12987"/>
    <cellStyle name="Normal 6 2 5 4 2 2 2 2 2" xfId="28493"/>
    <cellStyle name="Normal 6 2 5 4 2 2 2 2 3" xfId="39050"/>
    <cellStyle name="Normal 6 2 5 4 2 2 2 2 4" xfId="49605"/>
    <cellStyle name="Normal 6 2 5 4 2 2 2 2 5" xfId="60169"/>
    <cellStyle name="Normal 6 2 5 4 2 2 2 3" xfId="18106"/>
    <cellStyle name="Normal 6 2 5 4 2 2 2 4" xfId="23213"/>
    <cellStyle name="Normal 6 2 5 4 2 2 2 5" xfId="33770"/>
    <cellStyle name="Normal 6 2 5 4 2 2 2 6" xfId="44325"/>
    <cellStyle name="Normal 6 2 5 4 2 2 2 7" xfId="54889"/>
    <cellStyle name="Normal 6 2 5 4 2 2 3" xfId="10346"/>
    <cellStyle name="Normal 6 2 5 4 2 2 3 2" xfId="25853"/>
    <cellStyle name="Normal 6 2 5 4 2 2 3 3" xfId="36410"/>
    <cellStyle name="Normal 6 2 5 4 2 2 3 4" xfId="46965"/>
    <cellStyle name="Normal 6 2 5 4 2 2 3 5" xfId="57529"/>
    <cellStyle name="Normal 6 2 5 4 2 2 4" xfId="5064"/>
    <cellStyle name="Normal 6 2 5 4 2 2 5" xfId="15642"/>
    <cellStyle name="Normal 6 2 5 4 2 2 6" xfId="20573"/>
    <cellStyle name="Normal 6 2 5 4 2 2 7" xfId="31130"/>
    <cellStyle name="Normal 6 2 5 4 2 2 8" xfId="41685"/>
    <cellStyle name="Normal 6 2 5 4 2 2 9" xfId="52249"/>
    <cellStyle name="Normal 6 2 5 4 2 3" xfId="6474"/>
    <cellStyle name="Normal 6 2 5 4 2 3 2" xfId="11755"/>
    <cellStyle name="Normal 6 2 5 4 2 3 2 2" xfId="27261"/>
    <cellStyle name="Normal 6 2 5 4 2 3 2 3" xfId="37818"/>
    <cellStyle name="Normal 6 2 5 4 2 3 2 4" xfId="48373"/>
    <cellStyle name="Normal 6 2 5 4 2 3 2 5" xfId="58937"/>
    <cellStyle name="Normal 6 2 5 4 2 3 3" xfId="16874"/>
    <cellStyle name="Normal 6 2 5 4 2 3 4" xfId="21981"/>
    <cellStyle name="Normal 6 2 5 4 2 3 5" xfId="32538"/>
    <cellStyle name="Normal 6 2 5 4 2 3 6" xfId="43093"/>
    <cellStyle name="Normal 6 2 5 4 2 3 7" xfId="53657"/>
    <cellStyle name="Normal 6 2 5 4 2 4" xfId="9114"/>
    <cellStyle name="Normal 6 2 5 4 2 4 2" xfId="24621"/>
    <cellStyle name="Normal 6 2 5 4 2 4 3" xfId="35178"/>
    <cellStyle name="Normal 6 2 5 4 2 4 4" xfId="45733"/>
    <cellStyle name="Normal 6 2 5 4 2 4 5" xfId="56297"/>
    <cellStyle name="Normal 6 2 5 4 2 5" xfId="3832"/>
    <cellStyle name="Normal 6 2 5 4 2 6" xfId="14410"/>
    <cellStyle name="Normal 6 2 5 4 2 7" xfId="19341"/>
    <cellStyle name="Normal 6 2 5 4 2 8" xfId="29898"/>
    <cellStyle name="Normal 6 2 5 4 2 9" xfId="40453"/>
    <cellStyle name="Normal 6 2 5 4 3" xfId="1716"/>
    <cellStyle name="Normal 6 2 5 4 3 2" xfId="7002"/>
    <cellStyle name="Normal 6 2 5 4 3 2 2" xfId="12283"/>
    <cellStyle name="Normal 6 2 5 4 3 2 2 2" xfId="27789"/>
    <cellStyle name="Normal 6 2 5 4 3 2 2 3" xfId="38346"/>
    <cellStyle name="Normal 6 2 5 4 3 2 2 4" xfId="48901"/>
    <cellStyle name="Normal 6 2 5 4 3 2 2 5" xfId="59465"/>
    <cellStyle name="Normal 6 2 5 4 3 2 3" xfId="17402"/>
    <cellStyle name="Normal 6 2 5 4 3 2 4" xfId="22509"/>
    <cellStyle name="Normal 6 2 5 4 3 2 5" xfId="33066"/>
    <cellStyle name="Normal 6 2 5 4 3 2 6" xfId="43621"/>
    <cellStyle name="Normal 6 2 5 4 3 2 7" xfId="54185"/>
    <cellStyle name="Normal 6 2 5 4 3 3" xfId="9642"/>
    <cellStyle name="Normal 6 2 5 4 3 3 2" xfId="25149"/>
    <cellStyle name="Normal 6 2 5 4 3 3 3" xfId="35706"/>
    <cellStyle name="Normal 6 2 5 4 3 3 4" xfId="46261"/>
    <cellStyle name="Normal 6 2 5 4 3 3 5" xfId="56825"/>
    <cellStyle name="Normal 6 2 5 4 3 4" xfId="4360"/>
    <cellStyle name="Normal 6 2 5 4 3 5" xfId="14938"/>
    <cellStyle name="Normal 6 2 5 4 3 6" xfId="19869"/>
    <cellStyle name="Normal 6 2 5 4 3 7" xfId="30426"/>
    <cellStyle name="Normal 6 2 5 4 3 8" xfId="40981"/>
    <cellStyle name="Normal 6 2 5 4 3 9" xfId="51545"/>
    <cellStyle name="Normal 6 2 5 4 4" xfId="5769"/>
    <cellStyle name="Normal 6 2 5 4 4 2" xfId="11051"/>
    <cellStyle name="Normal 6 2 5 4 4 2 2" xfId="26557"/>
    <cellStyle name="Normal 6 2 5 4 4 2 3" xfId="37114"/>
    <cellStyle name="Normal 6 2 5 4 4 2 4" xfId="47669"/>
    <cellStyle name="Normal 6 2 5 4 4 2 5" xfId="58233"/>
    <cellStyle name="Normal 6 2 5 4 4 3" xfId="16170"/>
    <cellStyle name="Normal 6 2 5 4 4 4" xfId="21277"/>
    <cellStyle name="Normal 6 2 5 4 4 5" xfId="31834"/>
    <cellStyle name="Normal 6 2 5 4 4 6" xfId="42389"/>
    <cellStyle name="Normal 6 2 5 4 4 7" xfId="52953"/>
    <cellStyle name="Normal 6 2 5 4 5" xfId="8410"/>
    <cellStyle name="Normal 6 2 5 4 5 2" xfId="23917"/>
    <cellStyle name="Normal 6 2 5 4 5 3" xfId="34474"/>
    <cellStyle name="Normal 6 2 5 4 5 4" xfId="45029"/>
    <cellStyle name="Normal 6 2 5 4 5 5" xfId="55593"/>
    <cellStyle name="Normal 6 2 5 4 6" xfId="3130"/>
    <cellStyle name="Normal 6 2 5 4 7" xfId="13706"/>
    <cellStyle name="Normal 6 2 5 4 8" xfId="18637"/>
    <cellStyle name="Normal 6 2 5 4 9" xfId="29196"/>
    <cellStyle name="Normal 6 2 5 5" xfId="836"/>
    <cellStyle name="Normal 6 2 5 5 10" xfId="50665"/>
    <cellStyle name="Normal 6 2 5 5 2" xfId="2068"/>
    <cellStyle name="Normal 6 2 5 5 2 2" xfId="7354"/>
    <cellStyle name="Normal 6 2 5 5 2 2 2" xfId="12635"/>
    <cellStyle name="Normal 6 2 5 5 2 2 2 2" xfId="28141"/>
    <cellStyle name="Normal 6 2 5 5 2 2 2 3" xfId="38698"/>
    <cellStyle name="Normal 6 2 5 5 2 2 2 4" xfId="49253"/>
    <cellStyle name="Normal 6 2 5 5 2 2 2 5" xfId="59817"/>
    <cellStyle name="Normal 6 2 5 5 2 2 3" xfId="17754"/>
    <cellStyle name="Normal 6 2 5 5 2 2 4" xfId="22861"/>
    <cellStyle name="Normal 6 2 5 5 2 2 5" xfId="33418"/>
    <cellStyle name="Normal 6 2 5 5 2 2 6" xfId="43973"/>
    <cellStyle name="Normal 6 2 5 5 2 2 7" xfId="54537"/>
    <cellStyle name="Normal 6 2 5 5 2 3" xfId="9994"/>
    <cellStyle name="Normal 6 2 5 5 2 3 2" xfId="25501"/>
    <cellStyle name="Normal 6 2 5 5 2 3 3" xfId="36058"/>
    <cellStyle name="Normal 6 2 5 5 2 3 4" xfId="46613"/>
    <cellStyle name="Normal 6 2 5 5 2 3 5" xfId="57177"/>
    <cellStyle name="Normal 6 2 5 5 2 4" xfId="4712"/>
    <cellStyle name="Normal 6 2 5 5 2 5" xfId="15290"/>
    <cellStyle name="Normal 6 2 5 5 2 6" xfId="20221"/>
    <cellStyle name="Normal 6 2 5 5 2 7" xfId="30778"/>
    <cellStyle name="Normal 6 2 5 5 2 8" xfId="41333"/>
    <cellStyle name="Normal 6 2 5 5 2 9" xfId="51897"/>
    <cellStyle name="Normal 6 2 5 5 3" xfId="6122"/>
    <cellStyle name="Normal 6 2 5 5 3 2" xfId="11403"/>
    <cellStyle name="Normal 6 2 5 5 3 2 2" xfId="26909"/>
    <cellStyle name="Normal 6 2 5 5 3 2 3" xfId="37466"/>
    <cellStyle name="Normal 6 2 5 5 3 2 4" xfId="48021"/>
    <cellStyle name="Normal 6 2 5 5 3 2 5" xfId="58585"/>
    <cellStyle name="Normal 6 2 5 5 3 3" xfId="16522"/>
    <cellStyle name="Normal 6 2 5 5 3 4" xfId="21629"/>
    <cellStyle name="Normal 6 2 5 5 3 5" xfId="32186"/>
    <cellStyle name="Normal 6 2 5 5 3 6" xfId="42741"/>
    <cellStyle name="Normal 6 2 5 5 3 7" xfId="53305"/>
    <cellStyle name="Normal 6 2 5 5 4" xfId="8762"/>
    <cellStyle name="Normal 6 2 5 5 4 2" xfId="24269"/>
    <cellStyle name="Normal 6 2 5 5 4 3" xfId="34826"/>
    <cellStyle name="Normal 6 2 5 5 4 4" xfId="45381"/>
    <cellStyle name="Normal 6 2 5 5 4 5" xfId="55945"/>
    <cellStyle name="Normal 6 2 5 5 5" xfId="3480"/>
    <cellStyle name="Normal 6 2 5 5 6" xfId="14058"/>
    <cellStyle name="Normal 6 2 5 5 7" xfId="18989"/>
    <cellStyle name="Normal 6 2 5 5 8" xfId="29546"/>
    <cellStyle name="Normal 6 2 5 5 9" xfId="40101"/>
    <cellStyle name="Normal 6 2 5 6" xfId="1364"/>
    <cellStyle name="Normal 6 2 5 6 2" xfId="6650"/>
    <cellStyle name="Normal 6 2 5 6 2 2" xfId="11931"/>
    <cellStyle name="Normal 6 2 5 6 2 2 2" xfId="27437"/>
    <cellStyle name="Normal 6 2 5 6 2 2 3" xfId="37994"/>
    <cellStyle name="Normal 6 2 5 6 2 2 4" xfId="48549"/>
    <cellStyle name="Normal 6 2 5 6 2 2 5" xfId="59113"/>
    <cellStyle name="Normal 6 2 5 6 2 3" xfId="17050"/>
    <cellStyle name="Normal 6 2 5 6 2 4" xfId="22157"/>
    <cellStyle name="Normal 6 2 5 6 2 5" xfId="32714"/>
    <cellStyle name="Normal 6 2 5 6 2 6" xfId="43269"/>
    <cellStyle name="Normal 6 2 5 6 2 7" xfId="53833"/>
    <cellStyle name="Normal 6 2 5 6 3" xfId="9290"/>
    <cellStyle name="Normal 6 2 5 6 3 2" xfId="24797"/>
    <cellStyle name="Normal 6 2 5 6 3 3" xfId="35354"/>
    <cellStyle name="Normal 6 2 5 6 3 4" xfId="45909"/>
    <cellStyle name="Normal 6 2 5 6 3 5" xfId="56473"/>
    <cellStyle name="Normal 6 2 5 6 4" xfId="4008"/>
    <cellStyle name="Normal 6 2 5 6 5" xfId="14586"/>
    <cellStyle name="Normal 6 2 5 6 6" xfId="19517"/>
    <cellStyle name="Normal 6 2 5 6 7" xfId="30074"/>
    <cellStyle name="Normal 6 2 5 6 8" xfId="40629"/>
    <cellStyle name="Normal 6 2 5 6 9" xfId="51193"/>
    <cellStyle name="Normal 6 2 5 7" xfId="2596"/>
    <cellStyle name="Normal 6 2 5 7 2" xfId="7882"/>
    <cellStyle name="Normal 6 2 5 7 2 2" xfId="13163"/>
    <cellStyle name="Normal 6 2 5 7 2 2 2" xfId="28669"/>
    <cellStyle name="Normal 6 2 5 7 2 2 3" xfId="39226"/>
    <cellStyle name="Normal 6 2 5 7 2 2 4" xfId="49781"/>
    <cellStyle name="Normal 6 2 5 7 2 2 5" xfId="60345"/>
    <cellStyle name="Normal 6 2 5 7 2 3" xfId="23389"/>
    <cellStyle name="Normal 6 2 5 7 2 4" xfId="33946"/>
    <cellStyle name="Normal 6 2 5 7 2 5" xfId="44501"/>
    <cellStyle name="Normal 6 2 5 7 2 6" xfId="55065"/>
    <cellStyle name="Normal 6 2 5 7 3" xfId="10522"/>
    <cellStyle name="Normal 6 2 5 7 3 2" xfId="26029"/>
    <cellStyle name="Normal 6 2 5 7 3 3" xfId="36586"/>
    <cellStyle name="Normal 6 2 5 7 3 4" xfId="47141"/>
    <cellStyle name="Normal 6 2 5 7 3 5" xfId="57705"/>
    <cellStyle name="Normal 6 2 5 7 4" xfId="5240"/>
    <cellStyle name="Normal 6 2 5 7 5" xfId="15818"/>
    <cellStyle name="Normal 6 2 5 7 6" xfId="20749"/>
    <cellStyle name="Normal 6 2 5 7 7" xfId="31306"/>
    <cellStyle name="Normal 6 2 5 7 8" xfId="41861"/>
    <cellStyle name="Normal 6 2 5 7 9" xfId="52425"/>
    <cellStyle name="Normal 6 2 5 8" xfId="5417"/>
    <cellStyle name="Normal 6 2 5 8 2" xfId="10699"/>
    <cellStyle name="Normal 6 2 5 8 2 2" xfId="26205"/>
    <cellStyle name="Normal 6 2 5 8 2 3" xfId="36762"/>
    <cellStyle name="Normal 6 2 5 8 2 4" xfId="47317"/>
    <cellStyle name="Normal 6 2 5 8 2 5" xfId="57881"/>
    <cellStyle name="Normal 6 2 5 8 3" xfId="20925"/>
    <cellStyle name="Normal 6 2 5 8 4" xfId="31482"/>
    <cellStyle name="Normal 6 2 5 8 5" xfId="42037"/>
    <cellStyle name="Normal 6 2 5 8 6" xfId="52601"/>
    <cellStyle name="Normal 6 2 5 9" xfId="8058"/>
    <cellStyle name="Normal 6 2 5 9 2" xfId="23565"/>
    <cellStyle name="Normal 6 2 5 9 3" xfId="34122"/>
    <cellStyle name="Normal 6 2 5 9 4" xfId="44677"/>
    <cellStyle name="Normal 6 2 5 9 5" xfId="55241"/>
    <cellStyle name="Normal 6 2 6" xfId="151"/>
    <cellStyle name="Normal 6 2 6 10" xfId="2800"/>
    <cellStyle name="Normal 6 2 6 11" xfId="13381"/>
    <cellStyle name="Normal 6 2 6 12" xfId="18311"/>
    <cellStyle name="Normal 6 2 6 13" xfId="28873"/>
    <cellStyle name="Normal 6 2 6 14" xfId="39428"/>
    <cellStyle name="Normal 6 2 6 15" xfId="49988"/>
    <cellStyle name="Normal 6 2 6 2" xfId="334"/>
    <cellStyle name="Normal 6 2 6 2 10" xfId="18488"/>
    <cellStyle name="Normal 6 2 6 2 11" xfId="29049"/>
    <cellStyle name="Normal 6 2 6 2 12" xfId="39604"/>
    <cellStyle name="Normal 6 2 6 2 13" xfId="50164"/>
    <cellStyle name="Normal 6 2 6 2 2" xfId="687"/>
    <cellStyle name="Normal 6 2 6 2 2 10" xfId="50516"/>
    <cellStyle name="Normal 6 2 6 2 2 2" xfId="1919"/>
    <cellStyle name="Normal 6 2 6 2 2 2 2" xfId="7205"/>
    <cellStyle name="Normal 6 2 6 2 2 2 2 2" xfId="12486"/>
    <cellStyle name="Normal 6 2 6 2 2 2 2 2 2" xfId="27992"/>
    <cellStyle name="Normal 6 2 6 2 2 2 2 2 3" xfId="38549"/>
    <cellStyle name="Normal 6 2 6 2 2 2 2 2 4" xfId="49104"/>
    <cellStyle name="Normal 6 2 6 2 2 2 2 2 5" xfId="59668"/>
    <cellStyle name="Normal 6 2 6 2 2 2 2 3" xfId="17605"/>
    <cellStyle name="Normal 6 2 6 2 2 2 2 4" xfId="22712"/>
    <cellStyle name="Normal 6 2 6 2 2 2 2 5" xfId="33269"/>
    <cellStyle name="Normal 6 2 6 2 2 2 2 6" xfId="43824"/>
    <cellStyle name="Normal 6 2 6 2 2 2 2 7" xfId="54388"/>
    <cellStyle name="Normal 6 2 6 2 2 2 3" xfId="9845"/>
    <cellStyle name="Normal 6 2 6 2 2 2 3 2" xfId="25352"/>
    <cellStyle name="Normal 6 2 6 2 2 2 3 3" xfId="35909"/>
    <cellStyle name="Normal 6 2 6 2 2 2 3 4" xfId="46464"/>
    <cellStyle name="Normal 6 2 6 2 2 2 3 5" xfId="57028"/>
    <cellStyle name="Normal 6 2 6 2 2 2 4" xfId="4563"/>
    <cellStyle name="Normal 6 2 6 2 2 2 5" xfId="15141"/>
    <cellStyle name="Normal 6 2 6 2 2 2 6" xfId="20072"/>
    <cellStyle name="Normal 6 2 6 2 2 2 7" xfId="30629"/>
    <cellStyle name="Normal 6 2 6 2 2 2 8" xfId="41184"/>
    <cellStyle name="Normal 6 2 6 2 2 2 9" xfId="51748"/>
    <cellStyle name="Normal 6 2 6 2 2 3" xfId="5973"/>
    <cellStyle name="Normal 6 2 6 2 2 3 2" xfId="11254"/>
    <cellStyle name="Normal 6 2 6 2 2 3 2 2" xfId="26760"/>
    <cellStyle name="Normal 6 2 6 2 2 3 2 3" xfId="37317"/>
    <cellStyle name="Normal 6 2 6 2 2 3 2 4" xfId="47872"/>
    <cellStyle name="Normal 6 2 6 2 2 3 2 5" xfId="58436"/>
    <cellStyle name="Normal 6 2 6 2 2 3 3" xfId="16373"/>
    <cellStyle name="Normal 6 2 6 2 2 3 4" xfId="21480"/>
    <cellStyle name="Normal 6 2 6 2 2 3 5" xfId="32037"/>
    <cellStyle name="Normal 6 2 6 2 2 3 6" xfId="42592"/>
    <cellStyle name="Normal 6 2 6 2 2 3 7" xfId="53156"/>
    <cellStyle name="Normal 6 2 6 2 2 4" xfId="8613"/>
    <cellStyle name="Normal 6 2 6 2 2 4 2" xfId="24120"/>
    <cellStyle name="Normal 6 2 6 2 2 4 3" xfId="34677"/>
    <cellStyle name="Normal 6 2 6 2 2 4 4" xfId="45232"/>
    <cellStyle name="Normal 6 2 6 2 2 4 5" xfId="55796"/>
    <cellStyle name="Normal 6 2 6 2 2 5" xfId="3331"/>
    <cellStyle name="Normal 6 2 6 2 2 6" xfId="13909"/>
    <cellStyle name="Normal 6 2 6 2 2 7" xfId="18840"/>
    <cellStyle name="Normal 6 2 6 2 2 8" xfId="29397"/>
    <cellStyle name="Normal 6 2 6 2 2 9" xfId="39952"/>
    <cellStyle name="Normal 6 2 6 2 3" xfId="1039"/>
    <cellStyle name="Normal 6 2 6 2 3 10" xfId="50868"/>
    <cellStyle name="Normal 6 2 6 2 3 2" xfId="2271"/>
    <cellStyle name="Normal 6 2 6 2 3 2 2" xfId="7557"/>
    <cellStyle name="Normal 6 2 6 2 3 2 2 2" xfId="12838"/>
    <cellStyle name="Normal 6 2 6 2 3 2 2 2 2" xfId="28344"/>
    <cellStyle name="Normal 6 2 6 2 3 2 2 2 3" xfId="38901"/>
    <cellStyle name="Normal 6 2 6 2 3 2 2 2 4" xfId="49456"/>
    <cellStyle name="Normal 6 2 6 2 3 2 2 2 5" xfId="60020"/>
    <cellStyle name="Normal 6 2 6 2 3 2 2 3" xfId="17957"/>
    <cellStyle name="Normal 6 2 6 2 3 2 2 4" xfId="23064"/>
    <cellStyle name="Normal 6 2 6 2 3 2 2 5" xfId="33621"/>
    <cellStyle name="Normal 6 2 6 2 3 2 2 6" xfId="44176"/>
    <cellStyle name="Normal 6 2 6 2 3 2 2 7" xfId="54740"/>
    <cellStyle name="Normal 6 2 6 2 3 2 3" xfId="10197"/>
    <cellStyle name="Normal 6 2 6 2 3 2 3 2" xfId="25704"/>
    <cellStyle name="Normal 6 2 6 2 3 2 3 3" xfId="36261"/>
    <cellStyle name="Normal 6 2 6 2 3 2 3 4" xfId="46816"/>
    <cellStyle name="Normal 6 2 6 2 3 2 3 5" xfId="57380"/>
    <cellStyle name="Normal 6 2 6 2 3 2 4" xfId="4915"/>
    <cellStyle name="Normal 6 2 6 2 3 2 5" xfId="15493"/>
    <cellStyle name="Normal 6 2 6 2 3 2 6" xfId="20424"/>
    <cellStyle name="Normal 6 2 6 2 3 2 7" xfId="30981"/>
    <cellStyle name="Normal 6 2 6 2 3 2 8" xfId="41536"/>
    <cellStyle name="Normal 6 2 6 2 3 2 9" xfId="52100"/>
    <cellStyle name="Normal 6 2 6 2 3 3" xfId="6325"/>
    <cellStyle name="Normal 6 2 6 2 3 3 2" xfId="11606"/>
    <cellStyle name="Normal 6 2 6 2 3 3 2 2" xfId="27112"/>
    <cellStyle name="Normal 6 2 6 2 3 3 2 3" xfId="37669"/>
    <cellStyle name="Normal 6 2 6 2 3 3 2 4" xfId="48224"/>
    <cellStyle name="Normal 6 2 6 2 3 3 2 5" xfId="58788"/>
    <cellStyle name="Normal 6 2 6 2 3 3 3" xfId="16725"/>
    <cellStyle name="Normal 6 2 6 2 3 3 4" xfId="21832"/>
    <cellStyle name="Normal 6 2 6 2 3 3 5" xfId="32389"/>
    <cellStyle name="Normal 6 2 6 2 3 3 6" xfId="42944"/>
    <cellStyle name="Normal 6 2 6 2 3 3 7" xfId="53508"/>
    <cellStyle name="Normal 6 2 6 2 3 4" xfId="8965"/>
    <cellStyle name="Normal 6 2 6 2 3 4 2" xfId="24472"/>
    <cellStyle name="Normal 6 2 6 2 3 4 3" xfId="35029"/>
    <cellStyle name="Normal 6 2 6 2 3 4 4" xfId="45584"/>
    <cellStyle name="Normal 6 2 6 2 3 4 5" xfId="56148"/>
    <cellStyle name="Normal 6 2 6 2 3 5" xfId="3683"/>
    <cellStyle name="Normal 6 2 6 2 3 6" xfId="14261"/>
    <cellStyle name="Normal 6 2 6 2 3 7" xfId="19192"/>
    <cellStyle name="Normal 6 2 6 2 3 8" xfId="29749"/>
    <cellStyle name="Normal 6 2 6 2 3 9" xfId="40304"/>
    <cellStyle name="Normal 6 2 6 2 4" xfId="1567"/>
    <cellStyle name="Normal 6 2 6 2 4 2" xfId="6853"/>
    <cellStyle name="Normal 6 2 6 2 4 2 2" xfId="12134"/>
    <cellStyle name="Normal 6 2 6 2 4 2 2 2" xfId="27640"/>
    <cellStyle name="Normal 6 2 6 2 4 2 2 3" xfId="38197"/>
    <cellStyle name="Normal 6 2 6 2 4 2 2 4" xfId="48752"/>
    <cellStyle name="Normal 6 2 6 2 4 2 2 5" xfId="59316"/>
    <cellStyle name="Normal 6 2 6 2 4 2 3" xfId="17253"/>
    <cellStyle name="Normal 6 2 6 2 4 2 4" xfId="22360"/>
    <cellStyle name="Normal 6 2 6 2 4 2 5" xfId="32917"/>
    <cellStyle name="Normal 6 2 6 2 4 2 6" xfId="43472"/>
    <cellStyle name="Normal 6 2 6 2 4 2 7" xfId="54036"/>
    <cellStyle name="Normal 6 2 6 2 4 3" xfId="9493"/>
    <cellStyle name="Normal 6 2 6 2 4 3 2" xfId="25000"/>
    <cellStyle name="Normal 6 2 6 2 4 3 3" xfId="35557"/>
    <cellStyle name="Normal 6 2 6 2 4 3 4" xfId="46112"/>
    <cellStyle name="Normal 6 2 6 2 4 3 5" xfId="56676"/>
    <cellStyle name="Normal 6 2 6 2 4 4" xfId="4211"/>
    <cellStyle name="Normal 6 2 6 2 4 5" xfId="14789"/>
    <cellStyle name="Normal 6 2 6 2 4 6" xfId="19720"/>
    <cellStyle name="Normal 6 2 6 2 4 7" xfId="30277"/>
    <cellStyle name="Normal 6 2 6 2 4 8" xfId="40832"/>
    <cellStyle name="Normal 6 2 6 2 4 9" xfId="51396"/>
    <cellStyle name="Normal 6 2 6 2 5" xfId="5620"/>
    <cellStyle name="Normal 6 2 6 2 5 2" xfId="10902"/>
    <cellStyle name="Normal 6 2 6 2 5 2 2" xfId="26408"/>
    <cellStyle name="Normal 6 2 6 2 5 2 3" xfId="36965"/>
    <cellStyle name="Normal 6 2 6 2 5 2 4" xfId="47520"/>
    <cellStyle name="Normal 6 2 6 2 5 2 5" xfId="58084"/>
    <cellStyle name="Normal 6 2 6 2 5 3" xfId="16021"/>
    <cellStyle name="Normal 6 2 6 2 5 4" xfId="21128"/>
    <cellStyle name="Normal 6 2 6 2 5 5" xfId="31685"/>
    <cellStyle name="Normal 6 2 6 2 5 6" xfId="42240"/>
    <cellStyle name="Normal 6 2 6 2 5 7" xfId="52804"/>
    <cellStyle name="Normal 6 2 6 2 6" xfId="8261"/>
    <cellStyle name="Normal 6 2 6 2 6 2" xfId="23768"/>
    <cellStyle name="Normal 6 2 6 2 6 3" xfId="34325"/>
    <cellStyle name="Normal 6 2 6 2 6 4" xfId="44880"/>
    <cellStyle name="Normal 6 2 6 2 6 5" xfId="55444"/>
    <cellStyle name="Normal 6 2 6 2 7" xfId="13263"/>
    <cellStyle name="Normal 6 2 6 2 8" xfId="2983"/>
    <cellStyle name="Normal 6 2 6 2 9" xfId="13557"/>
    <cellStyle name="Normal 6 2 6 3" xfId="510"/>
    <cellStyle name="Normal 6 2 6 3 10" xfId="39777"/>
    <cellStyle name="Normal 6 2 6 3 11" xfId="50340"/>
    <cellStyle name="Normal 6 2 6 3 2" xfId="1215"/>
    <cellStyle name="Normal 6 2 6 3 2 10" xfId="51044"/>
    <cellStyle name="Normal 6 2 6 3 2 2" xfId="2447"/>
    <cellStyle name="Normal 6 2 6 3 2 2 2" xfId="7733"/>
    <cellStyle name="Normal 6 2 6 3 2 2 2 2" xfId="13014"/>
    <cellStyle name="Normal 6 2 6 3 2 2 2 2 2" xfId="28520"/>
    <cellStyle name="Normal 6 2 6 3 2 2 2 2 3" xfId="39077"/>
    <cellStyle name="Normal 6 2 6 3 2 2 2 2 4" xfId="49632"/>
    <cellStyle name="Normal 6 2 6 3 2 2 2 2 5" xfId="60196"/>
    <cellStyle name="Normal 6 2 6 3 2 2 2 3" xfId="18133"/>
    <cellStyle name="Normal 6 2 6 3 2 2 2 4" xfId="23240"/>
    <cellStyle name="Normal 6 2 6 3 2 2 2 5" xfId="33797"/>
    <cellStyle name="Normal 6 2 6 3 2 2 2 6" xfId="44352"/>
    <cellStyle name="Normal 6 2 6 3 2 2 2 7" xfId="54916"/>
    <cellStyle name="Normal 6 2 6 3 2 2 3" xfId="10373"/>
    <cellStyle name="Normal 6 2 6 3 2 2 3 2" xfId="25880"/>
    <cellStyle name="Normal 6 2 6 3 2 2 3 3" xfId="36437"/>
    <cellStyle name="Normal 6 2 6 3 2 2 3 4" xfId="46992"/>
    <cellStyle name="Normal 6 2 6 3 2 2 3 5" xfId="57556"/>
    <cellStyle name="Normal 6 2 6 3 2 2 4" xfId="5091"/>
    <cellStyle name="Normal 6 2 6 3 2 2 5" xfId="15669"/>
    <cellStyle name="Normal 6 2 6 3 2 2 6" xfId="20600"/>
    <cellStyle name="Normal 6 2 6 3 2 2 7" xfId="31157"/>
    <cellStyle name="Normal 6 2 6 3 2 2 8" xfId="41712"/>
    <cellStyle name="Normal 6 2 6 3 2 2 9" xfId="52276"/>
    <cellStyle name="Normal 6 2 6 3 2 3" xfId="6501"/>
    <cellStyle name="Normal 6 2 6 3 2 3 2" xfId="11782"/>
    <cellStyle name="Normal 6 2 6 3 2 3 2 2" xfId="27288"/>
    <cellStyle name="Normal 6 2 6 3 2 3 2 3" xfId="37845"/>
    <cellStyle name="Normal 6 2 6 3 2 3 2 4" xfId="48400"/>
    <cellStyle name="Normal 6 2 6 3 2 3 2 5" xfId="58964"/>
    <cellStyle name="Normal 6 2 6 3 2 3 3" xfId="16901"/>
    <cellStyle name="Normal 6 2 6 3 2 3 4" xfId="22008"/>
    <cellStyle name="Normal 6 2 6 3 2 3 5" xfId="32565"/>
    <cellStyle name="Normal 6 2 6 3 2 3 6" xfId="43120"/>
    <cellStyle name="Normal 6 2 6 3 2 3 7" xfId="53684"/>
    <cellStyle name="Normal 6 2 6 3 2 4" xfId="9141"/>
    <cellStyle name="Normal 6 2 6 3 2 4 2" xfId="24648"/>
    <cellStyle name="Normal 6 2 6 3 2 4 3" xfId="35205"/>
    <cellStyle name="Normal 6 2 6 3 2 4 4" xfId="45760"/>
    <cellStyle name="Normal 6 2 6 3 2 4 5" xfId="56324"/>
    <cellStyle name="Normal 6 2 6 3 2 5" xfId="3859"/>
    <cellStyle name="Normal 6 2 6 3 2 6" xfId="14437"/>
    <cellStyle name="Normal 6 2 6 3 2 7" xfId="19368"/>
    <cellStyle name="Normal 6 2 6 3 2 8" xfId="29925"/>
    <cellStyle name="Normal 6 2 6 3 2 9" xfId="40480"/>
    <cellStyle name="Normal 6 2 6 3 3" xfId="1743"/>
    <cellStyle name="Normal 6 2 6 3 3 2" xfId="7029"/>
    <cellStyle name="Normal 6 2 6 3 3 2 2" xfId="12310"/>
    <cellStyle name="Normal 6 2 6 3 3 2 2 2" xfId="27816"/>
    <cellStyle name="Normal 6 2 6 3 3 2 2 3" xfId="38373"/>
    <cellStyle name="Normal 6 2 6 3 3 2 2 4" xfId="48928"/>
    <cellStyle name="Normal 6 2 6 3 3 2 2 5" xfId="59492"/>
    <cellStyle name="Normal 6 2 6 3 3 2 3" xfId="17429"/>
    <cellStyle name="Normal 6 2 6 3 3 2 4" xfId="22536"/>
    <cellStyle name="Normal 6 2 6 3 3 2 5" xfId="33093"/>
    <cellStyle name="Normal 6 2 6 3 3 2 6" xfId="43648"/>
    <cellStyle name="Normal 6 2 6 3 3 2 7" xfId="54212"/>
    <cellStyle name="Normal 6 2 6 3 3 3" xfId="9669"/>
    <cellStyle name="Normal 6 2 6 3 3 3 2" xfId="25176"/>
    <cellStyle name="Normal 6 2 6 3 3 3 3" xfId="35733"/>
    <cellStyle name="Normal 6 2 6 3 3 3 4" xfId="46288"/>
    <cellStyle name="Normal 6 2 6 3 3 3 5" xfId="56852"/>
    <cellStyle name="Normal 6 2 6 3 3 4" xfId="4387"/>
    <cellStyle name="Normal 6 2 6 3 3 5" xfId="14965"/>
    <cellStyle name="Normal 6 2 6 3 3 6" xfId="19896"/>
    <cellStyle name="Normal 6 2 6 3 3 7" xfId="30453"/>
    <cellStyle name="Normal 6 2 6 3 3 8" xfId="41008"/>
    <cellStyle name="Normal 6 2 6 3 3 9" xfId="51572"/>
    <cellStyle name="Normal 6 2 6 3 4" xfId="5796"/>
    <cellStyle name="Normal 6 2 6 3 4 2" xfId="11078"/>
    <cellStyle name="Normal 6 2 6 3 4 2 2" xfId="26584"/>
    <cellStyle name="Normal 6 2 6 3 4 2 3" xfId="37141"/>
    <cellStyle name="Normal 6 2 6 3 4 2 4" xfId="47696"/>
    <cellStyle name="Normal 6 2 6 3 4 2 5" xfId="58260"/>
    <cellStyle name="Normal 6 2 6 3 4 3" xfId="16197"/>
    <cellStyle name="Normal 6 2 6 3 4 4" xfId="21304"/>
    <cellStyle name="Normal 6 2 6 3 4 5" xfId="31861"/>
    <cellStyle name="Normal 6 2 6 3 4 6" xfId="42416"/>
    <cellStyle name="Normal 6 2 6 3 4 7" xfId="52980"/>
    <cellStyle name="Normal 6 2 6 3 5" xfId="8437"/>
    <cellStyle name="Normal 6 2 6 3 5 2" xfId="23944"/>
    <cellStyle name="Normal 6 2 6 3 5 3" xfId="34501"/>
    <cellStyle name="Normal 6 2 6 3 5 4" xfId="45056"/>
    <cellStyle name="Normal 6 2 6 3 5 5" xfId="55620"/>
    <cellStyle name="Normal 6 2 6 3 6" xfId="3156"/>
    <cellStyle name="Normal 6 2 6 3 7" xfId="13733"/>
    <cellStyle name="Normal 6 2 6 3 8" xfId="18664"/>
    <cellStyle name="Normal 6 2 6 3 9" xfId="29222"/>
    <cellStyle name="Normal 6 2 6 4" xfId="863"/>
    <cellStyle name="Normal 6 2 6 4 10" xfId="50692"/>
    <cellStyle name="Normal 6 2 6 4 2" xfId="2095"/>
    <cellStyle name="Normal 6 2 6 4 2 2" xfId="7381"/>
    <cellStyle name="Normal 6 2 6 4 2 2 2" xfId="12662"/>
    <cellStyle name="Normal 6 2 6 4 2 2 2 2" xfId="28168"/>
    <cellStyle name="Normal 6 2 6 4 2 2 2 3" xfId="38725"/>
    <cellStyle name="Normal 6 2 6 4 2 2 2 4" xfId="49280"/>
    <cellStyle name="Normal 6 2 6 4 2 2 2 5" xfId="59844"/>
    <cellStyle name="Normal 6 2 6 4 2 2 3" xfId="17781"/>
    <cellStyle name="Normal 6 2 6 4 2 2 4" xfId="22888"/>
    <cellStyle name="Normal 6 2 6 4 2 2 5" xfId="33445"/>
    <cellStyle name="Normal 6 2 6 4 2 2 6" xfId="44000"/>
    <cellStyle name="Normal 6 2 6 4 2 2 7" xfId="54564"/>
    <cellStyle name="Normal 6 2 6 4 2 3" xfId="10021"/>
    <cellStyle name="Normal 6 2 6 4 2 3 2" xfId="25528"/>
    <cellStyle name="Normal 6 2 6 4 2 3 3" xfId="36085"/>
    <cellStyle name="Normal 6 2 6 4 2 3 4" xfId="46640"/>
    <cellStyle name="Normal 6 2 6 4 2 3 5" xfId="57204"/>
    <cellStyle name="Normal 6 2 6 4 2 4" xfId="4739"/>
    <cellStyle name="Normal 6 2 6 4 2 5" xfId="15317"/>
    <cellStyle name="Normal 6 2 6 4 2 6" xfId="20248"/>
    <cellStyle name="Normal 6 2 6 4 2 7" xfId="30805"/>
    <cellStyle name="Normal 6 2 6 4 2 8" xfId="41360"/>
    <cellStyle name="Normal 6 2 6 4 2 9" xfId="51924"/>
    <cellStyle name="Normal 6 2 6 4 3" xfId="6149"/>
    <cellStyle name="Normal 6 2 6 4 3 2" xfId="11430"/>
    <cellStyle name="Normal 6 2 6 4 3 2 2" xfId="26936"/>
    <cellStyle name="Normal 6 2 6 4 3 2 3" xfId="37493"/>
    <cellStyle name="Normal 6 2 6 4 3 2 4" xfId="48048"/>
    <cellStyle name="Normal 6 2 6 4 3 2 5" xfId="58612"/>
    <cellStyle name="Normal 6 2 6 4 3 3" xfId="16549"/>
    <cellStyle name="Normal 6 2 6 4 3 4" xfId="21656"/>
    <cellStyle name="Normal 6 2 6 4 3 5" xfId="32213"/>
    <cellStyle name="Normal 6 2 6 4 3 6" xfId="42768"/>
    <cellStyle name="Normal 6 2 6 4 3 7" xfId="53332"/>
    <cellStyle name="Normal 6 2 6 4 4" xfId="8789"/>
    <cellStyle name="Normal 6 2 6 4 4 2" xfId="24296"/>
    <cellStyle name="Normal 6 2 6 4 4 3" xfId="34853"/>
    <cellStyle name="Normal 6 2 6 4 4 4" xfId="45408"/>
    <cellStyle name="Normal 6 2 6 4 4 5" xfId="55972"/>
    <cellStyle name="Normal 6 2 6 4 5" xfId="3507"/>
    <cellStyle name="Normal 6 2 6 4 6" xfId="14085"/>
    <cellStyle name="Normal 6 2 6 4 7" xfId="19016"/>
    <cellStyle name="Normal 6 2 6 4 8" xfId="29573"/>
    <cellStyle name="Normal 6 2 6 4 9" xfId="40128"/>
    <cellStyle name="Normal 6 2 6 5" xfId="1391"/>
    <cellStyle name="Normal 6 2 6 5 2" xfId="6677"/>
    <cellStyle name="Normal 6 2 6 5 2 2" xfId="11958"/>
    <cellStyle name="Normal 6 2 6 5 2 2 2" xfId="27464"/>
    <cellStyle name="Normal 6 2 6 5 2 2 3" xfId="38021"/>
    <cellStyle name="Normal 6 2 6 5 2 2 4" xfId="48576"/>
    <cellStyle name="Normal 6 2 6 5 2 2 5" xfId="59140"/>
    <cellStyle name="Normal 6 2 6 5 2 3" xfId="17077"/>
    <cellStyle name="Normal 6 2 6 5 2 4" xfId="22184"/>
    <cellStyle name="Normal 6 2 6 5 2 5" xfId="32741"/>
    <cellStyle name="Normal 6 2 6 5 2 6" xfId="43296"/>
    <cellStyle name="Normal 6 2 6 5 2 7" xfId="53860"/>
    <cellStyle name="Normal 6 2 6 5 3" xfId="9317"/>
    <cellStyle name="Normal 6 2 6 5 3 2" xfId="24824"/>
    <cellStyle name="Normal 6 2 6 5 3 3" xfId="35381"/>
    <cellStyle name="Normal 6 2 6 5 3 4" xfId="45936"/>
    <cellStyle name="Normal 6 2 6 5 3 5" xfId="56500"/>
    <cellStyle name="Normal 6 2 6 5 4" xfId="4035"/>
    <cellStyle name="Normal 6 2 6 5 5" xfId="14613"/>
    <cellStyle name="Normal 6 2 6 5 6" xfId="19544"/>
    <cellStyle name="Normal 6 2 6 5 7" xfId="30101"/>
    <cellStyle name="Normal 6 2 6 5 8" xfId="40656"/>
    <cellStyle name="Normal 6 2 6 5 9" xfId="51220"/>
    <cellStyle name="Normal 6 2 6 6" xfId="2623"/>
    <cellStyle name="Normal 6 2 6 6 2" xfId="7909"/>
    <cellStyle name="Normal 6 2 6 6 2 2" xfId="13190"/>
    <cellStyle name="Normal 6 2 6 6 2 2 2" xfId="28696"/>
    <cellStyle name="Normal 6 2 6 6 2 2 3" xfId="39253"/>
    <cellStyle name="Normal 6 2 6 6 2 2 4" xfId="49808"/>
    <cellStyle name="Normal 6 2 6 6 2 2 5" xfId="60372"/>
    <cellStyle name="Normal 6 2 6 6 2 3" xfId="23416"/>
    <cellStyle name="Normal 6 2 6 6 2 4" xfId="33973"/>
    <cellStyle name="Normal 6 2 6 6 2 5" xfId="44528"/>
    <cellStyle name="Normal 6 2 6 6 2 6" xfId="55092"/>
    <cellStyle name="Normal 6 2 6 6 3" xfId="10549"/>
    <cellStyle name="Normal 6 2 6 6 3 2" xfId="26056"/>
    <cellStyle name="Normal 6 2 6 6 3 3" xfId="36613"/>
    <cellStyle name="Normal 6 2 6 6 3 4" xfId="47168"/>
    <cellStyle name="Normal 6 2 6 6 3 5" xfId="57732"/>
    <cellStyle name="Normal 6 2 6 6 4" xfId="5267"/>
    <cellStyle name="Normal 6 2 6 6 5" xfId="15845"/>
    <cellStyle name="Normal 6 2 6 6 6" xfId="20776"/>
    <cellStyle name="Normal 6 2 6 6 7" xfId="31333"/>
    <cellStyle name="Normal 6 2 6 6 8" xfId="41888"/>
    <cellStyle name="Normal 6 2 6 6 9" xfId="52452"/>
    <cellStyle name="Normal 6 2 6 7" xfId="5444"/>
    <cellStyle name="Normal 6 2 6 7 2" xfId="10726"/>
    <cellStyle name="Normal 6 2 6 7 2 2" xfId="26232"/>
    <cellStyle name="Normal 6 2 6 7 2 3" xfId="36789"/>
    <cellStyle name="Normal 6 2 6 7 2 4" xfId="47344"/>
    <cellStyle name="Normal 6 2 6 7 2 5" xfId="57908"/>
    <cellStyle name="Normal 6 2 6 7 3" xfId="20952"/>
    <cellStyle name="Normal 6 2 6 7 4" xfId="31509"/>
    <cellStyle name="Normal 6 2 6 7 5" xfId="42064"/>
    <cellStyle name="Normal 6 2 6 7 6" xfId="52628"/>
    <cellStyle name="Normal 6 2 6 8" xfId="8085"/>
    <cellStyle name="Normal 6 2 6 8 2" xfId="23592"/>
    <cellStyle name="Normal 6 2 6 8 3" xfId="34149"/>
    <cellStyle name="Normal 6 2 6 8 4" xfId="44704"/>
    <cellStyle name="Normal 6 2 6 8 5" xfId="55268"/>
    <cellStyle name="Normal 6 2 6 9" xfId="13258"/>
    <cellStyle name="Normal 6 2 7" xfId="245"/>
    <cellStyle name="Normal 6 2 7 10" xfId="28961"/>
    <cellStyle name="Normal 6 2 7 11" xfId="39516"/>
    <cellStyle name="Normal 6 2 7 12" xfId="50076"/>
    <cellStyle name="Normal 6 2 7 2" xfId="598"/>
    <cellStyle name="Normal 6 2 7 2 10" xfId="50427"/>
    <cellStyle name="Normal 6 2 7 2 2" xfId="1830"/>
    <cellStyle name="Normal 6 2 7 2 2 2" xfId="7116"/>
    <cellStyle name="Normal 6 2 7 2 2 2 2" xfId="12397"/>
    <cellStyle name="Normal 6 2 7 2 2 2 2 2" xfId="27903"/>
    <cellStyle name="Normal 6 2 7 2 2 2 2 3" xfId="38460"/>
    <cellStyle name="Normal 6 2 7 2 2 2 2 4" xfId="49015"/>
    <cellStyle name="Normal 6 2 7 2 2 2 2 5" xfId="59579"/>
    <cellStyle name="Normal 6 2 7 2 2 2 3" xfId="17516"/>
    <cellStyle name="Normal 6 2 7 2 2 2 4" xfId="22623"/>
    <cellStyle name="Normal 6 2 7 2 2 2 5" xfId="33180"/>
    <cellStyle name="Normal 6 2 7 2 2 2 6" xfId="43735"/>
    <cellStyle name="Normal 6 2 7 2 2 2 7" xfId="54299"/>
    <cellStyle name="Normal 6 2 7 2 2 3" xfId="9756"/>
    <cellStyle name="Normal 6 2 7 2 2 3 2" xfId="25263"/>
    <cellStyle name="Normal 6 2 7 2 2 3 3" xfId="35820"/>
    <cellStyle name="Normal 6 2 7 2 2 3 4" xfId="46375"/>
    <cellStyle name="Normal 6 2 7 2 2 3 5" xfId="56939"/>
    <cellStyle name="Normal 6 2 7 2 2 4" xfId="4474"/>
    <cellStyle name="Normal 6 2 7 2 2 5" xfId="15052"/>
    <cellStyle name="Normal 6 2 7 2 2 6" xfId="19983"/>
    <cellStyle name="Normal 6 2 7 2 2 7" xfId="30540"/>
    <cellStyle name="Normal 6 2 7 2 2 8" xfId="41095"/>
    <cellStyle name="Normal 6 2 7 2 2 9" xfId="51659"/>
    <cellStyle name="Normal 6 2 7 2 3" xfId="5884"/>
    <cellStyle name="Normal 6 2 7 2 3 2" xfId="11165"/>
    <cellStyle name="Normal 6 2 7 2 3 2 2" xfId="26671"/>
    <cellStyle name="Normal 6 2 7 2 3 2 3" xfId="37228"/>
    <cellStyle name="Normal 6 2 7 2 3 2 4" xfId="47783"/>
    <cellStyle name="Normal 6 2 7 2 3 2 5" xfId="58347"/>
    <cellStyle name="Normal 6 2 7 2 3 3" xfId="16284"/>
    <cellStyle name="Normal 6 2 7 2 3 4" xfId="21391"/>
    <cellStyle name="Normal 6 2 7 2 3 5" xfId="31948"/>
    <cellStyle name="Normal 6 2 7 2 3 6" xfId="42503"/>
    <cellStyle name="Normal 6 2 7 2 3 7" xfId="53067"/>
    <cellStyle name="Normal 6 2 7 2 4" xfId="8524"/>
    <cellStyle name="Normal 6 2 7 2 4 2" xfId="24031"/>
    <cellStyle name="Normal 6 2 7 2 4 3" xfId="34588"/>
    <cellStyle name="Normal 6 2 7 2 4 4" xfId="45143"/>
    <cellStyle name="Normal 6 2 7 2 4 5" xfId="55707"/>
    <cellStyle name="Normal 6 2 7 2 5" xfId="3242"/>
    <cellStyle name="Normal 6 2 7 2 6" xfId="13820"/>
    <cellStyle name="Normal 6 2 7 2 7" xfId="18751"/>
    <cellStyle name="Normal 6 2 7 2 8" xfId="29308"/>
    <cellStyle name="Normal 6 2 7 2 9" xfId="39863"/>
    <cellStyle name="Normal 6 2 7 3" xfId="950"/>
    <cellStyle name="Normal 6 2 7 3 10" xfId="50779"/>
    <cellStyle name="Normal 6 2 7 3 2" xfId="2182"/>
    <cellStyle name="Normal 6 2 7 3 2 2" xfId="7468"/>
    <cellStyle name="Normal 6 2 7 3 2 2 2" xfId="12749"/>
    <cellStyle name="Normal 6 2 7 3 2 2 2 2" xfId="28255"/>
    <cellStyle name="Normal 6 2 7 3 2 2 2 3" xfId="38812"/>
    <cellStyle name="Normal 6 2 7 3 2 2 2 4" xfId="49367"/>
    <cellStyle name="Normal 6 2 7 3 2 2 2 5" xfId="59931"/>
    <cellStyle name="Normal 6 2 7 3 2 2 3" xfId="17868"/>
    <cellStyle name="Normal 6 2 7 3 2 2 4" xfId="22975"/>
    <cellStyle name="Normal 6 2 7 3 2 2 5" xfId="33532"/>
    <cellStyle name="Normal 6 2 7 3 2 2 6" xfId="44087"/>
    <cellStyle name="Normal 6 2 7 3 2 2 7" xfId="54651"/>
    <cellStyle name="Normal 6 2 7 3 2 3" xfId="10108"/>
    <cellStyle name="Normal 6 2 7 3 2 3 2" xfId="25615"/>
    <cellStyle name="Normal 6 2 7 3 2 3 3" xfId="36172"/>
    <cellStyle name="Normal 6 2 7 3 2 3 4" xfId="46727"/>
    <cellStyle name="Normal 6 2 7 3 2 3 5" xfId="57291"/>
    <cellStyle name="Normal 6 2 7 3 2 4" xfId="4826"/>
    <cellStyle name="Normal 6 2 7 3 2 5" xfId="15404"/>
    <cellStyle name="Normal 6 2 7 3 2 6" xfId="20335"/>
    <cellStyle name="Normal 6 2 7 3 2 7" xfId="30892"/>
    <cellStyle name="Normal 6 2 7 3 2 8" xfId="41447"/>
    <cellStyle name="Normal 6 2 7 3 2 9" xfId="52011"/>
    <cellStyle name="Normal 6 2 7 3 3" xfId="6236"/>
    <cellStyle name="Normal 6 2 7 3 3 2" xfId="11517"/>
    <cellStyle name="Normal 6 2 7 3 3 2 2" xfId="27023"/>
    <cellStyle name="Normal 6 2 7 3 3 2 3" xfId="37580"/>
    <cellStyle name="Normal 6 2 7 3 3 2 4" xfId="48135"/>
    <cellStyle name="Normal 6 2 7 3 3 2 5" xfId="58699"/>
    <cellStyle name="Normal 6 2 7 3 3 3" xfId="16636"/>
    <cellStyle name="Normal 6 2 7 3 3 4" xfId="21743"/>
    <cellStyle name="Normal 6 2 7 3 3 5" xfId="32300"/>
    <cellStyle name="Normal 6 2 7 3 3 6" xfId="42855"/>
    <cellStyle name="Normal 6 2 7 3 3 7" xfId="53419"/>
    <cellStyle name="Normal 6 2 7 3 4" xfId="8876"/>
    <cellStyle name="Normal 6 2 7 3 4 2" xfId="24383"/>
    <cellStyle name="Normal 6 2 7 3 4 3" xfId="34940"/>
    <cellStyle name="Normal 6 2 7 3 4 4" xfId="45495"/>
    <cellStyle name="Normal 6 2 7 3 4 5" xfId="56059"/>
    <cellStyle name="Normal 6 2 7 3 5" xfId="3594"/>
    <cellStyle name="Normal 6 2 7 3 6" xfId="14172"/>
    <cellStyle name="Normal 6 2 7 3 7" xfId="19103"/>
    <cellStyle name="Normal 6 2 7 3 8" xfId="29660"/>
    <cellStyle name="Normal 6 2 7 3 9" xfId="40215"/>
    <cellStyle name="Normal 6 2 7 4" xfId="1478"/>
    <cellStyle name="Normal 6 2 7 4 2" xfId="6764"/>
    <cellStyle name="Normal 6 2 7 4 2 2" xfId="12045"/>
    <cellStyle name="Normal 6 2 7 4 2 2 2" xfId="27551"/>
    <cellStyle name="Normal 6 2 7 4 2 2 3" xfId="38108"/>
    <cellStyle name="Normal 6 2 7 4 2 2 4" xfId="48663"/>
    <cellStyle name="Normal 6 2 7 4 2 2 5" xfId="59227"/>
    <cellStyle name="Normal 6 2 7 4 2 3" xfId="17164"/>
    <cellStyle name="Normal 6 2 7 4 2 4" xfId="22271"/>
    <cellStyle name="Normal 6 2 7 4 2 5" xfId="32828"/>
    <cellStyle name="Normal 6 2 7 4 2 6" xfId="43383"/>
    <cellStyle name="Normal 6 2 7 4 2 7" xfId="53947"/>
    <cellStyle name="Normal 6 2 7 4 3" xfId="9404"/>
    <cellStyle name="Normal 6 2 7 4 3 2" xfId="24911"/>
    <cellStyle name="Normal 6 2 7 4 3 3" xfId="35468"/>
    <cellStyle name="Normal 6 2 7 4 3 4" xfId="46023"/>
    <cellStyle name="Normal 6 2 7 4 3 5" xfId="56587"/>
    <cellStyle name="Normal 6 2 7 4 4" xfId="4122"/>
    <cellStyle name="Normal 6 2 7 4 5" xfId="14700"/>
    <cellStyle name="Normal 6 2 7 4 6" xfId="19631"/>
    <cellStyle name="Normal 6 2 7 4 7" xfId="30188"/>
    <cellStyle name="Normal 6 2 7 4 8" xfId="40743"/>
    <cellStyle name="Normal 6 2 7 4 9" xfId="51307"/>
    <cellStyle name="Normal 6 2 7 5" xfId="5531"/>
    <cellStyle name="Normal 6 2 7 5 2" xfId="10813"/>
    <cellStyle name="Normal 6 2 7 5 2 2" xfId="26319"/>
    <cellStyle name="Normal 6 2 7 5 2 3" xfId="36876"/>
    <cellStyle name="Normal 6 2 7 5 2 4" xfId="47431"/>
    <cellStyle name="Normal 6 2 7 5 2 5" xfId="57995"/>
    <cellStyle name="Normal 6 2 7 5 3" xfId="15932"/>
    <cellStyle name="Normal 6 2 7 5 4" xfId="21039"/>
    <cellStyle name="Normal 6 2 7 5 5" xfId="31596"/>
    <cellStyle name="Normal 6 2 7 5 6" xfId="42151"/>
    <cellStyle name="Normal 6 2 7 5 7" xfId="52715"/>
    <cellStyle name="Normal 6 2 7 6" xfId="8172"/>
    <cellStyle name="Normal 6 2 7 6 2" xfId="23679"/>
    <cellStyle name="Normal 6 2 7 6 3" xfId="34236"/>
    <cellStyle name="Normal 6 2 7 6 4" xfId="44791"/>
    <cellStyle name="Normal 6 2 7 6 5" xfId="55355"/>
    <cellStyle name="Normal 6 2 7 7" xfId="2895"/>
    <cellStyle name="Normal 6 2 7 8" xfId="13468"/>
    <cellStyle name="Normal 6 2 7 9" xfId="18400"/>
    <cellStyle name="Normal 6 2 8" xfId="421"/>
    <cellStyle name="Normal 6 2 8 10" xfId="39691"/>
    <cellStyle name="Normal 6 2 8 11" xfId="50251"/>
    <cellStyle name="Normal 6 2 8 2" xfId="1126"/>
    <cellStyle name="Normal 6 2 8 2 10" xfId="50955"/>
    <cellStyle name="Normal 6 2 8 2 2" xfId="2358"/>
    <cellStyle name="Normal 6 2 8 2 2 2" xfId="7644"/>
    <cellStyle name="Normal 6 2 8 2 2 2 2" xfId="12925"/>
    <cellStyle name="Normal 6 2 8 2 2 2 2 2" xfId="28431"/>
    <cellStyle name="Normal 6 2 8 2 2 2 2 3" xfId="38988"/>
    <cellStyle name="Normal 6 2 8 2 2 2 2 4" xfId="49543"/>
    <cellStyle name="Normal 6 2 8 2 2 2 2 5" xfId="60107"/>
    <cellStyle name="Normal 6 2 8 2 2 2 3" xfId="18044"/>
    <cellStyle name="Normal 6 2 8 2 2 2 4" xfId="23151"/>
    <cellStyle name="Normal 6 2 8 2 2 2 5" xfId="33708"/>
    <cellStyle name="Normal 6 2 8 2 2 2 6" xfId="44263"/>
    <cellStyle name="Normal 6 2 8 2 2 2 7" xfId="54827"/>
    <cellStyle name="Normal 6 2 8 2 2 3" xfId="10284"/>
    <cellStyle name="Normal 6 2 8 2 2 3 2" xfId="25791"/>
    <cellStyle name="Normal 6 2 8 2 2 3 3" xfId="36348"/>
    <cellStyle name="Normal 6 2 8 2 2 3 4" xfId="46903"/>
    <cellStyle name="Normal 6 2 8 2 2 3 5" xfId="57467"/>
    <cellStyle name="Normal 6 2 8 2 2 4" xfId="5002"/>
    <cellStyle name="Normal 6 2 8 2 2 5" xfId="15580"/>
    <cellStyle name="Normal 6 2 8 2 2 6" xfId="20511"/>
    <cellStyle name="Normal 6 2 8 2 2 7" xfId="31068"/>
    <cellStyle name="Normal 6 2 8 2 2 8" xfId="41623"/>
    <cellStyle name="Normal 6 2 8 2 2 9" xfId="52187"/>
    <cellStyle name="Normal 6 2 8 2 3" xfId="6412"/>
    <cellStyle name="Normal 6 2 8 2 3 2" xfId="11693"/>
    <cellStyle name="Normal 6 2 8 2 3 2 2" xfId="27199"/>
    <cellStyle name="Normal 6 2 8 2 3 2 3" xfId="37756"/>
    <cellStyle name="Normal 6 2 8 2 3 2 4" xfId="48311"/>
    <cellStyle name="Normal 6 2 8 2 3 2 5" xfId="58875"/>
    <cellStyle name="Normal 6 2 8 2 3 3" xfId="16812"/>
    <cellStyle name="Normal 6 2 8 2 3 4" xfId="21919"/>
    <cellStyle name="Normal 6 2 8 2 3 5" xfId="32476"/>
    <cellStyle name="Normal 6 2 8 2 3 6" xfId="43031"/>
    <cellStyle name="Normal 6 2 8 2 3 7" xfId="53595"/>
    <cellStyle name="Normal 6 2 8 2 4" xfId="9052"/>
    <cellStyle name="Normal 6 2 8 2 4 2" xfId="24559"/>
    <cellStyle name="Normal 6 2 8 2 4 3" xfId="35116"/>
    <cellStyle name="Normal 6 2 8 2 4 4" xfId="45671"/>
    <cellStyle name="Normal 6 2 8 2 4 5" xfId="56235"/>
    <cellStyle name="Normal 6 2 8 2 5" xfId="3770"/>
    <cellStyle name="Normal 6 2 8 2 6" xfId="14348"/>
    <cellStyle name="Normal 6 2 8 2 7" xfId="19279"/>
    <cellStyle name="Normal 6 2 8 2 8" xfId="29836"/>
    <cellStyle name="Normal 6 2 8 2 9" xfId="40391"/>
    <cellStyle name="Normal 6 2 8 3" xfId="1654"/>
    <cellStyle name="Normal 6 2 8 3 2" xfId="6940"/>
    <cellStyle name="Normal 6 2 8 3 2 2" xfId="12221"/>
    <cellStyle name="Normal 6 2 8 3 2 2 2" xfId="27727"/>
    <cellStyle name="Normal 6 2 8 3 2 2 3" xfId="38284"/>
    <cellStyle name="Normal 6 2 8 3 2 2 4" xfId="48839"/>
    <cellStyle name="Normal 6 2 8 3 2 2 5" xfId="59403"/>
    <cellStyle name="Normal 6 2 8 3 2 3" xfId="17340"/>
    <cellStyle name="Normal 6 2 8 3 2 4" xfId="22447"/>
    <cellStyle name="Normal 6 2 8 3 2 5" xfId="33004"/>
    <cellStyle name="Normal 6 2 8 3 2 6" xfId="43559"/>
    <cellStyle name="Normal 6 2 8 3 2 7" xfId="54123"/>
    <cellStyle name="Normal 6 2 8 3 3" xfId="9580"/>
    <cellStyle name="Normal 6 2 8 3 3 2" xfId="25087"/>
    <cellStyle name="Normal 6 2 8 3 3 3" xfId="35644"/>
    <cellStyle name="Normal 6 2 8 3 3 4" xfId="46199"/>
    <cellStyle name="Normal 6 2 8 3 3 5" xfId="56763"/>
    <cellStyle name="Normal 6 2 8 3 4" xfId="4298"/>
    <cellStyle name="Normal 6 2 8 3 5" xfId="14876"/>
    <cellStyle name="Normal 6 2 8 3 6" xfId="19807"/>
    <cellStyle name="Normal 6 2 8 3 7" xfId="30364"/>
    <cellStyle name="Normal 6 2 8 3 8" xfId="40919"/>
    <cellStyle name="Normal 6 2 8 3 9" xfId="51483"/>
    <cellStyle name="Normal 6 2 8 4" xfId="5707"/>
    <cellStyle name="Normal 6 2 8 4 2" xfId="10989"/>
    <cellStyle name="Normal 6 2 8 4 2 2" xfId="26495"/>
    <cellStyle name="Normal 6 2 8 4 2 3" xfId="37052"/>
    <cellStyle name="Normal 6 2 8 4 2 4" xfId="47607"/>
    <cellStyle name="Normal 6 2 8 4 2 5" xfId="58171"/>
    <cellStyle name="Normal 6 2 8 4 3" xfId="16108"/>
    <cellStyle name="Normal 6 2 8 4 4" xfId="21215"/>
    <cellStyle name="Normal 6 2 8 4 5" xfId="31772"/>
    <cellStyle name="Normal 6 2 8 4 6" xfId="42327"/>
    <cellStyle name="Normal 6 2 8 4 7" xfId="52891"/>
    <cellStyle name="Normal 6 2 8 5" xfId="8348"/>
    <cellStyle name="Normal 6 2 8 5 2" xfId="23855"/>
    <cellStyle name="Normal 6 2 8 5 3" xfId="34412"/>
    <cellStyle name="Normal 6 2 8 5 4" xfId="44967"/>
    <cellStyle name="Normal 6 2 8 5 5" xfId="55531"/>
    <cellStyle name="Normal 6 2 8 6" xfId="3070"/>
    <cellStyle name="Normal 6 2 8 7" xfId="13644"/>
    <cellStyle name="Normal 6 2 8 8" xfId="18575"/>
    <cellStyle name="Normal 6 2 8 9" xfId="29136"/>
    <cellStyle name="Normal 6 2 9" xfId="774"/>
    <cellStyle name="Normal 6 2 9 10" xfId="50603"/>
    <cellStyle name="Normal 6 2 9 2" xfId="2006"/>
    <cellStyle name="Normal 6 2 9 2 2" xfId="7292"/>
    <cellStyle name="Normal 6 2 9 2 2 2" xfId="12573"/>
    <cellStyle name="Normal 6 2 9 2 2 2 2" xfId="28079"/>
    <cellStyle name="Normal 6 2 9 2 2 2 3" xfId="38636"/>
    <cellStyle name="Normal 6 2 9 2 2 2 4" xfId="49191"/>
    <cellStyle name="Normal 6 2 9 2 2 2 5" xfId="59755"/>
    <cellStyle name="Normal 6 2 9 2 2 3" xfId="17692"/>
    <cellStyle name="Normal 6 2 9 2 2 4" xfId="22799"/>
    <cellStyle name="Normal 6 2 9 2 2 5" xfId="33356"/>
    <cellStyle name="Normal 6 2 9 2 2 6" xfId="43911"/>
    <cellStyle name="Normal 6 2 9 2 2 7" xfId="54475"/>
    <cellStyle name="Normal 6 2 9 2 3" xfId="9932"/>
    <cellStyle name="Normal 6 2 9 2 3 2" xfId="25439"/>
    <cellStyle name="Normal 6 2 9 2 3 3" xfId="35996"/>
    <cellStyle name="Normal 6 2 9 2 3 4" xfId="46551"/>
    <cellStyle name="Normal 6 2 9 2 3 5" xfId="57115"/>
    <cellStyle name="Normal 6 2 9 2 4" xfId="4650"/>
    <cellStyle name="Normal 6 2 9 2 5" xfId="15228"/>
    <cellStyle name="Normal 6 2 9 2 6" xfId="20159"/>
    <cellStyle name="Normal 6 2 9 2 7" xfId="30716"/>
    <cellStyle name="Normal 6 2 9 2 8" xfId="41271"/>
    <cellStyle name="Normal 6 2 9 2 9" xfId="51835"/>
    <cellStyle name="Normal 6 2 9 3" xfId="6060"/>
    <cellStyle name="Normal 6 2 9 3 2" xfId="11341"/>
    <cellStyle name="Normal 6 2 9 3 2 2" xfId="26847"/>
    <cellStyle name="Normal 6 2 9 3 2 3" xfId="37404"/>
    <cellStyle name="Normal 6 2 9 3 2 4" xfId="47959"/>
    <cellStyle name="Normal 6 2 9 3 2 5" xfId="58523"/>
    <cellStyle name="Normal 6 2 9 3 3" xfId="16460"/>
    <cellStyle name="Normal 6 2 9 3 4" xfId="21567"/>
    <cellStyle name="Normal 6 2 9 3 5" xfId="32124"/>
    <cellStyle name="Normal 6 2 9 3 6" xfId="42679"/>
    <cellStyle name="Normal 6 2 9 3 7" xfId="53243"/>
    <cellStyle name="Normal 6 2 9 4" xfId="8700"/>
    <cellStyle name="Normal 6 2 9 4 2" xfId="24207"/>
    <cellStyle name="Normal 6 2 9 4 3" xfId="34764"/>
    <cellStyle name="Normal 6 2 9 4 4" xfId="45319"/>
    <cellStyle name="Normal 6 2 9 4 5" xfId="55883"/>
    <cellStyle name="Normal 6 2 9 5" xfId="3418"/>
    <cellStyle name="Normal 6 2 9 6" xfId="13996"/>
    <cellStyle name="Normal 6 2 9 7" xfId="18927"/>
    <cellStyle name="Normal 6 2 9 8" xfId="29484"/>
    <cellStyle name="Normal 6 2 9 9" xfId="40039"/>
    <cellStyle name="Normal 6 3" xfId="20"/>
    <cellStyle name="Normal 6 3 10" xfId="5365"/>
    <cellStyle name="Normal 6 3 10 2" xfId="10647"/>
    <cellStyle name="Normal 6 3 10 2 2" xfId="26153"/>
    <cellStyle name="Normal 6 3 10 2 3" xfId="36710"/>
    <cellStyle name="Normal 6 3 10 2 4" xfId="47265"/>
    <cellStyle name="Normal 6 3 10 2 5" xfId="57829"/>
    <cellStyle name="Normal 6 3 10 3" xfId="20873"/>
    <cellStyle name="Normal 6 3 10 4" xfId="31430"/>
    <cellStyle name="Normal 6 3 10 5" xfId="41985"/>
    <cellStyle name="Normal 6 3 10 6" xfId="52549"/>
    <cellStyle name="Normal 6 3 11" xfId="8006"/>
    <cellStyle name="Normal 6 3 11 2" xfId="23513"/>
    <cellStyle name="Normal 6 3 11 3" xfId="34070"/>
    <cellStyle name="Normal 6 3 11 4" xfId="44625"/>
    <cellStyle name="Normal 6 3 11 5" xfId="55189"/>
    <cellStyle name="Normal 6 3 12" xfId="2706"/>
    <cellStyle name="Normal 6 3 13" xfId="13300"/>
    <cellStyle name="Normal 6 3 14" xfId="18229"/>
    <cellStyle name="Normal 6 3 15" xfId="28783"/>
    <cellStyle name="Normal 6 3 16" xfId="39338"/>
    <cellStyle name="Normal 6 3 17" xfId="49906"/>
    <cellStyle name="Normal 6 3 2" xfId="58"/>
    <cellStyle name="Normal 6 3 2 10" xfId="2726"/>
    <cellStyle name="Normal 6 3 2 11" xfId="13338"/>
    <cellStyle name="Normal 6 3 2 12" xfId="18267"/>
    <cellStyle name="Normal 6 3 2 13" xfId="28800"/>
    <cellStyle name="Normal 6 3 2 14" xfId="39355"/>
    <cellStyle name="Normal 6 3 2 15" xfId="49944"/>
    <cellStyle name="Normal 6 3 2 2" xfId="198"/>
    <cellStyle name="Normal 6 3 2 2 10" xfId="13425"/>
    <cellStyle name="Normal 6 3 2 2 11" xfId="18355"/>
    <cellStyle name="Normal 6 3 2 2 12" xfId="28917"/>
    <cellStyle name="Normal 6 3 2 2 13" xfId="39472"/>
    <cellStyle name="Normal 6 3 2 2 14" xfId="50032"/>
    <cellStyle name="Normal 6 3 2 2 2" xfId="378"/>
    <cellStyle name="Normal 6 3 2 2 2 10" xfId="29093"/>
    <cellStyle name="Normal 6 3 2 2 2 11" xfId="39648"/>
    <cellStyle name="Normal 6 3 2 2 2 12" xfId="50208"/>
    <cellStyle name="Normal 6 3 2 2 2 2" xfId="731"/>
    <cellStyle name="Normal 6 3 2 2 2 2 10" xfId="50560"/>
    <cellStyle name="Normal 6 3 2 2 2 2 2" xfId="1963"/>
    <cellStyle name="Normal 6 3 2 2 2 2 2 2" xfId="7249"/>
    <cellStyle name="Normal 6 3 2 2 2 2 2 2 2" xfId="12530"/>
    <cellStyle name="Normal 6 3 2 2 2 2 2 2 2 2" xfId="28036"/>
    <cellStyle name="Normal 6 3 2 2 2 2 2 2 2 3" xfId="38593"/>
    <cellStyle name="Normal 6 3 2 2 2 2 2 2 2 4" xfId="49148"/>
    <cellStyle name="Normal 6 3 2 2 2 2 2 2 2 5" xfId="59712"/>
    <cellStyle name="Normal 6 3 2 2 2 2 2 2 3" xfId="17649"/>
    <cellStyle name="Normal 6 3 2 2 2 2 2 2 4" xfId="22756"/>
    <cellStyle name="Normal 6 3 2 2 2 2 2 2 5" xfId="33313"/>
    <cellStyle name="Normal 6 3 2 2 2 2 2 2 6" xfId="43868"/>
    <cellStyle name="Normal 6 3 2 2 2 2 2 2 7" xfId="54432"/>
    <cellStyle name="Normal 6 3 2 2 2 2 2 3" xfId="9889"/>
    <cellStyle name="Normal 6 3 2 2 2 2 2 3 2" xfId="25396"/>
    <cellStyle name="Normal 6 3 2 2 2 2 2 3 3" xfId="35953"/>
    <cellStyle name="Normal 6 3 2 2 2 2 2 3 4" xfId="46508"/>
    <cellStyle name="Normal 6 3 2 2 2 2 2 3 5" xfId="57072"/>
    <cellStyle name="Normal 6 3 2 2 2 2 2 4" xfId="4607"/>
    <cellStyle name="Normal 6 3 2 2 2 2 2 5" xfId="15185"/>
    <cellStyle name="Normal 6 3 2 2 2 2 2 6" xfId="20116"/>
    <cellStyle name="Normal 6 3 2 2 2 2 2 7" xfId="30673"/>
    <cellStyle name="Normal 6 3 2 2 2 2 2 8" xfId="41228"/>
    <cellStyle name="Normal 6 3 2 2 2 2 2 9" xfId="51792"/>
    <cellStyle name="Normal 6 3 2 2 2 2 3" xfId="6017"/>
    <cellStyle name="Normal 6 3 2 2 2 2 3 2" xfId="11298"/>
    <cellStyle name="Normal 6 3 2 2 2 2 3 2 2" xfId="26804"/>
    <cellStyle name="Normal 6 3 2 2 2 2 3 2 3" xfId="37361"/>
    <cellStyle name="Normal 6 3 2 2 2 2 3 2 4" xfId="47916"/>
    <cellStyle name="Normal 6 3 2 2 2 2 3 2 5" xfId="58480"/>
    <cellStyle name="Normal 6 3 2 2 2 2 3 3" xfId="16417"/>
    <cellStyle name="Normal 6 3 2 2 2 2 3 4" xfId="21524"/>
    <cellStyle name="Normal 6 3 2 2 2 2 3 5" xfId="32081"/>
    <cellStyle name="Normal 6 3 2 2 2 2 3 6" xfId="42636"/>
    <cellStyle name="Normal 6 3 2 2 2 2 3 7" xfId="53200"/>
    <cellStyle name="Normal 6 3 2 2 2 2 4" xfId="8657"/>
    <cellStyle name="Normal 6 3 2 2 2 2 4 2" xfId="24164"/>
    <cellStyle name="Normal 6 3 2 2 2 2 4 3" xfId="34721"/>
    <cellStyle name="Normal 6 3 2 2 2 2 4 4" xfId="45276"/>
    <cellStyle name="Normal 6 3 2 2 2 2 4 5" xfId="55840"/>
    <cellStyle name="Normal 6 3 2 2 2 2 5" xfId="3375"/>
    <cellStyle name="Normal 6 3 2 2 2 2 6" xfId="13953"/>
    <cellStyle name="Normal 6 3 2 2 2 2 7" xfId="18884"/>
    <cellStyle name="Normal 6 3 2 2 2 2 8" xfId="29441"/>
    <cellStyle name="Normal 6 3 2 2 2 2 9" xfId="39996"/>
    <cellStyle name="Normal 6 3 2 2 2 3" xfId="1083"/>
    <cellStyle name="Normal 6 3 2 2 2 3 10" xfId="50912"/>
    <cellStyle name="Normal 6 3 2 2 2 3 2" xfId="2315"/>
    <cellStyle name="Normal 6 3 2 2 2 3 2 2" xfId="7601"/>
    <cellStyle name="Normal 6 3 2 2 2 3 2 2 2" xfId="12882"/>
    <cellStyle name="Normal 6 3 2 2 2 3 2 2 2 2" xfId="28388"/>
    <cellStyle name="Normal 6 3 2 2 2 3 2 2 2 3" xfId="38945"/>
    <cellStyle name="Normal 6 3 2 2 2 3 2 2 2 4" xfId="49500"/>
    <cellStyle name="Normal 6 3 2 2 2 3 2 2 2 5" xfId="60064"/>
    <cellStyle name="Normal 6 3 2 2 2 3 2 2 3" xfId="18001"/>
    <cellStyle name="Normal 6 3 2 2 2 3 2 2 4" xfId="23108"/>
    <cellStyle name="Normal 6 3 2 2 2 3 2 2 5" xfId="33665"/>
    <cellStyle name="Normal 6 3 2 2 2 3 2 2 6" xfId="44220"/>
    <cellStyle name="Normal 6 3 2 2 2 3 2 2 7" xfId="54784"/>
    <cellStyle name="Normal 6 3 2 2 2 3 2 3" xfId="10241"/>
    <cellStyle name="Normal 6 3 2 2 2 3 2 3 2" xfId="25748"/>
    <cellStyle name="Normal 6 3 2 2 2 3 2 3 3" xfId="36305"/>
    <cellStyle name="Normal 6 3 2 2 2 3 2 3 4" xfId="46860"/>
    <cellStyle name="Normal 6 3 2 2 2 3 2 3 5" xfId="57424"/>
    <cellStyle name="Normal 6 3 2 2 2 3 2 4" xfId="4959"/>
    <cellStyle name="Normal 6 3 2 2 2 3 2 5" xfId="15537"/>
    <cellStyle name="Normal 6 3 2 2 2 3 2 6" xfId="20468"/>
    <cellStyle name="Normal 6 3 2 2 2 3 2 7" xfId="31025"/>
    <cellStyle name="Normal 6 3 2 2 2 3 2 8" xfId="41580"/>
    <cellStyle name="Normal 6 3 2 2 2 3 2 9" xfId="52144"/>
    <cellStyle name="Normal 6 3 2 2 2 3 3" xfId="6369"/>
    <cellStyle name="Normal 6 3 2 2 2 3 3 2" xfId="11650"/>
    <cellStyle name="Normal 6 3 2 2 2 3 3 2 2" xfId="27156"/>
    <cellStyle name="Normal 6 3 2 2 2 3 3 2 3" xfId="37713"/>
    <cellStyle name="Normal 6 3 2 2 2 3 3 2 4" xfId="48268"/>
    <cellStyle name="Normal 6 3 2 2 2 3 3 2 5" xfId="58832"/>
    <cellStyle name="Normal 6 3 2 2 2 3 3 3" xfId="16769"/>
    <cellStyle name="Normal 6 3 2 2 2 3 3 4" xfId="21876"/>
    <cellStyle name="Normal 6 3 2 2 2 3 3 5" xfId="32433"/>
    <cellStyle name="Normal 6 3 2 2 2 3 3 6" xfId="42988"/>
    <cellStyle name="Normal 6 3 2 2 2 3 3 7" xfId="53552"/>
    <cellStyle name="Normal 6 3 2 2 2 3 4" xfId="9009"/>
    <cellStyle name="Normal 6 3 2 2 2 3 4 2" xfId="24516"/>
    <cellStyle name="Normal 6 3 2 2 2 3 4 3" xfId="35073"/>
    <cellStyle name="Normal 6 3 2 2 2 3 4 4" xfId="45628"/>
    <cellStyle name="Normal 6 3 2 2 2 3 4 5" xfId="56192"/>
    <cellStyle name="Normal 6 3 2 2 2 3 5" xfId="3727"/>
    <cellStyle name="Normal 6 3 2 2 2 3 6" xfId="14305"/>
    <cellStyle name="Normal 6 3 2 2 2 3 7" xfId="19236"/>
    <cellStyle name="Normal 6 3 2 2 2 3 8" xfId="29793"/>
    <cellStyle name="Normal 6 3 2 2 2 3 9" xfId="40348"/>
    <cellStyle name="Normal 6 3 2 2 2 4" xfId="1611"/>
    <cellStyle name="Normal 6 3 2 2 2 4 2" xfId="6897"/>
    <cellStyle name="Normal 6 3 2 2 2 4 2 2" xfId="12178"/>
    <cellStyle name="Normal 6 3 2 2 2 4 2 2 2" xfId="27684"/>
    <cellStyle name="Normal 6 3 2 2 2 4 2 2 3" xfId="38241"/>
    <cellStyle name="Normal 6 3 2 2 2 4 2 2 4" xfId="48796"/>
    <cellStyle name="Normal 6 3 2 2 2 4 2 2 5" xfId="59360"/>
    <cellStyle name="Normal 6 3 2 2 2 4 2 3" xfId="17297"/>
    <cellStyle name="Normal 6 3 2 2 2 4 2 4" xfId="22404"/>
    <cellStyle name="Normal 6 3 2 2 2 4 2 5" xfId="32961"/>
    <cellStyle name="Normal 6 3 2 2 2 4 2 6" xfId="43516"/>
    <cellStyle name="Normal 6 3 2 2 2 4 2 7" xfId="54080"/>
    <cellStyle name="Normal 6 3 2 2 2 4 3" xfId="9537"/>
    <cellStyle name="Normal 6 3 2 2 2 4 3 2" xfId="25044"/>
    <cellStyle name="Normal 6 3 2 2 2 4 3 3" xfId="35601"/>
    <cellStyle name="Normal 6 3 2 2 2 4 3 4" xfId="46156"/>
    <cellStyle name="Normal 6 3 2 2 2 4 3 5" xfId="56720"/>
    <cellStyle name="Normal 6 3 2 2 2 4 4" xfId="4255"/>
    <cellStyle name="Normal 6 3 2 2 2 4 5" xfId="14833"/>
    <cellStyle name="Normal 6 3 2 2 2 4 6" xfId="19764"/>
    <cellStyle name="Normal 6 3 2 2 2 4 7" xfId="30321"/>
    <cellStyle name="Normal 6 3 2 2 2 4 8" xfId="40876"/>
    <cellStyle name="Normal 6 3 2 2 2 4 9" xfId="51440"/>
    <cellStyle name="Normal 6 3 2 2 2 5" xfId="5664"/>
    <cellStyle name="Normal 6 3 2 2 2 5 2" xfId="10946"/>
    <cellStyle name="Normal 6 3 2 2 2 5 2 2" xfId="26452"/>
    <cellStyle name="Normal 6 3 2 2 2 5 2 3" xfId="37009"/>
    <cellStyle name="Normal 6 3 2 2 2 5 2 4" xfId="47564"/>
    <cellStyle name="Normal 6 3 2 2 2 5 2 5" xfId="58128"/>
    <cellStyle name="Normal 6 3 2 2 2 5 3" xfId="16065"/>
    <cellStyle name="Normal 6 3 2 2 2 5 4" xfId="21172"/>
    <cellStyle name="Normal 6 3 2 2 2 5 5" xfId="31729"/>
    <cellStyle name="Normal 6 3 2 2 2 5 6" xfId="42284"/>
    <cellStyle name="Normal 6 3 2 2 2 5 7" xfId="52848"/>
    <cellStyle name="Normal 6 3 2 2 2 6" xfId="8305"/>
    <cellStyle name="Normal 6 3 2 2 2 6 2" xfId="23812"/>
    <cellStyle name="Normal 6 3 2 2 2 6 3" xfId="34369"/>
    <cellStyle name="Normal 6 3 2 2 2 6 4" xfId="44924"/>
    <cellStyle name="Normal 6 3 2 2 2 6 5" xfId="55488"/>
    <cellStyle name="Normal 6 3 2 2 2 7" xfId="3027"/>
    <cellStyle name="Normal 6 3 2 2 2 8" xfId="13601"/>
    <cellStyle name="Normal 6 3 2 2 2 9" xfId="18532"/>
    <cellStyle name="Normal 6 3 2 2 3" xfId="554"/>
    <cellStyle name="Normal 6 3 2 2 3 10" xfId="39820"/>
    <cellStyle name="Normal 6 3 2 2 3 11" xfId="50384"/>
    <cellStyle name="Normal 6 3 2 2 3 2" xfId="1259"/>
    <cellStyle name="Normal 6 3 2 2 3 2 10" xfId="51088"/>
    <cellStyle name="Normal 6 3 2 2 3 2 2" xfId="2491"/>
    <cellStyle name="Normal 6 3 2 2 3 2 2 2" xfId="7777"/>
    <cellStyle name="Normal 6 3 2 2 3 2 2 2 2" xfId="13058"/>
    <cellStyle name="Normal 6 3 2 2 3 2 2 2 2 2" xfId="28564"/>
    <cellStyle name="Normal 6 3 2 2 3 2 2 2 2 3" xfId="39121"/>
    <cellStyle name="Normal 6 3 2 2 3 2 2 2 2 4" xfId="49676"/>
    <cellStyle name="Normal 6 3 2 2 3 2 2 2 2 5" xfId="60240"/>
    <cellStyle name="Normal 6 3 2 2 3 2 2 2 3" xfId="18177"/>
    <cellStyle name="Normal 6 3 2 2 3 2 2 2 4" xfId="23284"/>
    <cellStyle name="Normal 6 3 2 2 3 2 2 2 5" xfId="33841"/>
    <cellStyle name="Normal 6 3 2 2 3 2 2 2 6" xfId="44396"/>
    <cellStyle name="Normal 6 3 2 2 3 2 2 2 7" xfId="54960"/>
    <cellStyle name="Normal 6 3 2 2 3 2 2 3" xfId="10417"/>
    <cellStyle name="Normal 6 3 2 2 3 2 2 3 2" xfId="25924"/>
    <cellStyle name="Normal 6 3 2 2 3 2 2 3 3" xfId="36481"/>
    <cellStyle name="Normal 6 3 2 2 3 2 2 3 4" xfId="47036"/>
    <cellStyle name="Normal 6 3 2 2 3 2 2 3 5" xfId="57600"/>
    <cellStyle name="Normal 6 3 2 2 3 2 2 4" xfId="5135"/>
    <cellStyle name="Normal 6 3 2 2 3 2 2 5" xfId="15713"/>
    <cellStyle name="Normal 6 3 2 2 3 2 2 6" xfId="20644"/>
    <cellStyle name="Normal 6 3 2 2 3 2 2 7" xfId="31201"/>
    <cellStyle name="Normal 6 3 2 2 3 2 2 8" xfId="41756"/>
    <cellStyle name="Normal 6 3 2 2 3 2 2 9" xfId="52320"/>
    <cellStyle name="Normal 6 3 2 2 3 2 3" xfId="6545"/>
    <cellStyle name="Normal 6 3 2 2 3 2 3 2" xfId="11826"/>
    <cellStyle name="Normal 6 3 2 2 3 2 3 2 2" xfId="27332"/>
    <cellStyle name="Normal 6 3 2 2 3 2 3 2 3" xfId="37889"/>
    <cellStyle name="Normal 6 3 2 2 3 2 3 2 4" xfId="48444"/>
    <cellStyle name="Normal 6 3 2 2 3 2 3 2 5" xfId="59008"/>
    <cellStyle name="Normal 6 3 2 2 3 2 3 3" xfId="16945"/>
    <cellStyle name="Normal 6 3 2 2 3 2 3 4" xfId="22052"/>
    <cellStyle name="Normal 6 3 2 2 3 2 3 5" xfId="32609"/>
    <cellStyle name="Normal 6 3 2 2 3 2 3 6" xfId="43164"/>
    <cellStyle name="Normal 6 3 2 2 3 2 3 7" xfId="53728"/>
    <cellStyle name="Normal 6 3 2 2 3 2 4" xfId="9185"/>
    <cellStyle name="Normal 6 3 2 2 3 2 4 2" xfId="24692"/>
    <cellStyle name="Normal 6 3 2 2 3 2 4 3" xfId="35249"/>
    <cellStyle name="Normal 6 3 2 2 3 2 4 4" xfId="45804"/>
    <cellStyle name="Normal 6 3 2 2 3 2 4 5" xfId="56368"/>
    <cellStyle name="Normal 6 3 2 2 3 2 5" xfId="3903"/>
    <cellStyle name="Normal 6 3 2 2 3 2 6" xfId="14481"/>
    <cellStyle name="Normal 6 3 2 2 3 2 7" xfId="19412"/>
    <cellStyle name="Normal 6 3 2 2 3 2 8" xfId="29969"/>
    <cellStyle name="Normal 6 3 2 2 3 2 9" xfId="40524"/>
    <cellStyle name="Normal 6 3 2 2 3 3" xfId="1787"/>
    <cellStyle name="Normal 6 3 2 2 3 3 2" xfId="7073"/>
    <cellStyle name="Normal 6 3 2 2 3 3 2 2" xfId="12354"/>
    <cellStyle name="Normal 6 3 2 2 3 3 2 2 2" xfId="27860"/>
    <cellStyle name="Normal 6 3 2 2 3 3 2 2 3" xfId="38417"/>
    <cellStyle name="Normal 6 3 2 2 3 3 2 2 4" xfId="48972"/>
    <cellStyle name="Normal 6 3 2 2 3 3 2 2 5" xfId="59536"/>
    <cellStyle name="Normal 6 3 2 2 3 3 2 3" xfId="17473"/>
    <cellStyle name="Normal 6 3 2 2 3 3 2 4" xfId="22580"/>
    <cellStyle name="Normal 6 3 2 2 3 3 2 5" xfId="33137"/>
    <cellStyle name="Normal 6 3 2 2 3 3 2 6" xfId="43692"/>
    <cellStyle name="Normal 6 3 2 2 3 3 2 7" xfId="54256"/>
    <cellStyle name="Normal 6 3 2 2 3 3 3" xfId="9713"/>
    <cellStyle name="Normal 6 3 2 2 3 3 3 2" xfId="25220"/>
    <cellStyle name="Normal 6 3 2 2 3 3 3 3" xfId="35777"/>
    <cellStyle name="Normal 6 3 2 2 3 3 3 4" xfId="46332"/>
    <cellStyle name="Normal 6 3 2 2 3 3 3 5" xfId="56896"/>
    <cellStyle name="Normal 6 3 2 2 3 3 4" xfId="4431"/>
    <cellStyle name="Normal 6 3 2 2 3 3 5" xfId="15009"/>
    <cellStyle name="Normal 6 3 2 2 3 3 6" xfId="19940"/>
    <cellStyle name="Normal 6 3 2 2 3 3 7" xfId="30497"/>
    <cellStyle name="Normal 6 3 2 2 3 3 8" xfId="41052"/>
    <cellStyle name="Normal 6 3 2 2 3 3 9" xfId="51616"/>
    <cellStyle name="Normal 6 3 2 2 3 4" xfId="5840"/>
    <cellStyle name="Normal 6 3 2 2 3 4 2" xfId="11122"/>
    <cellStyle name="Normal 6 3 2 2 3 4 2 2" xfId="26628"/>
    <cellStyle name="Normal 6 3 2 2 3 4 2 3" xfId="37185"/>
    <cellStyle name="Normal 6 3 2 2 3 4 2 4" xfId="47740"/>
    <cellStyle name="Normal 6 3 2 2 3 4 2 5" xfId="58304"/>
    <cellStyle name="Normal 6 3 2 2 3 4 3" xfId="16241"/>
    <cellStyle name="Normal 6 3 2 2 3 4 4" xfId="21348"/>
    <cellStyle name="Normal 6 3 2 2 3 4 5" xfId="31905"/>
    <cellStyle name="Normal 6 3 2 2 3 4 6" xfId="42460"/>
    <cellStyle name="Normal 6 3 2 2 3 4 7" xfId="53024"/>
    <cellStyle name="Normal 6 3 2 2 3 5" xfId="8481"/>
    <cellStyle name="Normal 6 3 2 2 3 5 2" xfId="23988"/>
    <cellStyle name="Normal 6 3 2 2 3 5 3" xfId="34545"/>
    <cellStyle name="Normal 6 3 2 2 3 5 4" xfId="45100"/>
    <cellStyle name="Normal 6 3 2 2 3 5 5" xfId="55664"/>
    <cellStyle name="Normal 6 3 2 2 3 6" xfId="3199"/>
    <cellStyle name="Normal 6 3 2 2 3 7" xfId="13777"/>
    <cellStyle name="Normal 6 3 2 2 3 8" xfId="18708"/>
    <cellStyle name="Normal 6 3 2 2 3 9" xfId="29265"/>
    <cellStyle name="Normal 6 3 2 2 4" xfId="907"/>
    <cellStyle name="Normal 6 3 2 2 4 10" xfId="50736"/>
    <cellStyle name="Normal 6 3 2 2 4 2" xfId="2139"/>
    <cellStyle name="Normal 6 3 2 2 4 2 2" xfId="7425"/>
    <cellStyle name="Normal 6 3 2 2 4 2 2 2" xfId="12706"/>
    <cellStyle name="Normal 6 3 2 2 4 2 2 2 2" xfId="28212"/>
    <cellStyle name="Normal 6 3 2 2 4 2 2 2 3" xfId="38769"/>
    <cellStyle name="Normal 6 3 2 2 4 2 2 2 4" xfId="49324"/>
    <cellStyle name="Normal 6 3 2 2 4 2 2 2 5" xfId="59888"/>
    <cellStyle name="Normal 6 3 2 2 4 2 2 3" xfId="17825"/>
    <cellStyle name="Normal 6 3 2 2 4 2 2 4" xfId="22932"/>
    <cellStyle name="Normal 6 3 2 2 4 2 2 5" xfId="33489"/>
    <cellStyle name="Normal 6 3 2 2 4 2 2 6" xfId="44044"/>
    <cellStyle name="Normal 6 3 2 2 4 2 2 7" xfId="54608"/>
    <cellStyle name="Normal 6 3 2 2 4 2 3" xfId="10065"/>
    <cellStyle name="Normal 6 3 2 2 4 2 3 2" xfId="25572"/>
    <cellStyle name="Normal 6 3 2 2 4 2 3 3" xfId="36129"/>
    <cellStyle name="Normal 6 3 2 2 4 2 3 4" xfId="46684"/>
    <cellStyle name="Normal 6 3 2 2 4 2 3 5" xfId="57248"/>
    <cellStyle name="Normal 6 3 2 2 4 2 4" xfId="4783"/>
    <cellStyle name="Normal 6 3 2 2 4 2 5" xfId="15361"/>
    <cellStyle name="Normal 6 3 2 2 4 2 6" xfId="20292"/>
    <cellStyle name="Normal 6 3 2 2 4 2 7" xfId="30849"/>
    <cellStyle name="Normal 6 3 2 2 4 2 8" xfId="41404"/>
    <cellStyle name="Normal 6 3 2 2 4 2 9" xfId="51968"/>
    <cellStyle name="Normal 6 3 2 2 4 3" xfId="6193"/>
    <cellStyle name="Normal 6 3 2 2 4 3 2" xfId="11474"/>
    <cellStyle name="Normal 6 3 2 2 4 3 2 2" xfId="26980"/>
    <cellStyle name="Normal 6 3 2 2 4 3 2 3" xfId="37537"/>
    <cellStyle name="Normal 6 3 2 2 4 3 2 4" xfId="48092"/>
    <cellStyle name="Normal 6 3 2 2 4 3 2 5" xfId="58656"/>
    <cellStyle name="Normal 6 3 2 2 4 3 3" xfId="16593"/>
    <cellStyle name="Normal 6 3 2 2 4 3 4" xfId="21700"/>
    <cellStyle name="Normal 6 3 2 2 4 3 5" xfId="32257"/>
    <cellStyle name="Normal 6 3 2 2 4 3 6" xfId="42812"/>
    <cellStyle name="Normal 6 3 2 2 4 3 7" xfId="53376"/>
    <cellStyle name="Normal 6 3 2 2 4 4" xfId="8833"/>
    <cellStyle name="Normal 6 3 2 2 4 4 2" xfId="24340"/>
    <cellStyle name="Normal 6 3 2 2 4 4 3" xfId="34897"/>
    <cellStyle name="Normal 6 3 2 2 4 4 4" xfId="45452"/>
    <cellStyle name="Normal 6 3 2 2 4 4 5" xfId="56016"/>
    <cellStyle name="Normal 6 3 2 2 4 5" xfId="3551"/>
    <cellStyle name="Normal 6 3 2 2 4 6" xfId="14129"/>
    <cellStyle name="Normal 6 3 2 2 4 7" xfId="19060"/>
    <cellStyle name="Normal 6 3 2 2 4 8" xfId="29617"/>
    <cellStyle name="Normal 6 3 2 2 4 9" xfId="40172"/>
    <cellStyle name="Normal 6 3 2 2 5" xfId="1435"/>
    <cellStyle name="Normal 6 3 2 2 5 2" xfId="6721"/>
    <cellStyle name="Normal 6 3 2 2 5 2 2" xfId="12002"/>
    <cellStyle name="Normal 6 3 2 2 5 2 2 2" xfId="27508"/>
    <cellStyle name="Normal 6 3 2 2 5 2 2 3" xfId="38065"/>
    <cellStyle name="Normal 6 3 2 2 5 2 2 4" xfId="48620"/>
    <cellStyle name="Normal 6 3 2 2 5 2 2 5" xfId="59184"/>
    <cellStyle name="Normal 6 3 2 2 5 2 3" xfId="17121"/>
    <cellStyle name="Normal 6 3 2 2 5 2 4" xfId="22228"/>
    <cellStyle name="Normal 6 3 2 2 5 2 5" xfId="32785"/>
    <cellStyle name="Normal 6 3 2 2 5 2 6" xfId="43340"/>
    <cellStyle name="Normal 6 3 2 2 5 2 7" xfId="53904"/>
    <cellStyle name="Normal 6 3 2 2 5 3" xfId="9361"/>
    <cellStyle name="Normal 6 3 2 2 5 3 2" xfId="24868"/>
    <cellStyle name="Normal 6 3 2 2 5 3 3" xfId="35425"/>
    <cellStyle name="Normal 6 3 2 2 5 3 4" xfId="45980"/>
    <cellStyle name="Normal 6 3 2 2 5 3 5" xfId="56544"/>
    <cellStyle name="Normal 6 3 2 2 5 4" xfId="4079"/>
    <cellStyle name="Normal 6 3 2 2 5 5" xfId="14657"/>
    <cellStyle name="Normal 6 3 2 2 5 6" xfId="19588"/>
    <cellStyle name="Normal 6 3 2 2 5 7" xfId="30145"/>
    <cellStyle name="Normal 6 3 2 2 5 8" xfId="40700"/>
    <cellStyle name="Normal 6 3 2 2 5 9" xfId="51264"/>
    <cellStyle name="Normal 6 3 2 2 6" xfId="2667"/>
    <cellStyle name="Normal 6 3 2 2 6 2" xfId="7953"/>
    <cellStyle name="Normal 6 3 2 2 6 2 2" xfId="13234"/>
    <cellStyle name="Normal 6 3 2 2 6 2 2 2" xfId="28740"/>
    <cellStyle name="Normal 6 3 2 2 6 2 2 3" xfId="39297"/>
    <cellStyle name="Normal 6 3 2 2 6 2 2 4" xfId="49852"/>
    <cellStyle name="Normal 6 3 2 2 6 2 2 5" xfId="60416"/>
    <cellStyle name="Normal 6 3 2 2 6 2 3" xfId="23460"/>
    <cellStyle name="Normal 6 3 2 2 6 2 4" xfId="34017"/>
    <cellStyle name="Normal 6 3 2 2 6 2 5" xfId="44572"/>
    <cellStyle name="Normal 6 3 2 2 6 2 6" xfId="55136"/>
    <cellStyle name="Normal 6 3 2 2 6 3" xfId="10593"/>
    <cellStyle name="Normal 6 3 2 2 6 3 2" xfId="26100"/>
    <cellStyle name="Normal 6 3 2 2 6 3 3" xfId="36657"/>
    <cellStyle name="Normal 6 3 2 2 6 3 4" xfId="47212"/>
    <cellStyle name="Normal 6 3 2 2 6 3 5" xfId="57776"/>
    <cellStyle name="Normal 6 3 2 2 6 4" xfId="5311"/>
    <cellStyle name="Normal 6 3 2 2 6 5" xfId="15889"/>
    <cellStyle name="Normal 6 3 2 2 6 6" xfId="20820"/>
    <cellStyle name="Normal 6 3 2 2 6 7" xfId="31377"/>
    <cellStyle name="Normal 6 3 2 2 6 8" xfId="41932"/>
    <cellStyle name="Normal 6 3 2 2 6 9" xfId="52496"/>
    <cellStyle name="Normal 6 3 2 2 7" xfId="5488"/>
    <cellStyle name="Normal 6 3 2 2 7 2" xfId="10770"/>
    <cellStyle name="Normal 6 3 2 2 7 2 2" xfId="26276"/>
    <cellStyle name="Normal 6 3 2 2 7 2 3" xfId="36833"/>
    <cellStyle name="Normal 6 3 2 2 7 2 4" xfId="47388"/>
    <cellStyle name="Normal 6 3 2 2 7 2 5" xfId="57952"/>
    <cellStyle name="Normal 6 3 2 2 7 3" xfId="20996"/>
    <cellStyle name="Normal 6 3 2 2 7 4" xfId="31553"/>
    <cellStyle name="Normal 6 3 2 2 7 5" xfId="42108"/>
    <cellStyle name="Normal 6 3 2 2 7 6" xfId="52672"/>
    <cellStyle name="Normal 6 3 2 2 8" xfId="8129"/>
    <cellStyle name="Normal 6 3 2 2 8 2" xfId="23636"/>
    <cellStyle name="Normal 6 3 2 2 8 3" xfId="34193"/>
    <cellStyle name="Normal 6 3 2 2 8 4" xfId="44748"/>
    <cellStyle name="Normal 6 3 2 2 8 5" xfId="55312"/>
    <cellStyle name="Normal 6 3 2 2 9" xfId="2844"/>
    <cellStyle name="Normal 6 3 2 3" xfId="291"/>
    <cellStyle name="Normal 6 3 2 3 10" xfId="29006"/>
    <cellStyle name="Normal 6 3 2 3 11" xfId="39561"/>
    <cellStyle name="Normal 6 3 2 3 12" xfId="50121"/>
    <cellStyle name="Normal 6 3 2 3 2" xfId="644"/>
    <cellStyle name="Normal 6 3 2 3 2 10" xfId="50473"/>
    <cellStyle name="Normal 6 3 2 3 2 2" xfId="1876"/>
    <cellStyle name="Normal 6 3 2 3 2 2 2" xfId="7162"/>
    <cellStyle name="Normal 6 3 2 3 2 2 2 2" xfId="12443"/>
    <cellStyle name="Normal 6 3 2 3 2 2 2 2 2" xfId="27949"/>
    <cellStyle name="Normal 6 3 2 3 2 2 2 2 3" xfId="38506"/>
    <cellStyle name="Normal 6 3 2 3 2 2 2 2 4" xfId="49061"/>
    <cellStyle name="Normal 6 3 2 3 2 2 2 2 5" xfId="59625"/>
    <cellStyle name="Normal 6 3 2 3 2 2 2 3" xfId="17562"/>
    <cellStyle name="Normal 6 3 2 3 2 2 2 4" xfId="22669"/>
    <cellStyle name="Normal 6 3 2 3 2 2 2 5" xfId="33226"/>
    <cellStyle name="Normal 6 3 2 3 2 2 2 6" xfId="43781"/>
    <cellStyle name="Normal 6 3 2 3 2 2 2 7" xfId="54345"/>
    <cellStyle name="Normal 6 3 2 3 2 2 3" xfId="9802"/>
    <cellStyle name="Normal 6 3 2 3 2 2 3 2" xfId="25309"/>
    <cellStyle name="Normal 6 3 2 3 2 2 3 3" xfId="35866"/>
    <cellStyle name="Normal 6 3 2 3 2 2 3 4" xfId="46421"/>
    <cellStyle name="Normal 6 3 2 3 2 2 3 5" xfId="56985"/>
    <cellStyle name="Normal 6 3 2 3 2 2 4" xfId="4520"/>
    <cellStyle name="Normal 6 3 2 3 2 2 5" xfId="15098"/>
    <cellStyle name="Normal 6 3 2 3 2 2 6" xfId="20029"/>
    <cellStyle name="Normal 6 3 2 3 2 2 7" xfId="30586"/>
    <cellStyle name="Normal 6 3 2 3 2 2 8" xfId="41141"/>
    <cellStyle name="Normal 6 3 2 3 2 2 9" xfId="51705"/>
    <cellStyle name="Normal 6 3 2 3 2 3" xfId="5930"/>
    <cellStyle name="Normal 6 3 2 3 2 3 2" xfId="11211"/>
    <cellStyle name="Normal 6 3 2 3 2 3 2 2" xfId="26717"/>
    <cellStyle name="Normal 6 3 2 3 2 3 2 3" xfId="37274"/>
    <cellStyle name="Normal 6 3 2 3 2 3 2 4" xfId="47829"/>
    <cellStyle name="Normal 6 3 2 3 2 3 2 5" xfId="58393"/>
    <cellStyle name="Normal 6 3 2 3 2 3 3" xfId="16330"/>
    <cellStyle name="Normal 6 3 2 3 2 3 4" xfId="21437"/>
    <cellStyle name="Normal 6 3 2 3 2 3 5" xfId="31994"/>
    <cellStyle name="Normal 6 3 2 3 2 3 6" xfId="42549"/>
    <cellStyle name="Normal 6 3 2 3 2 3 7" xfId="53113"/>
    <cellStyle name="Normal 6 3 2 3 2 4" xfId="8570"/>
    <cellStyle name="Normal 6 3 2 3 2 4 2" xfId="24077"/>
    <cellStyle name="Normal 6 3 2 3 2 4 3" xfId="34634"/>
    <cellStyle name="Normal 6 3 2 3 2 4 4" xfId="45189"/>
    <cellStyle name="Normal 6 3 2 3 2 4 5" xfId="55753"/>
    <cellStyle name="Normal 6 3 2 3 2 5" xfId="3288"/>
    <cellStyle name="Normal 6 3 2 3 2 6" xfId="13866"/>
    <cellStyle name="Normal 6 3 2 3 2 7" xfId="18797"/>
    <cellStyle name="Normal 6 3 2 3 2 8" xfId="29354"/>
    <cellStyle name="Normal 6 3 2 3 2 9" xfId="39909"/>
    <cellStyle name="Normal 6 3 2 3 3" xfId="996"/>
    <cellStyle name="Normal 6 3 2 3 3 10" xfId="50825"/>
    <cellStyle name="Normal 6 3 2 3 3 2" xfId="2228"/>
    <cellStyle name="Normal 6 3 2 3 3 2 2" xfId="7514"/>
    <cellStyle name="Normal 6 3 2 3 3 2 2 2" xfId="12795"/>
    <cellStyle name="Normal 6 3 2 3 3 2 2 2 2" xfId="28301"/>
    <cellStyle name="Normal 6 3 2 3 3 2 2 2 3" xfId="38858"/>
    <cellStyle name="Normal 6 3 2 3 3 2 2 2 4" xfId="49413"/>
    <cellStyle name="Normal 6 3 2 3 3 2 2 2 5" xfId="59977"/>
    <cellStyle name="Normal 6 3 2 3 3 2 2 3" xfId="17914"/>
    <cellStyle name="Normal 6 3 2 3 3 2 2 4" xfId="23021"/>
    <cellStyle name="Normal 6 3 2 3 3 2 2 5" xfId="33578"/>
    <cellStyle name="Normal 6 3 2 3 3 2 2 6" xfId="44133"/>
    <cellStyle name="Normal 6 3 2 3 3 2 2 7" xfId="54697"/>
    <cellStyle name="Normal 6 3 2 3 3 2 3" xfId="10154"/>
    <cellStyle name="Normal 6 3 2 3 3 2 3 2" xfId="25661"/>
    <cellStyle name="Normal 6 3 2 3 3 2 3 3" xfId="36218"/>
    <cellStyle name="Normal 6 3 2 3 3 2 3 4" xfId="46773"/>
    <cellStyle name="Normal 6 3 2 3 3 2 3 5" xfId="57337"/>
    <cellStyle name="Normal 6 3 2 3 3 2 4" xfId="4872"/>
    <cellStyle name="Normal 6 3 2 3 3 2 5" xfId="15450"/>
    <cellStyle name="Normal 6 3 2 3 3 2 6" xfId="20381"/>
    <cellStyle name="Normal 6 3 2 3 3 2 7" xfId="30938"/>
    <cellStyle name="Normal 6 3 2 3 3 2 8" xfId="41493"/>
    <cellStyle name="Normal 6 3 2 3 3 2 9" xfId="52057"/>
    <cellStyle name="Normal 6 3 2 3 3 3" xfId="6282"/>
    <cellStyle name="Normal 6 3 2 3 3 3 2" xfId="11563"/>
    <cellStyle name="Normal 6 3 2 3 3 3 2 2" xfId="27069"/>
    <cellStyle name="Normal 6 3 2 3 3 3 2 3" xfId="37626"/>
    <cellStyle name="Normal 6 3 2 3 3 3 2 4" xfId="48181"/>
    <cellStyle name="Normal 6 3 2 3 3 3 2 5" xfId="58745"/>
    <cellStyle name="Normal 6 3 2 3 3 3 3" xfId="16682"/>
    <cellStyle name="Normal 6 3 2 3 3 3 4" xfId="21789"/>
    <cellStyle name="Normal 6 3 2 3 3 3 5" xfId="32346"/>
    <cellStyle name="Normal 6 3 2 3 3 3 6" xfId="42901"/>
    <cellStyle name="Normal 6 3 2 3 3 3 7" xfId="53465"/>
    <cellStyle name="Normal 6 3 2 3 3 4" xfId="8922"/>
    <cellStyle name="Normal 6 3 2 3 3 4 2" xfId="24429"/>
    <cellStyle name="Normal 6 3 2 3 3 4 3" xfId="34986"/>
    <cellStyle name="Normal 6 3 2 3 3 4 4" xfId="45541"/>
    <cellStyle name="Normal 6 3 2 3 3 4 5" xfId="56105"/>
    <cellStyle name="Normal 6 3 2 3 3 5" xfId="3640"/>
    <cellStyle name="Normal 6 3 2 3 3 6" xfId="14218"/>
    <cellStyle name="Normal 6 3 2 3 3 7" xfId="19149"/>
    <cellStyle name="Normal 6 3 2 3 3 8" xfId="29706"/>
    <cellStyle name="Normal 6 3 2 3 3 9" xfId="40261"/>
    <cellStyle name="Normal 6 3 2 3 4" xfId="1524"/>
    <cellStyle name="Normal 6 3 2 3 4 2" xfId="6810"/>
    <cellStyle name="Normal 6 3 2 3 4 2 2" xfId="12091"/>
    <cellStyle name="Normal 6 3 2 3 4 2 2 2" xfId="27597"/>
    <cellStyle name="Normal 6 3 2 3 4 2 2 3" xfId="38154"/>
    <cellStyle name="Normal 6 3 2 3 4 2 2 4" xfId="48709"/>
    <cellStyle name="Normal 6 3 2 3 4 2 2 5" xfId="59273"/>
    <cellStyle name="Normal 6 3 2 3 4 2 3" xfId="17210"/>
    <cellStyle name="Normal 6 3 2 3 4 2 4" xfId="22317"/>
    <cellStyle name="Normal 6 3 2 3 4 2 5" xfId="32874"/>
    <cellStyle name="Normal 6 3 2 3 4 2 6" xfId="43429"/>
    <cellStyle name="Normal 6 3 2 3 4 2 7" xfId="53993"/>
    <cellStyle name="Normal 6 3 2 3 4 3" xfId="9450"/>
    <cellStyle name="Normal 6 3 2 3 4 3 2" xfId="24957"/>
    <cellStyle name="Normal 6 3 2 3 4 3 3" xfId="35514"/>
    <cellStyle name="Normal 6 3 2 3 4 3 4" xfId="46069"/>
    <cellStyle name="Normal 6 3 2 3 4 3 5" xfId="56633"/>
    <cellStyle name="Normal 6 3 2 3 4 4" xfId="4168"/>
    <cellStyle name="Normal 6 3 2 3 4 5" xfId="14746"/>
    <cellStyle name="Normal 6 3 2 3 4 6" xfId="19677"/>
    <cellStyle name="Normal 6 3 2 3 4 7" xfId="30234"/>
    <cellStyle name="Normal 6 3 2 3 4 8" xfId="40789"/>
    <cellStyle name="Normal 6 3 2 3 4 9" xfId="51353"/>
    <cellStyle name="Normal 6 3 2 3 5" xfId="5577"/>
    <cellStyle name="Normal 6 3 2 3 5 2" xfId="10859"/>
    <cellStyle name="Normal 6 3 2 3 5 2 2" xfId="26365"/>
    <cellStyle name="Normal 6 3 2 3 5 2 3" xfId="36922"/>
    <cellStyle name="Normal 6 3 2 3 5 2 4" xfId="47477"/>
    <cellStyle name="Normal 6 3 2 3 5 2 5" xfId="58041"/>
    <cellStyle name="Normal 6 3 2 3 5 3" xfId="15978"/>
    <cellStyle name="Normal 6 3 2 3 5 4" xfId="21085"/>
    <cellStyle name="Normal 6 3 2 3 5 5" xfId="31642"/>
    <cellStyle name="Normal 6 3 2 3 5 6" xfId="42197"/>
    <cellStyle name="Normal 6 3 2 3 5 7" xfId="52761"/>
    <cellStyle name="Normal 6 3 2 3 6" xfId="8218"/>
    <cellStyle name="Normal 6 3 2 3 6 2" xfId="23725"/>
    <cellStyle name="Normal 6 3 2 3 6 3" xfId="34282"/>
    <cellStyle name="Normal 6 3 2 3 6 4" xfId="44837"/>
    <cellStyle name="Normal 6 3 2 3 6 5" xfId="55401"/>
    <cellStyle name="Normal 6 3 2 3 7" xfId="2940"/>
    <cellStyle name="Normal 6 3 2 3 8" xfId="13514"/>
    <cellStyle name="Normal 6 3 2 3 9" xfId="18445"/>
    <cellStyle name="Normal 6 3 2 4" xfId="467"/>
    <cellStyle name="Normal 6 3 2 4 10" xfId="39735"/>
    <cellStyle name="Normal 6 3 2 4 11" xfId="50297"/>
    <cellStyle name="Normal 6 3 2 4 2" xfId="1172"/>
    <cellStyle name="Normal 6 3 2 4 2 10" xfId="51001"/>
    <cellStyle name="Normal 6 3 2 4 2 2" xfId="2404"/>
    <cellStyle name="Normal 6 3 2 4 2 2 2" xfId="7690"/>
    <cellStyle name="Normal 6 3 2 4 2 2 2 2" xfId="12971"/>
    <cellStyle name="Normal 6 3 2 4 2 2 2 2 2" xfId="28477"/>
    <cellStyle name="Normal 6 3 2 4 2 2 2 2 3" xfId="39034"/>
    <cellStyle name="Normal 6 3 2 4 2 2 2 2 4" xfId="49589"/>
    <cellStyle name="Normal 6 3 2 4 2 2 2 2 5" xfId="60153"/>
    <cellStyle name="Normal 6 3 2 4 2 2 2 3" xfId="18090"/>
    <cellStyle name="Normal 6 3 2 4 2 2 2 4" xfId="23197"/>
    <cellStyle name="Normal 6 3 2 4 2 2 2 5" xfId="33754"/>
    <cellStyle name="Normal 6 3 2 4 2 2 2 6" xfId="44309"/>
    <cellStyle name="Normal 6 3 2 4 2 2 2 7" xfId="54873"/>
    <cellStyle name="Normal 6 3 2 4 2 2 3" xfId="10330"/>
    <cellStyle name="Normal 6 3 2 4 2 2 3 2" xfId="25837"/>
    <cellStyle name="Normal 6 3 2 4 2 2 3 3" xfId="36394"/>
    <cellStyle name="Normal 6 3 2 4 2 2 3 4" xfId="46949"/>
    <cellStyle name="Normal 6 3 2 4 2 2 3 5" xfId="57513"/>
    <cellStyle name="Normal 6 3 2 4 2 2 4" xfId="5048"/>
    <cellStyle name="Normal 6 3 2 4 2 2 5" xfId="15626"/>
    <cellStyle name="Normal 6 3 2 4 2 2 6" xfId="20557"/>
    <cellStyle name="Normal 6 3 2 4 2 2 7" xfId="31114"/>
    <cellStyle name="Normal 6 3 2 4 2 2 8" xfId="41669"/>
    <cellStyle name="Normal 6 3 2 4 2 2 9" xfId="52233"/>
    <cellStyle name="Normal 6 3 2 4 2 3" xfId="6458"/>
    <cellStyle name="Normal 6 3 2 4 2 3 2" xfId="11739"/>
    <cellStyle name="Normal 6 3 2 4 2 3 2 2" xfId="27245"/>
    <cellStyle name="Normal 6 3 2 4 2 3 2 3" xfId="37802"/>
    <cellStyle name="Normal 6 3 2 4 2 3 2 4" xfId="48357"/>
    <cellStyle name="Normal 6 3 2 4 2 3 2 5" xfId="58921"/>
    <cellStyle name="Normal 6 3 2 4 2 3 3" xfId="16858"/>
    <cellStyle name="Normal 6 3 2 4 2 3 4" xfId="21965"/>
    <cellStyle name="Normal 6 3 2 4 2 3 5" xfId="32522"/>
    <cellStyle name="Normal 6 3 2 4 2 3 6" xfId="43077"/>
    <cellStyle name="Normal 6 3 2 4 2 3 7" xfId="53641"/>
    <cellStyle name="Normal 6 3 2 4 2 4" xfId="9098"/>
    <cellStyle name="Normal 6 3 2 4 2 4 2" xfId="24605"/>
    <cellStyle name="Normal 6 3 2 4 2 4 3" xfId="35162"/>
    <cellStyle name="Normal 6 3 2 4 2 4 4" xfId="45717"/>
    <cellStyle name="Normal 6 3 2 4 2 4 5" xfId="56281"/>
    <cellStyle name="Normal 6 3 2 4 2 5" xfId="3816"/>
    <cellStyle name="Normal 6 3 2 4 2 6" xfId="14394"/>
    <cellStyle name="Normal 6 3 2 4 2 7" xfId="19325"/>
    <cellStyle name="Normal 6 3 2 4 2 8" xfId="29882"/>
    <cellStyle name="Normal 6 3 2 4 2 9" xfId="40437"/>
    <cellStyle name="Normal 6 3 2 4 3" xfId="1700"/>
    <cellStyle name="Normal 6 3 2 4 3 2" xfId="6986"/>
    <cellStyle name="Normal 6 3 2 4 3 2 2" xfId="12267"/>
    <cellStyle name="Normal 6 3 2 4 3 2 2 2" xfId="27773"/>
    <cellStyle name="Normal 6 3 2 4 3 2 2 3" xfId="38330"/>
    <cellStyle name="Normal 6 3 2 4 3 2 2 4" xfId="48885"/>
    <cellStyle name="Normal 6 3 2 4 3 2 2 5" xfId="59449"/>
    <cellStyle name="Normal 6 3 2 4 3 2 3" xfId="17386"/>
    <cellStyle name="Normal 6 3 2 4 3 2 4" xfId="22493"/>
    <cellStyle name="Normal 6 3 2 4 3 2 5" xfId="33050"/>
    <cellStyle name="Normal 6 3 2 4 3 2 6" xfId="43605"/>
    <cellStyle name="Normal 6 3 2 4 3 2 7" xfId="54169"/>
    <cellStyle name="Normal 6 3 2 4 3 3" xfId="9626"/>
    <cellStyle name="Normal 6 3 2 4 3 3 2" xfId="25133"/>
    <cellStyle name="Normal 6 3 2 4 3 3 3" xfId="35690"/>
    <cellStyle name="Normal 6 3 2 4 3 3 4" xfId="46245"/>
    <cellStyle name="Normal 6 3 2 4 3 3 5" xfId="56809"/>
    <cellStyle name="Normal 6 3 2 4 3 4" xfId="4344"/>
    <cellStyle name="Normal 6 3 2 4 3 5" xfId="14922"/>
    <cellStyle name="Normal 6 3 2 4 3 6" xfId="19853"/>
    <cellStyle name="Normal 6 3 2 4 3 7" xfId="30410"/>
    <cellStyle name="Normal 6 3 2 4 3 8" xfId="40965"/>
    <cellStyle name="Normal 6 3 2 4 3 9" xfId="51529"/>
    <cellStyle name="Normal 6 3 2 4 4" xfId="5753"/>
    <cellStyle name="Normal 6 3 2 4 4 2" xfId="11035"/>
    <cellStyle name="Normal 6 3 2 4 4 2 2" xfId="26541"/>
    <cellStyle name="Normal 6 3 2 4 4 2 3" xfId="37098"/>
    <cellStyle name="Normal 6 3 2 4 4 2 4" xfId="47653"/>
    <cellStyle name="Normal 6 3 2 4 4 2 5" xfId="58217"/>
    <cellStyle name="Normal 6 3 2 4 4 3" xfId="16154"/>
    <cellStyle name="Normal 6 3 2 4 4 4" xfId="21261"/>
    <cellStyle name="Normal 6 3 2 4 4 5" xfId="31818"/>
    <cellStyle name="Normal 6 3 2 4 4 6" xfId="42373"/>
    <cellStyle name="Normal 6 3 2 4 4 7" xfId="52937"/>
    <cellStyle name="Normal 6 3 2 4 5" xfId="8394"/>
    <cellStyle name="Normal 6 3 2 4 5 2" xfId="23901"/>
    <cellStyle name="Normal 6 3 2 4 5 3" xfId="34458"/>
    <cellStyle name="Normal 6 3 2 4 5 4" xfId="45013"/>
    <cellStyle name="Normal 6 3 2 4 5 5" xfId="55577"/>
    <cellStyle name="Normal 6 3 2 4 6" xfId="3114"/>
    <cellStyle name="Normal 6 3 2 4 7" xfId="13690"/>
    <cellStyle name="Normal 6 3 2 4 8" xfId="18621"/>
    <cellStyle name="Normal 6 3 2 4 9" xfId="29180"/>
    <cellStyle name="Normal 6 3 2 5" xfId="820"/>
    <cellStyle name="Normal 6 3 2 5 10" xfId="50649"/>
    <cellStyle name="Normal 6 3 2 5 2" xfId="2052"/>
    <cellStyle name="Normal 6 3 2 5 2 2" xfId="7338"/>
    <cellStyle name="Normal 6 3 2 5 2 2 2" xfId="12619"/>
    <cellStyle name="Normal 6 3 2 5 2 2 2 2" xfId="28125"/>
    <cellStyle name="Normal 6 3 2 5 2 2 2 3" xfId="38682"/>
    <cellStyle name="Normal 6 3 2 5 2 2 2 4" xfId="49237"/>
    <cellStyle name="Normal 6 3 2 5 2 2 2 5" xfId="59801"/>
    <cellStyle name="Normal 6 3 2 5 2 2 3" xfId="17738"/>
    <cellStyle name="Normal 6 3 2 5 2 2 4" xfId="22845"/>
    <cellStyle name="Normal 6 3 2 5 2 2 5" xfId="33402"/>
    <cellStyle name="Normal 6 3 2 5 2 2 6" xfId="43957"/>
    <cellStyle name="Normal 6 3 2 5 2 2 7" xfId="54521"/>
    <cellStyle name="Normal 6 3 2 5 2 3" xfId="9978"/>
    <cellStyle name="Normal 6 3 2 5 2 3 2" xfId="25485"/>
    <cellStyle name="Normal 6 3 2 5 2 3 3" xfId="36042"/>
    <cellStyle name="Normal 6 3 2 5 2 3 4" xfId="46597"/>
    <cellStyle name="Normal 6 3 2 5 2 3 5" xfId="57161"/>
    <cellStyle name="Normal 6 3 2 5 2 4" xfId="4696"/>
    <cellStyle name="Normal 6 3 2 5 2 5" xfId="15274"/>
    <cellStyle name="Normal 6 3 2 5 2 6" xfId="20205"/>
    <cellStyle name="Normal 6 3 2 5 2 7" xfId="30762"/>
    <cellStyle name="Normal 6 3 2 5 2 8" xfId="41317"/>
    <cellStyle name="Normal 6 3 2 5 2 9" xfId="51881"/>
    <cellStyle name="Normal 6 3 2 5 3" xfId="6106"/>
    <cellStyle name="Normal 6 3 2 5 3 2" xfId="11387"/>
    <cellStyle name="Normal 6 3 2 5 3 2 2" xfId="26893"/>
    <cellStyle name="Normal 6 3 2 5 3 2 3" xfId="37450"/>
    <cellStyle name="Normal 6 3 2 5 3 2 4" xfId="48005"/>
    <cellStyle name="Normal 6 3 2 5 3 2 5" xfId="58569"/>
    <cellStyle name="Normal 6 3 2 5 3 3" xfId="16506"/>
    <cellStyle name="Normal 6 3 2 5 3 4" xfId="21613"/>
    <cellStyle name="Normal 6 3 2 5 3 5" xfId="32170"/>
    <cellStyle name="Normal 6 3 2 5 3 6" xfId="42725"/>
    <cellStyle name="Normal 6 3 2 5 3 7" xfId="53289"/>
    <cellStyle name="Normal 6 3 2 5 4" xfId="8746"/>
    <cellStyle name="Normal 6 3 2 5 4 2" xfId="24253"/>
    <cellStyle name="Normal 6 3 2 5 4 3" xfId="34810"/>
    <cellStyle name="Normal 6 3 2 5 4 4" xfId="45365"/>
    <cellStyle name="Normal 6 3 2 5 4 5" xfId="55929"/>
    <cellStyle name="Normal 6 3 2 5 5" xfId="3464"/>
    <cellStyle name="Normal 6 3 2 5 6" xfId="14042"/>
    <cellStyle name="Normal 6 3 2 5 7" xfId="18973"/>
    <cellStyle name="Normal 6 3 2 5 8" xfId="29530"/>
    <cellStyle name="Normal 6 3 2 5 9" xfId="40085"/>
    <cellStyle name="Normal 6 3 2 6" xfId="1348"/>
    <cellStyle name="Normal 6 3 2 6 2" xfId="6634"/>
    <cellStyle name="Normal 6 3 2 6 2 2" xfId="11915"/>
    <cellStyle name="Normal 6 3 2 6 2 2 2" xfId="27421"/>
    <cellStyle name="Normal 6 3 2 6 2 2 3" xfId="37978"/>
    <cellStyle name="Normal 6 3 2 6 2 2 4" xfId="48533"/>
    <cellStyle name="Normal 6 3 2 6 2 2 5" xfId="59097"/>
    <cellStyle name="Normal 6 3 2 6 2 3" xfId="17034"/>
    <cellStyle name="Normal 6 3 2 6 2 4" xfId="22141"/>
    <cellStyle name="Normal 6 3 2 6 2 5" xfId="32698"/>
    <cellStyle name="Normal 6 3 2 6 2 6" xfId="43253"/>
    <cellStyle name="Normal 6 3 2 6 2 7" xfId="53817"/>
    <cellStyle name="Normal 6 3 2 6 3" xfId="9274"/>
    <cellStyle name="Normal 6 3 2 6 3 2" xfId="24781"/>
    <cellStyle name="Normal 6 3 2 6 3 3" xfId="35338"/>
    <cellStyle name="Normal 6 3 2 6 3 4" xfId="45893"/>
    <cellStyle name="Normal 6 3 2 6 3 5" xfId="56457"/>
    <cellStyle name="Normal 6 3 2 6 4" xfId="3992"/>
    <cellStyle name="Normal 6 3 2 6 5" xfId="14570"/>
    <cellStyle name="Normal 6 3 2 6 6" xfId="19501"/>
    <cellStyle name="Normal 6 3 2 6 7" xfId="30058"/>
    <cellStyle name="Normal 6 3 2 6 8" xfId="40613"/>
    <cellStyle name="Normal 6 3 2 6 9" xfId="51177"/>
    <cellStyle name="Normal 6 3 2 7" xfId="2580"/>
    <cellStyle name="Normal 6 3 2 7 2" xfId="7866"/>
    <cellStyle name="Normal 6 3 2 7 2 2" xfId="13147"/>
    <cellStyle name="Normal 6 3 2 7 2 2 2" xfId="28653"/>
    <cellStyle name="Normal 6 3 2 7 2 2 3" xfId="39210"/>
    <cellStyle name="Normal 6 3 2 7 2 2 4" xfId="49765"/>
    <cellStyle name="Normal 6 3 2 7 2 2 5" xfId="60329"/>
    <cellStyle name="Normal 6 3 2 7 2 3" xfId="23373"/>
    <cellStyle name="Normal 6 3 2 7 2 4" xfId="33930"/>
    <cellStyle name="Normal 6 3 2 7 2 5" xfId="44485"/>
    <cellStyle name="Normal 6 3 2 7 2 6" xfId="55049"/>
    <cellStyle name="Normal 6 3 2 7 3" xfId="10506"/>
    <cellStyle name="Normal 6 3 2 7 3 2" xfId="26013"/>
    <cellStyle name="Normal 6 3 2 7 3 3" xfId="36570"/>
    <cellStyle name="Normal 6 3 2 7 3 4" xfId="47125"/>
    <cellStyle name="Normal 6 3 2 7 3 5" xfId="57689"/>
    <cellStyle name="Normal 6 3 2 7 4" xfId="5224"/>
    <cellStyle name="Normal 6 3 2 7 5" xfId="15802"/>
    <cellStyle name="Normal 6 3 2 7 6" xfId="20733"/>
    <cellStyle name="Normal 6 3 2 7 7" xfId="31290"/>
    <cellStyle name="Normal 6 3 2 7 8" xfId="41845"/>
    <cellStyle name="Normal 6 3 2 7 9" xfId="52409"/>
    <cellStyle name="Normal 6 3 2 8" xfId="5401"/>
    <cellStyle name="Normal 6 3 2 8 2" xfId="10683"/>
    <cellStyle name="Normal 6 3 2 8 2 2" xfId="26189"/>
    <cellStyle name="Normal 6 3 2 8 2 3" xfId="36746"/>
    <cellStyle name="Normal 6 3 2 8 2 4" xfId="47301"/>
    <cellStyle name="Normal 6 3 2 8 2 5" xfId="57865"/>
    <cellStyle name="Normal 6 3 2 8 3" xfId="20909"/>
    <cellStyle name="Normal 6 3 2 8 4" xfId="31466"/>
    <cellStyle name="Normal 6 3 2 8 5" xfId="42021"/>
    <cellStyle name="Normal 6 3 2 8 6" xfId="52585"/>
    <cellStyle name="Normal 6 3 2 9" xfId="8042"/>
    <cellStyle name="Normal 6 3 2 9 2" xfId="23549"/>
    <cellStyle name="Normal 6 3 2 9 3" xfId="34106"/>
    <cellStyle name="Normal 6 3 2 9 4" xfId="44661"/>
    <cellStyle name="Normal 6 3 2 9 5" xfId="55225"/>
    <cellStyle name="Normal 6 3 3" xfId="120"/>
    <cellStyle name="Normal 6 3 4" xfId="160"/>
    <cellStyle name="Normal 6 3 4 10" xfId="2711"/>
    <cellStyle name="Normal 6 3 4 11" xfId="13389"/>
    <cellStyle name="Normal 6 3 4 12" xfId="18319"/>
    <cellStyle name="Normal 6 3 4 13" xfId="49996"/>
    <cellStyle name="Normal 6 3 4 2" xfId="342"/>
    <cellStyle name="Normal 6 3 4 2 2" xfId="695"/>
    <cellStyle name="Normal 6 3 4 2 2 10" xfId="50524"/>
    <cellStyle name="Normal 6 3 4 2 2 2" xfId="1927"/>
    <cellStyle name="Normal 6 3 4 2 2 2 2" xfId="7213"/>
    <cellStyle name="Normal 6 3 4 2 2 2 2 2" xfId="12494"/>
    <cellStyle name="Normal 6 3 4 2 2 2 2 2 2" xfId="28000"/>
    <cellStyle name="Normal 6 3 4 2 2 2 2 2 3" xfId="38557"/>
    <cellStyle name="Normal 6 3 4 2 2 2 2 2 4" xfId="49112"/>
    <cellStyle name="Normal 6 3 4 2 2 2 2 2 5" xfId="59676"/>
    <cellStyle name="Normal 6 3 4 2 2 2 2 3" xfId="17613"/>
    <cellStyle name="Normal 6 3 4 2 2 2 2 4" xfId="22720"/>
    <cellStyle name="Normal 6 3 4 2 2 2 2 5" xfId="33277"/>
    <cellStyle name="Normal 6 3 4 2 2 2 2 6" xfId="43832"/>
    <cellStyle name="Normal 6 3 4 2 2 2 2 7" xfId="54396"/>
    <cellStyle name="Normal 6 3 4 2 2 2 3" xfId="9853"/>
    <cellStyle name="Normal 6 3 4 2 2 2 3 2" xfId="25360"/>
    <cellStyle name="Normal 6 3 4 2 2 2 3 3" xfId="35917"/>
    <cellStyle name="Normal 6 3 4 2 2 2 3 4" xfId="46472"/>
    <cellStyle name="Normal 6 3 4 2 2 2 3 5" xfId="57036"/>
    <cellStyle name="Normal 6 3 4 2 2 2 4" xfId="4571"/>
    <cellStyle name="Normal 6 3 4 2 2 2 5" xfId="15149"/>
    <cellStyle name="Normal 6 3 4 2 2 2 6" xfId="20080"/>
    <cellStyle name="Normal 6 3 4 2 2 2 7" xfId="30637"/>
    <cellStyle name="Normal 6 3 4 2 2 2 8" xfId="41192"/>
    <cellStyle name="Normal 6 3 4 2 2 2 9" xfId="51756"/>
    <cellStyle name="Normal 6 3 4 2 2 3" xfId="5981"/>
    <cellStyle name="Normal 6 3 4 2 2 3 2" xfId="11262"/>
    <cellStyle name="Normal 6 3 4 2 2 3 2 2" xfId="26768"/>
    <cellStyle name="Normal 6 3 4 2 2 3 2 3" xfId="37325"/>
    <cellStyle name="Normal 6 3 4 2 2 3 2 4" xfId="47880"/>
    <cellStyle name="Normal 6 3 4 2 2 3 2 5" xfId="58444"/>
    <cellStyle name="Normal 6 3 4 2 2 3 3" xfId="16381"/>
    <cellStyle name="Normal 6 3 4 2 2 3 4" xfId="21488"/>
    <cellStyle name="Normal 6 3 4 2 2 3 5" xfId="32045"/>
    <cellStyle name="Normal 6 3 4 2 2 3 6" xfId="42600"/>
    <cellStyle name="Normal 6 3 4 2 2 3 7" xfId="53164"/>
    <cellStyle name="Normal 6 3 4 2 2 4" xfId="8621"/>
    <cellStyle name="Normal 6 3 4 2 2 4 2" xfId="24128"/>
    <cellStyle name="Normal 6 3 4 2 2 4 3" xfId="34685"/>
    <cellStyle name="Normal 6 3 4 2 2 4 4" xfId="45240"/>
    <cellStyle name="Normal 6 3 4 2 2 4 5" xfId="55804"/>
    <cellStyle name="Normal 6 3 4 2 2 5" xfId="3339"/>
    <cellStyle name="Normal 6 3 4 2 2 6" xfId="13917"/>
    <cellStyle name="Normal 6 3 4 2 2 7" xfId="18848"/>
    <cellStyle name="Normal 6 3 4 2 2 8" xfId="29405"/>
    <cellStyle name="Normal 6 3 4 2 2 9" xfId="39960"/>
    <cellStyle name="Normal 6 3 4 2 3" xfId="1047"/>
    <cellStyle name="Normal 6 3 4 2 3 10" xfId="50876"/>
    <cellStyle name="Normal 6 3 4 2 3 2" xfId="2279"/>
    <cellStyle name="Normal 6 3 4 2 3 2 2" xfId="7565"/>
    <cellStyle name="Normal 6 3 4 2 3 2 2 2" xfId="12846"/>
    <cellStyle name="Normal 6 3 4 2 3 2 2 2 2" xfId="28352"/>
    <cellStyle name="Normal 6 3 4 2 3 2 2 2 3" xfId="38909"/>
    <cellStyle name="Normal 6 3 4 2 3 2 2 2 4" xfId="49464"/>
    <cellStyle name="Normal 6 3 4 2 3 2 2 2 5" xfId="60028"/>
    <cellStyle name="Normal 6 3 4 2 3 2 2 3" xfId="17965"/>
    <cellStyle name="Normal 6 3 4 2 3 2 2 4" xfId="23072"/>
    <cellStyle name="Normal 6 3 4 2 3 2 2 5" xfId="33629"/>
    <cellStyle name="Normal 6 3 4 2 3 2 2 6" xfId="44184"/>
    <cellStyle name="Normal 6 3 4 2 3 2 2 7" xfId="54748"/>
    <cellStyle name="Normal 6 3 4 2 3 2 3" xfId="10205"/>
    <cellStyle name="Normal 6 3 4 2 3 2 3 2" xfId="25712"/>
    <cellStyle name="Normal 6 3 4 2 3 2 3 3" xfId="36269"/>
    <cellStyle name="Normal 6 3 4 2 3 2 3 4" xfId="46824"/>
    <cellStyle name="Normal 6 3 4 2 3 2 3 5" xfId="57388"/>
    <cellStyle name="Normal 6 3 4 2 3 2 4" xfId="4923"/>
    <cellStyle name="Normal 6 3 4 2 3 2 5" xfId="15501"/>
    <cellStyle name="Normal 6 3 4 2 3 2 6" xfId="20432"/>
    <cellStyle name="Normal 6 3 4 2 3 2 7" xfId="30989"/>
    <cellStyle name="Normal 6 3 4 2 3 2 8" xfId="41544"/>
    <cellStyle name="Normal 6 3 4 2 3 2 9" xfId="52108"/>
    <cellStyle name="Normal 6 3 4 2 3 3" xfId="6333"/>
    <cellStyle name="Normal 6 3 4 2 3 3 2" xfId="11614"/>
    <cellStyle name="Normal 6 3 4 2 3 3 2 2" xfId="27120"/>
    <cellStyle name="Normal 6 3 4 2 3 3 2 3" xfId="37677"/>
    <cellStyle name="Normal 6 3 4 2 3 3 2 4" xfId="48232"/>
    <cellStyle name="Normal 6 3 4 2 3 3 2 5" xfId="58796"/>
    <cellStyle name="Normal 6 3 4 2 3 3 3" xfId="16733"/>
    <cellStyle name="Normal 6 3 4 2 3 3 4" xfId="21840"/>
    <cellStyle name="Normal 6 3 4 2 3 3 5" xfId="32397"/>
    <cellStyle name="Normal 6 3 4 2 3 3 6" xfId="42952"/>
    <cellStyle name="Normal 6 3 4 2 3 3 7" xfId="53516"/>
    <cellStyle name="Normal 6 3 4 2 3 4" xfId="8973"/>
    <cellStyle name="Normal 6 3 4 2 3 4 2" xfId="24480"/>
    <cellStyle name="Normal 6 3 4 2 3 4 3" xfId="35037"/>
    <cellStyle name="Normal 6 3 4 2 3 4 4" xfId="45592"/>
    <cellStyle name="Normal 6 3 4 2 3 4 5" xfId="56156"/>
    <cellStyle name="Normal 6 3 4 2 3 5" xfId="3691"/>
    <cellStyle name="Normal 6 3 4 2 3 6" xfId="14269"/>
    <cellStyle name="Normal 6 3 4 2 3 7" xfId="19200"/>
    <cellStyle name="Normal 6 3 4 2 3 8" xfId="29757"/>
    <cellStyle name="Normal 6 3 4 2 3 9" xfId="40312"/>
    <cellStyle name="Normal 6 3 4 2 4" xfId="1575"/>
    <cellStyle name="Normal 6 3 4 2 4 2" xfId="6861"/>
    <cellStyle name="Normal 6 3 4 2 4 2 2" xfId="12142"/>
    <cellStyle name="Normal 6 3 4 2 4 2 2 2" xfId="27648"/>
    <cellStyle name="Normal 6 3 4 2 4 2 2 3" xfId="38205"/>
    <cellStyle name="Normal 6 3 4 2 4 2 2 4" xfId="48760"/>
    <cellStyle name="Normal 6 3 4 2 4 2 2 5" xfId="59324"/>
    <cellStyle name="Normal 6 3 4 2 4 2 3" xfId="17261"/>
    <cellStyle name="Normal 6 3 4 2 4 2 4" xfId="22368"/>
    <cellStyle name="Normal 6 3 4 2 4 2 5" xfId="32925"/>
    <cellStyle name="Normal 6 3 4 2 4 2 6" xfId="43480"/>
    <cellStyle name="Normal 6 3 4 2 4 2 7" xfId="54044"/>
    <cellStyle name="Normal 6 3 4 2 4 3" xfId="9501"/>
    <cellStyle name="Normal 6 3 4 2 4 3 2" xfId="25008"/>
    <cellStyle name="Normal 6 3 4 2 4 3 3" xfId="35565"/>
    <cellStyle name="Normal 6 3 4 2 4 3 4" xfId="46120"/>
    <cellStyle name="Normal 6 3 4 2 4 3 5" xfId="56684"/>
    <cellStyle name="Normal 6 3 4 2 4 4" xfId="4219"/>
    <cellStyle name="Normal 6 3 4 2 4 5" xfId="14797"/>
    <cellStyle name="Normal 6 3 4 2 4 6" xfId="19728"/>
    <cellStyle name="Normal 6 3 4 2 4 7" xfId="30285"/>
    <cellStyle name="Normal 6 3 4 2 4 8" xfId="40840"/>
    <cellStyle name="Normal 6 3 4 2 4 9" xfId="51404"/>
    <cellStyle name="Normal 6 3 4 2 5" xfId="5628"/>
    <cellStyle name="Normal 6 3 4 2 5 2" xfId="10910"/>
    <cellStyle name="Normal 6 3 4 2 5 2 2" xfId="26416"/>
    <cellStyle name="Normal 6 3 4 2 5 2 3" xfId="36973"/>
    <cellStyle name="Normal 6 3 4 2 5 2 4" xfId="47528"/>
    <cellStyle name="Normal 6 3 4 2 5 2 5" xfId="58092"/>
    <cellStyle name="Normal 6 3 4 2 5 3" xfId="16029"/>
    <cellStyle name="Normal 6 3 4 2 5 4" xfId="21136"/>
    <cellStyle name="Normal 6 3 4 2 5 5" xfId="31693"/>
    <cellStyle name="Normal 6 3 4 2 5 6" xfId="42248"/>
    <cellStyle name="Normal 6 3 4 2 5 7" xfId="52812"/>
    <cellStyle name="Normal 6 3 4 2 6" xfId="8269"/>
    <cellStyle name="Normal 6 3 4 2 6 2" xfId="23776"/>
    <cellStyle name="Normal 6 3 4 2 6 3" xfId="34333"/>
    <cellStyle name="Normal 6 3 4 2 6 4" xfId="44888"/>
    <cellStyle name="Normal 6 3 4 2 6 5" xfId="55452"/>
    <cellStyle name="Normal 6 3 4 2 7" xfId="2991"/>
    <cellStyle name="Normal 6 3 4 2 7 2" xfId="18496"/>
    <cellStyle name="Normal 6 3 4 2 7 3" xfId="29057"/>
    <cellStyle name="Normal 6 3 4 2 7 4" xfId="39612"/>
    <cellStyle name="Normal 6 3 4 2 7 5" xfId="50172"/>
    <cellStyle name="Normal 6 3 4 2 8" xfId="2865"/>
    <cellStyle name="Normal 6 3 4 2 9" xfId="13565"/>
    <cellStyle name="Normal 6 3 4 3" xfId="518"/>
    <cellStyle name="Normal 6 3 4 3 10" xfId="39436"/>
    <cellStyle name="Normal 6 3 4 3 11" xfId="50348"/>
    <cellStyle name="Normal 6 3 4 3 2" xfId="1223"/>
    <cellStyle name="Normal 6 3 4 3 2 10" xfId="51052"/>
    <cellStyle name="Normal 6 3 4 3 2 2" xfId="2455"/>
    <cellStyle name="Normal 6 3 4 3 2 2 2" xfId="7741"/>
    <cellStyle name="Normal 6 3 4 3 2 2 2 2" xfId="13022"/>
    <cellStyle name="Normal 6 3 4 3 2 2 2 2 2" xfId="28528"/>
    <cellStyle name="Normal 6 3 4 3 2 2 2 2 3" xfId="39085"/>
    <cellStyle name="Normal 6 3 4 3 2 2 2 2 4" xfId="49640"/>
    <cellStyle name="Normal 6 3 4 3 2 2 2 2 5" xfId="60204"/>
    <cellStyle name="Normal 6 3 4 3 2 2 2 3" xfId="18141"/>
    <cellStyle name="Normal 6 3 4 3 2 2 2 4" xfId="23248"/>
    <cellStyle name="Normal 6 3 4 3 2 2 2 5" xfId="33805"/>
    <cellStyle name="Normal 6 3 4 3 2 2 2 6" xfId="44360"/>
    <cellStyle name="Normal 6 3 4 3 2 2 2 7" xfId="54924"/>
    <cellStyle name="Normal 6 3 4 3 2 2 3" xfId="10381"/>
    <cellStyle name="Normal 6 3 4 3 2 2 3 2" xfId="25888"/>
    <cellStyle name="Normal 6 3 4 3 2 2 3 3" xfId="36445"/>
    <cellStyle name="Normal 6 3 4 3 2 2 3 4" xfId="47000"/>
    <cellStyle name="Normal 6 3 4 3 2 2 3 5" xfId="57564"/>
    <cellStyle name="Normal 6 3 4 3 2 2 4" xfId="5099"/>
    <cellStyle name="Normal 6 3 4 3 2 2 5" xfId="15677"/>
    <cellStyle name="Normal 6 3 4 3 2 2 6" xfId="20608"/>
    <cellStyle name="Normal 6 3 4 3 2 2 7" xfId="31165"/>
    <cellStyle name="Normal 6 3 4 3 2 2 8" xfId="41720"/>
    <cellStyle name="Normal 6 3 4 3 2 2 9" xfId="52284"/>
    <cellStyle name="Normal 6 3 4 3 2 3" xfId="6509"/>
    <cellStyle name="Normal 6 3 4 3 2 3 2" xfId="11790"/>
    <cellStyle name="Normal 6 3 4 3 2 3 2 2" xfId="27296"/>
    <cellStyle name="Normal 6 3 4 3 2 3 2 3" xfId="37853"/>
    <cellStyle name="Normal 6 3 4 3 2 3 2 4" xfId="48408"/>
    <cellStyle name="Normal 6 3 4 3 2 3 2 5" xfId="58972"/>
    <cellStyle name="Normal 6 3 4 3 2 3 3" xfId="16909"/>
    <cellStyle name="Normal 6 3 4 3 2 3 4" xfId="22016"/>
    <cellStyle name="Normal 6 3 4 3 2 3 5" xfId="32573"/>
    <cellStyle name="Normal 6 3 4 3 2 3 6" xfId="43128"/>
    <cellStyle name="Normal 6 3 4 3 2 3 7" xfId="53692"/>
    <cellStyle name="Normal 6 3 4 3 2 4" xfId="9149"/>
    <cellStyle name="Normal 6 3 4 3 2 4 2" xfId="24656"/>
    <cellStyle name="Normal 6 3 4 3 2 4 3" xfId="35213"/>
    <cellStyle name="Normal 6 3 4 3 2 4 4" xfId="45768"/>
    <cellStyle name="Normal 6 3 4 3 2 4 5" xfId="56332"/>
    <cellStyle name="Normal 6 3 4 3 2 5" xfId="3867"/>
    <cellStyle name="Normal 6 3 4 3 2 6" xfId="14445"/>
    <cellStyle name="Normal 6 3 4 3 2 7" xfId="19376"/>
    <cellStyle name="Normal 6 3 4 3 2 8" xfId="29933"/>
    <cellStyle name="Normal 6 3 4 3 2 9" xfId="40488"/>
    <cellStyle name="Normal 6 3 4 3 3" xfId="1751"/>
    <cellStyle name="Normal 6 3 4 3 3 2" xfId="7037"/>
    <cellStyle name="Normal 6 3 4 3 3 2 2" xfId="12318"/>
    <cellStyle name="Normal 6 3 4 3 3 2 2 2" xfId="27824"/>
    <cellStyle name="Normal 6 3 4 3 3 2 2 3" xfId="38381"/>
    <cellStyle name="Normal 6 3 4 3 3 2 2 4" xfId="48936"/>
    <cellStyle name="Normal 6 3 4 3 3 2 2 5" xfId="59500"/>
    <cellStyle name="Normal 6 3 4 3 3 2 3" xfId="17437"/>
    <cellStyle name="Normal 6 3 4 3 3 2 4" xfId="22544"/>
    <cellStyle name="Normal 6 3 4 3 3 2 5" xfId="33101"/>
    <cellStyle name="Normal 6 3 4 3 3 2 6" xfId="43656"/>
    <cellStyle name="Normal 6 3 4 3 3 2 7" xfId="54220"/>
    <cellStyle name="Normal 6 3 4 3 3 3" xfId="9677"/>
    <cellStyle name="Normal 6 3 4 3 3 3 2" xfId="25184"/>
    <cellStyle name="Normal 6 3 4 3 3 3 3" xfId="35741"/>
    <cellStyle name="Normal 6 3 4 3 3 3 4" xfId="46296"/>
    <cellStyle name="Normal 6 3 4 3 3 3 5" xfId="56860"/>
    <cellStyle name="Normal 6 3 4 3 3 4" xfId="4395"/>
    <cellStyle name="Normal 6 3 4 3 3 5" xfId="14973"/>
    <cellStyle name="Normal 6 3 4 3 3 6" xfId="19904"/>
    <cellStyle name="Normal 6 3 4 3 3 7" xfId="30461"/>
    <cellStyle name="Normal 6 3 4 3 3 8" xfId="41016"/>
    <cellStyle name="Normal 6 3 4 3 3 9" xfId="51580"/>
    <cellStyle name="Normal 6 3 4 3 4" xfId="5804"/>
    <cellStyle name="Normal 6 3 4 3 4 2" xfId="11086"/>
    <cellStyle name="Normal 6 3 4 3 4 2 2" xfId="26592"/>
    <cellStyle name="Normal 6 3 4 3 4 2 3" xfId="37149"/>
    <cellStyle name="Normal 6 3 4 3 4 2 4" xfId="47704"/>
    <cellStyle name="Normal 6 3 4 3 4 2 5" xfId="58268"/>
    <cellStyle name="Normal 6 3 4 3 4 3" xfId="16205"/>
    <cellStyle name="Normal 6 3 4 3 4 4" xfId="21312"/>
    <cellStyle name="Normal 6 3 4 3 4 5" xfId="31869"/>
    <cellStyle name="Normal 6 3 4 3 4 6" xfId="42424"/>
    <cellStyle name="Normal 6 3 4 3 4 7" xfId="52988"/>
    <cellStyle name="Normal 6 3 4 3 5" xfId="8445"/>
    <cellStyle name="Normal 6 3 4 3 5 2" xfId="23952"/>
    <cellStyle name="Normal 6 3 4 3 5 3" xfId="34509"/>
    <cellStyle name="Normal 6 3 4 3 5 4" xfId="45064"/>
    <cellStyle name="Normal 6 3 4 3 5 5" xfId="55628"/>
    <cellStyle name="Normal 6 3 4 3 6" xfId="2808"/>
    <cellStyle name="Normal 6 3 4 3 7" xfId="13741"/>
    <cellStyle name="Normal 6 3 4 3 8" xfId="18672"/>
    <cellStyle name="Normal 6 3 4 3 9" xfId="28881"/>
    <cellStyle name="Normal 6 3 4 4" xfId="871"/>
    <cellStyle name="Normal 6 3 4 4 10" xfId="50700"/>
    <cellStyle name="Normal 6 3 4 4 2" xfId="2103"/>
    <cellStyle name="Normal 6 3 4 4 2 2" xfId="7389"/>
    <cellStyle name="Normal 6 3 4 4 2 2 2" xfId="12670"/>
    <cellStyle name="Normal 6 3 4 4 2 2 2 2" xfId="28176"/>
    <cellStyle name="Normal 6 3 4 4 2 2 2 3" xfId="38733"/>
    <cellStyle name="Normal 6 3 4 4 2 2 2 4" xfId="49288"/>
    <cellStyle name="Normal 6 3 4 4 2 2 2 5" xfId="59852"/>
    <cellStyle name="Normal 6 3 4 4 2 2 3" xfId="17789"/>
    <cellStyle name="Normal 6 3 4 4 2 2 4" xfId="22896"/>
    <cellStyle name="Normal 6 3 4 4 2 2 5" xfId="33453"/>
    <cellStyle name="Normal 6 3 4 4 2 2 6" xfId="44008"/>
    <cellStyle name="Normal 6 3 4 4 2 2 7" xfId="54572"/>
    <cellStyle name="Normal 6 3 4 4 2 3" xfId="10029"/>
    <cellStyle name="Normal 6 3 4 4 2 3 2" xfId="25536"/>
    <cellStyle name="Normal 6 3 4 4 2 3 3" xfId="36093"/>
    <cellStyle name="Normal 6 3 4 4 2 3 4" xfId="46648"/>
    <cellStyle name="Normal 6 3 4 4 2 3 5" xfId="57212"/>
    <cellStyle name="Normal 6 3 4 4 2 4" xfId="4747"/>
    <cellStyle name="Normal 6 3 4 4 2 5" xfId="15325"/>
    <cellStyle name="Normal 6 3 4 4 2 6" xfId="20256"/>
    <cellStyle name="Normal 6 3 4 4 2 7" xfId="30813"/>
    <cellStyle name="Normal 6 3 4 4 2 8" xfId="41368"/>
    <cellStyle name="Normal 6 3 4 4 2 9" xfId="51932"/>
    <cellStyle name="Normal 6 3 4 4 3" xfId="6157"/>
    <cellStyle name="Normal 6 3 4 4 3 2" xfId="11438"/>
    <cellStyle name="Normal 6 3 4 4 3 2 2" xfId="26944"/>
    <cellStyle name="Normal 6 3 4 4 3 2 3" xfId="37501"/>
    <cellStyle name="Normal 6 3 4 4 3 2 4" xfId="48056"/>
    <cellStyle name="Normal 6 3 4 4 3 2 5" xfId="58620"/>
    <cellStyle name="Normal 6 3 4 4 3 3" xfId="16557"/>
    <cellStyle name="Normal 6 3 4 4 3 4" xfId="21664"/>
    <cellStyle name="Normal 6 3 4 4 3 5" xfId="32221"/>
    <cellStyle name="Normal 6 3 4 4 3 6" xfId="42776"/>
    <cellStyle name="Normal 6 3 4 4 3 7" xfId="53340"/>
    <cellStyle name="Normal 6 3 4 4 4" xfId="8797"/>
    <cellStyle name="Normal 6 3 4 4 4 2" xfId="24304"/>
    <cellStyle name="Normal 6 3 4 4 4 3" xfId="34861"/>
    <cellStyle name="Normal 6 3 4 4 4 4" xfId="45416"/>
    <cellStyle name="Normal 6 3 4 4 4 5" xfId="55980"/>
    <cellStyle name="Normal 6 3 4 4 5" xfId="3515"/>
    <cellStyle name="Normal 6 3 4 4 6" xfId="14093"/>
    <cellStyle name="Normal 6 3 4 4 7" xfId="19024"/>
    <cellStyle name="Normal 6 3 4 4 8" xfId="29581"/>
    <cellStyle name="Normal 6 3 4 4 9" xfId="40136"/>
    <cellStyle name="Normal 6 3 4 5" xfId="1399"/>
    <cellStyle name="Normal 6 3 4 5 2" xfId="6685"/>
    <cellStyle name="Normal 6 3 4 5 2 2" xfId="11966"/>
    <cellStyle name="Normal 6 3 4 5 2 2 2" xfId="27472"/>
    <cellStyle name="Normal 6 3 4 5 2 2 3" xfId="38029"/>
    <cellStyle name="Normal 6 3 4 5 2 2 4" xfId="48584"/>
    <cellStyle name="Normal 6 3 4 5 2 2 5" xfId="59148"/>
    <cellStyle name="Normal 6 3 4 5 2 3" xfId="17085"/>
    <cellStyle name="Normal 6 3 4 5 2 4" xfId="22192"/>
    <cellStyle name="Normal 6 3 4 5 2 5" xfId="32749"/>
    <cellStyle name="Normal 6 3 4 5 2 6" xfId="43304"/>
    <cellStyle name="Normal 6 3 4 5 2 7" xfId="53868"/>
    <cellStyle name="Normal 6 3 4 5 3" xfId="9325"/>
    <cellStyle name="Normal 6 3 4 5 3 2" xfId="24832"/>
    <cellStyle name="Normal 6 3 4 5 3 3" xfId="35389"/>
    <cellStyle name="Normal 6 3 4 5 3 4" xfId="45944"/>
    <cellStyle name="Normal 6 3 4 5 3 5" xfId="56508"/>
    <cellStyle name="Normal 6 3 4 5 4" xfId="4043"/>
    <cellStyle name="Normal 6 3 4 5 5" xfId="14621"/>
    <cellStyle name="Normal 6 3 4 5 6" xfId="19552"/>
    <cellStyle name="Normal 6 3 4 5 7" xfId="30109"/>
    <cellStyle name="Normal 6 3 4 5 8" xfId="40664"/>
    <cellStyle name="Normal 6 3 4 5 9" xfId="51228"/>
    <cellStyle name="Normal 6 3 4 6" xfId="2631"/>
    <cellStyle name="Normal 6 3 4 6 2" xfId="7917"/>
    <cellStyle name="Normal 6 3 4 6 2 2" xfId="13198"/>
    <cellStyle name="Normal 6 3 4 6 2 2 2" xfId="28704"/>
    <cellStyle name="Normal 6 3 4 6 2 2 3" xfId="39261"/>
    <cellStyle name="Normal 6 3 4 6 2 2 4" xfId="49816"/>
    <cellStyle name="Normal 6 3 4 6 2 2 5" xfId="60380"/>
    <cellStyle name="Normal 6 3 4 6 2 3" xfId="23424"/>
    <cellStyle name="Normal 6 3 4 6 2 4" xfId="33981"/>
    <cellStyle name="Normal 6 3 4 6 2 5" xfId="44536"/>
    <cellStyle name="Normal 6 3 4 6 2 6" xfId="55100"/>
    <cellStyle name="Normal 6 3 4 6 3" xfId="10557"/>
    <cellStyle name="Normal 6 3 4 6 3 2" xfId="26064"/>
    <cellStyle name="Normal 6 3 4 6 3 3" xfId="36621"/>
    <cellStyle name="Normal 6 3 4 6 3 4" xfId="47176"/>
    <cellStyle name="Normal 6 3 4 6 3 5" xfId="57740"/>
    <cellStyle name="Normal 6 3 4 6 4" xfId="5275"/>
    <cellStyle name="Normal 6 3 4 6 5" xfId="15853"/>
    <cellStyle name="Normal 6 3 4 6 6" xfId="20784"/>
    <cellStyle name="Normal 6 3 4 6 7" xfId="31341"/>
    <cellStyle name="Normal 6 3 4 6 8" xfId="41896"/>
    <cellStyle name="Normal 6 3 4 6 9" xfId="52460"/>
    <cellStyle name="Normal 6 3 4 7" xfId="5452"/>
    <cellStyle name="Normal 6 3 4 7 2" xfId="10734"/>
    <cellStyle name="Normal 6 3 4 7 2 2" xfId="26240"/>
    <cellStyle name="Normal 6 3 4 7 2 3" xfId="36797"/>
    <cellStyle name="Normal 6 3 4 7 2 4" xfId="47352"/>
    <cellStyle name="Normal 6 3 4 7 2 5" xfId="57916"/>
    <cellStyle name="Normal 6 3 4 7 3" xfId="20960"/>
    <cellStyle name="Normal 6 3 4 7 4" xfId="31517"/>
    <cellStyle name="Normal 6 3 4 7 5" xfId="42072"/>
    <cellStyle name="Normal 6 3 4 7 6" xfId="52636"/>
    <cellStyle name="Normal 6 3 4 8" xfId="8093"/>
    <cellStyle name="Normal 6 3 4 8 2" xfId="23600"/>
    <cellStyle name="Normal 6 3 4 8 3" xfId="34157"/>
    <cellStyle name="Normal 6 3 4 8 4" xfId="44712"/>
    <cellStyle name="Normal 6 3 4 8 5" xfId="55276"/>
    <cellStyle name="Normal 6 3 4 9" xfId="13264"/>
    <cellStyle name="Normal 6 3 5" xfId="253"/>
    <cellStyle name="Normal 6 3 5 10" xfId="28968"/>
    <cellStyle name="Normal 6 3 5 11" xfId="39523"/>
    <cellStyle name="Normal 6 3 5 12" xfId="50083"/>
    <cellStyle name="Normal 6 3 5 2" xfId="606"/>
    <cellStyle name="Normal 6 3 5 2 10" xfId="50435"/>
    <cellStyle name="Normal 6 3 5 2 2" xfId="1838"/>
    <cellStyle name="Normal 6 3 5 2 2 2" xfId="7124"/>
    <cellStyle name="Normal 6 3 5 2 2 2 2" xfId="12405"/>
    <cellStyle name="Normal 6 3 5 2 2 2 2 2" xfId="27911"/>
    <cellStyle name="Normal 6 3 5 2 2 2 2 3" xfId="38468"/>
    <cellStyle name="Normal 6 3 5 2 2 2 2 4" xfId="49023"/>
    <cellStyle name="Normal 6 3 5 2 2 2 2 5" xfId="59587"/>
    <cellStyle name="Normal 6 3 5 2 2 2 3" xfId="17524"/>
    <cellStyle name="Normal 6 3 5 2 2 2 4" xfId="22631"/>
    <cellStyle name="Normal 6 3 5 2 2 2 5" xfId="33188"/>
    <cellStyle name="Normal 6 3 5 2 2 2 6" xfId="43743"/>
    <cellStyle name="Normal 6 3 5 2 2 2 7" xfId="54307"/>
    <cellStyle name="Normal 6 3 5 2 2 3" xfId="9764"/>
    <cellStyle name="Normal 6 3 5 2 2 3 2" xfId="25271"/>
    <cellStyle name="Normal 6 3 5 2 2 3 3" xfId="35828"/>
    <cellStyle name="Normal 6 3 5 2 2 3 4" xfId="46383"/>
    <cellStyle name="Normal 6 3 5 2 2 3 5" xfId="56947"/>
    <cellStyle name="Normal 6 3 5 2 2 4" xfId="4482"/>
    <cellStyle name="Normal 6 3 5 2 2 5" xfId="15060"/>
    <cellStyle name="Normal 6 3 5 2 2 6" xfId="19991"/>
    <cellStyle name="Normal 6 3 5 2 2 7" xfId="30548"/>
    <cellStyle name="Normal 6 3 5 2 2 8" xfId="41103"/>
    <cellStyle name="Normal 6 3 5 2 2 9" xfId="51667"/>
    <cellStyle name="Normal 6 3 5 2 3" xfId="5892"/>
    <cellStyle name="Normal 6 3 5 2 3 2" xfId="11173"/>
    <cellStyle name="Normal 6 3 5 2 3 2 2" xfId="26679"/>
    <cellStyle name="Normal 6 3 5 2 3 2 3" xfId="37236"/>
    <cellStyle name="Normal 6 3 5 2 3 2 4" xfId="47791"/>
    <cellStyle name="Normal 6 3 5 2 3 2 5" xfId="58355"/>
    <cellStyle name="Normal 6 3 5 2 3 3" xfId="16292"/>
    <cellStyle name="Normal 6 3 5 2 3 4" xfId="21399"/>
    <cellStyle name="Normal 6 3 5 2 3 5" xfId="31956"/>
    <cellStyle name="Normal 6 3 5 2 3 6" xfId="42511"/>
    <cellStyle name="Normal 6 3 5 2 3 7" xfId="53075"/>
    <cellStyle name="Normal 6 3 5 2 4" xfId="8532"/>
    <cellStyle name="Normal 6 3 5 2 4 2" xfId="24039"/>
    <cellStyle name="Normal 6 3 5 2 4 3" xfId="34596"/>
    <cellStyle name="Normal 6 3 5 2 4 4" xfId="45151"/>
    <cellStyle name="Normal 6 3 5 2 4 5" xfId="55715"/>
    <cellStyle name="Normal 6 3 5 2 5" xfId="3250"/>
    <cellStyle name="Normal 6 3 5 2 6" xfId="13828"/>
    <cellStyle name="Normal 6 3 5 2 7" xfId="18759"/>
    <cellStyle name="Normal 6 3 5 2 8" xfId="29316"/>
    <cellStyle name="Normal 6 3 5 2 9" xfId="39871"/>
    <cellStyle name="Normal 6 3 5 3" xfId="958"/>
    <cellStyle name="Normal 6 3 5 3 10" xfId="50787"/>
    <cellStyle name="Normal 6 3 5 3 2" xfId="2190"/>
    <cellStyle name="Normal 6 3 5 3 2 2" xfId="7476"/>
    <cellStyle name="Normal 6 3 5 3 2 2 2" xfId="12757"/>
    <cellStyle name="Normal 6 3 5 3 2 2 2 2" xfId="28263"/>
    <cellStyle name="Normal 6 3 5 3 2 2 2 3" xfId="38820"/>
    <cellStyle name="Normal 6 3 5 3 2 2 2 4" xfId="49375"/>
    <cellStyle name="Normal 6 3 5 3 2 2 2 5" xfId="59939"/>
    <cellStyle name="Normal 6 3 5 3 2 2 3" xfId="17876"/>
    <cellStyle name="Normal 6 3 5 3 2 2 4" xfId="22983"/>
    <cellStyle name="Normal 6 3 5 3 2 2 5" xfId="33540"/>
    <cellStyle name="Normal 6 3 5 3 2 2 6" xfId="44095"/>
    <cellStyle name="Normal 6 3 5 3 2 2 7" xfId="54659"/>
    <cellStyle name="Normal 6 3 5 3 2 3" xfId="10116"/>
    <cellStyle name="Normal 6 3 5 3 2 3 2" xfId="25623"/>
    <cellStyle name="Normal 6 3 5 3 2 3 3" xfId="36180"/>
    <cellStyle name="Normal 6 3 5 3 2 3 4" xfId="46735"/>
    <cellStyle name="Normal 6 3 5 3 2 3 5" xfId="57299"/>
    <cellStyle name="Normal 6 3 5 3 2 4" xfId="4834"/>
    <cellStyle name="Normal 6 3 5 3 2 5" xfId="15412"/>
    <cellStyle name="Normal 6 3 5 3 2 6" xfId="20343"/>
    <cellStyle name="Normal 6 3 5 3 2 7" xfId="30900"/>
    <cellStyle name="Normal 6 3 5 3 2 8" xfId="41455"/>
    <cellStyle name="Normal 6 3 5 3 2 9" xfId="52019"/>
    <cellStyle name="Normal 6 3 5 3 3" xfId="6244"/>
    <cellStyle name="Normal 6 3 5 3 3 2" xfId="11525"/>
    <cellStyle name="Normal 6 3 5 3 3 2 2" xfId="27031"/>
    <cellStyle name="Normal 6 3 5 3 3 2 3" xfId="37588"/>
    <cellStyle name="Normal 6 3 5 3 3 2 4" xfId="48143"/>
    <cellStyle name="Normal 6 3 5 3 3 2 5" xfId="58707"/>
    <cellStyle name="Normal 6 3 5 3 3 3" xfId="16644"/>
    <cellStyle name="Normal 6 3 5 3 3 4" xfId="21751"/>
    <cellStyle name="Normal 6 3 5 3 3 5" xfId="32308"/>
    <cellStyle name="Normal 6 3 5 3 3 6" xfId="42863"/>
    <cellStyle name="Normal 6 3 5 3 3 7" xfId="53427"/>
    <cellStyle name="Normal 6 3 5 3 4" xfId="8884"/>
    <cellStyle name="Normal 6 3 5 3 4 2" xfId="24391"/>
    <cellStyle name="Normal 6 3 5 3 4 3" xfId="34948"/>
    <cellStyle name="Normal 6 3 5 3 4 4" xfId="45503"/>
    <cellStyle name="Normal 6 3 5 3 4 5" xfId="56067"/>
    <cellStyle name="Normal 6 3 5 3 5" xfId="3602"/>
    <cellStyle name="Normal 6 3 5 3 6" xfId="14180"/>
    <cellStyle name="Normal 6 3 5 3 7" xfId="19111"/>
    <cellStyle name="Normal 6 3 5 3 8" xfId="29668"/>
    <cellStyle name="Normal 6 3 5 3 9" xfId="40223"/>
    <cellStyle name="Normal 6 3 5 4" xfId="1486"/>
    <cellStyle name="Normal 6 3 5 4 2" xfId="6772"/>
    <cellStyle name="Normal 6 3 5 4 2 2" xfId="12053"/>
    <cellStyle name="Normal 6 3 5 4 2 2 2" xfId="27559"/>
    <cellStyle name="Normal 6 3 5 4 2 2 3" xfId="38116"/>
    <cellStyle name="Normal 6 3 5 4 2 2 4" xfId="48671"/>
    <cellStyle name="Normal 6 3 5 4 2 2 5" xfId="59235"/>
    <cellStyle name="Normal 6 3 5 4 2 3" xfId="17172"/>
    <cellStyle name="Normal 6 3 5 4 2 4" xfId="22279"/>
    <cellStyle name="Normal 6 3 5 4 2 5" xfId="32836"/>
    <cellStyle name="Normal 6 3 5 4 2 6" xfId="43391"/>
    <cellStyle name="Normal 6 3 5 4 2 7" xfId="53955"/>
    <cellStyle name="Normal 6 3 5 4 3" xfId="9412"/>
    <cellStyle name="Normal 6 3 5 4 3 2" xfId="24919"/>
    <cellStyle name="Normal 6 3 5 4 3 3" xfId="35476"/>
    <cellStyle name="Normal 6 3 5 4 3 4" xfId="46031"/>
    <cellStyle name="Normal 6 3 5 4 3 5" xfId="56595"/>
    <cellStyle name="Normal 6 3 5 4 4" xfId="4130"/>
    <cellStyle name="Normal 6 3 5 4 5" xfId="14708"/>
    <cellStyle name="Normal 6 3 5 4 6" xfId="19639"/>
    <cellStyle name="Normal 6 3 5 4 7" xfId="30196"/>
    <cellStyle name="Normal 6 3 5 4 8" xfId="40751"/>
    <cellStyle name="Normal 6 3 5 4 9" xfId="51315"/>
    <cellStyle name="Normal 6 3 5 5" xfId="5539"/>
    <cellStyle name="Normal 6 3 5 5 2" xfId="10821"/>
    <cellStyle name="Normal 6 3 5 5 2 2" xfId="26327"/>
    <cellStyle name="Normal 6 3 5 5 2 3" xfId="36884"/>
    <cellStyle name="Normal 6 3 5 5 2 4" xfId="47439"/>
    <cellStyle name="Normal 6 3 5 5 2 5" xfId="58003"/>
    <cellStyle name="Normal 6 3 5 5 3" xfId="15940"/>
    <cellStyle name="Normal 6 3 5 5 4" xfId="21047"/>
    <cellStyle name="Normal 6 3 5 5 5" xfId="31604"/>
    <cellStyle name="Normal 6 3 5 5 6" xfId="42159"/>
    <cellStyle name="Normal 6 3 5 5 7" xfId="52723"/>
    <cellStyle name="Normal 6 3 5 6" xfId="8180"/>
    <cellStyle name="Normal 6 3 5 6 2" xfId="23687"/>
    <cellStyle name="Normal 6 3 5 6 3" xfId="34244"/>
    <cellStyle name="Normal 6 3 5 6 4" xfId="44799"/>
    <cellStyle name="Normal 6 3 5 6 5" xfId="55363"/>
    <cellStyle name="Normal 6 3 5 7" xfId="2902"/>
    <cellStyle name="Normal 6 3 5 8" xfId="13476"/>
    <cellStyle name="Normal 6 3 5 9" xfId="18407"/>
    <cellStyle name="Normal 6 3 6" xfId="431"/>
    <cellStyle name="Normal 6 3 6 10" xfId="39701"/>
    <cellStyle name="Normal 6 3 6 11" xfId="50261"/>
    <cellStyle name="Normal 6 3 6 2" xfId="1136"/>
    <cellStyle name="Normal 6 3 6 2 10" xfId="50965"/>
    <cellStyle name="Normal 6 3 6 2 2" xfId="2368"/>
    <cellStyle name="Normal 6 3 6 2 2 2" xfId="7654"/>
    <cellStyle name="Normal 6 3 6 2 2 2 2" xfId="12935"/>
    <cellStyle name="Normal 6 3 6 2 2 2 2 2" xfId="28441"/>
    <cellStyle name="Normal 6 3 6 2 2 2 2 3" xfId="38998"/>
    <cellStyle name="Normal 6 3 6 2 2 2 2 4" xfId="49553"/>
    <cellStyle name="Normal 6 3 6 2 2 2 2 5" xfId="60117"/>
    <cellStyle name="Normal 6 3 6 2 2 2 3" xfId="18054"/>
    <cellStyle name="Normal 6 3 6 2 2 2 4" xfId="23161"/>
    <cellStyle name="Normal 6 3 6 2 2 2 5" xfId="33718"/>
    <cellStyle name="Normal 6 3 6 2 2 2 6" xfId="44273"/>
    <cellStyle name="Normal 6 3 6 2 2 2 7" xfId="54837"/>
    <cellStyle name="Normal 6 3 6 2 2 3" xfId="10294"/>
    <cellStyle name="Normal 6 3 6 2 2 3 2" xfId="25801"/>
    <cellStyle name="Normal 6 3 6 2 2 3 3" xfId="36358"/>
    <cellStyle name="Normal 6 3 6 2 2 3 4" xfId="46913"/>
    <cellStyle name="Normal 6 3 6 2 2 3 5" xfId="57477"/>
    <cellStyle name="Normal 6 3 6 2 2 4" xfId="5012"/>
    <cellStyle name="Normal 6 3 6 2 2 5" xfId="15590"/>
    <cellStyle name="Normal 6 3 6 2 2 6" xfId="20521"/>
    <cellStyle name="Normal 6 3 6 2 2 7" xfId="31078"/>
    <cellStyle name="Normal 6 3 6 2 2 8" xfId="41633"/>
    <cellStyle name="Normal 6 3 6 2 2 9" xfId="52197"/>
    <cellStyle name="Normal 6 3 6 2 3" xfId="6422"/>
    <cellStyle name="Normal 6 3 6 2 3 2" xfId="11703"/>
    <cellStyle name="Normal 6 3 6 2 3 2 2" xfId="27209"/>
    <cellStyle name="Normal 6 3 6 2 3 2 3" xfId="37766"/>
    <cellStyle name="Normal 6 3 6 2 3 2 4" xfId="48321"/>
    <cellStyle name="Normal 6 3 6 2 3 2 5" xfId="58885"/>
    <cellStyle name="Normal 6 3 6 2 3 3" xfId="16822"/>
    <cellStyle name="Normal 6 3 6 2 3 4" xfId="21929"/>
    <cellStyle name="Normal 6 3 6 2 3 5" xfId="32486"/>
    <cellStyle name="Normal 6 3 6 2 3 6" xfId="43041"/>
    <cellStyle name="Normal 6 3 6 2 3 7" xfId="53605"/>
    <cellStyle name="Normal 6 3 6 2 4" xfId="9062"/>
    <cellStyle name="Normal 6 3 6 2 4 2" xfId="24569"/>
    <cellStyle name="Normal 6 3 6 2 4 3" xfId="35126"/>
    <cellStyle name="Normal 6 3 6 2 4 4" xfId="45681"/>
    <cellStyle name="Normal 6 3 6 2 4 5" xfId="56245"/>
    <cellStyle name="Normal 6 3 6 2 5" xfId="3780"/>
    <cellStyle name="Normal 6 3 6 2 6" xfId="14358"/>
    <cellStyle name="Normal 6 3 6 2 7" xfId="19289"/>
    <cellStyle name="Normal 6 3 6 2 8" xfId="29846"/>
    <cellStyle name="Normal 6 3 6 2 9" xfId="40401"/>
    <cellStyle name="Normal 6 3 6 3" xfId="1664"/>
    <cellStyle name="Normal 6 3 6 3 2" xfId="6950"/>
    <cellStyle name="Normal 6 3 6 3 2 2" xfId="12231"/>
    <cellStyle name="Normal 6 3 6 3 2 2 2" xfId="27737"/>
    <cellStyle name="Normal 6 3 6 3 2 2 3" xfId="38294"/>
    <cellStyle name="Normal 6 3 6 3 2 2 4" xfId="48849"/>
    <cellStyle name="Normal 6 3 6 3 2 2 5" xfId="59413"/>
    <cellStyle name="Normal 6 3 6 3 2 3" xfId="17350"/>
    <cellStyle name="Normal 6 3 6 3 2 4" xfId="22457"/>
    <cellStyle name="Normal 6 3 6 3 2 5" xfId="33014"/>
    <cellStyle name="Normal 6 3 6 3 2 6" xfId="43569"/>
    <cellStyle name="Normal 6 3 6 3 2 7" xfId="54133"/>
    <cellStyle name="Normal 6 3 6 3 3" xfId="9590"/>
    <cellStyle name="Normal 6 3 6 3 3 2" xfId="25097"/>
    <cellStyle name="Normal 6 3 6 3 3 3" xfId="35654"/>
    <cellStyle name="Normal 6 3 6 3 3 4" xfId="46209"/>
    <cellStyle name="Normal 6 3 6 3 3 5" xfId="56773"/>
    <cellStyle name="Normal 6 3 6 3 4" xfId="4308"/>
    <cellStyle name="Normal 6 3 6 3 5" xfId="14886"/>
    <cellStyle name="Normal 6 3 6 3 6" xfId="19817"/>
    <cellStyle name="Normal 6 3 6 3 7" xfId="30374"/>
    <cellStyle name="Normal 6 3 6 3 8" xfId="40929"/>
    <cellStyle name="Normal 6 3 6 3 9" xfId="51493"/>
    <cellStyle name="Normal 6 3 6 4" xfId="5717"/>
    <cellStyle name="Normal 6 3 6 4 2" xfId="10999"/>
    <cellStyle name="Normal 6 3 6 4 2 2" xfId="26505"/>
    <cellStyle name="Normal 6 3 6 4 2 3" xfId="37062"/>
    <cellStyle name="Normal 6 3 6 4 2 4" xfId="47617"/>
    <cellStyle name="Normal 6 3 6 4 2 5" xfId="58181"/>
    <cellStyle name="Normal 6 3 6 4 3" xfId="16118"/>
    <cellStyle name="Normal 6 3 6 4 4" xfId="21225"/>
    <cellStyle name="Normal 6 3 6 4 5" xfId="31782"/>
    <cellStyle name="Normal 6 3 6 4 6" xfId="42337"/>
    <cellStyle name="Normal 6 3 6 4 7" xfId="52901"/>
    <cellStyle name="Normal 6 3 6 5" xfId="8358"/>
    <cellStyle name="Normal 6 3 6 5 2" xfId="23865"/>
    <cellStyle name="Normal 6 3 6 5 3" xfId="34422"/>
    <cellStyle name="Normal 6 3 6 5 4" xfId="44977"/>
    <cellStyle name="Normal 6 3 6 5 5" xfId="55541"/>
    <cellStyle name="Normal 6 3 6 6" xfId="3080"/>
    <cellStyle name="Normal 6 3 6 7" xfId="13654"/>
    <cellStyle name="Normal 6 3 6 8" xfId="18585"/>
    <cellStyle name="Normal 6 3 6 9" xfId="29146"/>
    <cellStyle name="Normal 6 3 7" xfId="784"/>
    <cellStyle name="Normal 6 3 7 10" xfId="50613"/>
    <cellStyle name="Normal 6 3 7 2" xfId="2016"/>
    <cellStyle name="Normal 6 3 7 2 2" xfId="7302"/>
    <cellStyle name="Normal 6 3 7 2 2 2" xfId="12583"/>
    <cellStyle name="Normal 6 3 7 2 2 2 2" xfId="28089"/>
    <cellStyle name="Normal 6 3 7 2 2 2 3" xfId="38646"/>
    <cellStyle name="Normal 6 3 7 2 2 2 4" xfId="49201"/>
    <cellStyle name="Normal 6 3 7 2 2 2 5" xfId="59765"/>
    <cellStyle name="Normal 6 3 7 2 2 3" xfId="17702"/>
    <cellStyle name="Normal 6 3 7 2 2 4" xfId="22809"/>
    <cellStyle name="Normal 6 3 7 2 2 5" xfId="33366"/>
    <cellStyle name="Normal 6 3 7 2 2 6" xfId="43921"/>
    <cellStyle name="Normal 6 3 7 2 2 7" xfId="54485"/>
    <cellStyle name="Normal 6 3 7 2 3" xfId="9942"/>
    <cellStyle name="Normal 6 3 7 2 3 2" xfId="25449"/>
    <cellStyle name="Normal 6 3 7 2 3 3" xfId="36006"/>
    <cellStyle name="Normal 6 3 7 2 3 4" xfId="46561"/>
    <cellStyle name="Normal 6 3 7 2 3 5" xfId="57125"/>
    <cellStyle name="Normal 6 3 7 2 4" xfId="4660"/>
    <cellStyle name="Normal 6 3 7 2 5" xfId="15238"/>
    <cellStyle name="Normal 6 3 7 2 6" xfId="20169"/>
    <cellStyle name="Normal 6 3 7 2 7" xfId="30726"/>
    <cellStyle name="Normal 6 3 7 2 8" xfId="41281"/>
    <cellStyle name="Normal 6 3 7 2 9" xfId="51845"/>
    <cellStyle name="Normal 6 3 7 3" xfId="6070"/>
    <cellStyle name="Normal 6 3 7 3 2" xfId="11351"/>
    <cellStyle name="Normal 6 3 7 3 2 2" xfId="26857"/>
    <cellStyle name="Normal 6 3 7 3 2 3" xfId="37414"/>
    <cellStyle name="Normal 6 3 7 3 2 4" xfId="47969"/>
    <cellStyle name="Normal 6 3 7 3 2 5" xfId="58533"/>
    <cellStyle name="Normal 6 3 7 3 3" xfId="16470"/>
    <cellStyle name="Normal 6 3 7 3 4" xfId="21577"/>
    <cellStyle name="Normal 6 3 7 3 5" xfId="32134"/>
    <cellStyle name="Normal 6 3 7 3 6" xfId="42689"/>
    <cellStyle name="Normal 6 3 7 3 7" xfId="53253"/>
    <cellStyle name="Normal 6 3 7 4" xfId="8710"/>
    <cellStyle name="Normal 6 3 7 4 2" xfId="24217"/>
    <cellStyle name="Normal 6 3 7 4 3" xfId="34774"/>
    <cellStyle name="Normal 6 3 7 4 4" xfId="45329"/>
    <cellStyle name="Normal 6 3 7 4 5" xfId="55893"/>
    <cellStyle name="Normal 6 3 7 5" xfId="3428"/>
    <cellStyle name="Normal 6 3 7 6" xfId="14006"/>
    <cellStyle name="Normal 6 3 7 7" xfId="18937"/>
    <cellStyle name="Normal 6 3 7 8" xfId="29494"/>
    <cellStyle name="Normal 6 3 7 9" xfId="40049"/>
    <cellStyle name="Normal 6 3 8" xfId="1310"/>
    <cellStyle name="Normal 6 3 8 2" xfId="6596"/>
    <cellStyle name="Normal 6 3 8 2 2" xfId="11877"/>
    <cellStyle name="Normal 6 3 8 2 2 2" xfId="27383"/>
    <cellStyle name="Normal 6 3 8 2 2 3" xfId="37940"/>
    <cellStyle name="Normal 6 3 8 2 2 4" xfId="48495"/>
    <cellStyle name="Normal 6 3 8 2 2 5" xfId="59059"/>
    <cellStyle name="Normal 6 3 8 2 3" xfId="16996"/>
    <cellStyle name="Normal 6 3 8 2 4" xfId="22103"/>
    <cellStyle name="Normal 6 3 8 2 5" xfId="32660"/>
    <cellStyle name="Normal 6 3 8 2 6" xfId="43215"/>
    <cellStyle name="Normal 6 3 8 2 7" xfId="53779"/>
    <cellStyle name="Normal 6 3 8 3" xfId="9236"/>
    <cellStyle name="Normal 6 3 8 3 2" xfId="24743"/>
    <cellStyle name="Normal 6 3 8 3 3" xfId="35300"/>
    <cellStyle name="Normal 6 3 8 3 4" xfId="45855"/>
    <cellStyle name="Normal 6 3 8 3 5" xfId="56419"/>
    <cellStyle name="Normal 6 3 8 4" xfId="3954"/>
    <cellStyle name="Normal 6 3 8 5" xfId="14532"/>
    <cellStyle name="Normal 6 3 8 6" xfId="19463"/>
    <cellStyle name="Normal 6 3 8 7" xfId="30020"/>
    <cellStyle name="Normal 6 3 8 8" xfId="40575"/>
    <cellStyle name="Normal 6 3 8 9" xfId="51139"/>
    <cellStyle name="Normal 6 3 9" xfId="2542"/>
    <cellStyle name="Normal 6 3 9 2" xfId="7828"/>
    <cellStyle name="Normal 6 3 9 2 2" xfId="13109"/>
    <cellStyle name="Normal 6 3 9 2 2 2" xfId="28615"/>
    <cellStyle name="Normal 6 3 9 2 2 3" xfId="39172"/>
    <cellStyle name="Normal 6 3 9 2 2 4" xfId="49727"/>
    <cellStyle name="Normal 6 3 9 2 2 5" xfId="60291"/>
    <cellStyle name="Normal 6 3 9 2 3" xfId="23335"/>
    <cellStyle name="Normal 6 3 9 2 4" xfId="33892"/>
    <cellStyle name="Normal 6 3 9 2 5" xfId="44447"/>
    <cellStyle name="Normal 6 3 9 2 6" xfId="55011"/>
    <cellStyle name="Normal 6 3 9 3" xfId="10468"/>
    <cellStyle name="Normal 6 3 9 3 2" xfId="25975"/>
    <cellStyle name="Normal 6 3 9 3 3" xfId="36532"/>
    <cellStyle name="Normal 6 3 9 3 4" xfId="47087"/>
    <cellStyle name="Normal 6 3 9 3 5" xfId="57651"/>
    <cellStyle name="Normal 6 3 9 4" xfId="5186"/>
    <cellStyle name="Normal 6 3 9 5" xfId="15764"/>
    <cellStyle name="Normal 6 3 9 6" xfId="20695"/>
    <cellStyle name="Normal 6 3 9 7" xfId="31252"/>
    <cellStyle name="Normal 6 3 9 8" xfId="41807"/>
    <cellStyle name="Normal 6 3 9 9" xfId="52371"/>
    <cellStyle name="Normal 6 4" xfId="96"/>
    <cellStyle name="Normal 6 4 10" xfId="2752"/>
    <cellStyle name="Normal 6 4 11" xfId="13316"/>
    <cellStyle name="Normal 6 4 12" xfId="18245"/>
    <cellStyle name="Normal 6 4 13" xfId="28826"/>
    <cellStyle name="Normal 6 4 14" xfId="39381"/>
    <cellStyle name="Normal 6 4 15" xfId="49922"/>
    <cellStyle name="Normal 6 4 2" xfId="176"/>
    <cellStyle name="Normal 6 4 2 10" xfId="13403"/>
    <cellStyle name="Normal 6 4 2 11" xfId="18333"/>
    <cellStyle name="Normal 6 4 2 12" xfId="28895"/>
    <cellStyle name="Normal 6 4 2 13" xfId="39450"/>
    <cellStyle name="Normal 6 4 2 14" xfId="50010"/>
    <cellStyle name="Normal 6 4 2 2" xfId="356"/>
    <cellStyle name="Normal 6 4 2 2 10" xfId="29071"/>
    <cellStyle name="Normal 6 4 2 2 11" xfId="39626"/>
    <cellStyle name="Normal 6 4 2 2 12" xfId="50186"/>
    <cellStyle name="Normal 6 4 2 2 2" xfId="709"/>
    <cellStyle name="Normal 6 4 2 2 2 10" xfId="50538"/>
    <cellStyle name="Normal 6 4 2 2 2 2" xfId="1941"/>
    <cellStyle name="Normal 6 4 2 2 2 2 2" xfId="7227"/>
    <cellStyle name="Normal 6 4 2 2 2 2 2 2" xfId="12508"/>
    <cellStyle name="Normal 6 4 2 2 2 2 2 2 2" xfId="28014"/>
    <cellStyle name="Normal 6 4 2 2 2 2 2 2 3" xfId="38571"/>
    <cellStyle name="Normal 6 4 2 2 2 2 2 2 4" xfId="49126"/>
    <cellStyle name="Normal 6 4 2 2 2 2 2 2 5" xfId="59690"/>
    <cellStyle name="Normal 6 4 2 2 2 2 2 3" xfId="17627"/>
    <cellStyle name="Normal 6 4 2 2 2 2 2 4" xfId="22734"/>
    <cellStyle name="Normal 6 4 2 2 2 2 2 5" xfId="33291"/>
    <cellStyle name="Normal 6 4 2 2 2 2 2 6" xfId="43846"/>
    <cellStyle name="Normal 6 4 2 2 2 2 2 7" xfId="54410"/>
    <cellStyle name="Normal 6 4 2 2 2 2 3" xfId="9867"/>
    <cellStyle name="Normal 6 4 2 2 2 2 3 2" xfId="25374"/>
    <cellStyle name="Normal 6 4 2 2 2 2 3 3" xfId="35931"/>
    <cellStyle name="Normal 6 4 2 2 2 2 3 4" xfId="46486"/>
    <cellStyle name="Normal 6 4 2 2 2 2 3 5" xfId="57050"/>
    <cellStyle name="Normal 6 4 2 2 2 2 4" xfId="4585"/>
    <cellStyle name="Normal 6 4 2 2 2 2 5" xfId="15163"/>
    <cellStyle name="Normal 6 4 2 2 2 2 6" xfId="20094"/>
    <cellStyle name="Normal 6 4 2 2 2 2 7" xfId="30651"/>
    <cellStyle name="Normal 6 4 2 2 2 2 8" xfId="41206"/>
    <cellStyle name="Normal 6 4 2 2 2 2 9" xfId="51770"/>
    <cellStyle name="Normal 6 4 2 2 2 3" xfId="5995"/>
    <cellStyle name="Normal 6 4 2 2 2 3 2" xfId="11276"/>
    <cellStyle name="Normal 6 4 2 2 2 3 2 2" xfId="26782"/>
    <cellStyle name="Normal 6 4 2 2 2 3 2 3" xfId="37339"/>
    <cellStyle name="Normal 6 4 2 2 2 3 2 4" xfId="47894"/>
    <cellStyle name="Normal 6 4 2 2 2 3 2 5" xfId="58458"/>
    <cellStyle name="Normal 6 4 2 2 2 3 3" xfId="16395"/>
    <cellStyle name="Normal 6 4 2 2 2 3 4" xfId="21502"/>
    <cellStyle name="Normal 6 4 2 2 2 3 5" xfId="32059"/>
    <cellStyle name="Normal 6 4 2 2 2 3 6" xfId="42614"/>
    <cellStyle name="Normal 6 4 2 2 2 3 7" xfId="53178"/>
    <cellStyle name="Normal 6 4 2 2 2 4" xfId="8635"/>
    <cellStyle name="Normal 6 4 2 2 2 4 2" xfId="24142"/>
    <cellStyle name="Normal 6 4 2 2 2 4 3" xfId="34699"/>
    <cellStyle name="Normal 6 4 2 2 2 4 4" xfId="45254"/>
    <cellStyle name="Normal 6 4 2 2 2 4 5" xfId="55818"/>
    <cellStyle name="Normal 6 4 2 2 2 5" xfId="3353"/>
    <cellStyle name="Normal 6 4 2 2 2 6" xfId="13931"/>
    <cellStyle name="Normal 6 4 2 2 2 7" xfId="18862"/>
    <cellStyle name="Normal 6 4 2 2 2 8" xfId="29419"/>
    <cellStyle name="Normal 6 4 2 2 2 9" xfId="39974"/>
    <cellStyle name="Normal 6 4 2 2 3" xfId="1061"/>
    <cellStyle name="Normal 6 4 2 2 3 10" xfId="50890"/>
    <cellStyle name="Normal 6 4 2 2 3 2" xfId="2293"/>
    <cellStyle name="Normal 6 4 2 2 3 2 2" xfId="7579"/>
    <cellStyle name="Normal 6 4 2 2 3 2 2 2" xfId="12860"/>
    <cellStyle name="Normal 6 4 2 2 3 2 2 2 2" xfId="28366"/>
    <cellStyle name="Normal 6 4 2 2 3 2 2 2 3" xfId="38923"/>
    <cellStyle name="Normal 6 4 2 2 3 2 2 2 4" xfId="49478"/>
    <cellStyle name="Normal 6 4 2 2 3 2 2 2 5" xfId="60042"/>
    <cellStyle name="Normal 6 4 2 2 3 2 2 3" xfId="17979"/>
    <cellStyle name="Normal 6 4 2 2 3 2 2 4" xfId="23086"/>
    <cellStyle name="Normal 6 4 2 2 3 2 2 5" xfId="33643"/>
    <cellStyle name="Normal 6 4 2 2 3 2 2 6" xfId="44198"/>
    <cellStyle name="Normal 6 4 2 2 3 2 2 7" xfId="54762"/>
    <cellStyle name="Normal 6 4 2 2 3 2 3" xfId="10219"/>
    <cellStyle name="Normal 6 4 2 2 3 2 3 2" xfId="25726"/>
    <cellStyle name="Normal 6 4 2 2 3 2 3 3" xfId="36283"/>
    <cellStyle name="Normal 6 4 2 2 3 2 3 4" xfId="46838"/>
    <cellStyle name="Normal 6 4 2 2 3 2 3 5" xfId="57402"/>
    <cellStyle name="Normal 6 4 2 2 3 2 4" xfId="4937"/>
    <cellStyle name="Normal 6 4 2 2 3 2 5" xfId="15515"/>
    <cellStyle name="Normal 6 4 2 2 3 2 6" xfId="20446"/>
    <cellStyle name="Normal 6 4 2 2 3 2 7" xfId="31003"/>
    <cellStyle name="Normal 6 4 2 2 3 2 8" xfId="41558"/>
    <cellStyle name="Normal 6 4 2 2 3 2 9" xfId="52122"/>
    <cellStyle name="Normal 6 4 2 2 3 3" xfId="6347"/>
    <cellStyle name="Normal 6 4 2 2 3 3 2" xfId="11628"/>
    <cellStyle name="Normal 6 4 2 2 3 3 2 2" xfId="27134"/>
    <cellStyle name="Normal 6 4 2 2 3 3 2 3" xfId="37691"/>
    <cellStyle name="Normal 6 4 2 2 3 3 2 4" xfId="48246"/>
    <cellStyle name="Normal 6 4 2 2 3 3 2 5" xfId="58810"/>
    <cellStyle name="Normal 6 4 2 2 3 3 3" xfId="16747"/>
    <cellStyle name="Normal 6 4 2 2 3 3 4" xfId="21854"/>
    <cellStyle name="Normal 6 4 2 2 3 3 5" xfId="32411"/>
    <cellStyle name="Normal 6 4 2 2 3 3 6" xfId="42966"/>
    <cellStyle name="Normal 6 4 2 2 3 3 7" xfId="53530"/>
    <cellStyle name="Normal 6 4 2 2 3 4" xfId="8987"/>
    <cellStyle name="Normal 6 4 2 2 3 4 2" xfId="24494"/>
    <cellStyle name="Normal 6 4 2 2 3 4 3" xfId="35051"/>
    <cellStyle name="Normal 6 4 2 2 3 4 4" xfId="45606"/>
    <cellStyle name="Normal 6 4 2 2 3 4 5" xfId="56170"/>
    <cellStyle name="Normal 6 4 2 2 3 5" xfId="3705"/>
    <cellStyle name="Normal 6 4 2 2 3 6" xfId="14283"/>
    <cellStyle name="Normal 6 4 2 2 3 7" xfId="19214"/>
    <cellStyle name="Normal 6 4 2 2 3 8" xfId="29771"/>
    <cellStyle name="Normal 6 4 2 2 3 9" xfId="40326"/>
    <cellStyle name="Normal 6 4 2 2 4" xfId="1589"/>
    <cellStyle name="Normal 6 4 2 2 4 2" xfId="6875"/>
    <cellStyle name="Normal 6 4 2 2 4 2 2" xfId="12156"/>
    <cellStyle name="Normal 6 4 2 2 4 2 2 2" xfId="27662"/>
    <cellStyle name="Normal 6 4 2 2 4 2 2 3" xfId="38219"/>
    <cellStyle name="Normal 6 4 2 2 4 2 2 4" xfId="48774"/>
    <cellStyle name="Normal 6 4 2 2 4 2 2 5" xfId="59338"/>
    <cellStyle name="Normal 6 4 2 2 4 2 3" xfId="17275"/>
    <cellStyle name="Normal 6 4 2 2 4 2 4" xfId="22382"/>
    <cellStyle name="Normal 6 4 2 2 4 2 5" xfId="32939"/>
    <cellStyle name="Normal 6 4 2 2 4 2 6" xfId="43494"/>
    <cellStyle name="Normal 6 4 2 2 4 2 7" xfId="54058"/>
    <cellStyle name="Normal 6 4 2 2 4 3" xfId="9515"/>
    <cellStyle name="Normal 6 4 2 2 4 3 2" xfId="25022"/>
    <cellStyle name="Normal 6 4 2 2 4 3 3" xfId="35579"/>
    <cellStyle name="Normal 6 4 2 2 4 3 4" xfId="46134"/>
    <cellStyle name="Normal 6 4 2 2 4 3 5" xfId="56698"/>
    <cellStyle name="Normal 6 4 2 2 4 4" xfId="4233"/>
    <cellStyle name="Normal 6 4 2 2 4 5" xfId="14811"/>
    <cellStyle name="Normal 6 4 2 2 4 6" xfId="19742"/>
    <cellStyle name="Normal 6 4 2 2 4 7" xfId="30299"/>
    <cellStyle name="Normal 6 4 2 2 4 8" xfId="40854"/>
    <cellStyle name="Normal 6 4 2 2 4 9" xfId="51418"/>
    <cellStyle name="Normal 6 4 2 2 5" xfId="5642"/>
    <cellStyle name="Normal 6 4 2 2 5 2" xfId="10924"/>
    <cellStyle name="Normal 6 4 2 2 5 2 2" xfId="26430"/>
    <cellStyle name="Normal 6 4 2 2 5 2 3" xfId="36987"/>
    <cellStyle name="Normal 6 4 2 2 5 2 4" xfId="47542"/>
    <cellStyle name="Normal 6 4 2 2 5 2 5" xfId="58106"/>
    <cellStyle name="Normal 6 4 2 2 5 3" xfId="16043"/>
    <cellStyle name="Normal 6 4 2 2 5 4" xfId="21150"/>
    <cellStyle name="Normal 6 4 2 2 5 5" xfId="31707"/>
    <cellStyle name="Normal 6 4 2 2 5 6" xfId="42262"/>
    <cellStyle name="Normal 6 4 2 2 5 7" xfId="52826"/>
    <cellStyle name="Normal 6 4 2 2 6" xfId="8283"/>
    <cellStyle name="Normal 6 4 2 2 6 2" xfId="23790"/>
    <cellStyle name="Normal 6 4 2 2 6 3" xfId="34347"/>
    <cellStyle name="Normal 6 4 2 2 6 4" xfId="44902"/>
    <cellStyle name="Normal 6 4 2 2 6 5" xfId="55466"/>
    <cellStyle name="Normal 6 4 2 2 7" xfId="3005"/>
    <cellStyle name="Normal 6 4 2 2 8" xfId="13579"/>
    <cellStyle name="Normal 6 4 2 2 9" xfId="18510"/>
    <cellStyle name="Normal 6 4 2 3" xfId="532"/>
    <cellStyle name="Normal 6 4 2 3 10" xfId="39798"/>
    <cellStyle name="Normal 6 4 2 3 11" xfId="50362"/>
    <cellStyle name="Normal 6 4 2 3 2" xfId="1237"/>
    <cellStyle name="Normal 6 4 2 3 2 10" xfId="51066"/>
    <cellStyle name="Normal 6 4 2 3 2 2" xfId="2469"/>
    <cellStyle name="Normal 6 4 2 3 2 2 2" xfId="7755"/>
    <cellStyle name="Normal 6 4 2 3 2 2 2 2" xfId="13036"/>
    <cellStyle name="Normal 6 4 2 3 2 2 2 2 2" xfId="28542"/>
    <cellStyle name="Normal 6 4 2 3 2 2 2 2 3" xfId="39099"/>
    <cellStyle name="Normal 6 4 2 3 2 2 2 2 4" xfId="49654"/>
    <cellStyle name="Normal 6 4 2 3 2 2 2 2 5" xfId="60218"/>
    <cellStyle name="Normal 6 4 2 3 2 2 2 3" xfId="18155"/>
    <cellStyle name="Normal 6 4 2 3 2 2 2 4" xfId="23262"/>
    <cellStyle name="Normal 6 4 2 3 2 2 2 5" xfId="33819"/>
    <cellStyle name="Normal 6 4 2 3 2 2 2 6" xfId="44374"/>
    <cellStyle name="Normal 6 4 2 3 2 2 2 7" xfId="54938"/>
    <cellStyle name="Normal 6 4 2 3 2 2 3" xfId="10395"/>
    <cellStyle name="Normal 6 4 2 3 2 2 3 2" xfId="25902"/>
    <cellStyle name="Normal 6 4 2 3 2 2 3 3" xfId="36459"/>
    <cellStyle name="Normal 6 4 2 3 2 2 3 4" xfId="47014"/>
    <cellStyle name="Normal 6 4 2 3 2 2 3 5" xfId="57578"/>
    <cellStyle name="Normal 6 4 2 3 2 2 4" xfId="5113"/>
    <cellStyle name="Normal 6 4 2 3 2 2 5" xfId="15691"/>
    <cellStyle name="Normal 6 4 2 3 2 2 6" xfId="20622"/>
    <cellStyle name="Normal 6 4 2 3 2 2 7" xfId="31179"/>
    <cellStyle name="Normal 6 4 2 3 2 2 8" xfId="41734"/>
    <cellStyle name="Normal 6 4 2 3 2 2 9" xfId="52298"/>
    <cellStyle name="Normal 6 4 2 3 2 3" xfId="6523"/>
    <cellStyle name="Normal 6 4 2 3 2 3 2" xfId="11804"/>
    <cellStyle name="Normal 6 4 2 3 2 3 2 2" xfId="27310"/>
    <cellStyle name="Normal 6 4 2 3 2 3 2 3" xfId="37867"/>
    <cellStyle name="Normal 6 4 2 3 2 3 2 4" xfId="48422"/>
    <cellStyle name="Normal 6 4 2 3 2 3 2 5" xfId="58986"/>
    <cellStyle name="Normal 6 4 2 3 2 3 3" xfId="16923"/>
    <cellStyle name="Normal 6 4 2 3 2 3 4" xfId="22030"/>
    <cellStyle name="Normal 6 4 2 3 2 3 5" xfId="32587"/>
    <cellStyle name="Normal 6 4 2 3 2 3 6" xfId="43142"/>
    <cellStyle name="Normal 6 4 2 3 2 3 7" xfId="53706"/>
    <cellStyle name="Normal 6 4 2 3 2 4" xfId="9163"/>
    <cellStyle name="Normal 6 4 2 3 2 4 2" xfId="24670"/>
    <cellStyle name="Normal 6 4 2 3 2 4 3" xfId="35227"/>
    <cellStyle name="Normal 6 4 2 3 2 4 4" xfId="45782"/>
    <cellStyle name="Normal 6 4 2 3 2 4 5" xfId="56346"/>
    <cellStyle name="Normal 6 4 2 3 2 5" xfId="3881"/>
    <cellStyle name="Normal 6 4 2 3 2 6" xfId="14459"/>
    <cellStyle name="Normal 6 4 2 3 2 7" xfId="19390"/>
    <cellStyle name="Normal 6 4 2 3 2 8" xfId="29947"/>
    <cellStyle name="Normal 6 4 2 3 2 9" xfId="40502"/>
    <cellStyle name="Normal 6 4 2 3 3" xfId="1765"/>
    <cellStyle name="Normal 6 4 2 3 3 2" xfId="7051"/>
    <cellStyle name="Normal 6 4 2 3 3 2 2" xfId="12332"/>
    <cellStyle name="Normal 6 4 2 3 3 2 2 2" xfId="27838"/>
    <cellStyle name="Normal 6 4 2 3 3 2 2 3" xfId="38395"/>
    <cellStyle name="Normal 6 4 2 3 3 2 2 4" xfId="48950"/>
    <cellStyle name="Normal 6 4 2 3 3 2 2 5" xfId="59514"/>
    <cellStyle name="Normal 6 4 2 3 3 2 3" xfId="17451"/>
    <cellStyle name="Normal 6 4 2 3 3 2 4" xfId="22558"/>
    <cellStyle name="Normal 6 4 2 3 3 2 5" xfId="33115"/>
    <cellStyle name="Normal 6 4 2 3 3 2 6" xfId="43670"/>
    <cellStyle name="Normal 6 4 2 3 3 2 7" xfId="54234"/>
    <cellStyle name="Normal 6 4 2 3 3 3" xfId="9691"/>
    <cellStyle name="Normal 6 4 2 3 3 3 2" xfId="25198"/>
    <cellStyle name="Normal 6 4 2 3 3 3 3" xfId="35755"/>
    <cellStyle name="Normal 6 4 2 3 3 3 4" xfId="46310"/>
    <cellStyle name="Normal 6 4 2 3 3 3 5" xfId="56874"/>
    <cellStyle name="Normal 6 4 2 3 3 4" xfId="4409"/>
    <cellStyle name="Normal 6 4 2 3 3 5" xfId="14987"/>
    <cellStyle name="Normal 6 4 2 3 3 6" xfId="19918"/>
    <cellStyle name="Normal 6 4 2 3 3 7" xfId="30475"/>
    <cellStyle name="Normal 6 4 2 3 3 8" xfId="41030"/>
    <cellStyle name="Normal 6 4 2 3 3 9" xfId="51594"/>
    <cellStyle name="Normal 6 4 2 3 4" xfId="5818"/>
    <cellStyle name="Normal 6 4 2 3 4 2" xfId="11100"/>
    <cellStyle name="Normal 6 4 2 3 4 2 2" xfId="26606"/>
    <cellStyle name="Normal 6 4 2 3 4 2 3" xfId="37163"/>
    <cellStyle name="Normal 6 4 2 3 4 2 4" xfId="47718"/>
    <cellStyle name="Normal 6 4 2 3 4 2 5" xfId="58282"/>
    <cellStyle name="Normal 6 4 2 3 4 3" xfId="16219"/>
    <cellStyle name="Normal 6 4 2 3 4 4" xfId="21326"/>
    <cellStyle name="Normal 6 4 2 3 4 5" xfId="31883"/>
    <cellStyle name="Normal 6 4 2 3 4 6" xfId="42438"/>
    <cellStyle name="Normal 6 4 2 3 4 7" xfId="53002"/>
    <cellStyle name="Normal 6 4 2 3 5" xfId="8459"/>
    <cellStyle name="Normal 6 4 2 3 5 2" xfId="23966"/>
    <cellStyle name="Normal 6 4 2 3 5 3" xfId="34523"/>
    <cellStyle name="Normal 6 4 2 3 5 4" xfId="45078"/>
    <cellStyle name="Normal 6 4 2 3 5 5" xfId="55642"/>
    <cellStyle name="Normal 6 4 2 3 6" xfId="3177"/>
    <cellStyle name="Normal 6 4 2 3 7" xfId="13755"/>
    <cellStyle name="Normal 6 4 2 3 8" xfId="18686"/>
    <cellStyle name="Normal 6 4 2 3 9" xfId="29243"/>
    <cellStyle name="Normal 6 4 2 4" xfId="885"/>
    <cellStyle name="Normal 6 4 2 4 10" xfId="50714"/>
    <cellStyle name="Normal 6 4 2 4 2" xfId="2117"/>
    <cellStyle name="Normal 6 4 2 4 2 2" xfId="7403"/>
    <cellStyle name="Normal 6 4 2 4 2 2 2" xfId="12684"/>
    <cellStyle name="Normal 6 4 2 4 2 2 2 2" xfId="28190"/>
    <cellStyle name="Normal 6 4 2 4 2 2 2 3" xfId="38747"/>
    <cellStyle name="Normal 6 4 2 4 2 2 2 4" xfId="49302"/>
    <cellStyle name="Normal 6 4 2 4 2 2 2 5" xfId="59866"/>
    <cellStyle name="Normal 6 4 2 4 2 2 3" xfId="17803"/>
    <cellStyle name="Normal 6 4 2 4 2 2 4" xfId="22910"/>
    <cellStyle name="Normal 6 4 2 4 2 2 5" xfId="33467"/>
    <cellStyle name="Normal 6 4 2 4 2 2 6" xfId="44022"/>
    <cellStyle name="Normal 6 4 2 4 2 2 7" xfId="54586"/>
    <cellStyle name="Normal 6 4 2 4 2 3" xfId="10043"/>
    <cellStyle name="Normal 6 4 2 4 2 3 2" xfId="25550"/>
    <cellStyle name="Normal 6 4 2 4 2 3 3" xfId="36107"/>
    <cellStyle name="Normal 6 4 2 4 2 3 4" xfId="46662"/>
    <cellStyle name="Normal 6 4 2 4 2 3 5" xfId="57226"/>
    <cellStyle name="Normal 6 4 2 4 2 4" xfId="4761"/>
    <cellStyle name="Normal 6 4 2 4 2 5" xfId="15339"/>
    <cellStyle name="Normal 6 4 2 4 2 6" xfId="20270"/>
    <cellStyle name="Normal 6 4 2 4 2 7" xfId="30827"/>
    <cellStyle name="Normal 6 4 2 4 2 8" xfId="41382"/>
    <cellStyle name="Normal 6 4 2 4 2 9" xfId="51946"/>
    <cellStyle name="Normal 6 4 2 4 3" xfId="6171"/>
    <cellStyle name="Normal 6 4 2 4 3 2" xfId="11452"/>
    <cellStyle name="Normal 6 4 2 4 3 2 2" xfId="26958"/>
    <cellStyle name="Normal 6 4 2 4 3 2 3" xfId="37515"/>
    <cellStyle name="Normal 6 4 2 4 3 2 4" xfId="48070"/>
    <cellStyle name="Normal 6 4 2 4 3 2 5" xfId="58634"/>
    <cellStyle name="Normal 6 4 2 4 3 3" xfId="16571"/>
    <cellStyle name="Normal 6 4 2 4 3 4" xfId="21678"/>
    <cellStyle name="Normal 6 4 2 4 3 5" xfId="32235"/>
    <cellStyle name="Normal 6 4 2 4 3 6" xfId="42790"/>
    <cellStyle name="Normal 6 4 2 4 3 7" xfId="53354"/>
    <cellStyle name="Normal 6 4 2 4 4" xfId="8811"/>
    <cellStyle name="Normal 6 4 2 4 4 2" xfId="24318"/>
    <cellStyle name="Normal 6 4 2 4 4 3" xfId="34875"/>
    <cellStyle name="Normal 6 4 2 4 4 4" xfId="45430"/>
    <cellStyle name="Normal 6 4 2 4 4 5" xfId="55994"/>
    <cellStyle name="Normal 6 4 2 4 5" xfId="3529"/>
    <cellStyle name="Normal 6 4 2 4 6" xfId="14107"/>
    <cellStyle name="Normal 6 4 2 4 7" xfId="19038"/>
    <cellStyle name="Normal 6 4 2 4 8" xfId="29595"/>
    <cellStyle name="Normal 6 4 2 4 9" xfId="40150"/>
    <cellStyle name="Normal 6 4 2 5" xfId="1413"/>
    <cellStyle name="Normal 6 4 2 5 2" xfId="6699"/>
    <cellStyle name="Normal 6 4 2 5 2 2" xfId="11980"/>
    <cellStyle name="Normal 6 4 2 5 2 2 2" xfId="27486"/>
    <cellStyle name="Normal 6 4 2 5 2 2 3" xfId="38043"/>
    <cellStyle name="Normal 6 4 2 5 2 2 4" xfId="48598"/>
    <cellStyle name="Normal 6 4 2 5 2 2 5" xfId="59162"/>
    <cellStyle name="Normal 6 4 2 5 2 3" xfId="17099"/>
    <cellStyle name="Normal 6 4 2 5 2 4" xfId="22206"/>
    <cellStyle name="Normal 6 4 2 5 2 5" xfId="32763"/>
    <cellStyle name="Normal 6 4 2 5 2 6" xfId="43318"/>
    <cellStyle name="Normal 6 4 2 5 2 7" xfId="53882"/>
    <cellStyle name="Normal 6 4 2 5 3" xfId="9339"/>
    <cellStyle name="Normal 6 4 2 5 3 2" xfId="24846"/>
    <cellStyle name="Normal 6 4 2 5 3 3" xfId="35403"/>
    <cellStyle name="Normal 6 4 2 5 3 4" xfId="45958"/>
    <cellStyle name="Normal 6 4 2 5 3 5" xfId="56522"/>
    <cellStyle name="Normal 6 4 2 5 4" xfId="4057"/>
    <cellStyle name="Normal 6 4 2 5 5" xfId="14635"/>
    <cellStyle name="Normal 6 4 2 5 6" xfId="19566"/>
    <cellStyle name="Normal 6 4 2 5 7" xfId="30123"/>
    <cellStyle name="Normal 6 4 2 5 8" xfId="40678"/>
    <cellStyle name="Normal 6 4 2 5 9" xfId="51242"/>
    <cellStyle name="Normal 6 4 2 6" xfId="2645"/>
    <cellStyle name="Normal 6 4 2 6 2" xfId="7931"/>
    <cellStyle name="Normal 6 4 2 6 2 2" xfId="13212"/>
    <cellStyle name="Normal 6 4 2 6 2 2 2" xfId="28718"/>
    <cellStyle name="Normal 6 4 2 6 2 2 3" xfId="39275"/>
    <cellStyle name="Normal 6 4 2 6 2 2 4" xfId="49830"/>
    <cellStyle name="Normal 6 4 2 6 2 2 5" xfId="60394"/>
    <cellStyle name="Normal 6 4 2 6 2 3" xfId="23438"/>
    <cellStyle name="Normal 6 4 2 6 2 4" xfId="33995"/>
    <cellStyle name="Normal 6 4 2 6 2 5" xfId="44550"/>
    <cellStyle name="Normal 6 4 2 6 2 6" xfId="55114"/>
    <cellStyle name="Normal 6 4 2 6 3" xfId="10571"/>
    <cellStyle name="Normal 6 4 2 6 3 2" xfId="26078"/>
    <cellStyle name="Normal 6 4 2 6 3 3" xfId="36635"/>
    <cellStyle name="Normal 6 4 2 6 3 4" xfId="47190"/>
    <cellStyle name="Normal 6 4 2 6 3 5" xfId="57754"/>
    <cellStyle name="Normal 6 4 2 6 4" xfId="5289"/>
    <cellStyle name="Normal 6 4 2 6 5" xfId="15867"/>
    <cellStyle name="Normal 6 4 2 6 6" xfId="20798"/>
    <cellStyle name="Normal 6 4 2 6 7" xfId="31355"/>
    <cellStyle name="Normal 6 4 2 6 8" xfId="41910"/>
    <cellStyle name="Normal 6 4 2 6 9" xfId="52474"/>
    <cellStyle name="Normal 6 4 2 7" xfId="5466"/>
    <cellStyle name="Normal 6 4 2 7 2" xfId="10748"/>
    <cellStyle name="Normal 6 4 2 7 2 2" xfId="26254"/>
    <cellStyle name="Normal 6 4 2 7 2 3" xfId="36811"/>
    <cellStyle name="Normal 6 4 2 7 2 4" xfId="47366"/>
    <cellStyle name="Normal 6 4 2 7 2 5" xfId="57930"/>
    <cellStyle name="Normal 6 4 2 7 3" xfId="20974"/>
    <cellStyle name="Normal 6 4 2 7 4" xfId="31531"/>
    <cellStyle name="Normal 6 4 2 7 5" xfId="42086"/>
    <cellStyle name="Normal 6 4 2 7 6" xfId="52650"/>
    <cellStyle name="Normal 6 4 2 8" xfId="8107"/>
    <cellStyle name="Normal 6 4 2 8 2" xfId="23614"/>
    <cellStyle name="Normal 6 4 2 8 3" xfId="34171"/>
    <cellStyle name="Normal 6 4 2 8 4" xfId="44726"/>
    <cellStyle name="Normal 6 4 2 8 5" xfId="55290"/>
    <cellStyle name="Normal 6 4 2 9" xfId="2822"/>
    <cellStyle name="Normal 6 4 3" xfId="269"/>
    <cellStyle name="Normal 6 4 3 10" xfId="28984"/>
    <cellStyle name="Normal 6 4 3 11" xfId="39539"/>
    <cellStyle name="Normal 6 4 3 12" xfId="50099"/>
    <cellStyle name="Normal 6 4 3 2" xfId="622"/>
    <cellStyle name="Normal 6 4 3 2 10" xfId="50451"/>
    <cellStyle name="Normal 6 4 3 2 2" xfId="1854"/>
    <cellStyle name="Normal 6 4 3 2 2 2" xfId="7140"/>
    <cellStyle name="Normal 6 4 3 2 2 2 2" xfId="12421"/>
    <cellStyle name="Normal 6 4 3 2 2 2 2 2" xfId="27927"/>
    <cellStyle name="Normal 6 4 3 2 2 2 2 3" xfId="38484"/>
    <cellStyle name="Normal 6 4 3 2 2 2 2 4" xfId="49039"/>
    <cellStyle name="Normal 6 4 3 2 2 2 2 5" xfId="59603"/>
    <cellStyle name="Normal 6 4 3 2 2 2 3" xfId="17540"/>
    <cellStyle name="Normal 6 4 3 2 2 2 4" xfId="22647"/>
    <cellStyle name="Normal 6 4 3 2 2 2 5" xfId="33204"/>
    <cellStyle name="Normal 6 4 3 2 2 2 6" xfId="43759"/>
    <cellStyle name="Normal 6 4 3 2 2 2 7" xfId="54323"/>
    <cellStyle name="Normal 6 4 3 2 2 3" xfId="9780"/>
    <cellStyle name="Normal 6 4 3 2 2 3 2" xfId="25287"/>
    <cellStyle name="Normal 6 4 3 2 2 3 3" xfId="35844"/>
    <cellStyle name="Normal 6 4 3 2 2 3 4" xfId="46399"/>
    <cellStyle name="Normal 6 4 3 2 2 3 5" xfId="56963"/>
    <cellStyle name="Normal 6 4 3 2 2 4" xfId="4498"/>
    <cellStyle name="Normal 6 4 3 2 2 5" xfId="15076"/>
    <cellStyle name="Normal 6 4 3 2 2 6" xfId="20007"/>
    <cellStyle name="Normal 6 4 3 2 2 7" xfId="30564"/>
    <cellStyle name="Normal 6 4 3 2 2 8" xfId="41119"/>
    <cellStyle name="Normal 6 4 3 2 2 9" xfId="51683"/>
    <cellStyle name="Normal 6 4 3 2 3" xfId="5908"/>
    <cellStyle name="Normal 6 4 3 2 3 2" xfId="11189"/>
    <cellStyle name="Normal 6 4 3 2 3 2 2" xfId="26695"/>
    <cellStyle name="Normal 6 4 3 2 3 2 3" xfId="37252"/>
    <cellStyle name="Normal 6 4 3 2 3 2 4" xfId="47807"/>
    <cellStyle name="Normal 6 4 3 2 3 2 5" xfId="58371"/>
    <cellStyle name="Normal 6 4 3 2 3 3" xfId="16308"/>
    <cellStyle name="Normal 6 4 3 2 3 4" xfId="21415"/>
    <cellStyle name="Normal 6 4 3 2 3 5" xfId="31972"/>
    <cellStyle name="Normal 6 4 3 2 3 6" xfId="42527"/>
    <cellStyle name="Normal 6 4 3 2 3 7" xfId="53091"/>
    <cellStyle name="Normal 6 4 3 2 4" xfId="8548"/>
    <cellStyle name="Normal 6 4 3 2 4 2" xfId="24055"/>
    <cellStyle name="Normal 6 4 3 2 4 3" xfId="34612"/>
    <cellStyle name="Normal 6 4 3 2 4 4" xfId="45167"/>
    <cellStyle name="Normal 6 4 3 2 4 5" xfId="55731"/>
    <cellStyle name="Normal 6 4 3 2 5" xfId="3266"/>
    <cellStyle name="Normal 6 4 3 2 6" xfId="13844"/>
    <cellStyle name="Normal 6 4 3 2 7" xfId="18775"/>
    <cellStyle name="Normal 6 4 3 2 8" xfId="29332"/>
    <cellStyle name="Normal 6 4 3 2 9" xfId="39887"/>
    <cellStyle name="Normal 6 4 3 3" xfId="974"/>
    <cellStyle name="Normal 6 4 3 3 10" xfId="50803"/>
    <cellStyle name="Normal 6 4 3 3 2" xfId="2206"/>
    <cellStyle name="Normal 6 4 3 3 2 2" xfId="7492"/>
    <cellStyle name="Normal 6 4 3 3 2 2 2" xfId="12773"/>
    <cellStyle name="Normal 6 4 3 3 2 2 2 2" xfId="28279"/>
    <cellStyle name="Normal 6 4 3 3 2 2 2 3" xfId="38836"/>
    <cellStyle name="Normal 6 4 3 3 2 2 2 4" xfId="49391"/>
    <cellStyle name="Normal 6 4 3 3 2 2 2 5" xfId="59955"/>
    <cellStyle name="Normal 6 4 3 3 2 2 3" xfId="17892"/>
    <cellStyle name="Normal 6 4 3 3 2 2 4" xfId="22999"/>
    <cellStyle name="Normal 6 4 3 3 2 2 5" xfId="33556"/>
    <cellStyle name="Normal 6 4 3 3 2 2 6" xfId="44111"/>
    <cellStyle name="Normal 6 4 3 3 2 2 7" xfId="54675"/>
    <cellStyle name="Normal 6 4 3 3 2 3" xfId="10132"/>
    <cellStyle name="Normal 6 4 3 3 2 3 2" xfId="25639"/>
    <cellStyle name="Normal 6 4 3 3 2 3 3" xfId="36196"/>
    <cellStyle name="Normal 6 4 3 3 2 3 4" xfId="46751"/>
    <cellStyle name="Normal 6 4 3 3 2 3 5" xfId="57315"/>
    <cellStyle name="Normal 6 4 3 3 2 4" xfId="4850"/>
    <cellStyle name="Normal 6 4 3 3 2 5" xfId="15428"/>
    <cellStyle name="Normal 6 4 3 3 2 6" xfId="20359"/>
    <cellStyle name="Normal 6 4 3 3 2 7" xfId="30916"/>
    <cellStyle name="Normal 6 4 3 3 2 8" xfId="41471"/>
    <cellStyle name="Normal 6 4 3 3 2 9" xfId="52035"/>
    <cellStyle name="Normal 6 4 3 3 3" xfId="6260"/>
    <cellStyle name="Normal 6 4 3 3 3 2" xfId="11541"/>
    <cellStyle name="Normal 6 4 3 3 3 2 2" xfId="27047"/>
    <cellStyle name="Normal 6 4 3 3 3 2 3" xfId="37604"/>
    <cellStyle name="Normal 6 4 3 3 3 2 4" xfId="48159"/>
    <cellStyle name="Normal 6 4 3 3 3 2 5" xfId="58723"/>
    <cellStyle name="Normal 6 4 3 3 3 3" xfId="16660"/>
    <cellStyle name="Normal 6 4 3 3 3 4" xfId="21767"/>
    <cellStyle name="Normal 6 4 3 3 3 5" xfId="32324"/>
    <cellStyle name="Normal 6 4 3 3 3 6" xfId="42879"/>
    <cellStyle name="Normal 6 4 3 3 3 7" xfId="53443"/>
    <cellStyle name="Normal 6 4 3 3 4" xfId="8900"/>
    <cellStyle name="Normal 6 4 3 3 4 2" xfId="24407"/>
    <cellStyle name="Normal 6 4 3 3 4 3" xfId="34964"/>
    <cellStyle name="Normal 6 4 3 3 4 4" xfId="45519"/>
    <cellStyle name="Normal 6 4 3 3 4 5" xfId="56083"/>
    <cellStyle name="Normal 6 4 3 3 5" xfId="3618"/>
    <cellStyle name="Normal 6 4 3 3 6" xfId="14196"/>
    <cellStyle name="Normal 6 4 3 3 7" xfId="19127"/>
    <cellStyle name="Normal 6 4 3 3 8" xfId="29684"/>
    <cellStyle name="Normal 6 4 3 3 9" xfId="40239"/>
    <cellStyle name="Normal 6 4 3 4" xfId="1502"/>
    <cellStyle name="Normal 6 4 3 4 2" xfId="6788"/>
    <cellStyle name="Normal 6 4 3 4 2 2" xfId="12069"/>
    <cellStyle name="Normal 6 4 3 4 2 2 2" xfId="27575"/>
    <cellStyle name="Normal 6 4 3 4 2 2 3" xfId="38132"/>
    <cellStyle name="Normal 6 4 3 4 2 2 4" xfId="48687"/>
    <cellStyle name="Normal 6 4 3 4 2 2 5" xfId="59251"/>
    <cellStyle name="Normal 6 4 3 4 2 3" xfId="17188"/>
    <cellStyle name="Normal 6 4 3 4 2 4" xfId="22295"/>
    <cellStyle name="Normal 6 4 3 4 2 5" xfId="32852"/>
    <cellStyle name="Normal 6 4 3 4 2 6" xfId="43407"/>
    <cellStyle name="Normal 6 4 3 4 2 7" xfId="53971"/>
    <cellStyle name="Normal 6 4 3 4 3" xfId="9428"/>
    <cellStyle name="Normal 6 4 3 4 3 2" xfId="24935"/>
    <cellStyle name="Normal 6 4 3 4 3 3" xfId="35492"/>
    <cellStyle name="Normal 6 4 3 4 3 4" xfId="46047"/>
    <cellStyle name="Normal 6 4 3 4 3 5" xfId="56611"/>
    <cellStyle name="Normal 6 4 3 4 4" xfId="4146"/>
    <cellStyle name="Normal 6 4 3 4 5" xfId="14724"/>
    <cellStyle name="Normal 6 4 3 4 6" xfId="19655"/>
    <cellStyle name="Normal 6 4 3 4 7" xfId="30212"/>
    <cellStyle name="Normal 6 4 3 4 8" xfId="40767"/>
    <cellStyle name="Normal 6 4 3 4 9" xfId="51331"/>
    <cellStyle name="Normal 6 4 3 5" xfId="5555"/>
    <cellStyle name="Normal 6 4 3 5 2" xfId="10837"/>
    <cellStyle name="Normal 6 4 3 5 2 2" xfId="26343"/>
    <cellStyle name="Normal 6 4 3 5 2 3" xfId="36900"/>
    <cellStyle name="Normal 6 4 3 5 2 4" xfId="47455"/>
    <cellStyle name="Normal 6 4 3 5 2 5" xfId="58019"/>
    <cellStyle name="Normal 6 4 3 5 3" xfId="15956"/>
    <cellStyle name="Normal 6 4 3 5 4" xfId="21063"/>
    <cellStyle name="Normal 6 4 3 5 5" xfId="31620"/>
    <cellStyle name="Normal 6 4 3 5 6" xfId="42175"/>
    <cellStyle name="Normal 6 4 3 5 7" xfId="52739"/>
    <cellStyle name="Normal 6 4 3 6" xfId="8196"/>
    <cellStyle name="Normal 6 4 3 6 2" xfId="23703"/>
    <cellStyle name="Normal 6 4 3 6 3" xfId="34260"/>
    <cellStyle name="Normal 6 4 3 6 4" xfId="44815"/>
    <cellStyle name="Normal 6 4 3 6 5" xfId="55379"/>
    <cellStyle name="Normal 6 4 3 7" xfId="2918"/>
    <cellStyle name="Normal 6 4 3 8" xfId="13492"/>
    <cellStyle name="Normal 6 4 3 9" xfId="18423"/>
    <cellStyle name="Normal 6 4 4" xfId="447"/>
    <cellStyle name="Normal 6 4 4 10" xfId="39715"/>
    <cellStyle name="Normal 6 4 4 11" xfId="50277"/>
    <cellStyle name="Normal 6 4 4 2" xfId="1152"/>
    <cellStyle name="Normal 6 4 4 2 10" xfId="50981"/>
    <cellStyle name="Normal 6 4 4 2 2" xfId="2384"/>
    <cellStyle name="Normal 6 4 4 2 2 2" xfId="7670"/>
    <cellStyle name="Normal 6 4 4 2 2 2 2" xfId="12951"/>
    <cellStyle name="Normal 6 4 4 2 2 2 2 2" xfId="28457"/>
    <cellStyle name="Normal 6 4 4 2 2 2 2 3" xfId="39014"/>
    <cellStyle name="Normal 6 4 4 2 2 2 2 4" xfId="49569"/>
    <cellStyle name="Normal 6 4 4 2 2 2 2 5" xfId="60133"/>
    <cellStyle name="Normal 6 4 4 2 2 2 3" xfId="18070"/>
    <cellStyle name="Normal 6 4 4 2 2 2 4" xfId="23177"/>
    <cellStyle name="Normal 6 4 4 2 2 2 5" xfId="33734"/>
    <cellStyle name="Normal 6 4 4 2 2 2 6" xfId="44289"/>
    <cellStyle name="Normal 6 4 4 2 2 2 7" xfId="54853"/>
    <cellStyle name="Normal 6 4 4 2 2 3" xfId="10310"/>
    <cellStyle name="Normal 6 4 4 2 2 3 2" xfId="25817"/>
    <cellStyle name="Normal 6 4 4 2 2 3 3" xfId="36374"/>
    <cellStyle name="Normal 6 4 4 2 2 3 4" xfId="46929"/>
    <cellStyle name="Normal 6 4 4 2 2 3 5" xfId="57493"/>
    <cellStyle name="Normal 6 4 4 2 2 4" xfId="5028"/>
    <cellStyle name="Normal 6 4 4 2 2 5" xfId="15606"/>
    <cellStyle name="Normal 6 4 4 2 2 6" xfId="20537"/>
    <cellStyle name="Normal 6 4 4 2 2 7" xfId="31094"/>
    <cellStyle name="Normal 6 4 4 2 2 8" xfId="41649"/>
    <cellStyle name="Normal 6 4 4 2 2 9" xfId="52213"/>
    <cellStyle name="Normal 6 4 4 2 3" xfId="6438"/>
    <cellStyle name="Normal 6 4 4 2 3 2" xfId="11719"/>
    <cellStyle name="Normal 6 4 4 2 3 2 2" xfId="27225"/>
    <cellStyle name="Normal 6 4 4 2 3 2 3" xfId="37782"/>
    <cellStyle name="Normal 6 4 4 2 3 2 4" xfId="48337"/>
    <cellStyle name="Normal 6 4 4 2 3 2 5" xfId="58901"/>
    <cellStyle name="Normal 6 4 4 2 3 3" xfId="16838"/>
    <cellStyle name="Normal 6 4 4 2 3 4" xfId="21945"/>
    <cellStyle name="Normal 6 4 4 2 3 5" xfId="32502"/>
    <cellStyle name="Normal 6 4 4 2 3 6" xfId="43057"/>
    <cellStyle name="Normal 6 4 4 2 3 7" xfId="53621"/>
    <cellStyle name="Normal 6 4 4 2 4" xfId="9078"/>
    <cellStyle name="Normal 6 4 4 2 4 2" xfId="24585"/>
    <cellStyle name="Normal 6 4 4 2 4 3" xfId="35142"/>
    <cellStyle name="Normal 6 4 4 2 4 4" xfId="45697"/>
    <cellStyle name="Normal 6 4 4 2 4 5" xfId="56261"/>
    <cellStyle name="Normal 6 4 4 2 5" xfId="3796"/>
    <cellStyle name="Normal 6 4 4 2 6" xfId="14374"/>
    <cellStyle name="Normal 6 4 4 2 7" xfId="19305"/>
    <cellStyle name="Normal 6 4 4 2 8" xfId="29862"/>
    <cellStyle name="Normal 6 4 4 2 9" xfId="40417"/>
    <cellStyle name="Normal 6 4 4 3" xfId="1680"/>
    <cellStyle name="Normal 6 4 4 3 2" xfId="6966"/>
    <cellStyle name="Normal 6 4 4 3 2 2" xfId="12247"/>
    <cellStyle name="Normal 6 4 4 3 2 2 2" xfId="27753"/>
    <cellStyle name="Normal 6 4 4 3 2 2 3" xfId="38310"/>
    <cellStyle name="Normal 6 4 4 3 2 2 4" xfId="48865"/>
    <cellStyle name="Normal 6 4 4 3 2 2 5" xfId="59429"/>
    <cellStyle name="Normal 6 4 4 3 2 3" xfId="17366"/>
    <cellStyle name="Normal 6 4 4 3 2 4" xfId="22473"/>
    <cellStyle name="Normal 6 4 4 3 2 5" xfId="33030"/>
    <cellStyle name="Normal 6 4 4 3 2 6" xfId="43585"/>
    <cellStyle name="Normal 6 4 4 3 2 7" xfId="54149"/>
    <cellStyle name="Normal 6 4 4 3 3" xfId="9606"/>
    <cellStyle name="Normal 6 4 4 3 3 2" xfId="25113"/>
    <cellStyle name="Normal 6 4 4 3 3 3" xfId="35670"/>
    <cellStyle name="Normal 6 4 4 3 3 4" xfId="46225"/>
    <cellStyle name="Normal 6 4 4 3 3 5" xfId="56789"/>
    <cellStyle name="Normal 6 4 4 3 4" xfId="4324"/>
    <cellStyle name="Normal 6 4 4 3 5" xfId="14902"/>
    <cellStyle name="Normal 6 4 4 3 6" xfId="19833"/>
    <cellStyle name="Normal 6 4 4 3 7" xfId="30390"/>
    <cellStyle name="Normal 6 4 4 3 8" xfId="40945"/>
    <cellStyle name="Normal 6 4 4 3 9" xfId="51509"/>
    <cellStyle name="Normal 6 4 4 4" xfId="5733"/>
    <cellStyle name="Normal 6 4 4 4 2" xfId="11015"/>
    <cellStyle name="Normal 6 4 4 4 2 2" xfId="26521"/>
    <cellStyle name="Normal 6 4 4 4 2 3" xfId="37078"/>
    <cellStyle name="Normal 6 4 4 4 2 4" xfId="47633"/>
    <cellStyle name="Normal 6 4 4 4 2 5" xfId="58197"/>
    <cellStyle name="Normal 6 4 4 4 3" xfId="16134"/>
    <cellStyle name="Normal 6 4 4 4 4" xfId="21241"/>
    <cellStyle name="Normal 6 4 4 4 5" xfId="31798"/>
    <cellStyle name="Normal 6 4 4 4 6" xfId="42353"/>
    <cellStyle name="Normal 6 4 4 4 7" xfId="52917"/>
    <cellStyle name="Normal 6 4 4 5" xfId="8374"/>
    <cellStyle name="Normal 6 4 4 5 2" xfId="23881"/>
    <cellStyle name="Normal 6 4 4 5 3" xfId="34438"/>
    <cellStyle name="Normal 6 4 4 5 4" xfId="44993"/>
    <cellStyle name="Normal 6 4 4 5 5" xfId="55557"/>
    <cellStyle name="Normal 6 4 4 6" xfId="3094"/>
    <cellStyle name="Normal 6 4 4 7" xfId="13670"/>
    <cellStyle name="Normal 6 4 4 8" xfId="18601"/>
    <cellStyle name="Normal 6 4 4 9" xfId="29160"/>
    <cellStyle name="Normal 6 4 5" xfId="800"/>
    <cellStyle name="Normal 6 4 5 10" xfId="50629"/>
    <cellStyle name="Normal 6 4 5 2" xfId="2032"/>
    <cellStyle name="Normal 6 4 5 2 2" xfId="7318"/>
    <cellStyle name="Normal 6 4 5 2 2 2" xfId="12599"/>
    <cellStyle name="Normal 6 4 5 2 2 2 2" xfId="28105"/>
    <cellStyle name="Normal 6 4 5 2 2 2 3" xfId="38662"/>
    <cellStyle name="Normal 6 4 5 2 2 2 4" xfId="49217"/>
    <cellStyle name="Normal 6 4 5 2 2 2 5" xfId="59781"/>
    <cellStyle name="Normal 6 4 5 2 2 3" xfId="17718"/>
    <cellStyle name="Normal 6 4 5 2 2 4" xfId="22825"/>
    <cellStyle name="Normal 6 4 5 2 2 5" xfId="33382"/>
    <cellStyle name="Normal 6 4 5 2 2 6" xfId="43937"/>
    <cellStyle name="Normal 6 4 5 2 2 7" xfId="54501"/>
    <cellStyle name="Normal 6 4 5 2 3" xfId="9958"/>
    <cellStyle name="Normal 6 4 5 2 3 2" xfId="25465"/>
    <cellStyle name="Normal 6 4 5 2 3 3" xfId="36022"/>
    <cellStyle name="Normal 6 4 5 2 3 4" xfId="46577"/>
    <cellStyle name="Normal 6 4 5 2 3 5" xfId="57141"/>
    <cellStyle name="Normal 6 4 5 2 4" xfId="4676"/>
    <cellStyle name="Normal 6 4 5 2 5" xfId="15254"/>
    <cellStyle name="Normal 6 4 5 2 6" xfId="20185"/>
    <cellStyle name="Normal 6 4 5 2 7" xfId="30742"/>
    <cellStyle name="Normal 6 4 5 2 8" xfId="41297"/>
    <cellStyle name="Normal 6 4 5 2 9" xfId="51861"/>
    <cellStyle name="Normal 6 4 5 3" xfId="6086"/>
    <cellStyle name="Normal 6 4 5 3 2" xfId="11367"/>
    <cellStyle name="Normal 6 4 5 3 2 2" xfId="26873"/>
    <cellStyle name="Normal 6 4 5 3 2 3" xfId="37430"/>
    <cellStyle name="Normal 6 4 5 3 2 4" xfId="47985"/>
    <cellStyle name="Normal 6 4 5 3 2 5" xfId="58549"/>
    <cellStyle name="Normal 6 4 5 3 3" xfId="16486"/>
    <cellStyle name="Normal 6 4 5 3 4" xfId="21593"/>
    <cellStyle name="Normal 6 4 5 3 5" xfId="32150"/>
    <cellStyle name="Normal 6 4 5 3 6" xfId="42705"/>
    <cellStyle name="Normal 6 4 5 3 7" xfId="53269"/>
    <cellStyle name="Normal 6 4 5 4" xfId="8726"/>
    <cellStyle name="Normal 6 4 5 4 2" xfId="24233"/>
    <cellStyle name="Normal 6 4 5 4 3" xfId="34790"/>
    <cellStyle name="Normal 6 4 5 4 4" xfId="45345"/>
    <cellStyle name="Normal 6 4 5 4 5" xfId="55909"/>
    <cellStyle name="Normal 6 4 5 5" xfId="3444"/>
    <cellStyle name="Normal 6 4 5 6" xfId="14022"/>
    <cellStyle name="Normal 6 4 5 7" xfId="18953"/>
    <cellStyle name="Normal 6 4 5 8" xfId="29510"/>
    <cellStyle name="Normal 6 4 5 9" xfId="40065"/>
    <cellStyle name="Normal 6 4 6" xfId="1326"/>
    <cellStyle name="Normal 6 4 6 2" xfId="6612"/>
    <cellStyle name="Normal 6 4 6 2 2" xfId="11893"/>
    <cellStyle name="Normal 6 4 6 2 2 2" xfId="27399"/>
    <cellStyle name="Normal 6 4 6 2 2 3" xfId="37956"/>
    <cellStyle name="Normal 6 4 6 2 2 4" xfId="48511"/>
    <cellStyle name="Normal 6 4 6 2 2 5" xfId="59075"/>
    <cellStyle name="Normal 6 4 6 2 3" xfId="17012"/>
    <cellStyle name="Normal 6 4 6 2 4" xfId="22119"/>
    <cellStyle name="Normal 6 4 6 2 5" xfId="32676"/>
    <cellStyle name="Normal 6 4 6 2 6" xfId="43231"/>
    <cellStyle name="Normal 6 4 6 2 7" xfId="53795"/>
    <cellStyle name="Normal 6 4 6 3" xfId="9252"/>
    <cellStyle name="Normal 6 4 6 3 2" xfId="24759"/>
    <cellStyle name="Normal 6 4 6 3 3" xfId="35316"/>
    <cellStyle name="Normal 6 4 6 3 4" xfId="45871"/>
    <cellStyle name="Normal 6 4 6 3 5" xfId="56435"/>
    <cellStyle name="Normal 6 4 6 4" xfId="3970"/>
    <cellStyle name="Normal 6 4 6 5" xfId="14548"/>
    <cellStyle name="Normal 6 4 6 6" xfId="19479"/>
    <cellStyle name="Normal 6 4 6 7" xfId="30036"/>
    <cellStyle name="Normal 6 4 6 8" xfId="40591"/>
    <cellStyle name="Normal 6 4 6 9" xfId="51155"/>
    <cellStyle name="Normal 6 4 7" xfId="2558"/>
    <cellStyle name="Normal 6 4 7 2" xfId="7844"/>
    <cellStyle name="Normal 6 4 7 2 2" xfId="13125"/>
    <cellStyle name="Normal 6 4 7 2 2 2" xfId="28631"/>
    <cellStyle name="Normal 6 4 7 2 2 3" xfId="39188"/>
    <cellStyle name="Normal 6 4 7 2 2 4" xfId="49743"/>
    <cellStyle name="Normal 6 4 7 2 2 5" xfId="60307"/>
    <cellStyle name="Normal 6 4 7 2 3" xfId="23351"/>
    <cellStyle name="Normal 6 4 7 2 4" xfId="33908"/>
    <cellStyle name="Normal 6 4 7 2 5" xfId="44463"/>
    <cellStyle name="Normal 6 4 7 2 6" xfId="55027"/>
    <cellStyle name="Normal 6 4 7 3" xfId="10484"/>
    <cellStyle name="Normal 6 4 7 3 2" xfId="25991"/>
    <cellStyle name="Normal 6 4 7 3 3" xfId="36548"/>
    <cellStyle name="Normal 6 4 7 3 4" xfId="47103"/>
    <cellStyle name="Normal 6 4 7 3 5" xfId="57667"/>
    <cellStyle name="Normal 6 4 7 4" xfId="5202"/>
    <cellStyle name="Normal 6 4 7 5" xfId="15780"/>
    <cellStyle name="Normal 6 4 7 6" xfId="20711"/>
    <cellStyle name="Normal 6 4 7 7" xfId="31268"/>
    <cellStyle name="Normal 6 4 7 8" xfId="41823"/>
    <cellStyle name="Normal 6 4 7 9" xfId="52387"/>
    <cellStyle name="Normal 6 4 8" xfId="5381"/>
    <cellStyle name="Normal 6 4 8 2" xfId="10663"/>
    <cellStyle name="Normal 6 4 8 2 2" xfId="26169"/>
    <cellStyle name="Normal 6 4 8 2 3" xfId="36726"/>
    <cellStyle name="Normal 6 4 8 2 4" xfId="47281"/>
    <cellStyle name="Normal 6 4 8 2 5" xfId="57845"/>
    <cellStyle name="Normal 6 4 8 3" xfId="20889"/>
    <cellStyle name="Normal 6 4 8 4" xfId="31446"/>
    <cellStyle name="Normal 6 4 8 5" xfId="42001"/>
    <cellStyle name="Normal 6 4 8 6" xfId="52565"/>
    <cellStyle name="Normal 6 4 9" xfId="8022"/>
    <cellStyle name="Normal 6 4 9 2" xfId="23529"/>
    <cellStyle name="Normal 6 4 9 3" xfId="34086"/>
    <cellStyle name="Normal 6 4 9 4" xfId="44641"/>
    <cellStyle name="Normal 6 4 9 5" xfId="55205"/>
    <cellStyle name="Normal 6 5" xfId="114"/>
    <cellStyle name="Normal 6 5 10" xfId="2769"/>
    <cellStyle name="Normal 6 5 11" xfId="13334"/>
    <cellStyle name="Normal 6 5 12" xfId="18263"/>
    <cellStyle name="Normal 6 5 13" xfId="28843"/>
    <cellStyle name="Normal 6 5 14" xfId="39398"/>
    <cellStyle name="Normal 6 5 15" xfId="49940"/>
    <cellStyle name="Normal 6 5 2" xfId="194"/>
    <cellStyle name="Normal 6 5 2 10" xfId="13421"/>
    <cellStyle name="Normal 6 5 2 11" xfId="18351"/>
    <cellStyle name="Normal 6 5 2 12" xfId="28913"/>
    <cellStyle name="Normal 6 5 2 13" xfId="39468"/>
    <cellStyle name="Normal 6 5 2 14" xfId="50028"/>
    <cellStyle name="Normal 6 5 2 2" xfId="374"/>
    <cellStyle name="Normal 6 5 2 2 10" xfId="29089"/>
    <cellStyle name="Normal 6 5 2 2 11" xfId="39644"/>
    <cellStyle name="Normal 6 5 2 2 12" xfId="50204"/>
    <cellStyle name="Normal 6 5 2 2 2" xfId="727"/>
    <cellStyle name="Normal 6 5 2 2 2 10" xfId="50556"/>
    <cellStyle name="Normal 6 5 2 2 2 2" xfId="1959"/>
    <cellStyle name="Normal 6 5 2 2 2 2 2" xfId="7245"/>
    <cellStyle name="Normal 6 5 2 2 2 2 2 2" xfId="12526"/>
    <cellStyle name="Normal 6 5 2 2 2 2 2 2 2" xfId="28032"/>
    <cellStyle name="Normal 6 5 2 2 2 2 2 2 3" xfId="38589"/>
    <cellStyle name="Normal 6 5 2 2 2 2 2 2 4" xfId="49144"/>
    <cellStyle name="Normal 6 5 2 2 2 2 2 2 5" xfId="59708"/>
    <cellStyle name="Normal 6 5 2 2 2 2 2 3" xfId="17645"/>
    <cellStyle name="Normal 6 5 2 2 2 2 2 4" xfId="22752"/>
    <cellStyle name="Normal 6 5 2 2 2 2 2 5" xfId="33309"/>
    <cellStyle name="Normal 6 5 2 2 2 2 2 6" xfId="43864"/>
    <cellStyle name="Normal 6 5 2 2 2 2 2 7" xfId="54428"/>
    <cellStyle name="Normal 6 5 2 2 2 2 3" xfId="9885"/>
    <cellStyle name="Normal 6 5 2 2 2 2 3 2" xfId="25392"/>
    <cellStyle name="Normal 6 5 2 2 2 2 3 3" xfId="35949"/>
    <cellStyle name="Normal 6 5 2 2 2 2 3 4" xfId="46504"/>
    <cellStyle name="Normal 6 5 2 2 2 2 3 5" xfId="57068"/>
    <cellStyle name="Normal 6 5 2 2 2 2 4" xfId="4603"/>
    <cellStyle name="Normal 6 5 2 2 2 2 5" xfId="15181"/>
    <cellStyle name="Normal 6 5 2 2 2 2 6" xfId="20112"/>
    <cellStyle name="Normal 6 5 2 2 2 2 7" xfId="30669"/>
    <cellStyle name="Normal 6 5 2 2 2 2 8" xfId="41224"/>
    <cellStyle name="Normal 6 5 2 2 2 2 9" xfId="51788"/>
    <cellStyle name="Normal 6 5 2 2 2 3" xfId="6013"/>
    <cellStyle name="Normal 6 5 2 2 2 3 2" xfId="11294"/>
    <cellStyle name="Normal 6 5 2 2 2 3 2 2" xfId="26800"/>
    <cellStyle name="Normal 6 5 2 2 2 3 2 3" xfId="37357"/>
    <cellStyle name="Normal 6 5 2 2 2 3 2 4" xfId="47912"/>
    <cellStyle name="Normal 6 5 2 2 2 3 2 5" xfId="58476"/>
    <cellStyle name="Normal 6 5 2 2 2 3 3" xfId="16413"/>
    <cellStyle name="Normal 6 5 2 2 2 3 4" xfId="21520"/>
    <cellStyle name="Normal 6 5 2 2 2 3 5" xfId="32077"/>
    <cellStyle name="Normal 6 5 2 2 2 3 6" xfId="42632"/>
    <cellStyle name="Normal 6 5 2 2 2 3 7" xfId="53196"/>
    <cellStyle name="Normal 6 5 2 2 2 4" xfId="8653"/>
    <cellStyle name="Normal 6 5 2 2 2 4 2" xfId="24160"/>
    <cellStyle name="Normal 6 5 2 2 2 4 3" xfId="34717"/>
    <cellStyle name="Normal 6 5 2 2 2 4 4" xfId="45272"/>
    <cellStyle name="Normal 6 5 2 2 2 4 5" xfId="55836"/>
    <cellStyle name="Normal 6 5 2 2 2 5" xfId="3371"/>
    <cellStyle name="Normal 6 5 2 2 2 6" xfId="13949"/>
    <cellStyle name="Normal 6 5 2 2 2 7" xfId="18880"/>
    <cellStyle name="Normal 6 5 2 2 2 8" xfId="29437"/>
    <cellStyle name="Normal 6 5 2 2 2 9" xfId="39992"/>
    <cellStyle name="Normal 6 5 2 2 3" xfId="1079"/>
    <cellStyle name="Normal 6 5 2 2 3 10" xfId="50908"/>
    <cellStyle name="Normal 6 5 2 2 3 2" xfId="2311"/>
    <cellStyle name="Normal 6 5 2 2 3 2 2" xfId="7597"/>
    <cellStyle name="Normal 6 5 2 2 3 2 2 2" xfId="12878"/>
    <cellStyle name="Normal 6 5 2 2 3 2 2 2 2" xfId="28384"/>
    <cellStyle name="Normal 6 5 2 2 3 2 2 2 3" xfId="38941"/>
    <cellStyle name="Normal 6 5 2 2 3 2 2 2 4" xfId="49496"/>
    <cellStyle name="Normal 6 5 2 2 3 2 2 2 5" xfId="60060"/>
    <cellStyle name="Normal 6 5 2 2 3 2 2 3" xfId="17997"/>
    <cellStyle name="Normal 6 5 2 2 3 2 2 4" xfId="23104"/>
    <cellStyle name="Normal 6 5 2 2 3 2 2 5" xfId="33661"/>
    <cellStyle name="Normal 6 5 2 2 3 2 2 6" xfId="44216"/>
    <cellStyle name="Normal 6 5 2 2 3 2 2 7" xfId="54780"/>
    <cellStyle name="Normal 6 5 2 2 3 2 3" xfId="10237"/>
    <cellStyle name="Normal 6 5 2 2 3 2 3 2" xfId="25744"/>
    <cellStyle name="Normal 6 5 2 2 3 2 3 3" xfId="36301"/>
    <cellStyle name="Normal 6 5 2 2 3 2 3 4" xfId="46856"/>
    <cellStyle name="Normal 6 5 2 2 3 2 3 5" xfId="57420"/>
    <cellStyle name="Normal 6 5 2 2 3 2 4" xfId="4955"/>
    <cellStyle name="Normal 6 5 2 2 3 2 5" xfId="15533"/>
    <cellStyle name="Normal 6 5 2 2 3 2 6" xfId="20464"/>
    <cellStyle name="Normal 6 5 2 2 3 2 7" xfId="31021"/>
    <cellStyle name="Normal 6 5 2 2 3 2 8" xfId="41576"/>
    <cellStyle name="Normal 6 5 2 2 3 2 9" xfId="52140"/>
    <cellStyle name="Normal 6 5 2 2 3 3" xfId="6365"/>
    <cellStyle name="Normal 6 5 2 2 3 3 2" xfId="11646"/>
    <cellStyle name="Normal 6 5 2 2 3 3 2 2" xfId="27152"/>
    <cellStyle name="Normal 6 5 2 2 3 3 2 3" xfId="37709"/>
    <cellStyle name="Normal 6 5 2 2 3 3 2 4" xfId="48264"/>
    <cellStyle name="Normal 6 5 2 2 3 3 2 5" xfId="58828"/>
    <cellStyle name="Normal 6 5 2 2 3 3 3" xfId="16765"/>
    <cellStyle name="Normal 6 5 2 2 3 3 4" xfId="21872"/>
    <cellStyle name="Normal 6 5 2 2 3 3 5" xfId="32429"/>
    <cellStyle name="Normal 6 5 2 2 3 3 6" xfId="42984"/>
    <cellStyle name="Normal 6 5 2 2 3 3 7" xfId="53548"/>
    <cellStyle name="Normal 6 5 2 2 3 4" xfId="9005"/>
    <cellStyle name="Normal 6 5 2 2 3 4 2" xfId="24512"/>
    <cellStyle name="Normal 6 5 2 2 3 4 3" xfId="35069"/>
    <cellStyle name="Normal 6 5 2 2 3 4 4" xfId="45624"/>
    <cellStyle name="Normal 6 5 2 2 3 4 5" xfId="56188"/>
    <cellStyle name="Normal 6 5 2 2 3 5" xfId="3723"/>
    <cellStyle name="Normal 6 5 2 2 3 6" xfId="14301"/>
    <cellStyle name="Normal 6 5 2 2 3 7" xfId="19232"/>
    <cellStyle name="Normal 6 5 2 2 3 8" xfId="29789"/>
    <cellStyle name="Normal 6 5 2 2 3 9" xfId="40344"/>
    <cellStyle name="Normal 6 5 2 2 4" xfId="1607"/>
    <cellStyle name="Normal 6 5 2 2 4 2" xfId="6893"/>
    <cellStyle name="Normal 6 5 2 2 4 2 2" xfId="12174"/>
    <cellStyle name="Normal 6 5 2 2 4 2 2 2" xfId="27680"/>
    <cellStyle name="Normal 6 5 2 2 4 2 2 3" xfId="38237"/>
    <cellStyle name="Normal 6 5 2 2 4 2 2 4" xfId="48792"/>
    <cellStyle name="Normal 6 5 2 2 4 2 2 5" xfId="59356"/>
    <cellStyle name="Normal 6 5 2 2 4 2 3" xfId="17293"/>
    <cellStyle name="Normal 6 5 2 2 4 2 4" xfId="22400"/>
    <cellStyle name="Normal 6 5 2 2 4 2 5" xfId="32957"/>
    <cellStyle name="Normal 6 5 2 2 4 2 6" xfId="43512"/>
    <cellStyle name="Normal 6 5 2 2 4 2 7" xfId="54076"/>
    <cellStyle name="Normal 6 5 2 2 4 3" xfId="9533"/>
    <cellStyle name="Normal 6 5 2 2 4 3 2" xfId="25040"/>
    <cellStyle name="Normal 6 5 2 2 4 3 3" xfId="35597"/>
    <cellStyle name="Normal 6 5 2 2 4 3 4" xfId="46152"/>
    <cellStyle name="Normal 6 5 2 2 4 3 5" xfId="56716"/>
    <cellStyle name="Normal 6 5 2 2 4 4" xfId="4251"/>
    <cellStyle name="Normal 6 5 2 2 4 5" xfId="14829"/>
    <cellStyle name="Normal 6 5 2 2 4 6" xfId="19760"/>
    <cellStyle name="Normal 6 5 2 2 4 7" xfId="30317"/>
    <cellStyle name="Normal 6 5 2 2 4 8" xfId="40872"/>
    <cellStyle name="Normal 6 5 2 2 4 9" xfId="51436"/>
    <cellStyle name="Normal 6 5 2 2 5" xfId="5660"/>
    <cellStyle name="Normal 6 5 2 2 5 2" xfId="10942"/>
    <cellStyle name="Normal 6 5 2 2 5 2 2" xfId="26448"/>
    <cellStyle name="Normal 6 5 2 2 5 2 3" xfId="37005"/>
    <cellStyle name="Normal 6 5 2 2 5 2 4" xfId="47560"/>
    <cellStyle name="Normal 6 5 2 2 5 2 5" xfId="58124"/>
    <cellStyle name="Normal 6 5 2 2 5 3" xfId="16061"/>
    <cellStyle name="Normal 6 5 2 2 5 4" xfId="21168"/>
    <cellStyle name="Normal 6 5 2 2 5 5" xfId="31725"/>
    <cellStyle name="Normal 6 5 2 2 5 6" xfId="42280"/>
    <cellStyle name="Normal 6 5 2 2 5 7" xfId="52844"/>
    <cellStyle name="Normal 6 5 2 2 6" xfId="8301"/>
    <cellStyle name="Normal 6 5 2 2 6 2" xfId="23808"/>
    <cellStyle name="Normal 6 5 2 2 6 3" xfId="34365"/>
    <cellStyle name="Normal 6 5 2 2 6 4" xfId="44920"/>
    <cellStyle name="Normal 6 5 2 2 6 5" xfId="55484"/>
    <cellStyle name="Normal 6 5 2 2 7" xfId="3023"/>
    <cellStyle name="Normal 6 5 2 2 8" xfId="13597"/>
    <cellStyle name="Normal 6 5 2 2 9" xfId="18528"/>
    <cellStyle name="Normal 6 5 2 3" xfId="550"/>
    <cellStyle name="Normal 6 5 2 3 10" xfId="39816"/>
    <cellStyle name="Normal 6 5 2 3 11" xfId="50380"/>
    <cellStyle name="Normal 6 5 2 3 2" xfId="1255"/>
    <cellStyle name="Normal 6 5 2 3 2 10" xfId="51084"/>
    <cellStyle name="Normal 6 5 2 3 2 2" xfId="2487"/>
    <cellStyle name="Normal 6 5 2 3 2 2 2" xfId="7773"/>
    <cellStyle name="Normal 6 5 2 3 2 2 2 2" xfId="13054"/>
    <cellStyle name="Normal 6 5 2 3 2 2 2 2 2" xfId="28560"/>
    <cellStyle name="Normal 6 5 2 3 2 2 2 2 3" xfId="39117"/>
    <cellStyle name="Normal 6 5 2 3 2 2 2 2 4" xfId="49672"/>
    <cellStyle name="Normal 6 5 2 3 2 2 2 2 5" xfId="60236"/>
    <cellStyle name="Normal 6 5 2 3 2 2 2 3" xfId="18173"/>
    <cellStyle name="Normal 6 5 2 3 2 2 2 4" xfId="23280"/>
    <cellStyle name="Normal 6 5 2 3 2 2 2 5" xfId="33837"/>
    <cellStyle name="Normal 6 5 2 3 2 2 2 6" xfId="44392"/>
    <cellStyle name="Normal 6 5 2 3 2 2 2 7" xfId="54956"/>
    <cellStyle name="Normal 6 5 2 3 2 2 3" xfId="10413"/>
    <cellStyle name="Normal 6 5 2 3 2 2 3 2" xfId="25920"/>
    <cellStyle name="Normal 6 5 2 3 2 2 3 3" xfId="36477"/>
    <cellStyle name="Normal 6 5 2 3 2 2 3 4" xfId="47032"/>
    <cellStyle name="Normal 6 5 2 3 2 2 3 5" xfId="57596"/>
    <cellStyle name="Normal 6 5 2 3 2 2 4" xfId="5131"/>
    <cellStyle name="Normal 6 5 2 3 2 2 5" xfId="15709"/>
    <cellStyle name="Normal 6 5 2 3 2 2 6" xfId="20640"/>
    <cellStyle name="Normal 6 5 2 3 2 2 7" xfId="31197"/>
    <cellStyle name="Normal 6 5 2 3 2 2 8" xfId="41752"/>
    <cellStyle name="Normal 6 5 2 3 2 2 9" xfId="52316"/>
    <cellStyle name="Normal 6 5 2 3 2 3" xfId="6541"/>
    <cellStyle name="Normal 6 5 2 3 2 3 2" xfId="11822"/>
    <cellStyle name="Normal 6 5 2 3 2 3 2 2" xfId="27328"/>
    <cellStyle name="Normal 6 5 2 3 2 3 2 3" xfId="37885"/>
    <cellStyle name="Normal 6 5 2 3 2 3 2 4" xfId="48440"/>
    <cellStyle name="Normal 6 5 2 3 2 3 2 5" xfId="59004"/>
    <cellStyle name="Normal 6 5 2 3 2 3 3" xfId="16941"/>
    <cellStyle name="Normal 6 5 2 3 2 3 4" xfId="22048"/>
    <cellStyle name="Normal 6 5 2 3 2 3 5" xfId="32605"/>
    <cellStyle name="Normal 6 5 2 3 2 3 6" xfId="43160"/>
    <cellStyle name="Normal 6 5 2 3 2 3 7" xfId="53724"/>
    <cellStyle name="Normal 6 5 2 3 2 4" xfId="9181"/>
    <cellStyle name="Normal 6 5 2 3 2 4 2" xfId="24688"/>
    <cellStyle name="Normal 6 5 2 3 2 4 3" xfId="35245"/>
    <cellStyle name="Normal 6 5 2 3 2 4 4" xfId="45800"/>
    <cellStyle name="Normal 6 5 2 3 2 4 5" xfId="56364"/>
    <cellStyle name="Normal 6 5 2 3 2 5" xfId="3899"/>
    <cellStyle name="Normal 6 5 2 3 2 6" xfId="14477"/>
    <cellStyle name="Normal 6 5 2 3 2 7" xfId="19408"/>
    <cellStyle name="Normal 6 5 2 3 2 8" xfId="29965"/>
    <cellStyle name="Normal 6 5 2 3 2 9" xfId="40520"/>
    <cellStyle name="Normal 6 5 2 3 3" xfId="1783"/>
    <cellStyle name="Normal 6 5 2 3 3 2" xfId="7069"/>
    <cellStyle name="Normal 6 5 2 3 3 2 2" xfId="12350"/>
    <cellStyle name="Normal 6 5 2 3 3 2 2 2" xfId="27856"/>
    <cellStyle name="Normal 6 5 2 3 3 2 2 3" xfId="38413"/>
    <cellStyle name="Normal 6 5 2 3 3 2 2 4" xfId="48968"/>
    <cellStyle name="Normal 6 5 2 3 3 2 2 5" xfId="59532"/>
    <cellStyle name="Normal 6 5 2 3 3 2 3" xfId="17469"/>
    <cellStyle name="Normal 6 5 2 3 3 2 4" xfId="22576"/>
    <cellStyle name="Normal 6 5 2 3 3 2 5" xfId="33133"/>
    <cellStyle name="Normal 6 5 2 3 3 2 6" xfId="43688"/>
    <cellStyle name="Normal 6 5 2 3 3 2 7" xfId="54252"/>
    <cellStyle name="Normal 6 5 2 3 3 3" xfId="9709"/>
    <cellStyle name="Normal 6 5 2 3 3 3 2" xfId="25216"/>
    <cellStyle name="Normal 6 5 2 3 3 3 3" xfId="35773"/>
    <cellStyle name="Normal 6 5 2 3 3 3 4" xfId="46328"/>
    <cellStyle name="Normal 6 5 2 3 3 3 5" xfId="56892"/>
    <cellStyle name="Normal 6 5 2 3 3 4" xfId="4427"/>
    <cellStyle name="Normal 6 5 2 3 3 5" xfId="15005"/>
    <cellStyle name="Normal 6 5 2 3 3 6" xfId="19936"/>
    <cellStyle name="Normal 6 5 2 3 3 7" xfId="30493"/>
    <cellStyle name="Normal 6 5 2 3 3 8" xfId="41048"/>
    <cellStyle name="Normal 6 5 2 3 3 9" xfId="51612"/>
    <cellStyle name="Normal 6 5 2 3 4" xfId="5836"/>
    <cellStyle name="Normal 6 5 2 3 4 2" xfId="11118"/>
    <cellStyle name="Normal 6 5 2 3 4 2 2" xfId="26624"/>
    <cellStyle name="Normal 6 5 2 3 4 2 3" xfId="37181"/>
    <cellStyle name="Normal 6 5 2 3 4 2 4" xfId="47736"/>
    <cellStyle name="Normal 6 5 2 3 4 2 5" xfId="58300"/>
    <cellStyle name="Normal 6 5 2 3 4 3" xfId="16237"/>
    <cellStyle name="Normal 6 5 2 3 4 4" xfId="21344"/>
    <cellStyle name="Normal 6 5 2 3 4 5" xfId="31901"/>
    <cellStyle name="Normal 6 5 2 3 4 6" xfId="42456"/>
    <cellStyle name="Normal 6 5 2 3 4 7" xfId="53020"/>
    <cellStyle name="Normal 6 5 2 3 5" xfId="8477"/>
    <cellStyle name="Normal 6 5 2 3 5 2" xfId="23984"/>
    <cellStyle name="Normal 6 5 2 3 5 3" xfId="34541"/>
    <cellStyle name="Normal 6 5 2 3 5 4" xfId="45096"/>
    <cellStyle name="Normal 6 5 2 3 5 5" xfId="55660"/>
    <cellStyle name="Normal 6 5 2 3 6" xfId="3195"/>
    <cellStyle name="Normal 6 5 2 3 7" xfId="13773"/>
    <cellStyle name="Normal 6 5 2 3 8" xfId="18704"/>
    <cellStyle name="Normal 6 5 2 3 9" xfId="29261"/>
    <cellStyle name="Normal 6 5 2 4" xfId="903"/>
    <cellStyle name="Normal 6 5 2 4 10" xfId="50732"/>
    <cellStyle name="Normal 6 5 2 4 2" xfId="2135"/>
    <cellStyle name="Normal 6 5 2 4 2 2" xfId="7421"/>
    <cellStyle name="Normal 6 5 2 4 2 2 2" xfId="12702"/>
    <cellStyle name="Normal 6 5 2 4 2 2 2 2" xfId="28208"/>
    <cellStyle name="Normal 6 5 2 4 2 2 2 3" xfId="38765"/>
    <cellStyle name="Normal 6 5 2 4 2 2 2 4" xfId="49320"/>
    <cellStyle name="Normal 6 5 2 4 2 2 2 5" xfId="59884"/>
    <cellStyle name="Normal 6 5 2 4 2 2 3" xfId="17821"/>
    <cellStyle name="Normal 6 5 2 4 2 2 4" xfId="22928"/>
    <cellStyle name="Normal 6 5 2 4 2 2 5" xfId="33485"/>
    <cellStyle name="Normal 6 5 2 4 2 2 6" xfId="44040"/>
    <cellStyle name="Normal 6 5 2 4 2 2 7" xfId="54604"/>
    <cellStyle name="Normal 6 5 2 4 2 3" xfId="10061"/>
    <cellStyle name="Normal 6 5 2 4 2 3 2" xfId="25568"/>
    <cellStyle name="Normal 6 5 2 4 2 3 3" xfId="36125"/>
    <cellStyle name="Normal 6 5 2 4 2 3 4" xfId="46680"/>
    <cellStyle name="Normal 6 5 2 4 2 3 5" xfId="57244"/>
    <cellStyle name="Normal 6 5 2 4 2 4" xfId="4779"/>
    <cellStyle name="Normal 6 5 2 4 2 5" xfId="15357"/>
    <cellStyle name="Normal 6 5 2 4 2 6" xfId="20288"/>
    <cellStyle name="Normal 6 5 2 4 2 7" xfId="30845"/>
    <cellStyle name="Normal 6 5 2 4 2 8" xfId="41400"/>
    <cellStyle name="Normal 6 5 2 4 2 9" xfId="51964"/>
    <cellStyle name="Normal 6 5 2 4 3" xfId="6189"/>
    <cellStyle name="Normal 6 5 2 4 3 2" xfId="11470"/>
    <cellStyle name="Normal 6 5 2 4 3 2 2" xfId="26976"/>
    <cellStyle name="Normal 6 5 2 4 3 2 3" xfId="37533"/>
    <cellStyle name="Normal 6 5 2 4 3 2 4" xfId="48088"/>
    <cellStyle name="Normal 6 5 2 4 3 2 5" xfId="58652"/>
    <cellStyle name="Normal 6 5 2 4 3 3" xfId="16589"/>
    <cellStyle name="Normal 6 5 2 4 3 4" xfId="21696"/>
    <cellStyle name="Normal 6 5 2 4 3 5" xfId="32253"/>
    <cellStyle name="Normal 6 5 2 4 3 6" xfId="42808"/>
    <cellStyle name="Normal 6 5 2 4 3 7" xfId="53372"/>
    <cellStyle name="Normal 6 5 2 4 4" xfId="8829"/>
    <cellStyle name="Normal 6 5 2 4 4 2" xfId="24336"/>
    <cellStyle name="Normal 6 5 2 4 4 3" xfId="34893"/>
    <cellStyle name="Normal 6 5 2 4 4 4" xfId="45448"/>
    <cellStyle name="Normal 6 5 2 4 4 5" xfId="56012"/>
    <cellStyle name="Normal 6 5 2 4 5" xfId="3547"/>
    <cellStyle name="Normal 6 5 2 4 6" xfId="14125"/>
    <cellStyle name="Normal 6 5 2 4 7" xfId="19056"/>
    <cellStyle name="Normal 6 5 2 4 8" xfId="29613"/>
    <cellStyle name="Normal 6 5 2 4 9" xfId="40168"/>
    <cellStyle name="Normal 6 5 2 5" xfId="1431"/>
    <cellStyle name="Normal 6 5 2 5 2" xfId="6717"/>
    <cellStyle name="Normal 6 5 2 5 2 2" xfId="11998"/>
    <cellStyle name="Normal 6 5 2 5 2 2 2" xfId="27504"/>
    <cellStyle name="Normal 6 5 2 5 2 2 3" xfId="38061"/>
    <cellStyle name="Normal 6 5 2 5 2 2 4" xfId="48616"/>
    <cellStyle name="Normal 6 5 2 5 2 2 5" xfId="59180"/>
    <cellStyle name="Normal 6 5 2 5 2 3" xfId="17117"/>
    <cellStyle name="Normal 6 5 2 5 2 4" xfId="22224"/>
    <cellStyle name="Normal 6 5 2 5 2 5" xfId="32781"/>
    <cellStyle name="Normal 6 5 2 5 2 6" xfId="43336"/>
    <cellStyle name="Normal 6 5 2 5 2 7" xfId="53900"/>
    <cellStyle name="Normal 6 5 2 5 3" xfId="9357"/>
    <cellStyle name="Normal 6 5 2 5 3 2" xfId="24864"/>
    <cellStyle name="Normal 6 5 2 5 3 3" xfId="35421"/>
    <cellStyle name="Normal 6 5 2 5 3 4" xfId="45976"/>
    <cellStyle name="Normal 6 5 2 5 3 5" xfId="56540"/>
    <cellStyle name="Normal 6 5 2 5 4" xfId="4075"/>
    <cellStyle name="Normal 6 5 2 5 5" xfId="14653"/>
    <cellStyle name="Normal 6 5 2 5 6" xfId="19584"/>
    <cellStyle name="Normal 6 5 2 5 7" xfId="30141"/>
    <cellStyle name="Normal 6 5 2 5 8" xfId="40696"/>
    <cellStyle name="Normal 6 5 2 5 9" xfId="51260"/>
    <cellStyle name="Normal 6 5 2 6" xfId="2663"/>
    <cellStyle name="Normal 6 5 2 6 2" xfId="7949"/>
    <cellStyle name="Normal 6 5 2 6 2 2" xfId="13230"/>
    <cellStyle name="Normal 6 5 2 6 2 2 2" xfId="28736"/>
    <cellStyle name="Normal 6 5 2 6 2 2 3" xfId="39293"/>
    <cellStyle name="Normal 6 5 2 6 2 2 4" xfId="49848"/>
    <cellStyle name="Normal 6 5 2 6 2 2 5" xfId="60412"/>
    <cellStyle name="Normal 6 5 2 6 2 3" xfId="23456"/>
    <cellStyle name="Normal 6 5 2 6 2 4" xfId="34013"/>
    <cellStyle name="Normal 6 5 2 6 2 5" xfId="44568"/>
    <cellStyle name="Normal 6 5 2 6 2 6" xfId="55132"/>
    <cellStyle name="Normal 6 5 2 6 3" xfId="10589"/>
    <cellStyle name="Normal 6 5 2 6 3 2" xfId="26096"/>
    <cellStyle name="Normal 6 5 2 6 3 3" xfId="36653"/>
    <cellStyle name="Normal 6 5 2 6 3 4" xfId="47208"/>
    <cellStyle name="Normal 6 5 2 6 3 5" xfId="57772"/>
    <cellStyle name="Normal 6 5 2 6 4" xfId="5307"/>
    <cellStyle name="Normal 6 5 2 6 5" xfId="15885"/>
    <cellStyle name="Normal 6 5 2 6 6" xfId="20816"/>
    <cellStyle name="Normal 6 5 2 6 7" xfId="31373"/>
    <cellStyle name="Normal 6 5 2 6 8" xfId="41928"/>
    <cellStyle name="Normal 6 5 2 6 9" xfId="52492"/>
    <cellStyle name="Normal 6 5 2 7" xfId="5484"/>
    <cellStyle name="Normal 6 5 2 7 2" xfId="10766"/>
    <cellStyle name="Normal 6 5 2 7 2 2" xfId="26272"/>
    <cellStyle name="Normal 6 5 2 7 2 3" xfId="36829"/>
    <cellStyle name="Normal 6 5 2 7 2 4" xfId="47384"/>
    <cellStyle name="Normal 6 5 2 7 2 5" xfId="57948"/>
    <cellStyle name="Normal 6 5 2 7 3" xfId="20992"/>
    <cellStyle name="Normal 6 5 2 7 4" xfId="31549"/>
    <cellStyle name="Normal 6 5 2 7 5" xfId="42104"/>
    <cellStyle name="Normal 6 5 2 7 6" xfId="52668"/>
    <cellStyle name="Normal 6 5 2 8" xfId="8125"/>
    <cellStyle name="Normal 6 5 2 8 2" xfId="23632"/>
    <cellStyle name="Normal 6 5 2 8 3" xfId="34189"/>
    <cellStyle name="Normal 6 5 2 8 4" xfId="44744"/>
    <cellStyle name="Normal 6 5 2 8 5" xfId="55308"/>
    <cellStyle name="Normal 6 5 2 9" xfId="2840"/>
    <cellStyle name="Normal 6 5 3" xfId="287"/>
    <cellStyle name="Normal 6 5 3 10" xfId="29002"/>
    <cellStyle name="Normal 6 5 3 11" xfId="39557"/>
    <cellStyle name="Normal 6 5 3 12" xfId="50117"/>
    <cellStyle name="Normal 6 5 3 2" xfId="640"/>
    <cellStyle name="Normal 6 5 3 2 10" xfId="50469"/>
    <cellStyle name="Normal 6 5 3 2 2" xfId="1872"/>
    <cellStyle name="Normal 6 5 3 2 2 2" xfId="7158"/>
    <cellStyle name="Normal 6 5 3 2 2 2 2" xfId="12439"/>
    <cellStyle name="Normal 6 5 3 2 2 2 2 2" xfId="27945"/>
    <cellStyle name="Normal 6 5 3 2 2 2 2 3" xfId="38502"/>
    <cellStyle name="Normal 6 5 3 2 2 2 2 4" xfId="49057"/>
    <cellStyle name="Normal 6 5 3 2 2 2 2 5" xfId="59621"/>
    <cellStyle name="Normal 6 5 3 2 2 2 3" xfId="17558"/>
    <cellStyle name="Normal 6 5 3 2 2 2 4" xfId="22665"/>
    <cellStyle name="Normal 6 5 3 2 2 2 5" xfId="33222"/>
    <cellStyle name="Normal 6 5 3 2 2 2 6" xfId="43777"/>
    <cellStyle name="Normal 6 5 3 2 2 2 7" xfId="54341"/>
    <cellStyle name="Normal 6 5 3 2 2 3" xfId="9798"/>
    <cellStyle name="Normal 6 5 3 2 2 3 2" xfId="25305"/>
    <cellStyle name="Normal 6 5 3 2 2 3 3" xfId="35862"/>
    <cellStyle name="Normal 6 5 3 2 2 3 4" xfId="46417"/>
    <cellStyle name="Normal 6 5 3 2 2 3 5" xfId="56981"/>
    <cellStyle name="Normal 6 5 3 2 2 4" xfId="4516"/>
    <cellStyle name="Normal 6 5 3 2 2 5" xfId="15094"/>
    <cellStyle name="Normal 6 5 3 2 2 6" xfId="20025"/>
    <cellStyle name="Normal 6 5 3 2 2 7" xfId="30582"/>
    <cellStyle name="Normal 6 5 3 2 2 8" xfId="41137"/>
    <cellStyle name="Normal 6 5 3 2 2 9" xfId="51701"/>
    <cellStyle name="Normal 6 5 3 2 3" xfId="5926"/>
    <cellStyle name="Normal 6 5 3 2 3 2" xfId="11207"/>
    <cellStyle name="Normal 6 5 3 2 3 2 2" xfId="26713"/>
    <cellStyle name="Normal 6 5 3 2 3 2 3" xfId="37270"/>
    <cellStyle name="Normal 6 5 3 2 3 2 4" xfId="47825"/>
    <cellStyle name="Normal 6 5 3 2 3 2 5" xfId="58389"/>
    <cellStyle name="Normal 6 5 3 2 3 3" xfId="16326"/>
    <cellStyle name="Normal 6 5 3 2 3 4" xfId="21433"/>
    <cellStyle name="Normal 6 5 3 2 3 5" xfId="31990"/>
    <cellStyle name="Normal 6 5 3 2 3 6" xfId="42545"/>
    <cellStyle name="Normal 6 5 3 2 3 7" xfId="53109"/>
    <cellStyle name="Normal 6 5 3 2 4" xfId="8566"/>
    <cellStyle name="Normal 6 5 3 2 4 2" xfId="24073"/>
    <cellStyle name="Normal 6 5 3 2 4 3" xfId="34630"/>
    <cellStyle name="Normal 6 5 3 2 4 4" xfId="45185"/>
    <cellStyle name="Normal 6 5 3 2 4 5" xfId="55749"/>
    <cellStyle name="Normal 6 5 3 2 5" xfId="3284"/>
    <cellStyle name="Normal 6 5 3 2 6" xfId="13862"/>
    <cellStyle name="Normal 6 5 3 2 7" xfId="18793"/>
    <cellStyle name="Normal 6 5 3 2 8" xfId="29350"/>
    <cellStyle name="Normal 6 5 3 2 9" xfId="39905"/>
    <cellStyle name="Normal 6 5 3 3" xfId="992"/>
    <cellStyle name="Normal 6 5 3 3 10" xfId="50821"/>
    <cellStyle name="Normal 6 5 3 3 2" xfId="2224"/>
    <cellStyle name="Normal 6 5 3 3 2 2" xfId="7510"/>
    <cellStyle name="Normal 6 5 3 3 2 2 2" xfId="12791"/>
    <cellStyle name="Normal 6 5 3 3 2 2 2 2" xfId="28297"/>
    <cellStyle name="Normal 6 5 3 3 2 2 2 3" xfId="38854"/>
    <cellStyle name="Normal 6 5 3 3 2 2 2 4" xfId="49409"/>
    <cellStyle name="Normal 6 5 3 3 2 2 2 5" xfId="59973"/>
    <cellStyle name="Normal 6 5 3 3 2 2 3" xfId="17910"/>
    <cellStyle name="Normal 6 5 3 3 2 2 4" xfId="23017"/>
    <cellStyle name="Normal 6 5 3 3 2 2 5" xfId="33574"/>
    <cellStyle name="Normal 6 5 3 3 2 2 6" xfId="44129"/>
    <cellStyle name="Normal 6 5 3 3 2 2 7" xfId="54693"/>
    <cellStyle name="Normal 6 5 3 3 2 3" xfId="10150"/>
    <cellStyle name="Normal 6 5 3 3 2 3 2" xfId="25657"/>
    <cellStyle name="Normal 6 5 3 3 2 3 3" xfId="36214"/>
    <cellStyle name="Normal 6 5 3 3 2 3 4" xfId="46769"/>
    <cellStyle name="Normal 6 5 3 3 2 3 5" xfId="57333"/>
    <cellStyle name="Normal 6 5 3 3 2 4" xfId="4868"/>
    <cellStyle name="Normal 6 5 3 3 2 5" xfId="15446"/>
    <cellStyle name="Normal 6 5 3 3 2 6" xfId="20377"/>
    <cellStyle name="Normal 6 5 3 3 2 7" xfId="30934"/>
    <cellStyle name="Normal 6 5 3 3 2 8" xfId="41489"/>
    <cellStyle name="Normal 6 5 3 3 2 9" xfId="52053"/>
    <cellStyle name="Normal 6 5 3 3 3" xfId="6278"/>
    <cellStyle name="Normal 6 5 3 3 3 2" xfId="11559"/>
    <cellStyle name="Normal 6 5 3 3 3 2 2" xfId="27065"/>
    <cellStyle name="Normal 6 5 3 3 3 2 3" xfId="37622"/>
    <cellStyle name="Normal 6 5 3 3 3 2 4" xfId="48177"/>
    <cellStyle name="Normal 6 5 3 3 3 2 5" xfId="58741"/>
    <cellStyle name="Normal 6 5 3 3 3 3" xfId="16678"/>
    <cellStyle name="Normal 6 5 3 3 3 4" xfId="21785"/>
    <cellStyle name="Normal 6 5 3 3 3 5" xfId="32342"/>
    <cellStyle name="Normal 6 5 3 3 3 6" xfId="42897"/>
    <cellStyle name="Normal 6 5 3 3 3 7" xfId="53461"/>
    <cellStyle name="Normal 6 5 3 3 4" xfId="8918"/>
    <cellStyle name="Normal 6 5 3 3 4 2" xfId="24425"/>
    <cellStyle name="Normal 6 5 3 3 4 3" xfId="34982"/>
    <cellStyle name="Normal 6 5 3 3 4 4" xfId="45537"/>
    <cellStyle name="Normal 6 5 3 3 4 5" xfId="56101"/>
    <cellStyle name="Normal 6 5 3 3 5" xfId="3636"/>
    <cellStyle name="Normal 6 5 3 3 6" xfId="14214"/>
    <cellStyle name="Normal 6 5 3 3 7" xfId="19145"/>
    <cellStyle name="Normal 6 5 3 3 8" xfId="29702"/>
    <cellStyle name="Normal 6 5 3 3 9" xfId="40257"/>
    <cellStyle name="Normal 6 5 3 4" xfId="1520"/>
    <cellStyle name="Normal 6 5 3 4 2" xfId="6806"/>
    <cellStyle name="Normal 6 5 3 4 2 2" xfId="12087"/>
    <cellStyle name="Normal 6 5 3 4 2 2 2" xfId="27593"/>
    <cellStyle name="Normal 6 5 3 4 2 2 3" xfId="38150"/>
    <cellStyle name="Normal 6 5 3 4 2 2 4" xfId="48705"/>
    <cellStyle name="Normal 6 5 3 4 2 2 5" xfId="59269"/>
    <cellStyle name="Normal 6 5 3 4 2 3" xfId="17206"/>
    <cellStyle name="Normal 6 5 3 4 2 4" xfId="22313"/>
    <cellStyle name="Normal 6 5 3 4 2 5" xfId="32870"/>
    <cellStyle name="Normal 6 5 3 4 2 6" xfId="43425"/>
    <cellStyle name="Normal 6 5 3 4 2 7" xfId="53989"/>
    <cellStyle name="Normal 6 5 3 4 3" xfId="9446"/>
    <cellStyle name="Normal 6 5 3 4 3 2" xfId="24953"/>
    <cellStyle name="Normal 6 5 3 4 3 3" xfId="35510"/>
    <cellStyle name="Normal 6 5 3 4 3 4" xfId="46065"/>
    <cellStyle name="Normal 6 5 3 4 3 5" xfId="56629"/>
    <cellStyle name="Normal 6 5 3 4 4" xfId="4164"/>
    <cellStyle name="Normal 6 5 3 4 5" xfId="14742"/>
    <cellStyle name="Normal 6 5 3 4 6" xfId="19673"/>
    <cellStyle name="Normal 6 5 3 4 7" xfId="30230"/>
    <cellStyle name="Normal 6 5 3 4 8" xfId="40785"/>
    <cellStyle name="Normal 6 5 3 4 9" xfId="51349"/>
    <cellStyle name="Normal 6 5 3 5" xfId="5573"/>
    <cellStyle name="Normal 6 5 3 5 2" xfId="10855"/>
    <cellStyle name="Normal 6 5 3 5 2 2" xfId="26361"/>
    <cellStyle name="Normal 6 5 3 5 2 3" xfId="36918"/>
    <cellStyle name="Normal 6 5 3 5 2 4" xfId="47473"/>
    <cellStyle name="Normal 6 5 3 5 2 5" xfId="58037"/>
    <cellStyle name="Normal 6 5 3 5 3" xfId="15974"/>
    <cellStyle name="Normal 6 5 3 5 4" xfId="21081"/>
    <cellStyle name="Normal 6 5 3 5 5" xfId="31638"/>
    <cellStyle name="Normal 6 5 3 5 6" xfId="42193"/>
    <cellStyle name="Normal 6 5 3 5 7" xfId="52757"/>
    <cellStyle name="Normal 6 5 3 6" xfId="8214"/>
    <cellStyle name="Normal 6 5 3 6 2" xfId="23721"/>
    <cellStyle name="Normal 6 5 3 6 3" xfId="34278"/>
    <cellStyle name="Normal 6 5 3 6 4" xfId="44833"/>
    <cellStyle name="Normal 6 5 3 6 5" xfId="55397"/>
    <cellStyle name="Normal 6 5 3 7" xfId="2936"/>
    <cellStyle name="Normal 6 5 3 8" xfId="13510"/>
    <cellStyle name="Normal 6 5 3 9" xfId="18441"/>
    <cellStyle name="Normal 6 5 4" xfId="463"/>
    <cellStyle name="Normal 6 5 4 10" xfId="39731"/>
    <cellStyle name="Normal 6 5 4 11" xfId="50293"/>
    <cellStyle name="Normal 6 5 4 2" xfId="1168"/>
    <cellStyle name="Normal 6 5 4 2 10" xfId="50997"/>
    <cellStyle name="Normal 6 5 4 2 2" xfId="2400"/>
    <cellStyle name="Normal 6 5 4 2 2 2" xfId="7686"/>
    <cellStyle name="Normal 6 5 4 2 2 2 2" xfId="12967"/>
    <cellStyle name="Normal 6 5 4 2 2 2 2 2" xfId="28473"/>
    <cellStyle name="Normal 6 5 4 2 2 2 2 3" xfId="39030"/>
    <cellStyle name="Normal 6 5 4 2 2 2 2 4" xfId="49585"/>
    <cellStyle name="Normal 6 5 4 2 2 2 2 5" xfId="60149"/>
    <cellStyle name="Normal 6 5 4 2 2 2 3" xfId="18086"/>
    <cellStyle name="Normal 6 5 4 2 2 2 4" xfId="23193"/>
    <cellStyle name="Normal 6 5 4 2 2 2 5" xfId="33750"/>
    <cellStyle name="Normal 6 5 4 2 2 2 6" xfId="44305"/>
    <cellStyle name="Normal 6 5 4 2 2 2 7" xfId="54869"/>
    <cellStyle name="Normal 6 5 4 2 2 3" xfId="10326"/>
    <cellStyle name="Normal 6 5 4 2 2 3 2" xfId="25833"/>
    <cellStyle name="Normal 6 5 4 2 2 3 3" xfId="36390"/>
    <cellStyle name="Normal 6 5 4 2 2 3 4" xfId="46945"/>
    <cellStyle name="Normal 6 5 4 2 2 3 5" xfId="57509"/>
    <cellStyle name="Normal 6 5 4 2 2 4" xfId="5044"/>
    <cellStyle name="Normal 6 5 4 2 2 5" xfId="15622"/>
    <cellStyle name="Normal 6 5 4 2 2 6" xfId="20553"/>
    <cellStyle name="Normal 6 5 4 2 2 7" xfId="31110"/>
    <cellStyle name="Normal 6 5 4 2 2 8" xfId="41665"/>
    <cellStyle name="Normal 6 5 4 2 2 9" xfId="52229"/>
    <cellStyle name="Normal 6 5 4 2 3" xfId="6454"/>
    <cellStyle name="Normal 6 5 4 2 3 2" xfId="11735"/>
    <cellStyle name="Normal 6 5 4 2 3 2 2" xfId="27241"/>
    <cellStyle name="Normal 6 5 4 2 3 2 3" xfId="37798"/>
    <cellStyle name="Normal 6 5 4 2 3 2 4" xfId="48353"/>
    <cellStyle name="Normal 6 5 4 2 3 2 5" xfId="58917"/>
    <cellStyle name="Normal 6 5 4 2 3 3" xfId="16854"/>
    <cellStyle name="Normal 6 5 4 2 3 4" xfId="21961"/>
    <cellStyle name="Normal 6 5 4 2 3 5" xfId="32518"/>
    <cellStyle name="Normal 6 5 4 2 3 6" xfId="43073"/>
    <cellStyle name="Normal 6 5 4 2 3 7" xfId="53637"/>
    <cellStyle name="Normal 6 5 4 2 4" xfId="9094"/>
    <cellStyle name="Normal 6 5 4 2 4 2" xfId="24601"/>
    <cellStyle name="Normal 6 5 4 2 4 3" xfId="35158"/>
    <cellStyle name="Normal 6 5 4 2 4 4" xfId="45713"/>
    <cellStyle name="Normal 6 5 4 2 4 5" xfId="56277"/>
    <cellStyle name="Normal 6 5 4 2 5" xfId="3812"/>
    <cellStyle name="Normal 6 5 4 2 6" xfId="14390"/>
    <cellStyle name="Normal 6 5 4 2 7" xfId="19321"/>
    <cellStyle name="Normal 6 5 4 2 8" xfId="29878"/>
    <cellStyle name="Normal 6 5 4 2 9" xfId="40433"/>
    <cellStyle name="Normal 6 5 4 3" xfId="1696"/>
    <cellStyle name="Normal 6 5 4 3 2" xfId="6982"/>
    <cellStyle name="Normal 6 5 4 3 2 2" xfId="12263"/>
    <cellStyle name="Normal 6 5 4 3 2 2 2" xfId="27769"/>
    <cellStyle name="Normal 6 5 4 3 2 2 3" xfId="38326"/>
    <cellStyle name="Normal 6 5 4 3 2 2 4" xfId="48881"/>
    <cellStyle name="Normal 6 5 4 3 2 2 5" xfId="59445"/>
    <cellStyle name="Normal 6 5 4 3 2 3" xfId="17382"/>
    <cellStyle name="Normal 6 5 4 3 2 4" xfId="22489"/>
    <cellStyle name="Normal 6 5 4 3 2 5" xfId="33046"/>
    <cellStyle name="Normal 6 5 4 3 2 6" xfId="43601"/>
    <cellStyle name="Normal 6 5 4 3 2 7" xfId="54165"/>
    <cellStyle name="Normal 6 5 4 3 3" xfId="9622"/>
    <cellStyle name="Normal 6 5 4 3 3 2" xfId="25129"/>
    <cellStyle name="Normal 6 5 4 3 3 3" xfId="35686"/>
    <cellStyle name="Normal 6 5 4 3 3 4" xfId="46241"/>
    <cellStyle name="Normal 6 5 4 3 3 5" xfId="56805"/>
    <cellStyle name="Normal 6 5 4 3 4" xfId="4340"/>
    <cellStyle name="Normal 6 5 4 3 5" xfId="14918"/>
    <cellStyle name="Normal 6 5 4 3 6" xfId="19849"/>
    <cellStyle name="Normal 6 5 4 3 7" xfId="30406"/>
    <cellStyle name="Normal 6 5 4 3 8" xfId="40961"/>
    <cellStyle name="Normal 6 5 4 3 9" xfId="51525"/>
    <cellStyle name="Normal 6 5 4 4" xfId="5749"/>
    <cellStyle name="Normal 6 5 4 4 2" xfId="11031"/>
    <cellStyle name="Normal 6 5 4 4 2 2" xfId="26537"/>
    <cellStyle name="Normal 6 5 4 4 2 3" xfId="37094"/>
    <cellStyle name="Normal 6 5 4 4 2 4" xfId="47649"/>
    <cellStyle name="Normal 6 5 4 4 2 5" xfId="58213"/>
    <cellStyle name="Normal 6 5 4 4 3" xfId="16150"/>
    <cellStyle name="Normal 6 5 4 4 4" xfId="21257"/>
    <cellStyle name="Normal 6 5 4 4 5" xfId="31814"/>
    <cellStyle name="Normal 6 5 4 4 6" xfId="42369"/>
    <cellStyle name="Normal 6 5 4 4 7" xfId="52933"/>
    <cellStyle name="Normal 6 5 4 5" xfId="8390"/>
    <cellStyle name="Normal 6 5 4 5 2" xfId="23897"/>
    <cellStyle name="Normal 6 5 4 5 3" xfId="34454"/>
    <cellStyle name="Normal 6 5 4 5 4" xfId="45009"/>
    <cellStyle name="Normal 6 5 4 5 5" xfId="55573"/>
    <cellStyle name="Normal 6 5 4 6" xfId="3110"/>
    <cellStyle name="Normal 6 5 4 7" xfId="13686"/>
    <cellStyle name="Normal 6 5 4 8" xfId="18617"/>
    <cellStyle name="Normal 6 5 4 9" xfId="29176"/>
    <cellStyle name="Normal 6 5 5" xfId="816"/>
    <cellStyle name="Normal 6 5 5 10" xfId="50645"/>
    <cellStyle name="Normal 6 5 5 2" xfId="2048"/>
    <cellStyle name="Normal 6 5 5 2 2" xfId="7334"/>
    <cellStyle name="Normal 6 5 5 2 2 2" xfId="12615"/>
    <cellStyle name="Normal 6 5 5 2 2 2 2" xfId="28121"/>
    <cellStyle name="Normal 6 5 5 2 2 2 3" xfId="38678"/>
    <cellStyle name="Normal 6 5 5 2 2 2 4" xfId="49233"/>
    <cellStyle name="Normal 6 5 5 2 2 2 5" xfId="59797"/>
    <cellStyle name="Normal 6 5 5 2 2 3" xfId="17734"/>
    <cellStyle name="Normal 6 5 5 2 2 4" xfId="22841"/>
    <cellStyle name="Normal 6 5 5 2 2 5" xfId="33398"/>
    <cellStyle name="Normal 6 5 5 2 2 6" xfId="43953"/>
    <cellStyle name="Normal 6 5 5 2 2 7" xfId="54517"/>
    <cellStyle name="Normal 6 5 5 2 3" xfId="9974"/>
    <cellStyle name="Normal 6 5 5 2 3 2" xfId="25481"/>
    <cellStyle name="Normal 6 5 5 2 3 3" xfId="36038"/>
    <cellStyle name="Normal 6 5 5 2 3 4" xfId="46593"/>
    <cellStyle name="Normal 6 5 5 2 3 5" xfId="57157"/>
    <cellStyle name="Normal 6 5 5 2 4" xfId="4692"/>
    <cellStyle name="Normal 6 5 5 2 5" xfId="15270"/>
    <cellStyle name="Normal 6 5 5 2 6" xfId="20201"/>
    <cellStyle name="Normal 6 5 5 2 7" xfId="30758"/>
    <cellStyle name="Normal 6 5 5 2 8" xfId="41313"/>
    <cellStyle name="Normal 6 5 5 2 9" xfId="51877"/>
    <cellStyle name="Normal 6 5 5 3" xfId="6102"/>
    <cellStyle name="Normal 6 5 5 3 2" xfId="11383"/>
    <cellStyle name="Normal 6 5 5 3 2 2" xfId="26889"/>
    <cellStyle name="Normal 6 5 5 3 2 3" xfId="37446"/>
    <cellStyle name="Normal 6 5 5 3 2 4" xfId="48001"/>
    <cellStyle name="Normal 6 5 5 3 2 5" xfId="58565"/>
    <cellStyle name="Normal 6 5 5 3 3" xfId="16502"/>
    <cellStyle name="Normal 6 5 5 3 4" xfId="21609"/>
    <cellStyle name="Normal 6 5 5 3 5" xfId="32166"/>
    <cellStyle name="Normal 6 5 5 3 6" xfId="42721"/>
    <cellStyle name="Normal 6 5 5 3 7" xfId="53285"/>
    <cellStyle name="Normal 6 5 5 4" xfId="8742"/>
    <cellStyle name="Normal 6 5 5 4 2" xfId="24249"/>
    <cellStyle name="Normal 6 5 5 4 3" xfId="34806"/>
    <cellStyle name="Normal 6 5 5 4 4" xfId="45361"/>
    <cellStyle name="Normal 6 5 5 4 5" xfId="55925"/>
    <cellStyle name="Normal 6 5 5 5" xfId="3460"/>
    <cellStyle name="Normal 6 5 5 6" xfId="14038"/>
    <cellStyle name="Normal 6 5 5 7" xfId="18969"/>
    <cellStyle name="Normal 6 5 5 8" xfId="29526"/>
    <cellStyle name="Normal 6 5 5 9" xfId="40081"/>
    <cellStyle name="Normal 6 5 6" xfId="1344"/>
    <cellStyle name="Normal 6 5 6 2" xfId="6630"/>
    <cellStyle name="Normal 6 5 6 2 2" xfId="11911"/>
    <cellStyle name="Normal 6 5 6 2 2 2" xfId="27417"/>
    <cellStyle name="Normal 6 5 6 2 2 3" xfId="37974"/>
    <cellStyle name="Normal 6 5 6 2 2 4" xfId="48529"/>
    <cellStyle name="Normal 6 5 6 2 2 5" xfId="59093"/>
    <cellStyle name="Normal 6 5 6 2 3" xfId="17030"/>
    <cellStyle name="Normal 6 5 6 2 4" xfId="22137"/>
    <cellStyle name="Normal 6 5 6 2 5" xfId="32694"/>
    <cellStyle name="Normal 6 5 6 2 6" xfId="43249"/>
    <cellStyle name="Normal 6 5 6 2 7" xfId="53813"/>
    <cellStyle name="Normal 6 5 6 3" xfId="9270"/>
    <cellStyle name="Normal 6 5 6 3 2" xfId="24777"/>
    <cellStyle name="Normal 6 5 6 3 3" xfId="35334"/>
    <cellStyle name="Normal 6 5 6 3 4" xfId="45889"/>
    <cellStyle name="Normal 6 5 6 3 5" xfId="56453"/>
    <cellStyle name="Normal 6 5 6 4" xfId="3988"/>
    <cellStyle name="Normal 6 5 6 5" xfId="14566"/>
    <cellStyle name="Normal 6 5 6 6" xfId="19497"/>
    <cellStyle name="Normal 6 5 6 7" xfId="30054"/>
    <cellStyle name="Normal 6 5 6 8" xfId="40609"/>
    <cellStyle name="Normal 6 5 6 9" xfId="51173"/>
    <cellStyle name="Normal 6 5 7" xfId="2576"/>
    <cellStyle name="Normal 6 5 7 2" xfId="7862"/>
    <cellStyle name="Normal 6 5 7 2 2" xfId="13143"/>
    <cellStyle name="Normal 6 5 7 2 2 2" xfId="28649"/>
    <cellStyle name="Normal 6 5 7 2 2 3" xfId="39206"/>
    <cellStyle name="Normal 6 5 7 2 2 4" xfId="49761"/>
    <cellStyle name="Normal 6 5 7 2 2 5" xfId="60325"/>
    <cellStyle name="Normal 6 5 7 2 3" xfId="23369"/>
    <cellStyle name="Normal 6 5 7 2 4" xfId="33926"/>
    <cellStyle name="Normal 6 5 7 2 5" xfId="44481"/>
    <cellStyle name="Normal 6 5 7 2 6" xfId="55045"/>
    <cellStyle name="Normal 6 5 7 3" xfId="10502"/>
    <cellStyle name="Normal 6 5 7 3 2" xfId="26009"/>
    <cellStyle name="Normal 6 5 7 3 3" xfId="36566"/>
    <cellStyle name="Normal 6 5 7 3 4" xfId="47121"/>
    <cellStyle name="Normal 6 5 7 3 5" xfId="57685"/>
    <cellStyle name="Normal 6 5 7 4" xfId="5220"/>
    <cellStyle name="Normal 6 5 7 5" xfId="15798"/>
    <cellStyle name="Normal 6 5 7 6" xfId="20729"/>
    <cellStyle name="Normal 6 5 7 7" xfId="31286"/>
    <cellStyle name="Normal 6 5 7 8" xfId="41841"/>
    <cellStyle name="Normal 6 5 7 9" xfId="52405"/>
    <cellStyle name="Normal 6 5 8" xfId="5397"/>
    <cellStyle name="Normal 6 5 8 2" xfId="10679"/>
    <cellStyle name="Normal 6 5 8 2 2" xfId="26185"/>
    <cellStyle name="Normal 6 5 8 2 3" xfId="36742"/>
    <cellStyle name="Normal 6 5 8 2 4" xfId="47297"/>
    <cellStyle name="Normal 6 5 8 2 5" xfId="57861"/>
    <cellStyle name="Normal 6 5 8 3" xfId="20905"/>
    <cellStyle name="Normal 6 5 8 4" xfId="31462"/>
    <cellStyle name="Normal 6 5 8 5" xfId="42017"/>
    <cellStyle name="Normal 6 5 8 6" xfId="52581"/>
    <cellStyle name="Normal 6 5 9" xfId="8038"/>
    <cellStyle name="Normal 6 5 9 2" xfId="23545"/>
    <cellStyle name="Normal 6 5 9 3" xfId="34102"/>
    <cellStyle name="Normal 6 5 9 4" xfId="44657"/>
    <cellStyle name="Normal 6 5 9 5" xfId="55221"/>
    <cellStyle name="Normal 6 6" xfId="124"/>
    <cellStyle name="Normal 6 7" xfId="144"/>
    <cellStyle name="Normal 6 7 10" xfId="2793"/>
    <cellStyle name="Normal 6 7 11" xfId="13374"/>
    <cellStyle name="Normal 6 7 12" xfId="18304"/>
    <cellStyle name="Normal 6 7 13" xfId="28866"/>
    <cellStyle name="Normal 6 7 14" xfId="39421"/>
    <cellStyle name="Normal 6 7 15" xfId="49981"/>
    <cellStyle name="Normal 6 7 2" xfId="327"/>
    <cellStyle name="Normal 6 7 2 10" xfId="18481"/>
    <cellStyle name="Normal 6 7 2 11" xfId="29042"/>
    <cellStyle name="Normal 6 7 2 12" xfId="39597"/>
    <cellStyle name="Normal 6 7 2 13" xfId="50157"/>
    <cellStyle name="Normal 6 7 2 2" xfId="680"/>
    <cellStyle name="Normal 6 7 2 2 10" xfId="50509"/>
    <cellStyle name="Normal 6 7 2 2 2" xfId="1912"/>
    <cellStyle name="Normal 6 7 2 2 2 2" xfId="7198"/>
    <cellStyle name="Normal 6 7 2 2 2 2 2" xfId="12479"/>
    <cellStyle name="Normal 6 7 2 2 2 2 2 2" xfId="27985"/>
    <cellStyle name="Normal 6 7 2 2 2 2 2 3" xfId="38542"/>
    <cellStyle name="Normal 6 7 2 2 2 2 2 4" xfId="49097"/>
    <cellStyle name="Normal 6 7 2 2 2 2 2 5" xfId="59661"/>
    <cellStyle name="Normal 6 7 2 2 2 2 3" xfId="17598"/>
    <cellStyle name="Normal 6 7 2 2 2 2 4" xfId="22705"/>
    <cellStyle name="Normal 6 7 2 2 2 2 5" xfId="33262"/>
    <cellStyle name="Normal 6 7 2 2 2 2 6" xfId="43817"/>
    <cellStyle name="Normal 6 7 2 2 2 2 7" xfId="54381"/>
    <cellStyle name="Normal 6 7 2 2 2 3" xfId="9838"/>
    <cellStyle name="Normal 6 7 2 2 2 3 2" xfId="25345"/>
    <cellStyle name="Normal 6 7 2 2 2 3 3" xfId="35902"/>
    <cellStyle name="Normal 6 7 2 2 2 3 4" xfId="46457"/>
    <cellStyle name="Normal 6 7 2 2 2 3 5" xfId="57021"/>
    <cellStyle name="Normal 6 7 2 2 2 4" xfId="4556"/>
    <cellStyle name="Normal 6 7 2 2 2 5" xfId="15134"/>
    <cellStyle name="Normal 6 7 2 2 2 6" xfId="20065"/>
    <cellStyle name="Normal 6 7 2 2 2 7" xfId="30622"/>
    <cellStyle name="Normal 6 7 2 2 2 8" xfId="41177"/>
    <cellStyle name="Normal 6 7 2 2 2 9" xfId="51741"/>
    <cellStyle name="Normal 6 7 2 2 3" xfId="5966"/>
    <cellStyle name="Normal 6 7 2 2 3 2" xfId="11247"/>
    <cellStyle name="Normal 6 7 2 2 3 2 2" xfId="26753"/>
    <cellStyle name="Normal 6 7 2 2 3 2 3" xfId="37310"/>
    <cellStyle name="Normal 6 7 2 2 3 2 4" xfId="47865"/>
    <cellStyle name="Normal 6 7 2 2 3 2 5" xfId="58429"/>
    <cellStyle name="Normal 6 7 2 2 3 3" xfId="16366"/>
    <cellStyle name="Normal 6 7 2 2 3 4" xfId="21473"/>
    <cellStyle name="Normal 6 7 2 2 3 5" xfId="32030"/>
    <cellStyle name="Normal 6 7 2 2 3 6" xfId="42585"/>
    <cellStyle name="Normal 6 7 2 2 3 7" xfId="53149"/>
    <cellStyle name="Normal 6 7 2 2 4" xfId="8606"/>
    <cellStyle name="Normal 6 7 2 2 4 2" xfId="24113"/>
    <cellStyle name="Normal 6 7 2 2 4 3" xfId="34670"/>
    <cellStyle name="Normal 6 7 2 2 4 4" xfId="45225"/>
    <cellStyle name="Normal 6 7 2 2 4 5" xfId="55789"/>
    <cellStyle name="Normal 6 7 2 2 5" xfId="3324"/>
    <cellStyle name="Normal 6 7 2 2 6" xfId="13902"/>
    <cellStyle name="Normal 6 7 2 2 7" xfId="18833"/>
    <cellStyle name="Normal 6 7 2 2 8" xfId="29390"/>
    <cellStyle name="Normal 6 7 2 2 9" xfId="39945"/>
    <cellStyle name="Normal 6 7 2 3" xfId="1032"/>
    <cellStyle name="Normal 6 7 2 3 10" xfId="50861"/>
    <cellStyle name="Normal 6 7 2 3 2" xfId="2264"/>
    <cellStyle name="Normal 6 7 2 3 2 2" xfId="7550"/>
    <cellStyle name="Normal 6 7 2 3 2 2 2" xfId="12831"/>
    <cellStyle name="Normal 6 7 2 3 2 2 2 2" xfId="28337"/>
    <cellStyle name="Normal 6 7 2 3 2 2 2 3" xfId="38894"/>
    <cellStyle name="Normal 6 7 2 3 2 2 2 4" xfId="49449"/>
    <cellStyle name="Normal 6 7 2 3 2 2 2 5" xfId="60013"/>
    <cellStyle name="Normal 6 7 2 3 2 2 3" xfId="17950"/>
    <cellStyle name="Normal 6 7 2 3 2 2 4" xfId="23057"/>
    <cellStyle name="Normal 6 7 2 3 2 2 5" xfId="33614"/>
    <cellStyle name="Normal 6 7 2 3 2 2 6" xfId="44169"/>
    <cellStyle name="Normal 6 7 2 3 2 2 7" xfId="54733"/>
    <cellStyle name="Normal 6 7 2 3 2 3" xfId="10190"/>
    <cellStyle name="Normal 6 7 2 3 2 3 2" xfId="25697"/>
    <cellStyle name="Normal 6 7 2 3 2 3 3" xfId="36254"/>
    <cellStyle name="Normal 6 7 2 3 2 3 4" xfId="46809"/>
    <cellStyle name="Normal 6 7 2 3 2 3 5" xfId="57373"/>
    <cellStyle name="Normal 6 7 2 3 2 4" xfId="4908"/>
    <cellStyle name="Normal 6 7 2 3 2 5" xfId="15486"/>
    <cellStyle name="Normal 6 7 2 3 2 6" xfId="20417"/>
    <cellStyle name="Normal 6 7 2 3 2 7" xfId="30974"/>
    <cellStyle name="Normal 6 7 2 3 2 8" xfId="41529"/>
    <cellStyle name="Normal 6 7 2 3 2 9" xfId="52093"/>
    <cellStyle name="Normal 6 7 2 3 3" xfId="6318"/>
    <cellStyle name="Normal 6 7 2 3 3 2" xfId="11599"/>
    <cellStyle name="Normal 6 7 2 3 3 2 2" xfId="27105"/>
    <cellStyle name="Normal 6 7 2 3 3 2 3" xfId="37662"/>
    <cellStyle name="Normal 6 7 2 3 3 2 4" xfId="48217"/>
    <cellStyle name="Normal 6 7 2 3 3 2 5" xfId="58781"/>
    <cellStyle name="Normal 6 7 2 3 3 3" xfId="16718"/>
    <cellStyle name="Normal 6 7 2 3 3 4" xfId="21825"/>
    <cellStyle name="Normal 6 7 2 3 3 5" xfId="32382"/>
    <cellStyle name="Normal 6 7 2 3 3 6" xfId="42937"/>
    <cellStyle name="Normal 6 7 2 3 3 7" xfId="53501"/>
    <cellStyle name="Normal 6 7 2 3 4" xfId="8958"/>
    <cellStyle name="Normal 6 7 2 3 4 2" xfId="24465"/>
    <cellStyle name="Normal 6 7 2 3 4 3" xfId="35022"/>
    <cellStyle name="Normal 6 7 2 3 4 4" xfId="45577"/>
    <cellStyle name="Normal 6 7 2 3 4 5" xfId="56141"/>
    <cellStyle name="Normal 6 7 2 3 5" xfId="3676"/>
    <cellStyle name="Normal 6 7 2 3 6" xfId="14254"/>
    <cellStyle name="Normal 6 7 2 3 7" xfId="19185"/>
    <cellStyle name="Normal 6 7 2 3 8" xfId="29742"/>
    <cellStyle name="Normal 6 7 2 3 9" xfId="40297"/>
    <cellStyle name="Normal 6 7 2 4" xfId="1560"/>
    <cellStyle name="Normal 6 7 2 4 2" xfId="6846"/>
    <cellStyle name="Normal 6 7 2 4 2 2" xfId="12127"/>
    <cellStyle name="Normal 6 7 2 4 2 2 2" xfId="27633"/>
    <cellStyle name="Normal 6 7 2 4 2 2 3" xfId="38190"/>
    <cellStyle name="Normal 6 7 2 4 2 2 4" xfId="48745"/>
    <cellStyle name="Normal 6 7 2 4 2 2 5" xfId="59309"/>
    <cellStyle name="Normal 6 7 2 4 2 3" xfId="17246"/>
    <cellStyle name="Normal 6 7 2 4 2 4" xfId="22353"/>
    <cellStyle name="Normal 6 7 2 4 2 5" xfId="32910"/>
    <cellStyle name="Normal 6 7 2 4 2 6" xfId="43465"/>
    <cellStyle name="Normal 6 7 2 4 2 7" xfId="54029"/>
    <cellStyle name="Normal 6 7 2 4 3" xfId="9486"/>
    <cellStyle name="Normal 6 7 2 4 3 2" xfId="24993"/>
    <cellStyle name="Normal 6 7 2 4 3 3" xfId="35550"/>
    <cellStyle name="Normal 6 7 2 4 3 4" xfId="46105"/>
    <cellStyle name="Normal 6 7 2 4 3 5" xfId="56669"/>
    <cellStyle name="Normal 6 7 2 4 4" xfId="4204"/>
    <cellStyle name="Normal 6 7 2 4 5" xfId="14782"/>
    <cellStyle name="Normal 6 7 2 4 6" xfId="19713"/>
    <cellStyle name="Normal 6 7 2 4 7" xfId="30270"/>
    <cellStyle name="Normal 6 7 2 4 8" xfId="40825"/>
    <cellStyle name="Normal 6 7 2 4 9" xfId="51389"/>
    <cellStyle name="Normal 6 7 2 5" xfId="5613"/>
    <cellStyle name="Normal 6 7 2 5 2" xfId="10895"/>
    <cellStyle name="Normal 6 7 2 5 2 2" xfId="26401"/>
    <cellStyle name="Normal 6 7 2 5 2 3" xfId="36958"/>
    <cellStyle name="Normal 6 7 2 5 2 4" xfId="47513"/>
    <cellStyle name="Normal 6 7 2 5 2 5" xfId="58077"/>
    <cellStyle name="Normal 6 7 2 5 3" xfId="16014"/>
    <cellStyle name="Normal 6 7 2 5 4" xfId="21121"/>
    <cellStyle name="Normal 6 7 2 5 5" xfId="31678"/>
    <cellStyle name="Normal 6 7 2 5 6" xfId="42233"/>
    <cellStyle name="Normal 6 7 2 5 7" xfId="52797"/>
    <cellStyle name="Normal 6 7 2 6" xfId="8254"/>
    <cellStyle name="Normal 6 7 2 6 2" xfId="23761"/>
    <cellStyle name="Normal 6 7 2 6 3" xfId="34318"/>
    <cellStyle name="Normal 6 7 2 6 4" xfId="44873"/>
    <cellStyle name="Normal 6 7 2 6 5" xfId="55437"/>
    <cellStyle name="Normal 6 7 2 7" xfId="13262"/>
    <cellStyle name="Normal 6 7 2 8" xfId="2976"/>
    <cellStyle name="Normal 6 7 2 9" xfId="13550"/>
    <cellStyle name="Normal 6 7 3" xfId="503"/>
    <cellStyle name="Normal 6 7 3 10" xfId="39771"/>
    <cellStyle name="Normal 6 7 3 11" xfId="50333"/>
    <cellStyle name="Normal 6 7 3 2" xfId="1208"/>
    <cellStyle name="Normal 6 7 3 2 10" xfId="51037"/>
    <cellStyle name="Normal 6 7 3 2 2" xfId="2440"/>
    <cellStyle name="Normal 6 7 3 2 2 2" xfId="7726"/>
    <cellStyle name="Normal 6 7 3 2 2 2 2" xfId="13007"/>
    <cellStyle name="Normal 6 7 3 2 2 2 2 2" xfId="28513"/>
    <cellStyle name="Normal 6 7 3 2 2 2 2 3" xfId="39070"/>
    <cellStyle name="Normal 6 7 3 2 2 2 2 4" xfId="49625"/>
    <cellStyle name="Normal 6 7 3 2 2 2 2 5" xfId="60189"/>
    <cellStyle name="Normal 6 7 3 2 2 2 3" xfId="18126"/>
    <cellStyle name="Normal 6 7 3 2 2 2 4" xfId="23233"/>
    <cellStyle name="Normal 6 7 3 2 2 2 5" xfId="33790"/>
    <cellStyle name="Normal 6 7 3 2 2 2 6" xfId="44345"/>
    <cellStyle name="Normal 6 7 3 2 2 2 7" xfId="54909"/>
    <cellStyle name="Normal 6 7 3 2 2 3" xfId="10366"/>
    <cellStyle name="Normal 6 7 3 2 2 3 2" xfId="25873"/>
    <cellStyle name="Normal 6 7 3 2 2 3 3" xfId="36430"/>
    <cellStyle name="Normal 6 7 3 2 2 3 4" xfId="46985"/>
    <cellStyle name="Normal 6 7 3 2 2 3 5" xfId="57549"/>
    <cellStyle name="Normal 6 7 3 2 2 4" xfId="5084"/>
    <cellStyle name="Normal 6 7 3 2 2 5" xfId="15662"/>
    <cellStyle name="Normal 6 7 3 2 2 6" xfId="20593"/>
    <cellStyle name="Normal 6 7 3 2 2 7" xfId="31150"/>
    <cellStyle name="Normal 6 7 3 2 2 8" xfId="41705"/>
    <cellStyle name="Normal 6 7 3 2 2 9" xfId="52269"/>
    <cellStyle name="Normal 6 7 3 2 3" xfId="6494"/>
    <cellStyle name="Normal 6 7 3 2 3 2" xfId="11775"/>
    <cellStyle name="Normal 6 7 3 2 3 2 2" xfId="27281"/>
    <cellStyle name="Normal 6 7 3 2 3 2 3" xfId="37838"/>
    <cellStyle name="Normal 6 7 3 2 3 2 4" xfId="48393"/>
    <cellStyle name="Normal 6 7 3 2 3 2 5" xfId="58957"/>
    <cellStyle name="Normal 6 7 3 2 3 3" xfId="16894"/>
    <cellStyle name="Normal 6 7 3 2 3 4" xfId="22001"/>
    <cellStyle name="Normal 6 7 3 2 3 5" xfId="32558"/>
    <cellStyle name="Normal 6 7 3 2 3 6" xfId="43113"/>
    <cellStyle name="Normal 6 7 3 2 3 7" xfId="53677"/>
    <cellStyle name="Normal 6 7 3 2 4" xfId="9134"/>
    <cellStyle name="Normal 6 7 3 2 4 2" xfId="24641"/>
    <cellStyle name="Normal 6 7 3 2 4 3" xfId="35198"/>
    <cellStyle name="Normal 6 7 3 2 4 4" xfId="45753"/>
    <cellStyle name="Normal 6 7 3 2 4 5" xfId="56317"/>
    <cellStyle name="Normal 6 7 3 2 5" xfId="3852"/>
    <cellStyle name="Normal 6 7 3 2 6" xfId="14430"/>
    <cellStyle name="Normal 6 7 3 2 7" xfId="19361"/>
    <cellStyle name="Normal 6 7 3 2 8" xfId="29918"/>
    <cellStyle name="Normal 6 7 3 2 9" xfId="40473"/>
    <cellStyle name="Normal 6 7 3 3" xfId="1736"/>
    <cellStyle name="Normal 6 7 3 3 2" xfId="7022"/>
    <cellStyle name="Normal 6 7 3 3 2 2" xfId="12303"/>
    <cellStyle name="Normal 6 7 3 3 2 2 2" xfId="27809"/>
    <cellStyle name="Normal 6 7 3 3 2 2 3" xfId="38366"/>
    <cellStyle name="Normal 6 7 3 3 2 2 4" xfId="48921"/>
    <cellStyle name="Normal 6 7 3 3 2 2 5" xfId="59485"/>
    <cellStyle name="Normal 6 7 3 3 2 3" xfId="17422"/>
    <cellStyle name="Normal 6 7 3 3 2 4" xfId="22529"/>
    <cellStyle name="Normal 6 7 3 3 2 5" xfId="33086"/>
    <cellStyle name="Normal 6 7 3 3 2 6" xfId="43641"/>
    <cellStyle name="Normal 6 7 3 3 2 7" xfId="54205"/>
    <cellStyle name="Normal 6 7 3 3 3" xfId="9662"/>
    <cellStyle name="Normal 6 7 3 3 3 2" xfId="25169"/>
    <cellStyle name="Normal 6 7 3 3 3 3" xfId="35726"/>
    <cellStyle name="Normal 6 7 3 3 3 4" xfId="46281"/>
    <cellStyle name="Normal 6 7 3 3 3 5" xfId="56845"/>
    <cellStyle name="Normal 6 7 3 3 4" xfId="4380"/>
    <cellStyle name="Normal 6 7 3 3 5" xfId="14958"/>
    <cellStyle name="Normal 6 7 3 3 6" xfId="19889"/>
    <cellStyle name="Normal 6 7 3 3 7" xfId="30446"/>
    <cellStyle name="Normal 6 7 3 3 8" xfId="41001"/>
    <cellStyle name="Normal 6 7 3 3 9" xfId="51565"/>
    <cellStyle name="Normal 6 7 3 4" xfId="5789"/>
    <cellStyle name="Normal 6 7 3 4 2" xfId="11071"/>
    <cellStyle name="Normal 6 7 3 4 2 2" xfId="26577"/>
    <cellStyle name="Normal 6 7 3 4 2 3" xfId="37134"/>
    <cellStyle name="Normal 6 7 3 4 2 4" xfId="47689"/>
    <cellStyle name="Normal 6 7 3 4 2 5" xfId="58253"/>
    <cellStyle name="Normal 6 7 3 4 3" xfId="16190"/>
    <cellStyle name="Normal 6 7 3 4 4" xfId="21297"/>
    <cellStyle name="Normal 6 7 3 4 5" xfId="31854"/>
    <cellStyle name="Normal 6 7 3 4 6" xfId="42409"/>
    <cellStyle name="Normal 6 7 3 4 7" xfId="52973"/>
    <cellStyle name="Normal 6 7 3 5" xfId="8430"/>
    <cellStyle name="Normal 6 7 3 5 2" xfId="23937"/>
    <cellStyle name="Normal 6 7 3 5 3" xfId="34494"/>
    <cellStyle name="Normal 6 7 3 5 4" xfId="45049"/>
    <cellStyle name="Normal 6 7 3 5 5" xfId="55613"/>
    <cellStyle name="Normal 6 7 3 6" xfId="3150"/>
    <cellStyle name="Normal 6 7 3 7" xfId="13726"/>
    <cellStyle name="Normal 6 7 3 8" xfId="18657"/>
    <cellStyle name="Normal 6 7 3 9" xfId="29216"/>
    <cellStyle name="Normal 6 7 4" xfId="856"/>
    <cellStyle name="Normal 6 7 4 10" xfId="50685"/>
    <cellStyle name="Normal 6 7 4 2" xfId="2088"/>
    <cellStyle name="Normal 6 7 4 2 2" xfId="7374"/>
    <cellStyle name="Normal 6 7 4 2 2 2" xfId="12655"/>
    <cellStyle name="Normal 6 7 4 2 2 2 2" xfId="28161"/>
    <cellStyle name="Normal 6 7 4 2 2 2 3" xfId="38718"/>
    <cellStyle name="Normal 6 7 4 2 2 2 4" xfId="49273"/>
    <cellStyle name="Normal 6 7 4 2 2 2 5" xfId="59837"/>
    <cellStyle name="Normal 6 7 4 2 2 3" xfId="17774"/>
    <cellStyle name="Normal 6 7 4 2 2 4" xfId="22881"/>
    <cellStyle name="Normal 6 7 4 2 2 5" xfId="33438"/>
    <cellStyle name="Normal 6 7 4 2 2 6" xfId="43993"/>
    <cellStyle name="Normal 6 7 4 2 2 7" xfId="54557"/>
    <cellStyle name="Normal 6 7 4 2 3" xfId="10014"/>
    <cellStyle name="Normal 6 7 4 2 3 2" xfId="25521"/>
    <cellStyle name="Normal 6 7 4 2 3 3" xfId="36078"/>
    <cellStyle name="Normal 6 7 4 2 3 4" xfId="46633"/>
    <cellStyle name="Normal 6 7 4 2 3 5" xfId="57197"/>
    <cellStyle name="Normal 6 7 4 2 4" xfId="4732"/>
    <cellStyle name="Normal 6 7 4 2 5" xfId="15310"/>
    <cellStyle name="Normal 6 7 4 2 6" xfId="20241"/>
    <cellStyle name="Normal 6 7 4 2 7" xfId="30798"/>
    <cellStyle name="Normal 6 7 4 2 8" xfId="41353"/>
    <cellStyle name="Normal 6 7 4 2 9" xfId="51917"/>
    <cellStyle name="Normal 6 7 4 3" xfId="6142"/>
    <cellStyle name="Normal 6 7 4 3 2" xfId="11423"/>
    <cellStyle name="Normal 6 7 4 3 2 2" xfId="26929"/>
    <cellStyle name="Normal 6 7 4 3 2 3" xfId="37486"/>
    <cellStyle name="Normal 6 7 4 3 2 4" xfId="48041"/>
    <cellStyle name="Normal 6 7 4 3 2 5" xfId="58605"/>
    <cellStyle name="Normal 6 7 4 3 3" xfId="16542"/>
    <cellStyle name="Normal 6 7 4 3 4" xfId="21649"/>
    <cellStyle name="Normal 6 7 4 3 5" xfId="32206"/>
    <cellStyle name="Normal 6 7 4 3 6" xfId="42761"/>
    <cellStyle name="Normal 6 7 4 3 7" xfId="53325"/>
    <cellStyle name="Normal 6 7 4 4" xfId="8782"/>
    <cellStyle name="Normal 6 7 4 4 2" xfId="24289"/>
    <cellStyle name="Normal 6 7 4 4 3" xfId="34846"/>
    <cellStyle name="Normal 6 7 4 4 4" xfId="45401"/>
    <cellStyle name="Normal 6 7 4 4 5" xfId="55965"/>
    <cellStyle name="Normal 6 7 4 5" xfId="3500"/>
    <cellStyle name="Normal 6 7 4 6" xfId="14078"/>
    <cellStyle name="Normal 6 7 4 7" xfId="19009"/>
    <cellStyle name="Normal 6 7 4 8" xfId="29566"/>
    <cellStyle name="Normal 6 7 4 9" xfId="40121"/>
    <cellStyle name="Normal 6 7 5" xfId="1384"/>
    <cellStyle name="Normal 6 7 5 2" xfId="6670"/>
    <cellStyle name="Normal 6 7 5 2 2" xfId="11951"/>
    <cellStyle name="Normal 6 7 5 2 2 2" xfId="27457"/>
    <cellStyle name="Normal 6 7 5 2 2 3" xfId="38014"/>
    <cellStyle name="Normal 6 7 5 2 2 4" xfId="48569"/>
    <cellStyle name="Normal 6 7 5 2 2 5" xfId="59133"/>
    <cellStyle name="Normal 6 7 5 2 3" xfId="17070"/>
    <cellStyle name="Normal 6 7 5 2 4" xfId="22177"/>
    <cellStyle name="Normal 6 7 5 2 5" xfId="32734"/>
    <cellStyle name="Normal 6 7 5 2 6" xfId="43289"/>
    <cellStyle name="Normal 6 7 5 2 7" xfId="53853"/>
    <cellStyle name="Normal 6 7 5 3" xfId="9310"/>
    <cellStyle name="Normal 6 7 5 3 2" xfId="24817"/>
    <cellStyle name="Normal 6 7 5 3 3" xfId="35374"/>
    <cellStyle name="Normal 6 7 5 3 4" xfId="45929"/>
    <cellStyle name="Normal 6 7 5 3 5" xfId="56493"/>
    <cellStyle name="Normal 6 7 5 4" xfId="4028"/>
    <cellStyle name="Normal 6 7 5 5" xfId="14606"/>
    <cellStyle name="Normal 6 7 5 6" xfId="19537"/>
    <cellStyle name="Normal 6 7 5 7" xfId="30094"/>
    <cellStyle name="Normal 6 7 5 8" xfId="40649"/>
    <cellStyle name="Normal 6 7 5 9" xfId="51213"/>
    <cellStyle name="Normal 6 7 6" xfId="2616"/>
    <cellStyle name="Normal 6 7 6 2" xfId="7902"/>
    <cellStyle name="Normal 6 7 6 2 2" xfId="13183"/>
    <cellStyle name="Normal 6 7 6 2 2 2" xfId="28689"/>
    <cellStyle name="Normal 6 7 6 2 2 3" xfId="39246"/>
    <cellStyle name="Normal 6 7 6 2 2 4" xfId="49801"/>
    <cellStyle name="Normal 6 7 6 2 2 5" xfId="60365"/>
    <cellStyle name="Normal 6 7 6 2 3" xfId="23409"/>
    <cellStyle name="Normal 6 7 6 2 4" xfId="33966"/>
    <cellStyle name="Normal 6 7 6 2 5" xfId="44521"/>
    <cellStyle name="Normal 6 7 6 2 6" xfId="55085"/>
    <cellStyle name="Normal 6 7 6 3" xfId="10542"/>
    <cellStyle name="Normal 6 7 6 3 2" xfId="26049"/>
    <cellStyle name="Normal 6 7 6 3 3" xfId="36606"/>
    <cellStyle name="Normal 6 7 6 3 4" xfId="47161"/>
    <cellStyle name="Normal 6 7 6 3 5" xfId="57725"/>
    <cellStyle name="Normal 6 7 6 4" xfId="5260"/>
    <cellStyle name="Normal 6 7 6 5" xfId="15838"/>
    <cellStyle name="Normal 6 7 6 6" xfId="20769"/>
    <cellStyle name="Normal 6 7 6 7" xfId="31326"/>
    <cellStyle name="Normal 6 7 6 8" xfId="41881"/>
    <cellStyle name="Normal 6 7 6 9" xfId="52445"/>
    <cellStyle name="Normal 6 7 7" xfId="5437"/>
    <cellStyle name="Normal 6 7 7 2" xfId="10719"/>
    <cellStyle name="Normal 6 7 7 2 2" xfId="26225"/>
    <cellStyle name="Normal 6 7 7 2 3" xfId="36782"/>
    <cellStyle name="Normal 6 7 7 2 4" xfId="47337"/>
    <cellStyle name="Normal 6 7 7 2 5" xfId="57901"/>
    <cellStyle name="Normal 6 7 7 3" xfId="20945"/>
    <cellStyle name="Normal 6 7 7 4" xfId="31502"/>
    <cellStyle name="Normal 6 7 7 5" xfId="42057"/>
    <cellStyle name="Normal 6 7 7 6" xfId="52621"/>
    <cellStyle name="Normal 6 7 8" xfId="8078"/>
    <cellStyle name="Normal 6 7 8 2" xfId="23585"/>
    <cellStyle name="Normal 6 7 8 3" xfId="34142"/>
    <cellStyle name="Normal 6 7 8 4" xfId="44697"/>
    <cellStyle name="Normal 6 7 8 5" xfId="55261"/>
    <cellStyle name="Normal 6 7 9" xfId="13257"/>
    <cellStyle name="Normal 6 8" xfId="238"/>
    <cellStyle name="Normal 6 8 10" xfId="28954"/>
    <cellStyle name="Normal 6 8 11" xfId="39509"/>
    <cellStyle name="Normal 6 8 12" xfId="50069"/>
    <cellStyle name="Normal 6 8 2" xfId="591"/>
    <cellStyle name="Normal 6 8 2 10" xfId="50420"/>
    <cellStyle name="Normal 6 8 2 2" xfId="1823"/>
    <cellStyle name="Normal 6 8 2 2 2" xfId="7109"/>
    <cellStyle name="Normal 6 8 2 2 2 2" xfId="12390"/>
    <cellStyle name="Normal 6 8 2 2 2 2 2" xfId="27896"/>
    <cellStyle name="Normal 6 8 2 2 2 2 3" xfId="38453"/>
    <cellStyle name="Normal 6 8 2 2 2 2 4" xfId="49008"/>
    <cellStyle name="Normal 6 8 2 2 2 2 5" xfId="59572"/>
    <cellStyle name="Normal 6 8 2 2 2 3" xfId="17509"/>
    <cellStyle name="Normal 6 8 2 2 2 4" xfId="22616"/>
    <cellStyle name="Normal 6 8 2 2 2 5" xfId="33173"/>
    <cellStyle name="Normal 6 8 2 2 2 6" xfId="43728"/>
    <cellStyle name="Normal 6 8 2 2 2 7" xfId="54292"/>
    <cellStyle name="Normal 6 8 2 2 3" xfId="9749"/>
    <cellStyle name="Normal 6 8 2 2 3 2" xfId="25256"/>
    <cellStyle name="Normal 6 8 2 2 3 3" xfId="35813"/>
    <cellStyle name="Normal 6 8 2 2 3 4" xfId="46368"/>
    <cellStyle name="Normal 6 8 2 2 3 5" xfId="56932"/>
    <cellStyle name="Normal 6 8 2 2 4" xfId="4467"/>
    <cellStyle name="Normal 6 8 2 2 5" xfId="15045"/>
    <cellStyle name="Normal 6 8 2 2 6" xfId="19976"/>
    <cellStyle name="Normal 6 8 2 2 7" xfId="30533"/>
    <cellStyle name="Normal 6 8 2 2 8" xfId="41088"/>
    <cellStyle name="Normal 6 8 2 2 9" xfId="51652"/>
    <cellStyle name="Normal 6 8 2 3" xfId="5877"/>
    <cellStyle name="Normal 6 8 2 3 2" xfId="11158"/>
    <cellStyle name="Normal 6 8 2 3 2 2" xfId="26664"/>
    <cellStyle name="Normal 6 8 2 3 2 3" xfId="37221"/>
    <cellStyle name="Normal 6 8 2 3 2 4" xfId="47776"/>
    <cellStyle name="Normal 6 8 2 3 2 5" xfId="58340"/>
    <cellStyle name="Normal 6 8 2 3 3" xfId="16277"/>
    <cellStyle name="Normal 6 8 2 3 4" xfId="21384"/>
    <cellStyle name="Normal 6 8 2 3 5" xfId="31941"/>
    <cellStyle name="Normal 6 8 2 3 6" xfId="42496"/>
    <cellStyle name="Normal 6 8 2 3 7" xfId="53060"/>
    <cellStyle name="Normal 6 8 2 4" xfId="8517"/>
    <cellStyle name="Normal 6 8 2 4 2" xfId="24024"/>
    <cellStyle name="Normal 6 8 2 4 3" xfId="34581"/>
    <cellStyle name="Normal 6 8 2 4 4" xfId="45136"/>
    <cellStyle name="Normal 6 8 2 4 5" xfId="55700"/>
    <cellStyle name="Normal 6 8 2 5" xfId="3235"/>
    <cellStyle name="Normal 6 8 2 6" xfId="13813"/>
    <cellStyle name="Normal 6 8 2 7" xfId="18744"/>
    <cellStyle name="Normal 6 8 2 8" xfId="29301"/>
    <cellStyle name="Normal 6 8 2 9" xfId="39856"/>
    <cellStyle name="Normal 6 8 3" xfId="943"/>
    <cellStyle name="Normal 6 8 3 10" xfId="50772"/>
    <cellStyle name="Normal 6 8 3 2" xfId="2175"/>
    <cellStyle name="Normal 6 8 3 2 2" xfId="7461"/>
    <cellStyle name="Normal 6 8 3 2 2 2" xfId="12742"/>
    <cellStyle name="Normal 6 8 3 2 2 2 2" xfId="28248"/>
    <cellStyle name="Normal 6 8 3 2 2 2 3" xfId="38805"/>
    <cellStyle name="Normal 6 8 3 2 2 2 4" xfId="49360"/>
    <cellStyle name="Normal 6 8 3 2 2 2 5" xfId="59924"/>
    <cellStyle name="Normal 6 8 3 2 2 3" xfId="17861"/>
    <cellStyle name="Normal 6 8 3 2 2 4" xfId="22968"/>
    <cellStyle name="Normal 6 8 3 2 2 5" xfId="33525"/>
    <cellStyle name="Normal 6 8 3 2 2 6" xfId="44080"/>
    <cellStyle name="Normal 6 8 3 2 2 7" xfId="54644"/>
    <cellStyle name="Normal 6 8 3 2 3" xfId="10101"/>
    <cellStyle name="Normal 6 8 3 2 3 2" xfId="25608"/>
    <cellStyle name="Normal 6 8 3 2 3 3" xfId="36165"/>
    <cellStyle name="Normal 6 8 3 2 3 4" xfId="46720"/>
    <cellStyle name="Normal 6 8 3 2 3 5" xfId="57284"/>
    <cellStyle name="Normal 6 8 3 2 4" xfId="4819"/>
    <cellStyle name="Normal 6 8 3 2 5" xfId="15397"/>
    <cellStyle name="Normal 6 8 3 2 6" xfId="20328"/>
    <cellStyle name="Normal 6 8 3 2 7" xfId="30885"/>
    <cellStyle name="Normal 6 8 3 2 8" xfId="41440"/>
    <cellStyle name="Normal 6 8 3 2 9" xfId="52004"/>
    <cellStyle name="Normal 6 8 3 3" xfId="6229"/>
    <cellStyle name="Normal 6 8 3 3 2" xfId="11510"/>
    <cellStyle name="Normal 6 8 3 3 2 2" xfId="27016"/>
    <cellStyle name="Normal 6 8 3 3 2 3" xfId="37573"/>
    <cellStyle name="Normal 6 8 3 3 2 4" xfId="48128"/>
    <cellStyle name="Normal 6 8 3 3 2 5" xfId="58692"/>
    <cellStyle name="Normal 6 8 3 3 3" xfId="16629"/>
    <cellStyle name="Normal 6 8 3 3 4" xfId="21736"/>
    <cellStyle name="Normal 6 8 3 3 5" xfId="32293"/>
    <cellStyle name="Normal 6 8 3 3 6" xfId="42848"/>
    <cellStyle name="Normal 6 8 3 3 7" xfId="53412"/>
    <cellStyle name="Normal 6 8 3 4" xfId="8869"/>
    <cellStyle name="Normal 6 8 3 4 2" xfId="24376"/>
    <cellStyle name="Normal 6 8 3 4 3" xfId="34933"/>
    <cellStyle name="Normal 6 8 3 4 4" xfId="45488"/>
    <cellStyle name="Normal 6 8 3 4 5" xfId="56052"/>
    <cellStyle name="Normal 6 8 3 5" xfId="3587"/>
    <cellStyle name="Normal 6 8 3 6" xfId="14165"/>
    <cellStyle name="Normal 6 8 3 7" xfId="19096"/>
    <cellStyle name="Normal 6 8 3 8" xfId="29653"/>
    <cellStyle name="Normal 6 8 3 9" xfId="40208"/>
    <cellStyle name="Normal 6 8 4" xfId="1471"/>
    <cellStyle name="Normal 6 8 4 2" xfId="6757"/>
    <cellStyle name="Normal 6 8 4 2 2" xfId="12038"/>
    <cellStyle name="Normal 6 8 4 2 2 2" xfId="27544"/>
    <cellStyle name="Normal 6 8 4 2 2 3" xfId="38101"/>
    <cellStyle name="Normal 6 8 4 2 2 4" xfId="48656"/>
    <cellStyle name="Normal 6 8 4 2 2 5" xfId="59220"/>
    <cellStyle name="Normal 6 8 4 2 3" xfId="17157"/>
    <cellStyle name="Normal 6 8 4 2 4" xfId="22264"/>
    <cellStyle name="Normal 6 8 4 2 5" xfId="32821"/>
    <cellStyle name="Normal 6 8 4 2 6" xfId="43376"/>
    <cellStyle name="Normal 6 8 4 2 7" xfId="53940"/>
    <cellStyle name="Normal 6 8 4 3" xfId="9397"/>
    <cellStyle name="Normal 6 8 4 3 2" xfId="24904"/>
    <cellStyle name="Normal 6 8 4 3 3" xfId="35461"/>
    <cellStyle name="Normal 6 8 4 3 4" xfId="46016"/>
    <cellStyle name="Normal 6 8 4 3 5" xfId="56580"/>
    <cellStyle name="Normal 6 8 4 4" xfId="4115"/>
    <cellStyle name="Normal 6 8 4 5" xfId="14693"/>
    <cellStyle name="Normal 6 8 4 6" xfId="19624"/>
    <cellStyle name="Normal 6 8 4 7" xfId="30181"/>
    <cellStyle name="Normal 6 8 4 8" xfId="40736"/>
    <cellStyle name="Normal 6 8 4 9" xfId="51300"/>
    <cellStyle name="Normal 6 8 5" xfId="5524"/>
    <cellStyle name="Normal 6 8 5 2" xfId="10806"/>
    <cellStyle name="Normal 6 8 5 2 2" xfId="26312"/>
    <cellStyle name="Normal 6 8 5 2 3" xfId="36869"/>
    <cellStyle name="Normal 6 8 5 2 4" xfId="47424"/>
    <cellStyle name="Normal 6 8 5 2 5" xfId="57988"/>
    <cellStyle name="Normal 6 8 5 3" xfId="15925"/>
    <cellStyle name="Normal 6 8 5 4" xfId="21032"/>
    <cellStyle name="Normal 6 8 5 5" xfId="31589"/>
    <cellStyle name="Normal 6 8 5 6" xfId="42144"/>
    <cellStyle name="Normal 6 8 5 7" xfId="52708"/>
    <cellStyle name="Normal 6 8 6" xfId="8165"/>
    <cellStyle name="Normal 6 8 6 2" xfId="23672"/>
    <cellStyle name="Normal 6 8 6 3" xfId="34229"/>
    <cellStyle name="Normal 6 8 6 4" xfId="44784"/>
    <cellStyle name="Normal 6 8 6 5" xfId="55348"/>
    <cellStyle name="Normal 6 8 7" xfId="2888"/>
    <cellStyle name="Normal 6 8 8" xfId="13461"/>
    <cellStyle name="Normal 6 8 9" xfId="18393"/>
    <cellStyle name="Normal 6 9" xfId="414"/>
    <cellStyle name="Normal 6 9 10" xfId="39684"/>
    <cellStyle name="Normal 6 9 11" xfId="50244"/>
    <cellStyle name="Normal 6 9 2" xfId="1119"/>
    <cellStyle name="Normal 6 9 2 10" xfId="50948"/>
    <cellStyle name="Normal 6 9 2 2" xfId="2351"/>
    <cellStyle name="Normal 6 9 2 2 2" xfId="7637"/>
    <cellStyle name="Normal 6 9 2 2 2 2" xfId="12918"/>
    <cellStyle name="Normal 6 9 2 2 2 2 2" xfId="28424"/>
    <cellStyle name="Normal 6 9 2 2 2 2 3" xfId="38981"/>
    <cellStyle name="Normal 6 9 2 2 2 2 4" xfId="49536"/>
    <cellStyle name="Normal 6 9 2 2 2 2 5" xfId="60100"/>
    <cellStyle name="Normal 6 9 2 2 2 3" xfId="18037"/>
    <cellStyle name="Normal 6 9 2 2 2 4" xfId="23144"/>
    <cellStyle name="Normal 6 9 2 2 2 5" xfId="33701"/>
    <cellStyle name="Normal 6 9 2 2 2 6" xfId="44256"/>
    <cellStyle name="Normal 6 9 2 2 2 7" xfId="54820"/>
    <cellStyle name="Normal 6 9 2 2 3" xfId="10277"/>
    <cellStyle name="Normal 6 9 2 2 3 2" xfId="25784"/>
    <cellStyle name="Normal 6 9 2 2 3 3" xfId="36341"/>
    <cellStyle name="Normal 6 9 2 2 3 4" xfId="46896"/>
    <cellStyle name="Normal 6 9 2 2 3 5" xfId="57460"/>
    <cellStyle name="Normal 6 9 2 2 4" xfId="4995"/>
    <cellStyle name="Normal 6 9 2 2 5" xfId="15573"/>
    <cellStyle name="Normal 6 9 2 2 6" xfId="20504"/>
    <cellStyle name="Normal 6 9 2 2 7" xfId="31061"/>
    <cellStyle name="Normal 6 9 2 2 8" xfId="41616"/>
    <cellStyle name="Normal 6 9 2 2 9" xfId="52180"/>
    <cellStyle name="Normal 6 9 2 3" xfId="6405"/>
    <cellStyle name="Normal 6 9 2 3 2" xfId="11686"/>
    <cellStyle name="Normal 6 9 2 3 2 2" xfId="27192"/>
    <cellStyle name="Normal 6 9 2 3 2 3" xfId="37749"/>
    <cellStyle name="Normal 6 9 2 3 2 4" xfId="48304"/>
    <cellStyle name="Normal 6 9 2 3 2 5" xfId="58868"/>
    <cellStyle name="Normal 6 9 2 3 3" xfId="16805"/>
    <cellStyle name="Normal 6 9 2 3 4" xfId="21912"/>
    <cellStyle name="Normal 6 9 2 3 5" xfId="32469"/>
    <cellStyle name="Normal 6 9 2 3 6" xfId="43024"/>
    <cellStyle name="Normal 6 9 2 3 7" xfId="53588"/>
    <cellStyle name="Normal 6 9 2 4" xfId="9045"/>
    <cellStyle name="Normal 6 9 2 4 2" xfId="24552"/>
    <cellStyle name="Normal 6 9 2 4 3" xfId="35109"/>
    <cellStyle name="Normal 6 9 2 4 4" xfId="45664"/>
    <cellStyle name="Normal 6 9 2 4 5" xfId="56228"/>
    <cellStyle name="Normal 6 9 2 5" xfId="3763"/>
    <cellStyle name="Normal 6 9 2 6" xfId="14341"/>
    <cellStyle name="Normal 6 9 2 7" xfId="19272"/>
    <cellStyle name="Normal 6 9 2 8" xfId="29829"/>
    <cellStyle name="Normal 6 9 2 9" xfId="40384"/>
    <cellStyle name="Normal 6 9 3" xfId="1647"/>
    <cellStyle name="Normal 6 9 3 2" xfId="6933"/>
    <cellStyle name="Normal 6 9 3 2 2" xfId="12214"/>
    <cellStyle name="Normal 6 9 3 2 2 2" xfId="27720"/>
    <cellStyle name="Normal 6 9 3 2 2 3" xfId="38277"/>
    <cellStyle name="Normal 6 9 3 2 2 4" xfId="48832"/>
    <cellStyle name="Normal 6 9 3 2 2 5" xfId="59396"/>
    <cellStyle name="Normal 6 9 3 2 3" xfId="17333"/>
    <cellStyle name="Normal 6 9 3 2 4" xfId="22440"/>
    <cellStyle name="Normal 6 9 3 2 5" xfId="32997"/>
    <cellStyle name="Normal 6 9 3 2 6" xfId="43552"/>
    <cellStyle name="Normal 6 9 3 2 7" xfId="54116"/>
    <cellStyle name="Normal 6 9 3 3" xfId="9573"/>
    <cellStyle name="Normal 6 9 3 3 2" xfId="25080"/>
    <cellStyle name="Normal 6 9 3 3 3" xfId="35637"/>
    <cellStyle name="Normal 6 9 3 3 4" xfId="46192"/>
    <cellStyle name="Normal 6 9 3 3 5" xfId="56756"/>
    <cellStyle name="Normal 6 9 3 4" xfId="4291"/>
    <cellStyle name="Normal 6 9 3 5" xfId="14869"/>
    <cellStyle name="Normal 6 9 3 6" xfId="19800"/>
    <cellStyle name="Normal 6 9 3 7" xfId="30357"/>
    <cellStyle name="Normal 6 9 3 8" xfId="40912"/>
    <cellStyle name="Normal 6 9 3 9" xfId="51476"/>
    <cellStyle name="Normal 6 9 4" xfId="5700"/>
    <cellStyle name="Normal 6 9 4 2" xfId="10982"/>
    <cellStyle name="Normal 6 9 4 2 2" xfId="26488"/>
    <cellStyle name="Normal 6 9 4 2 3" xfId="37045"/>
    <cellStyle name="Normal 6 9 4 2 4" xfId="47600"/>
    <cellStyle name="Normal 6 9 4 2 5" xfId="58164"/>
    <cellStyle name="Normal 6 9 4 3" xfId="16101"/>
    <cellStyle name="Normal 6 9 4 4" xfId="21208"/>
    <cellStyle name="Normal 6 9 4 5" xfId="31765"/>
    <cellStyle name="Normal 6 9 4 6" xfId="42320"/>
    <cellStyle name="Normal 6 9 4 7" xfId="52884"/>
    <cellStyle name="Normal 6 9 5" xfId="8341"/>
    <cellStyle name="Normal 6 9 5 2" xfId="23848"/>
    <cellStyle name="Normal 6 9 5 3" xfId="34405"/>
    <cellStyle name="Normal 6 9 5 4" xfId="44960"/>
    <cellStyle name="Normal 6 9 5 5" xfId="55524"/>
    <cellStyle name="Normal 6 9 6" xfId="3063"/>
    <cellStyle name="Normal 6 9 7" xfId="13637"/>
    <cellStyle name="Normal 6 9 8" xfId="18568"/>
    <cellStyle name="Normal 6 9 9" xfId="29129"/>
    <cellStyle name="Normal 7" xfId="15"/>
    <cellStyle name="Normal 7 10" xfId="1299"/>
    <cellStyle name="Normal 7 10 2" xfId="6585"/>
    <cellStyle name="Normal 7 10 2 2" xfId="11866"/>
    <cellStyle name="Normal 7 10 2 2 2" xfId="27372"/>
    <cellStyle name="Normal 7 10 2 2 3" xfId="37929"/>
    <cellStyle name="Normal 7 10 2 2 4" xfId="48484"/>
    <cellStyle name="Normal 7 10 2 2 5" xfId="59048"/>
    <cellStyle name="Normal 7 10 2 3" xfId="16985"/>
    <cellStyle name="Normal 7 10 2 4" xfId="22092"/>
    <cellStyle name="Normal 7 10 2 5" xfId="32649"/>
    <cellStyle name="Normal 7 10 2 6" xfId="43204"/>
    <cellStyle name="Normal 7 10 2 7" xfId="53768"/>
    <cellStyle name="Normal 7 10 3" xfId="9225"/>
    <cellStyle name="Normal 7 10 3 2" xfId="24732"/>
    <cellStyle name="Normal 7 10 3 3" xfId="35289"/>
    <cellStyle name="Normal 7 10 3 4" xfId="45844"/>
    <cellStyle name="Normal 7 10 3 5" xfId="56408"/>
    <cellStyle name="Normal 7 10 4" xfId="3943"/>
    <cellStyle name="Normal 7 10 5" xfId="14521"/>
    <cellStyle name="Normal 7 10 6" xfId="19452"/>
    <cellStyle name="Normal 7 10 7" xfId="30009"/>
    <cellStyle name="Normal 7 10 8" xfId="40564"/>
    <cellStyle name="Normal 7 10 9" xfId="51128"/>
    <cellStyle name="Normal 7 11" xfId="2531"/>
    <cellStyle name="Normal 7 11 2" xfId="7817"/>
    <cellStyle name="Normal 7 11 2 2" xfId="13098"/>
    <cellStyle name="Normal 7 11 2 2 2" xfId="28604"/>
    <cellStyle name="Normal 7 11 2 2 3" xfId="39161"/>
    <cellStyle name="Normal 7 11 2 2 4" xfId="49716"/>
    <cellStyle name="Normal 7 11 2 2 5" xfId="60280"/>
    <cellStyle name="Normal 7 11 2 3" xfId="23324"/>
    <cellStyle name="Normal 7 11 2 4" xfId="33881"/>
    <cellStyle name="Normal 7 11 2 5" xfId="44436"/>
    <cellStyle name="Normal 7 11 2 6" xfId="55000"/>
    <cellStyle name="Normal 7 11 3" xfId="10457"/>
    <cellStyle name="Normal 7 11 3 2" xfId="25964"/>
    <cellStyle name="Normal 7 11 3 3" xfId="36521"/>
    <cellStyle name="Normal 7 11 3 4" xfId="47076"/>
    <cellStyle name="Normal 7 11 3 5" xfId="57640"/>
    <cellStyle name="Normal 7 11 4" xfId="5175"/>
    <cellStyle name="Normal 7 11 5" xfId="15753"/>
    <cellStyle name="Normal 7 11 6" xfId="20684"/>
    <cellStyle name="Normal 7 11 7" xfId="31241"/>
    <cellStyle name="Normal 7 11 8" xfId="41796"/>
    <cellStyle name="Normal 7 11 9" xfId="52360"/>
    <cellStyle name="Normal 7 12" xfId="5351"/>
    <cellStyle name="Normal 7 12 2" xfId="10633"/>
    <cellStyle name="Normal 7 12 2 2" xfId="26140"/>
    <cellStyle name="Normal 7 12 2 3" xfId="36697"/>
    <cellStyle name="Normal 7 12 2 4" xfId="47252"/>
    <cellStyle name="Normal 7 12 2 5" xfId="57816"/>
    <cellStyle name="Normal 7 12 3" xfId="20860"/>
    <cellStyle name="Normal 7 12 4" xfId="31417"/>
    <cellStyle name="Normal 7 12 5" xfId="41972"/>
    <cellStyle name="Normal 7 12 6" xfId="52536"/>
    <cellStyle name="Normal 7 13" xfId="7993"/>
    <cellStyle name="Normal 7 13 2" xfId="23500"/>
    <cellStyle name="Normal 7 13 3" xfId="34057"/>
    <cellStyle name="Normal 7 13 4" xfId="44612"/>
    <cellStyle name="Normal 7 13 5" xfId="55176"/>
    <cellStyle name="Normal 7 14" xfId="13289"/>
    <cellStyle name="Normal 7 15" xfId="18218"/>
    <cellStyle name="Normal 7 16" xfId="49895"/>
    <cellStyle name="Normal 7 2" xfId="19"/>
    <cellStyle name="Normal 7 2 2" xfId="61"/>
    <cellStyle name="Normal 7 2 3" xfId="121"/>
    <cellStyle name="Normal 7 2 4" xfId="85"/>
    <cellStyle name="Normal 7 2 4 10" xfId="2741"/>
    <cellStyle name="Normal 7 2 4 11" xfId="13352"/>
    <cellStyle name="Normal 7 2 4 12" xfId="18281"/>
    <cellStyle name="Normal 7 2 4 13" xfId="28815"/>
    <cellStyle name="Normal 7 2 4 14" xfId="39370"/>
    <cellStyle name="Normal 7 2 4 15" xfId="49958"/>
    <cellStyle name="Normal 7 2 4 2" xfId="212"/>
    <cellStyle name="Normal 7 2 4 2 10" xfId="13439"/>
    <cellStyle name="Normal 7 2 4 2 11" xfId="18369"/>
    <cellStyle name="Normal 7 2 4 2 12" xfId="28931"/>
    <cellStyle name="Normal 7 2 4 2 13" xfId="39486"/>
    <cellStyle name="Normal 7 2 4 2 14" xfId="50046"/>
    <cellStyle name="Normal 7 2 4 2 2" xfId="392"/>
    <cellStyle name="Normal 7 2 4 2 2 10" xfId="29107"/>
    <cellStyle name="Normal 7 2 4 2 2 11" xfId="39662"/>
    <cellStyle name="Normal 7 2 4 2 2 12" xfId="50222"/>
    <cellStyle name="Normal 7 2 4 2 2 2" xfId="745"/>
    <cellStyle name="Normal 7 2 4 2 2 2 10" xfId="50574"/>
    <cellStyle name="Normal 7 2 4 2 2 2 2" xfId="1977"/>
    <cellStyle name="Normal 7 2 4 2 2 2 2 2" xfId="7263"/>
    <cellStyle name="Normal 7 2 4 2 2 2 2 2 2" xfId="12544"/>
    <cellStyle name="Normal 7 2 4 2 2 2 2 2 2 2" xfId="28050"/>
    <cellStyle name="Normal 7 2 4 2 2 2 2 2 2 3" xfId="38607"/>
    <cellStyle name="Normal 7 2 4 2 2 2 2 2 2 4" xfId="49162"/>
    <cellStyle name="Normal 7 2 4 2 2 2 2 2 2 5" xfId="59726"/>
    <cellStyle name="Normal 7 2 4 2 2 2 2 2 3" xfId="17663"/>
    <cellStyle name="Normal 7 2 4 2 2 2 2 2 4" xfId="22770"/>
    <cellStyle name="Normal 7 2 4 2 2 2 2 2 5" xfId="33327"/>
    <cellStyle name="Normal 7 2 4 2 2 2 2 2 6" xfId="43882"/>
    <cellStyle name="Normal 7 2 4 2 2 2 2 2 7" xfId="54446"/>
    <cellStyle name="Normal 7 2 4 2 2 2 2 3" xfId="9903"/>
    <cellStyle name="Normal 7 2 4 2 2 2 2 3 2" xfId="25410"/>
    <cellStyle name="Normal 7 2 4 2 2 2 2 3 3" xfId="35967"/>
    <cellStyle name="Normal 7 2 4 2 2 2 2 3 4" xfId="46522"/>
    <cellStyle name="Normal 7 2 4 2 2 2 2 3 5" xfId="57086"/>
    <cellStyle name="Normal 7 2 4 2 2 2 2 4" xfId="4621"/>
    <cellStyle name="Normal 7 2 4 2 2 2 2 5" xfId="15199"/>
    <cellStyle name="Normal 7 2 4 2 2 2 2 6" xfId="20130"/>
    <cellStyle name="Normal 7 2 4 2 2 2 2 7" xfId="30687"/>
    <cellStyle name="Normal 7 2 4 2 2 2 2 8" xfId="41242"/>
    <cellStyle name="Normal 7 2 4 2 2 2 2 9" xfId="51806"/>
    <cellStyle name="Normal 7 2 4 2 2 2 3" xfId="6031"/>
    <cellStyle name="Normal 7 2 4 2 2 2 3 2" xfId="11312"/>
    <cellStyle name="Normal 7 2 4 2 2 2 3 2 2" xfId="26818"/>
    <cellStyle name="Normal 7 2 4 2 2 2 3 2 3" xfId="37375"/>
    <cellStyle name="Normal 7 2 4 2 2 2 3 2 4" xfId="47930"/>
    <cellStyle name="Normal 7 2 4 2 2 2 3 2 5" xfId="58494"/>
    <cellStyle name="Normal 7 2 4 2 2 2 3 3" xfId="16431"/>
    <cellStyle name="Normal 7 2 4 2 2 2 3 4" xfId="21538"/>
    <cellStyle name="Normal 7 2 4 2 2 2 3 5" xfId="32095"/>
    <cellStyle name="Normal 7 2 4 2 2 2 3 6" xfId="42650"/>
    <cellStyle name="Normal 7 2 4 2 2 2 3 7" xfId="53214"/>
    <cellStyle name="Normal 7 2 4 2 2 2 4" xfId="8671"/>
    <cellStyle name="Normal 7 2 4 2 2 2 4 2" xfId="24178"/>
    <cellStyle name="Normal 7 2 4 2 2 2 4 3" xfId="34735"/>
    <cellStyle name="Normal 7 2 4 2 2 2 4 4" xfId="45290"/>
    <cellStyle name="Normal 7 2 4 2 2 2 4 5" xfId="55854"/>
    <cellStyle name="Normal 7 2 4 2 2 2 5" xfId="3389"/>
    <cellStyle name="Normal 7 2 4 2 2 2 6" xfId="13967"/>
    <cellStyle name="Normal 7 2 4 2 2 2 7" xfId="18898"/>
    <cellStyle name="Normal 7 2 4 2 2 2 8" xfId="29455"/>
    <cellStyle name="Normal 7 2 4 2 2 2 9" xfId="40010"/>
    <cellStyle name="Normal 7 2 4 2 2 3" xfId="1097"/>
    <cellStyle name="Normal 7 2 4 2 2 3 10" xfId="50926"/>
    <cellStyle name="Normal 7 2 4 2 2 3 2" xfId="2329"/>
    <cellStyle name="Normal 7 2 4 2 2 3 2 2" xfId="7615"/>
    <cellStyle name="Normal 7 2 4 2 2 3 2 2 2" xfId="12896"/>
    <cellStyle name="Normal 7 2 4 2 2 3 2 2 2 2" xfId="28402"/>
    <cellStyle name="Normal 7 2 4 2 2 3 2 2 2 3" xfId="38959"/>
    <cellStyle name="Normal 7 2 4 2 2 3 2 2 2 4" xfId="49514"/>
    <cellStyle name="Normal 7 2 4 2 2 3 2 2 2 5" xfId="60078"/>
    <cellStyle name="Normal 7 2 4 2 2 3 2 2 3" xfId="18015"/>
    <cellStyle name="Normal 7 2 4 2 2 3 2 2 4" xfId="23122"/>
    <cellStyle name="Normal 7 2 4 2 2 3 2 2 5" xfId="33679"/>
    <cellStyle name="Normal 7 2 4 2 2 3 2 2 6" xfId="44234"/>
    <cellStyle name="Normal 7 2 4 2 2 3 2 2 7" xfId="54798"/>
    <cellStyle name="Normal 7 2 4 2 2 3 2 3" xfId="10255"/>
    <cellStyle name="Normal 7 2 4 2 2 3 2 3 2" xfId="25762"/>
    <cellStyle name="Normal 7 2 4 2 2 3 2 3 3" xfId="36319"/>
    <cellStyle name="Normal 7 2 4 2 2 3 2 3 4" xfId="46874"/>
    <cellStyle name="Normal 7 2 4 2 2 3 2 3 5" xfId="57438"/>
    <cellStyle name="Normal 7 2 4 2 2 3 2 4" xfId="4973"/>
    <cellStyle name="Normal 7 2 4 2 2 3 2 5" xfId="15551"/>
    <cellStyle name="Normal 7 2 4 2 2 3 2 6" xfId="20482"/>
    <cellStyle name="Normal 7 2 4 2 2 3 2 7" xfId="31039"/>
    <cellStyle name="Normal 7 2 4 2 2 3 2 8" xfId="41594"/>
    <cellStyle name="Normal 7 2 4 2 2 3 2 9" xfId="52158"/>
    <cellStyle name="Normal 7 2 4 2 2 3 3" xfId="6383"/>
    <cellStyle name="Normal 7 2 4 2 2 3 3 2" xfId="11664"/>
    <cellStyle name="Normal 7 2 4 2 2 3 3 2 2" xfId="27170"/>
    <cellStyle name="Normal 7 2 4 2 2 3 3 2 3" xfId="37727"/>
    <cellStyle name="Normal 7 2 4 2 2 3 3 2 4" xfId="48282"/>
    <cellStyle name="Normal 7 2 4 2 2 3 3 2 5" xfId="58846"/>
    <cellStyle name="Normal 7 2 4 2 2 3 3 3" xfId="16783"/>
    <cellStyle name="Normal 7 2 4 2 2 3 3 4" xfId="21890"/>
    <cellStyle name="Normal 7 2 4 2 2 3 3 5" xfId="32447"/>
    <cellStyle name="Normal 7 2 4 2 2 3 3 6" xfId="43002"/>
    <cellStyle name="Normal 7 2 4 2 2 3 3 7" xfId="53566"/>
    <cellStyle name="Normal 7 2 4 2 2 3 4" xfId="9023"/>
    <cellStyle name="Normal 7 2 4 2 2 3 4 2" xfId="24530"/>
    <cellStyle name="Normal 7 2 4 2 2 3 4 3" xfId="35087"/>
    <cellStyle name="Normal 7 2 4 2 2 3 4 4" xfId="45642"/>
    <cellStyle name="Normal 7 2 4 2 2 3 4 5" xfId="56206"/>
    <cellStyle name="Normal 7 2 4 2 2 3 5" xfId="3741"/>
    <cellStyle name="Normal 7 2 4 2 2 3 6" xfId="14319"/>
    <cellStyle name="Normal 7 2 4 2 2 3 7" xfId="19250"/>
    <cellStyle name="Normal 7 2 4 2 2 3 8" xfId="29807"/>
    <cellStyle name="Normal 7 2 4 2 2 3 9" xfId="40362"/>
    <cellStyle name="Normal 7 2 4 2 2 4" xfId="1625"/>
    <cellStyle name="Normal 7 2 4 2 2 4 2" xfId="6911"/>
    <cellStyle name="Normal 7 2 4 2 2 4 2 2" xfId="12192"/>
    <cellStyle name="Normal 7 2 4 2 2 4 2 2 2" xfId="27698"/>
    <cellStyle name="Normal 7 2 4 2 2 4 2 2 3" xfId="38255"/>
    <cellStyle name="Normal 7 2 4 2 2 4 2 2 4" xfId="48810"/>
    <cellStyle name="Normal 7 2 4 2 2 4 2 2 5" xfId="59374"/>
    <cellStyle name="Normal 7 2 4 2 2 4 2 3" xfId="17311"/>
    <cellStyle name="Normal 7 2 4 2 2 4 2 4" xfId="22418"/>
    <cellStyle name="Normal 7 2 4 2 2 4 2 5" xfId="32975"/>
    <cellStyle name="Normal 7 2 4 2 2 4 2 6" xfId="43530"/>
    <cellStyle name="Normal 7 2 4 2 2 4 2 7" xfId="54094"/>
    <cellStyle name="Normal 7 2 4 2 2 4 3" xfId="9551"/>
    <cellStyle name="Normal 7 2 4 2 2 4 3 2" xfId="25058"/>
    <cellStyle name="Normal 7 2 4 2 2 4 3 3" xfId="35615"/>
    <cellStyle name="Normal 7 2 4 2 2 4 3 4" xfId="46170"/>
    <cellStyle name="Normal 7 2 4 2 2 4 3 5" xfId="56734"/>
    <cellStyle name="Normal 7 2 4 2 2 4 4" xfId="4269"/>
    <cellStyle name="Normal 7 2 4 2 2 4 5" xfId="14847"/>
    <cellStyle name="Normal 7 2 4 2 2 4 6" xfId="19778"/>
    <cellStyle name="Normal 7 2 4 2 2 4 7" xfId="30335"/>
    <cellStyle name="Normal 7 2 4 2 2 4 8" xfId="40890"/>
    <cellStyle name="Normal 7 2 4 2 2 4 9" xfId="51454"/>
    <cellStyle name="Normal 7 2 4 2 2 5" xfId="5678"/>
    <cellStyle name="Normal 7 2 4 2 2 5 2" xfId="10960"/>
    <cellStyle name="Normal 7 2 4 2 2 5 2 2" xfId="26466"/>
    <cellStyle name="Normal 7 2 4 2 2 5 2 3" xfId="37023"/>
    <cellStyle name="Normal 7 2 4 2 2 5 2 4" xfId="47578"/>
    <cellStyle name="Normal 7 2 4 2 2 5 2 5" xfId="58142"/>
    <cellStyle name="Normal 7 2 4 2 2 5 3" xfId="16079"/>
    <cellStyle name="Normal 7 2 4 2 2 5 4" xfId="21186"/>
    <cellStyle name="Normal 7 2 4 2 2 5 5" xfId="31743"/>
    <cellStyle name="Normal 7 2 4 2 2 5 6" xfId="42298"/>
    <cellStyle name="Normal 7 2 4 2 2 5 7" xfId="52862"/>
    <cellStyle name="Normal 7 2 4 2 2 6" xfId="8319"/>
    <cellStyle name="Normal 7 2 4 2 2 6 2" xfId="23826"/>
    <cellStyle name="Normal 7 2 4 2 2 6 3" xfId="34383"/>
    <cellStyle name="Normal 7 2 4 2 2 6 4" xfId="44938"/>
    <cellStyle name="Normal 7 2 4 2 2 6 5" xfId="55502"/>
    <cellStyle name="Normal 7 2 4 2 2 7" xfId="3041"/>
    <cellStyle name="Normal 7 2 4 2 2 8" xfId="13615"/>
    <cellStyle name="Normal 7 2 4 2 2 9" xfId="18546"/>
    <cellStyle name="Normal 7 2 4 2 3" xfId="568"/>
    <cellStyle name="Normal 7 2 4 2 3 10" xfId="39834"/>
    <cellStyle name="Normal 7 2 4 2 3 11" xfId="50398"/>
    <cellStyle name="Normal 7 2 4 2 3 2" xfId="1273"/>
    <cellStyle name="Normal 7 2 4 2 3 2 10" xfId="51102"/>
    <cellStyle name="Normal 7 2 4 2 3 2 2" xfId="2505"/>
    <cellStyle name="Normal 7 2 4 2 3 2 2 2" xfId="7791"/>
    <cellStyle name="Normal 7 2 4 2 3 2 2 2 2" xfId="13072"/>
    <cellStyle name="Normal 7 2 4 2 3 2 2 2 2 2" xfId="28578"/>
    <cellStyle name="Normal 7 2 4 2 3 2 2 2 2 3" xfId="39135"/>
    <cellStyle name="Normal 7 2 4 2 3 2 2 2 2 4" xfId="49690"/>
    <cellStyle name="Normal 7 2 4 2 3 2 2 2 2 5" xfId="60254"/>
    <cellStyle name="Normal 7 2 4 2 3 2 2 2 3" xfId="18191"/>
    <cellStyle name="Normal 7 2 4 2 3 2 2 2 4" xfId="23298"/>
    <cellStyle name="Normal 7 2 4 2 3 2 2 2 5" xfId="33855"/>
    <cellStyle name="Normal 7 2 4 2 3 2 2 2 6" xfId="44410"/>
    <cellStyle name="Normal 7 2 4 2 3 2 2 2 7" xfId="54974"/>
    <cellStyle name="Normal 7 2 4 2 3 2 2 3" xfId="10431"/>
    <cellStyle name="Normal 7 2 4 2 3 2 2 3 2" xfId="25938"/>
    <cellStyle name="Normal 7 2 4 2 3 2 2 3 3" xfId="36495"/>
    <cellStyle name="Normal 7 2 4 2 3 2 2 3 4" xfId="47050"/>
    <cellStyle name="Normal 7 2 4 2 3 2 2 3 5" xfId="57614"/>
    <cellStyle name="Normal 7 2 4 2 3 2 2 4" xfId="5149"/>
    <cellStyle name="Normal 7 2 4 2 3 2 2 5" xfId="15727"/>
    <cellStyle name="Normal 7 2 4 2 3 2 2 6" xfId="20658"/>
    <cellStyle name="Normal 7 2 4 2 3 2 2 7" xfId="31215"/>
    <cellStyle name="Normal 7 2 4 2 3 2 2 8" xfId="41770"/>
    <cellStyle name="Normal 7 2 4 2 3 2 2 9" xfId="52334"/>
    <cellStyle name="Normal 7 2 4 2 3 2 3" xfId="6559"/>
    <cellStyle name="Normal 7 2 4 2 3 2 3 2" xfId="11840"/>
    <cellStyle name="Normal 7 2 4 2 3 2 3 2 2" xfId="27346"/>
    <cellStyle name="Normal 7 2 4 2 3 2 3 2 3" xfId="37903"/>
    <cellStyle name="Normal 7 2 4 2 3 2 3 2 4" xfId="48458"/>
    <cellStyle name="Normal 7 2 4 2 3 2 3 2 5" xfId="59022"/>
    <cellStyle name="Normal 7 2 4 2 3 2 3 3" xfId="16959"/>
    <cellStyle name="Normal 7 2 4 2 3 2 3 4" xfId="22066"/>
    <cellStyle name="Normal 7 2 4 2 3 2 3 5" xfId="32623"/>
    <cellStyle name="Normal 7 2 4 2 3 2 3 6" xfId="43178"/>
    <cellStyle name="Normal 7 2 4 2 3 2 3 7" xfId="53742"/>
    <cellStyle name="Normal 7 2 4 2 3 2 4" xfId="9199"/>
    <cellStyle name="Normal 7 2 4 2 3 2 4 2" xfId="24706"/>
    <cellStyle name="Normal 7 2 4 2 3 2 4 3" xfId="35263"/>
    <cellStyle name="Normal 7 2 4 2 3 2 4 4" xfId="45818"/>
    <cellStyle name="Normal 7 2 4 2 3 2 4 5" xfId="56382"/>
    <cellStyle name="Normal 7 2 4 2 3 2 5" xfId="3917"/>
    <cellStyle name="Normal 7 2 4 2 3 2 6" xfId="14495"/>
    <cellStyle name="Normal 7 2 4 2 3 2 7" xfId="19426"/>
    <cellStyle name="Normal 7 2 4 2 3 2 8" xfId="29983"/>
    <cellStyle name="Normal 7 2 4 2 3 2 9" xfId="40538"/>
    <cellStyle name="Normal 7 2 4 2 3 3" xfId="1801"/>
    <cellStyle name="Normal 7 2 4 2 3 3 2" xfId="7087"/>
    <cellStyle name="Normal 7 2 4 2 3 3 2 2" xfId="12368"/>
    <cellStyle name="Normal 7 2 4 2 3 3 2 2 2" xfId="27874"/>
    <cellStyle name="Normal 7 2 4 2 3 3 2 2 3" xfId="38431"/>
    <cellStyle name="Normal 7 2 4 2 3 3 2 2 4" xfId="48986"/>
    <cellStyle name="Normal 7 2 4 2 3 3 2 2 5" xfId="59550"/>
    <cellStyle name="Normal 7 2 4 2 3 3 2 3" xfId="17487"/>
    <cellStyle name="Normal 7 2 4 2 3 3 2 4" xfId="22594"/>
    <cellStyle name="Normal 7 2 4 2 3 3 2 5" xfId="33151"/>
    <cellStyle name="Normal 7 2 4 2 3 3 2 6" xfId="43706"/>
    <cellStyle name="Normal 7 2 4 2 3 3 2 7" xfId="54270"/>
    <cellStyle name="Normal 7 2 4 2 3 3 3" xfId="9727"/>
    <cellStyle name="Normal 7 2 4 2 3 3 3 2" xfId="25234"/>
    <cellStyle name="Normal 7 2 4 2 3 3 3 3" xfId="35791"/>
    <cellStyle name="Normal 7 2 4 2 3 3 3 4" xfId="46346"/>
    <cellStyle name="Normal 7 2 4 2 3 3 3 5" xfId="56910"/>
    <cellStyle name="Normal 7 2 4 2 3 3 4" xfId="4445"/>
    <cellStyle name="Normal 7 2 4 2 3 3 5" xfId="15023"/>
    <cellStyle name="Normal 7 2 4 2 3 3 6" xfId="19954"/>
    <cellStyle name="Normal 7 2 4 2 3 3 7" xfId="30511"/>
    <cellStyle name="Normal 7 2 4 2 3 3 8" xfId="41066"/>
    <cellStyle name="Normal 7 2 4 2 3 3 9" xfId="51630"/>
    <cellStyle name="Normal 7 2 4 2 3 4" xfId="5854"/>
    <cellStyle name="Normal 7 2 4 2 3 4 2" xfId="11136"/>
    <cellStyle name="Normal 7 2 4 2 3 4 2 2" xfId="26642"/>
    <cellStyle name="Normal 7 2 4 2 3 4 2 3" xfId="37199"/>
    <cellStyle name="Normal 7 2 4 2 3 4 2 4" xfId="47754"/>
    <cellStyle name="Normal 7 2 4 2 3 4 2 5" xfId="58318"/>
    <cellStyle name="Normal 7 2 4 2 3 4 3" xfId="16255"/>
    <cellStyle name="Normal 7 2 4 2 3 4 4" xfId="21362"/>
    <cellStyle name="Normal 7 2 4 2 3 4 5" xfId="31919"/>
    <cellStyle name="Normal 7 2 4 2 3 4 6" xfId="42474"/>
    <cellStyle name="Normal 7 2 4 2 3 4 7" xfId="53038"/>
    <cellStyle name="Normal 7 2 4 2 3 5" xfId="8495"/>
    <cellStyle name="Normal 7 2 4 2 3 5 2" xfId="24002"/>
    <cellStyle name="Normal 7 2 4 2 3 5 3" xfId="34559"/>
    <cellStyle name="Normal 7 2 4 2 3 5 4" xfId="45114"/>
    <cellStyle name="Normal 7 2 4 2 3 5 5" xfId="55678"/>
    <cellStyle name="Normal 7 2 4 2 3 6" xfId="3213"/>
    <cellStyle name="Normal 7 2 4 2 3 7" xfId="13791"/>
    <cellStyle name="Normal 7 2 4 2 3 8" xfId="18722"/>
    <cellStyle name="Normal 7 2 4 2 3 9" xfId="29279"/>
    <cellStyle name="Normal 7 2 4 2 4" xfId="921"/>
    <cellStyle name="Normal 7 2 4 2 4 10" xfId="50750"/>
    <cellStyle name="Normal 7 2 4 2 4 2" xfId="2153"/>
    <cellStyle name="Normal 7 2 4 2 4 2 2" xfId="7439"/>
    <cellStyle name="Normal 7 2 4 2 4 2 2 2" xfId="12720"/>
    <cellStyle name="Normal 7 2 4 2 4 2 2 2 2" xfId="28226"/>
    <cellStyle name="Normal 7 2 4 2 4 2 2 2 3" xfId="38783"/>
    <cellStyle name="Normal 7 2 4 2 4 2 2 2 4" xfId="49338"/>
    <cellStyle name="Normal 7 2 4 2 4 2 2 2 5" xfId="59902"/>
    <cellStyle name="Normal 7 2 4 2 4 2 2 3" xfId="17839"/>
    <cellStyle name="Normal 7 2 4 2 4 2 2 4" xfId="22946"/>
    <cellStyle name="Normal 7 2 4 2 4 2 2 5" xfId="33503"/>
    <cellStyle name="Normal 7 2 4 2 4 2 2 6" xfId="44058"/>
    <cellStyle name="Normal 7 2 4 2 4 2 2 7" xfId="54622"/>
    <cellStyle name="Normal 7 2 4 2 4 2 3" xfId="10079"/>
    <cellStyle name="Normal 7 2 4 2 4 2 3 2" xfId="25586"/>
    <cellStyle name="Normal 7 2 4 2 4 2 3 3" xfId="36143"/>
    <cellStyle name="Normal 7 2 4 2 4 2 3 4" xfId="46698"/>
    <cellStyle name="Normal 7 2 4 2 4 2 3 5" xfId="57262"/>
    <cellStyle name="Normal 7 2 4 2 4 2 4" xfId="4797"/>
    <cellStyle name="Normal 7 2 4 2 4 2 5" xfId="15375"/>
    <cellStyle name="Normal 7 2 4 2 4 2 6" xfId="20306"/>
    <cellStyle name="Normal 7 2 4 2 4 2 7" xfId="30863"/>
    <cellStyle name="Normal 7 2 4 2 4 2 8" xfId="41418"/>
    <cellStyle name="Normal 7 2 4 2 4 2 9" xfId="51982"/>
    <cellStyle name="Normal 7 2 4 2 4 3" xfId="6207"/>
    <cellStyle name="Normal 7 2 4 2 4 3 2" xfId="11488"/>
    <cellStyle name="Normal 7 2 4 2 4 3 2 2" xfId="26994"/>
    <cellStyle name="Normal 7 2 4 2 4 3 2 3" xfId="37551"/>
    <cellStyle name="Normal 7 2 4 2 4 3 2 4" xfId="48106"/>
    <cellStyle name="Normal 7 2 4 2 4 3 2 5" xfId="58670"/>
    <cellStyle name="Normal 7 2 4 2 4 3 3" xfId="16607"/>
    <cellStyle name="Normal 7 2 4 2 4 3 4" xfId="21714"/>
    <cellStyle name="Normal 7 2 4 2 4 3 5" xfId="32271"/>
    <cellStyle name="Normal 7 2 4 2 4 3 6" xfId="42826"/>
    <cellStyle name="Normal 7 2 4 2 4 3 7" xfId="53390"/>
    <cellStyle name="Normal 7 2 4 2 4 4" xfId="8847"/>
    <cellStyle name="Normal 7 2 4 2 4 4 2" xfId="24354"/>
    <cellStyle name="Normal 7 2 4 2 4 4 3" xfId="34911"/>
    <cellStyle name="Normal 7 2 4 2 4 4 4" xfId="45466"/>
    <cellStyle name="Normal 7 2 4 2 4 4 5" xfId="56030"/>
    <cellStyle name="Normal 7 2 4 2 4 5" xfId="3565"/>
    <cellStyle name="Normal 7 2 4 2 4 6" xfId="14143"/>
    <cellStyle name="Normal 7 2 4 2 4 7" xfId="19074"/>
    <cellStyle name="Normal 7 2 4 2 4 8" xfId="29631"/>
    <cellStyle name="Normal 7 2 4 2 4 9" xfId="40186"/>
    <cellStyle name="Normal 7 2 4 2 5" xfId="1449"/>
    <cellStyle name="Normal 7 2 4 2 5 2" xfId="6735"/>
    <cellStyle name="Normal 7 2 4 2 5 2 2" xfId="12016"/>
    <cellStyle name="Normal 7 2 4 2 5 2 2 2" xfId="27522"/>
    <cellStyle name="Normal 7 2 4 2 5 2 2 3" xfId="38079"/>
    <cellStyle name="Normal 7 2 4 2 5 2 2 4" xfId="48634"/>
    <cellStyle name="Normal 7 2 4 2 5 2 2 5" xfId="59198"/>
    <cellStyle name="Normal 7 2 4 2 5 2 3" xfId="17135"/>
    <cellStyle name="Normal 7 2 4 2 5 2 4" xfId="22242"/>
    <cellStyle name="Normal 7 2 4 2 5 2 5" xfId="32799"/>
    <cellStyle name="Normal 7 2 4 2 5 2 6" xfId="43354"/>
    <cellStyle name="Normal 7 2 4 2 5 2 7" xfId="53918"/>
    <cellStyle name="Normal 7 2 4 2 5 3" xfId="9375"/>
    <cellStyle name="Normal 7 2 4 2 5 3 2" xfId="24882"/>
    <cellStyle name="Normal 7 2 4 2 5 3 3" xfId="35439"/>
    <cellStyle name="Normal 7 2 4 2 5 3 4" xfId="45994"/>
    <cellStyle name="Normal 7 2 4 2 5 3 5" xfId="56558"/>
    <cellStyle name="Normal 7 2 4 2 5 4" xfId="4093"/>
    <cellStyle name="Normal 7 2 4 2 5 5" xfId="14671"/>
    <cellStyle name="Normal 7 2 4 2 5 6" xfId="19602"/>
    <cellStyle name="Normal 7 2 4 2 5 7" xfId="30159"/>
    <cellStyle name="Normal 7 2 4 2 5 8" xfId="40714"/>
    <cellStyle name="Normal 7 2 4 2 5 9" xfId="51278"/>
    <cellStyle name="Normal 7 2 4 2 6" xfId="2681"/>
    <cellStyle name="Normal 7 2 4 2 6 2" xfId="7967"/>
    <cellStyle name="Normal 7 2 4 2 6 2 2" xfId="13248"/>
    <cellStyle name="Normal 7 2 4 2 6 2 2 2" xfId="28754"/>
    <cellStyle name="Normal 7 2 4 2 6 2 2 3" xfId="39311"/>
    <cellStyle name="Normal 7 2 4 2 6 2 2 4" xfId="49866"/>
    <cellStyle name="Normal 7 2 4 2 6 2 2 5" xfId="60430"/>
    <cellStyle name="Normal 7 2 4 2 6 2 3" xfId="23474"/>
    <cellStyle name="Normal 7 2 4 2 6 2 4" xfId="34031"/>
    <cellStyle name="Normal 7 2 4 2 6 2 5" xfId="44586"/>
    <cellStyle name="Normal 7 2 4 2 6 2 6" xfId="55150"/>
    <cellStyle name="Normal 7 2 4 2 6 3" xfId="10607"/>
    <cellStyle name="Normal 7 2 4 2 6 3 2" xfId="26114"/>
    <cellStyle name="Normal 7 2 4 2 6 3 3" xfId="36671"/>
    <cellStyle name="Normal 7 2 4 2 6 3 4" xfId="47226"/>
    <cellStyle name="Normal 7 2 4 2 6 3 5" xfId="57790"/>
    <cellStyle name="Normal 7 2 4 2 6 4" xfId="5325"/>
    <cellStyle name="Normal 7 2 4 2 6 5" xfId="15903"/>
    <cellStyle name="Normal 7 2 4 2 6 6" xfId="20834"/>
    <cellStyle name="Normal 7 2 4 2 6 7" xfId="31391"/>
    <cellStyle name="Normal 7 2 4 2 6 8" xfId="41946"/>
    <cellStyle name="Normal 7 2 4 2 6 9" xfId="52510"/>
    <cellStyle name="Normal 7 2 4 2 7" xfId="5502"/>
    <cellStyle name="Normal 7 2 4 2 7 2" xfId="10784"/>
    <cellStyle name="Normal 7 2 4 2 7 2 2" xfId="26290"/>
    <cellStyle name="Normal 7 2 4 2 7 2 3" xfId="36847"/>
    <cellStyle name="Normal 7 2 4 2 7 2 4" xfId="47402"/>
    <cellStyle name="Normal 7 2 4 2 7 2 5" xfId="57966"/>
    <cellStyle name="Normal 7 2 4 2 7 3" xfId="21010"/>
    <cellStyle name="Normal 7 2 4 2 7 4" xfId="31567"/>
    <cellStyle name="Normal 7 2 4 2 7 5" xfId="42122"/>
    <cellStyle name="Normal 7 2 4 2 7 6" xfId="52686"/>
    <cellStyle name="Normal 7 2 4 2 8" xfId="8143"/>
    <cellStyle name="Normal 7 2 4 2 8 2" xfId="23650"/>
    <cellStyle name="Normal 7 2 4 2 8 3" xfId="34207"/>
    <cellStyle name="Normal 7 2 4 2 8 4" xfId="44762"/>
    <cellStyle name="Normal 7 2 4 2 8 5" xfId="55326"/>
    <cellStyle name="Normal 7 2 4 2 9" xfId="2858"/>
    <cellStyle name="Normal 7 2 4 3" xfId="305"/>
    <cellStyle name="Normal 7 2 4 3 10" xfId="29020"/>
    <cellStyle name="Normal 7 2 4 3 11" xfId="39575"/>
    <cellStyle name="Normal 7 2 4 3 12" xfId="50135"/>
    <cellStyle name="Normal 7 2 4 3 2" xfId="658"/>
    <cellStyle name="Normal 7 2 4 3 2 10" xfId="50487"/>
    <cellStyle name="Normal 7 2 4 3 2 2" xfId="1890"/>
    <cellStyle name="Normal 7 2 4 3 2 2 2" xfId="7176"/>
    <cellStyle name="Normal 7 2 4 3 2 2 2 2" xfId="12457"/>
    <cellStyle name="Normal 7 2 4 3 2 2 2 2 2" xfId="27963"/>
    <cellStyle name="Normal 7 2 4 3 2 2 2 2 3" xfId="38520"/>
    <cellStyle name="Normal 7 2 4 3 2 2 2 2 4" xfId="49075"/>
    <cellStyle name="Normal 7 2 4 3 2 2 2 2 5" xfId="59639"/>
    <cellStyle name="Normal 7 2 4 3 2 2 2 3" xfId="17576"/>
    <cellStyle name="Normal 7 2 4 3 2 2 2 4" xfId="22683"/>
    <cellStyle name="Normal 7 2 4 3 2 2 2 5" xfId="33240"/>
    <cellStyle name="Normal 7 2 4 3 2 2 2 6" xfId="43795"/>
    <cellStyle name="Normal 7 2 4 3 2 2 2 7" xfId="54359"/>
    <cellStyle name="Normal 7 2 4 3 2 2 3" xfId="9816"/>
    <cellStyle name="Normal 7 2 4 3 2 2 3 2" xfId="25323"/>
    <cellStyle name="Normal 7 2 4 3 2 2 3 3" xfId="35880"/>
    <cellStyle name="Normal 7 2 4 3 2 2 3 4" xfId="46435"/>
    <cellStyle name="Normal 7 2 4 3 2 2 3 5" xfId="56999"/>
    <cellStyle name="Normal 7 2 4 3 2 2 4" xfId="4534"/>
    <cellStyle name="Normal 7 2 4 3 2 2 5" xfId="15112"/>
    <cellStyle name="Normal 7 2 4 3 2 2 6" xfId="20043"/>
    <cellStyle name="Normal 7 2 4 3 2 2 7" xfId="30600"/>
    <cellStyle name="Normal 7 2 4 3 2 2 8" xfId="41155"/>
    <cellStyle name="Normal 7 2 4 3 2 2 9" xfId="51719"/>
    <cellStyle name="Normal 7 2 4 3 2 3" xfId="5944"/>
    <cellStyle name="Normal 7 2 4 3 2 3 2" xfId="11225"/>
    <cellStyle name="Normal 7 2 4 3 2 3 2 2" xfId="26731"/>
    <cellStyle name="Normal 7 2 4 3 2 3 2 3" xfId="37288"/>
    <cellStyle name="Normal 7 2 4 3 2 3 2 4" xfId="47843"/>
    <cellStyle name="Normal 7 2 4 3 2 3 2 5" xfId="58407"/>
    <cellStyle name="Normal 7 2 4 3 2 3 3" xfId="16344"/>
    <cellStyle name="Normal 7 2 4 3 2 3 4" xfId="21451"/>
    <cellStyle name="Normal 7 2 4 3 2 3 5" xfId="32008"/>
    <cellStyle name="Normal 7 2 4 3 2 3 6" xfId="42563"/>
    <cellStyle name="Normal 7 2 4 3 2 3 7" xfId="53127"/>
    <cellStyle name="Normal 7 2 4 3 2 4" xfId="8584"/>
    <cellStyle name="Normal 7 2 4 3 2 4 2" xfId="24091"/>
    <cellStyle name="Normal 7 2 4 3 2 4 3" xfId="34648"/>
    <cellStyle name="Normal 7 2 4 3 2 4 4" xfId="45203"/>
    <cellStyle name="Normal 7 2 4 3 2 4 5" xfId="55767"/>
    <cellStyle name="Normal 7 2 4 3 2 5" xfId="3302"/>
    <cellStyle name="Normal 7 2 4 3 2 6" xfId="13880"/>
    <cellStyle name="Normal 7 2 4 3 2 7" xfId="18811"/>
    <cellStyle name="Normal 7 2 4 3 2 8" xfId="29368"/>
    <cellStyle name="Normal 7 2 4 3 2 9" xfId="39923"/>
    <cellStyle name="Normal 7 2 4 3 3" xfId="1010"/>
    <cellStyle name="Normal 7 2 4 3 3 10" xfId="50839"/>
    <cellStyle name="Normal 7 2 4 3 3 2" xfId="2242"/>
    <cellStyle name="Normal 7 2 4 3 3 2 2" xfId="7528"/>
    <cellStyle name="Normal 7 2 4 3 3 2 2 2" xfId="12809"/>
    <cellStyle name="Normal 7 2 4 3 3 2 2 2 2" xfId="28315"/>
    <cellStyle name="Normal 7 2 4 3 3 2 2 2 3" xfId="38872"/>
    <cellStyle name="Normal 7 2 4 3 3 2 2 2 4" xfId="49427"/>
    <cellStyle name="Normal 7 2 4 3 3 2 2 2 5" xfId="59991"/>
    <cellStyle name="Normal 7 2 4 3 3 2 2 3" xfId="17928"/>
    <cellStyle name="Normal 7 2 4 3 3 2 2 4" xfId="23035"/>
    <cellStyle name="Normal 7 2 4 3 3 2 2 5" xfId="33592"/>
    <cellStyle name="Normal 7 2 4 3 3 2 2 6" xfId="44147"/>
    <cellStyle name="Normal 7 2 4 3 3 2 2 7" xfId="54711"/>
    <cellStyle name="Normal 7 2 4 3 3 2 3" xfId="10168"/>
    <cellStyle name="Normal 7 2 4 3 3 2 3 2" xfId="25675"/>
    <cellStyle name="Normal 7 2 4 3 3 2 3 3" xfId="36232"/>
    <cellStyle name="Normal 7 2 4 3 3 2 3 4" xfId="46787"/>
    <cellStyle name="Normal 7 2 4 3 3 2 3 5" xfId="57351"/>
    <cellStyle name="Normal 7 2 4 3 3 2 4" xfId="4886"/>
    <cellStyle name="Normal 7 2 4 3 3 2 5" xfId="15464"/>
    <cellStyle name="Normal 7 2 4 3 3 2 6" xfId="20395"/>
    <cellStyle name="Normal 7 2 4 3 3 2 7" xfId="30952"/>
    <cellStyle name="Normal 7 2 4 3 3 2 8" xfId="41507"/>
    <cellStyle name="Normal 7 2 4 3 3 2 9" xfId="52071"/>
    <cellStyle name="Normal 7 2 4 3 3 3" xfId="6296"/>
    <cellStyle name="Normal 7 2 4 3 3 3 2" xfId="11577"/>
    <cellStyle name="Normal 7 2 4 3 3 3 2 2" xfId="27083"/>
    <cellStyle name="Normal 7 2 4 3 3 3 2 3" xfId="37640"/>
    <cellStyle name="Normal 7 2 4 3 3 3 2 4" xfId="48195"/>
    <cellStyle name="Normal 7 2 4 3 3 3 2 5" xfId="58759"/>
    <cellStyle name="Normal 7 2 4 3 3 3 3" xfId="16696"/>
    <cellStyle name="Normal 7 2 4 3 3 3 4" xfId="21803"/>
    <cellStyle name="Normal 7 2 4 3 3 3 5" xfId="32360"/>
    <cellStyle name="Normal 7 2 4 3 3 3 6" xfId="42915"/>
    <cellStyle name="Normal 7 2 4 3 3 3 7" xfId="53479"/>
    <cellStyle name="Normal 7 2 4 3 3 4" xfId="8936"/>
    <cellStyle name="Normal 7 2 4 3 3 4 2" xfId="24443"/>
    <cellStyle name="Normal 7 2 4 3 3 4 3" xfId="35000"/>
    <cellStyle name="Normal 7 2 4 3 3 4 4" xfId="45555"/>
    <cellStyle name="Normal 7 2 4 3 3 4 5" xfId="56119"/>
    <cellStyle name="Normal 7 2 4 3 3 5" xfId="3654"/>
    <cellStyle name="Normal 7 2 4 3 3 6" xfId="14232"/>
    <cellStyle name="Normal 7 2 4 3 3 7" xfId="19163"/>
    <cellStyle name="Normal 7 2 4 3 3 8" xfId="29720"/>
    <cellStyle name="Normal 7 2 4 3 3 9" xfId="40275"/>
    <cellStyle name="Normal 7 2 4 3 4" xfId="1538"/>
    <cellStyle name="Normal 7 2 4 3 4 2" xfId="6824"/>
    <cellStyle name="Normal 7 2 4 3 4 2 2" xfId="12105"/>
    <cellStyle name="Normal 7 2 4 3 4 2 2 2" xfId="27611"/>
    <cellStyle name="Normal 7 2 4 3 4 2 2 3" xfId="38168"/>
    <cellStyle name="Normal 7 2 4 3 4 2 2 4" xfId="48723"/>
    <cellStyle name="Normal 7 2 4 3 4 2 2 5" xfId="59287"/>
    <cellStyle name="Normal 7 2 4 3 4 2 3" xfId="17224"/>
    <cellStyle name="Normal 7 2 4 3 4 2 4" xfId="22331"/>
    <cellStyle name="Normal 7 2 4 3 4 2 5" xfId="32888"/>
    <cellStyle name="Normal 7 2 4 3 4 2 6" xfId="43443"/>
    <cellStyle name="Normal 7 2 4 3 4 2 7" xfId="54007"/>
    <cellStyle name="Normal 7 2 4 3 4 3" xfId="9464"/>
    <cellStyle name="Normal 7 2 4 3 4 3 2" xfId="24971"/>
    <cellStyle name="Normal 7 2 4 3 4 3 3" xfId="35528"/>
    <cellStyle name="Normal 7 2 4 3 4 3 4" xfId="46083"/>
    <cellStyle name="Normal 7 2 4 3 4 3 5" xfId="56647"/>
    <cellStyle name="Normal 7 2 4 3 4 4" xfId="4182"/>
    <cellStyle name="Normal 7 2 4 3 4 5" xfId="14760"/>
    <cellStyle name="Normal 7 2 4 3 4 6" xfId="19691"/>
    <cellStyle name="Normal 7 2 4 3 4 7" xfId="30248"/>
    <cellStyle name="Normal 7 2 4 3 4 8" xfId="40803"/>
    <cellStyle name="Normal 7 2 4 3 4 9" xfId="51367"/>
    <cellStyle name="Normal 7 2 4 3 5" xfId="5591"/>
    <cellStyle name="Normal 7 2 4 3 5 2" xfId="10873"/>
    <cellStyle name="Normal 7 2 4 3 5 2 2" xfId="26379"/>
    <cellStyle name="Normal 7 2 4 3 5 2 3" xfId="36936"/>
    <cellStyle name="Normal 7 2 4 3 5 2 4" xfId="47491"/>
    <cellStyle name="Normal 7 2 4 3 5 2 5" xfId="58055"/>
    <cellStyle name="Normal 7 2 4 3 5 3" xfId="15992"/>
    <cellStyle name="Normal 7 2 4 3 5 4" xfId="21099"/>
    <cellStyle name="Normal 7 2 4 3 5 5" xfId="31656"/>
    <cellStyle name="Normal 7 2 4 3 5 6" xfId="42211"/>
    <cellStyle name="Normal 7 2 4 3 5 7" xfId="52775"/>
    <cellStyle name="Normal 7 2 4 3 6" xfId="8232"/>
    <cellStyle name="Normal 7 2 4 3 6 2" xfId="23739"/>
    <cellStyle name="Normal 7 2 4 3 6 3" xfId="34296"/>
    <cellStyle name="Normal 7 2 4 3 6 4" xfId="44851"/>
    <cellStyle name="Normal 7 2 4 3 6 5" xfId="55415"/>
    <cellStyle name="Normal 7 2 4 3 7" xfId="2954"/>
    <cellStyle name="Normal 7 2 4 3 8" xfId="13528"/>
    <cellStyle name="Normal 7 2 4 3 9" xfId="18459"/>
    <cellStyle name="Normal 7 2 4 4" xfId="481"/>
    <cellStyle name="Normal 7 2 4 4 10" xfId="39749"/>
    <cellStyle name="Normal 7 2 4 4 11" xfId="50311"/>
    <cellStyle name="Normal 7 2 4 4 2" xfId="1186"/>
    <cellStyle name="Normal 7 2 4 4 2 10" xfId="51015"/>
    <cellStyle name="Normal 7 2 4 4 2 2" xfId="2418"/>
    <cellStyle name="Normal 7 2 4 4 2 2 2" xfId="7704"/>
    <cellStyle name="Normal 7 2 4 4 2 2 2 2" xfId="12985"/>
    <cellStyle name="Normal 7 2 4 4 2 2 2 2 2" xfId="28491"/>
    <cellStyle name="Normal 7 2 4 4 2 2 2 2 3" xfId="39048"/>
    <cellStyle name="Normal 7 2 4 4 2 2 2 2 4" xfId="49603"/>
    <cellStyle name="Normal 7 2 4 4 2 2 2 2 5" xfId="60167"/>
    <cellStyle name="Normal 7 2 4 4 2 2 2 3" xfId="18104"/>
    <cellStyle name="Normal 7 2 4 4 2 2 2 4" xfId="23211"/>
    <cellStyle name="Normal 7 2 4 4 2 2 2 5" xfId="33768"/>
    <cellStyle name="Normal 7 2 4 4 2 2 2 6" xfId="44323"/>
    <cellStyle name="Normal 7 2 4 4 2 2 2 7" xfId="54887"/>
    <cellStyle name="Normal 7 2 4 4 2 2 3" xfId="10344"/>
    <cellStyle name="Normal 7 2 4 4 2 2 3 2" xfId="25851"/>
    <cellStyle name="Normal 7 2 4 4 2 2 3 3" xfId="36408"/>
    <cellStyle name="Normal 7 2 4 4 2 2 3 4" xfId="46963"/>
    <cellStyle name="Normal 7 2 4 4 2 2 3 5" xfId="57527"/>
    <cellStyle name="Normal 7 2 4 4 2 2 4" xfId="5062"/>
    <cellStyle name="Normal 7 2 4 4 2 2 5" xfId="15640"/>
    <cellStyle name="Normal 7 2 4 4 2 2 6" xfId="20571"/>
    <cellStyle name="Normal 7 2 4 4 2 2 7" xfId="31128"/>
    <cellStyle name="Normal 7 2 4 4 2 2 8" xfId="41683"/>
    <cellStyle name="Normal 7 2 4 4 2 2 9" xfId="52247"/>
    <cellStyle name="Normal 7 2 4 4 2 3" xfId="6472"/>
    <cellStyle name="Normal 7 2 4 4 2 3 2" xfId="11753"/>
    <cellStyle name="Normal 7 2 4 4 2 3 2 2" xfId="27259"/>
    <cellStyle name="Normal 7 2 4 4 2 3 2 3" xfId="37816"/>
    <cellStyle name="Normal 7 2 4 4 2 3 2 4" xfId="48371"/>
    <cellStyle name="Normal 7 2 4 4 2 3 2 5" xfId="58935"/>
    <cellStyle name="Normal 7 2 4 4 2 3 3" xfId="16872"/>
    <cellStyle name="Normal 7 2 4 4 2 3 4" xfId="21979"/>
    <cellStyle name="Normal 7 2 4 4 2 3 5" xfId="32536"/>
    <cellStyle name="Normal 7 2 4 4 2 3 6" xfId="43091"/>
    <cellStyle name="Normal 7 2 4 4 2 3 7" xfId="53655"/>
    <cellStyle name="Normal 7 2 4 4 2 4" xfId="9112"/>
    <cellStyle name="Normal 7 2 4 4 2 4 2" xfId="24619"/>
    <cellStyle name="Normal 7 2 4 4 2 4 3" xfId="35176"/>
    <cellStyle name="Normal 7 2 4 4 2 4 4" xfId="45731"/>
    <cellStyle name="Normal 7 2 4 4 2 4 5" xfId="56295"/>
    <cellStyle name="Normal 7 2 4 4 2 5" xfId="3830"/>
    <cellStyle name="Normal 7 2 4 4 2 6" xfId="14408"/>
    <cellStyle name="Normal 7 2 4 4 2 7" xfId="19339"/>
    <cellStyle name="Normal 7 2 4 4 2 8" xfId="29896"/>
    <cellStyle name="Normal 7 2 4 4 2 9" xfId="40451"/>
    <cellStyle name="Normal 7 2 4 4 3" xfId="1714"/>
    <cellStyle name="Normal 7 2 4 4 3 2" xfId="7000"/>
    <cellStyle name="Normal 7 2 4 4 3 2 2" xfId="12281"/>
    <cellStyle name="Normal 7 2 4 4 3 2 2 2" xfId="27787"/>
    <cellStyle name="Normal 7 2 4 4 3 2 2 3" xfId="38344"/>
    <cellStyle name="Normal 7 2 4 4 3 2 2 4" xfId="48899"/>
    <cellStyle name="Normal 7 2 4 4 3 2 2 5" xfId="59463"/>
    <cellStyle name="Normal 7 2 4 4 3 2 3" xfId="17400"/>
    <cellStyle name="Normal 7 2 4 4 3 2 4" xfId="22507"/>
    <cellStyle name="Normal 7 2 4 4 3 2 5" xfId="33064"/>
    <cellStyle name="Normal 7 2 4 4 3 2 6" xfId="43619"/>
    <cellStyle name="Normal 7 2 4 4 3 2 7" xfId="54183"/>
    <cellStyle name="Normal 7 2 4 4 3 3" xfId="9640"/>
    <cellStyle name="Normal 7 2 4 4 3 3 2" xfId="25147"/>
    <cellStyle name="Normal 7 2 4 4 3 3 3" xfId="35704"/>
    <cellStyle name="Normal 7 2 4 4 3 3 4" xfId="46259"/>
    <cellStyle name="Normal 7 2 4 4 3 3 5" xfId="56823"/>
    <cellStyle name="Normal 7 2 4 4 3 4" xfId="4358"/>
    <cellStyle name="Normal 7 2 4 4 3 5" xfId="14936"/>
    <cellStyle name="Normal 7 2 4 4 3 6" xfId="19867"/>
    <cellStyle name="Normal 7 2 4 4 3 7" xfId="30424"/>
    <cellStyle name="Normal 7 2 4 4 3 8" xfId="40979"/>
    <cellStyle name="Normal 7 2 4 4 3 9" xfId="51543"/>
    <cellStyle name="Normal 7 2 4 4 4" xfId="5767"/>
    <cellStyle name="Normal 7 2 4 4 4 2" xfId="11049"/>
    <cellStyle name="Normal 7 2 4 4 4 2 2" xfId="26555"/>
    <cellStyle name="Normal 7 2 4 4 4 2 3" xfId="37112"/>
    <cellStyle name="Normal 7 2 4 4 4 2 4" xfId="47667"/>
    <cellStyle name="Normal 7 2 4 4 4 2 5" xfId="58231"/>
    <cellStyle name="Normal 7 2 4 4 4 3" xfId="16168"/>
    <cellStyle name="Normal 7 2 4 4 4 4" xfId="21275"/>
    <cellStyle name="Normal 7 2 4 4 4 5" xfId="31832"/>
    <cellStyle name="Normal 7 2 4 4 4 6" xfId="42387"/>
    <cellStyle name="Normal 7 2 4 4 4 7" xfId="52951"/>
    <cellStyle name="Normal 7 2 4 4 5" xfId="8408"/>
    <cellStyle name="Normal 7 2 4 4 5 2" xfId="23915"/>
    <cellStyle name="Normal 7 2 4 4 5 3" xfId="34472"/>
    <cellStyle name="Normal 7 2 4 4 5 4" xfId="45027"/>
    <cellStyle name="Normal 7 2 4 4 5 5" xfId="55591"/>
    <cellStyle name="Normal 7 2 4 4 6" xfId="3128"/>
    <cellStyle name="Normal 7 2 4 4 7" xfId="13704"/>
    <cellStyle name="Normal 7 2 4 4 8" xfId="18635"/>
    <cellStyle name="Normal 7 2 4 4 9" xfId="29194"/>
    <cellStyle name="Normal 7 2 4 5" xfId="834"/>
    <cellStyle name="Normal 7 2 4 5 10" xfId="50663"/>
    <cellStyle name="Normal 7 2 4 5 2" xfId="2066"/>
    <cellStyle name="Normal 7 2 4 5 2 2" xfId="7352"/>
    <cellStyle name="Normal 7 2 4 5 2 2 2" xfId="12633"/>
    <cellStyle name="Normal 7 2 4 5 2 2 2 2" xfId="28139"/>
    <cellStyle name="Normal 7 2 4 5 2 2 2 3" xfId="38696"/>
    <cellStyle name="Normal 7 2 4 5 2 2 2 4" xfId="49251"/>
    <cellStyle name="Normal 7 2 4 5 2 2 2 5" xfId="59815"/>
    <cellStyle name="Normal 7 2 4 5 2 2 3" xfId="17752"/>
    <cellStyle name="Normal 7 2 4 5 2 2 4" xfId="22859"/>
    <cellStyle name="Normal 7 2 4 5 2 2 5" xfId="33416"/>
    <cellStyle name="Normal 7 2 4 5 2 2 6" xfId="43971"/>
    <cellStyle name="Normal 7 2 4 5 2 2 7" xfId="54535"/>
    <cellStyle name="Normal 7 2 4 5 2 3" xfId="9992"/>
    <cellStyle name="Normal 7 2 4 5 2 3 2" xfId="25499"/>
    <cellStyle name="Normal 7 2 4 5 2 3 3" xfId="36056"/>
    <cellStyle name="Normal 7 2 4 5 2 3 4" xfId="46611"/>
    <cellStyle name="Normal 7 2 4 5 2 3 5" xfId="57175"/>
    <cellStyle name="Normal 7 2 4 5 2 4" xfId="4710"/>
    <cellStyle name="Normal 7 2 4 5 2 5" xfId="15288"/>
    <cellStyle name="Normal 7 2 4 5 2 6" xfId="20219"/>
    <cellStyle name="Normal 7 2 4 5 2 7" xfId="30776"/>
    <cellStyle name="Normal 7 2 4 5 2 8" xfId="41331"/>
    <cellStyle name="Normal 7 2 4 5 2 9" xfId="51895"/>
    <cellStyle name="Normal 7 2 4 5 3" xfId="6120"/>
    <cellStyle name="Normal 7 2 4 5 3 2" xfId="11401"/>
    <cellStyle name="Normal 7 2 4 5 3 2 2" xfId="26907"/>
    <cellStyle name="Normal 7 2 4 5 3 2 3" xfId="37464"/>
    <cellStyle name="Normal 7 2 4 5 3 2 4" xfId="48019"/>
    <cellStyle name="Normal 7 2 4 5 3 2 5" xfId="58583"/>
    <cellStyle name="Normal 7 2 4 5 3 3" xfId="16520"/>
    <cellStyle name="Normal 7 2 4 5 3 4" xfId="21627"/>
    <cellStyle name="Normal 7 2 4 5 3 5" xfId="32184"/>
    <cellStyle name="Normal 7 2 4 5 3 6" xfId="42739"/>
    <cellStyle name="Normal 7 2 4 5 3 7" xfId="53303"/>
    <cellStyle name="Normal 7 2 4 5 4" xfId="8760"/>
    <cellStyle name="Normal 7 2 4 5 4 2" xfId="24267"/>
    <cellStyle name="Normal 7 2 4 5 4 3" xfId="34824"/>
    <cellStyle name="Normal 7 2 4 5 4 4" xfId="45379"/>
    <cellStyle name="Normal 7 2 4 5 4 5" xfId="55943"/>
    <cellStyle name="Normal 7 2 4 5 5" xfId="3478"/>
    <cellStyle name="Normal 7 2 4 5 6" xfId="14056"/>
    <cellStyle name="Normal 7 2 4 5 7" xfId="18987"/>
    <cellStyle name="Normal 7 2 4 5 8" xfId="29544"/>
    <cellStyle name="Normal 7 2 4 5 9" xfId="40099"/>
    <cellStyle name="Normal 7 2 4 6" xfId="1362"/>
    <cellStyle name="Normal 7 2 4 6 2" xfId="6648"/>
    <cellStyle name="Normal 7 2 4 6 2 2" xfId="11929"/>
    <cellStyle name="Normal 7 2 4 6 2 2 2" xfId="27435"/>
    <cellStyle name="Normal 7 2 4 6 2 2 3" xfId="37992"/>
    <cellStyle name="Normal 7 2 4 6 2 2 4" xfId="48547"/>
    <cellStyle name="Normal 7 2 4 6 2 2 5" xfId="59111"/>
    <cellStyle name="Normal 7 2 4 6 2 3" xfId="17048"/>
    <cellStyle name="Normal 7 2 4 6 2 4" xfId="22155"/>
    <cellStyle name="Normal 7 2 4 6 2 5" xfId="32712"/>
    <cellStyle name="Normal 7 2 4 6 2 6" xfId="43267"/>
    <cellStyle name="Normal 7 2 4 6 2 7" xfId="53831"/>
    <cellStyle name="Normal 7 2 4 6 3" xfId="9288"/>
    <cellStyle name="Normal 7 2 4 6 3 2" xfId="24795"/>
    <cellStyle name="Normal 7 2 4 6 3 3" xfId="35352"/>
    <cellStyle name="Normal 7 2 4 6 3 4" xfId="45907"/>
    <cellStyle name="Normal 7 2 4 6 3 5" xfId="56471"/>
    <cellStyle name="Normal 7 2 4 6 4" xfId="4006"/>
    <cellStyle name="Normal 7 2 4 6 5" xfId="14584"/>
    <cellStyle name="Normal 7 2 4 6 6" xfId="19515"/>
    <cellStyle name="Normal 7 2 4 6 7" xfId="30072"/>
    <cellStyle name="Normal 7 2 4 6 8" xfId="40627"/>
    <cellStyle name="Normal 7 2 4 6 9" xfId="51191"/>
    <cellStyle name="Normal 7 2 4 7" xfId="2594"/>
    <cellStyle name="Normal 7 2 4 7 2" xfId="7880"/>
    <cellStyle name="Normal 7 2 4 7 2 2" xfId="13161"/>
    <cellStyle name="Normal 7 2 4 7 2 2 2" xfId="28667"/>
    <cellStyle name="Normal 7 2 4 7 2 2 3" xfId="39224"/>
    <cellStyle name="Normal 7 2 4 7 2 2 4" xfId="49779"/>
    <cellStyle name="Normal 7 2 4 7 2 2 5" xfId="60343"/>
    <cellStyle name="Normal 7 2 4 7 2 3" xfId="23387"/>
    <cellStyle name="Normal 7 2 4 7 2 4" xfId="33944"/>
    <cellStyle name="Normal 7 2 4 7 2 5" xfId="44499"/>
    <cellStyle name="Normal 7 2 4 7 2 6" xfId="55063"/>
    <cellStyle name="Normal 7 2 4 7 3" xfId="10520"/>
    <cellStyle name="Normal 7 2 4 7 3 2" xfId="26027"/>
    <cellStyle name="Normal 7 2 4 7 3 3" xfId="36584"/>
    <cellStyle name="Normal 7 2 4 7 3 4" xfId="47139"/>
    <cellStyle name="Normal 7 2 4 7 3 5" xfId="57703"/>
    <cellStyle name="Normal 7 2 4 7 4" xfId="5238"/>
    <cellStyle name="Normal 7 2 4 7 5" xfId="15816"/>
    <cellStyle name="Normal 7 2 4 7 6" xfId="20747"/>
    <cellStyle name="Normal 7 2 4 7 7" xfId="31304"/>
    <cellStyle name="Normal 7 2 4 7 8" xfId="41859"/>
    <cellStyle name="Normal 7 2 4 7 9" xfId="52423"/>
    <cellStyle name="Normal 7 2 4 8" xfId="5415"/>
    <cellStyle name="Normal 7 2 4 8 2" xfId="10697"/>
    <cellStyle name="Normal 7 2 4 8 2 2" xfId="26203"/>
    <cellStyle name="Normal 7 2 4 8 2 3" xfId="36760"/>
    <cellStyle name="Normal 7 2 4 8 2 4" xfId="47315"/>
    <cellStyle name="Normal 7 2 4 8 2 5" xfId="57879"/>
    <cellStyle name="Normal 7 2 4 8 3" xfId="20923"/>
    <cellStyle name="Normal 7 2 4 8 4" xfId="31480"/>
    <cellStyle name="Normal 7 2 4 8 5" xfId="42035"/>
    <cellStyle name="Normal 7 2 4 8 6" xfId="52599"/>
    <cellStyle name="Normal 7 2 4 9" xfId="8056"/>
    <cellStyle name="Normal 7 2 4 9 2" xfId="23563"/>
    <cellStyle name="Normal 7 2 4 9 3" xfId="34120"/>
    <cellStyle name="Normal 7 2 4 9 4" xfId="44675"/>
    <cellStyle name="Normal 7 2 4 9 5" xfId="55239"/>
    <cellStyle name="Normal 7 2 5" xfId="165"/>
    <cellStyle name="Normal 7 2 5 10" xfId="2710"/>
    <cellStyle name="Normal 7 2 5 11" xfId="13305"/>
    <cellStyle name="Normal 7 2 5 12" xfId="18286"/>
    <cellStyle name="Normal 7 2 5 13" xfId="49963"/>
    <cellStyle name="Normal 7 2 5 2" xfId="258"/>
    <cellStyle name="Normal 7 2 5 2 2" xfId="611"/>
    <cellStyle name="Normal 7 2 5 2 2 10" xfId="50440"/>
    <cellStyle name="Normal 7 2 5 2 2 2" xfId="1843"/>
    <cellStyle name="Normal 7 2 5 2 2 2 2" xfId="7129"/>
    <cellStyle name="Normal 7 2 5 2 2 2 2 2" xfId="12410"/>
    <cellStyle name="Normal 7 2 5 2 2 2 2 2 2" xfId="27916"/>
    <cellStyle name="Normal 7 2 5 2 2 2 2 2 3" xfId="38473"/>
    <cellStyle name="Normal 7 2 5 2 2 2 2 2 4" xfId="49028"/>
    <cellStyle name="Normal 7 2 5 2 2 2 2 2 5" xfId="59592"/>
    <cellStyle name="Normal 7 2 5 2 2 2 2 3" xfId="17529"/>
    <cellStyle name="Normal 7 2 5 2 2 2 2 4" xfId="22636"/>
    <cellStyle name="Normal 7 2 5 2 2 2 2 5" xfId="33193"/>
    <cellStyle name="Normal 7 2 5 2 2 2 2 6" xfId="43748"/>
    <cellStyle name="Normal 7 2 5 2 2 2 2 7" xfId="54312"/>
    <cellStyle name="Normal 7 2 5 2 2 2 3" xfId="9769"/>
    <cellStyle name="Normal 7 2 5 2 2 2 3 2" xfId="25276"/>
    <cellStyle name="Normal 7 2 5 2 2 2 3 3" xfId="35833"/>
    <cellStyle name="Normal 7 2 5 2 2 2 3 4" xfId="46388"/>
    <cellStyle name="Normal 7 2 5 2 2 2 3 5" xfId="56952"/>
    <cellStyle name="Normal 7 2 5 2 2 2 4" xfId="4487"/>
    <cellStyle name="Normal 7 2 5 2 2 2 5" xfId="15065"/>
    <cellStyle name="Normal 7 2 5 2 2 2 6" xfId="19996"/>
    <cellStyle name="Normal 7 2 5 2 2 2 7" xfId="30553"/>
    <cellStyle name="Normal 7 2 5 2 2 2 8" xfId="41108"/>
    <cellStyle name="Normal 7 2 5 2 2 2 9" xfId="51672"/>
    <cellStyle name="Normal 7 2 5 2 2 3" xfId="5897"/>
    <cellStyle name="Normal 7 2 5 2 2 3 2" xfId="11178"/>
    <cellStyle name="Normal 7 2 5 2 2 3 2 2" xfId="26684"/>
    <cellStyle name="Normal 7 2 5 2 2 3 2 3" xfId="37241"/>
    <cellStyle name="Normal 7 2 5 2 2 3 2 4" xfId="47796"/>
    <cellStyle name="Normal 7 2 5 2 2 3 2 5" xfId="58360"/>
    <cellStyle name="Normal 7 2 5 2 2 3 3" xfId="16297"/>
    <cellStyle name="Normal 7 2 5 2 2 3 4" xfId="21404"/>
    <cellStyle name="Normal 7 2 5 2 2 3 5" xfId="31961"/>
    <cellStyle name="Normal 7 2 5 2 2 3 6" xfId="42516"/>
    <cellStyle name="Normal 7 2 5 2 2 3 7" xfId="53080"/>
    <cellStyle name="Normal 7 2 5 2 2 4" xfId="8537"/>
    <cellStyle name="Normal 7 2 5 2 2 4 2" xfId="24044"/>
    <cellStyle name="Normal 7 2 5 2 2 4 3" xfId="34601"/>
    <cellStyle name="Normal 7 2 5 2 2 4 4" xfId="45156"/>
    <cellStyle name="Normal 7 2 5 2 2 4 5" xfId="55720"/>
    <cellStyle name="Normal 7 2 5 2 2 5" xfId="3255"/>
    <cellStyle name="Normal 7 2 5 2 2 6" xfId="13833"/>
    <cellStyle name="Normal 7 2 5 2 2 7" xfId="18764"/>
    <cellStyle name="Normal 7 2 5 2 2 8" xfId="29321"/>
    <cellStyle name="Normal 7 2 5 2 2 9" xfId="39876"/>
    <cellStyle name="Normal 7 2 5 2 3" xfId="963"/>
    <cellStyle name="Normal 7 2 5 2 3 10" xfId="50792"/>
    <cellStyle name="Normal 7 2 5 2 3 2" xfId="2195"/>
    <cellStyle name="Normal 7 2 5 2 3 2 2" xfId="7481"/>
    <cellStyle name="Normal 7 2 5 2 3 2 2 2" xfId="12762"/>
    <cellStyle name="Normal 7 2 5 2 3 2 2 2 2" xfId="28268"/>
    <cellStyle name="Normal 7 2 5 2 3 2 2 2 3" xfId="38825"/>
    <cellStyle name="Normal 7 2 5 2 3 2 2 2 4" xfId="49380"/>
    <cellStyle name="Normal 7 2 5 2 3 2 2 2 5" xfId="59944"/>
    <cellStyle name="Normal 7 2 5 2 3 2 2 3" xfId="17881"/>
    <cellStyle name="Normal 7 2 5 2 3 2 2 4" xfId="22988"/>
    <cellStyle name="Normal 7 2 5 2 3 2 2 5" xfId="33545"/>
    <cellStyle name="Normal 7 2 5 2 3 2 2 6" xfId="44100"/>
    <cellStyle name="Normal 7 2 5 2 3 2 2 7" xfId="54664"/>
    <cellStyle name="Normal 7 2 5 2 3 2 3" xfId="10121"/>
    <cellStyle name="Normal 7 2 5 2 3 2 3 2" xfId="25628"/>
    <cellStyle name="Normal 7 2 5 2 3 2 3 3" xfId="36185"/>
    <cellStyle name="Normal 7 2 5 2 3 2 3 4" xfId="46740"/>
    <cellStyle name="Normal 7 2 5 2 3 2 3 5" xfId="57304"/>
    <cellStyle name="Normal 7 2 5 2 3 2 4" xfId="4839"/>
    <cellStyle name="Normal 7 2 5 2 3 2 5" xfId="15417"/>
    <cellStyle name="Normal 7 2 5 2 3 2 6" xfId="20348"/>
    <cellStyle name="Normal 7 2 5 2 3 2 7" xfId="30905"/>
    <cellStyle name="Normal 7 2 5 2 3 2 8" xfId="41460"/>
    <cellStyle name="Normal 7 2 5 2 3 2 9" xfId="52024"/>
    <cellStyle name="Normal 7 2 5 2 3 3" xfId="6249"/>
    <cellStyle name="Normal 7 2 5 2 3 3 2" xfId="11530"/>
    <cellStyle name="Normal 7 2 5 2 3 3 2 2" xfId="27036"/>
    <cellStyle name="Normal 7 2 5 2 3 3 2 3" xfId="37593"/>
    <cellStyle name="Normal 7 2 5 2 3 3 2 4" xfId="48148"/>
    <cellStyle name="Normal 7 2 5 2 3 3 2 5" xfId="58712"/>
    <cellStyle name="Normal 7 2 5 2 3 3 3" xfId="16649"/>
    <cellStyle name="Normal 7 2 5 2 3 3 4" xfId="21756"/>
    <cellStyle name="Normal 7 2 5 2 3 3 5" xfId="32313"/>
    <cellStyle name="Normal 7 2 5 2 3 3 6" xfId="42868"/>
    <cellStyle name="Normal 7 2 5 2 3 3 7" xfId="53432"/>
    <cellStyle name="Normal 7 2 5 2 3 4" xfId="8889"/>
    <cellStyle name="Normal 7 2 5 2 3 4 2" xfId="24396"/>
    <cellStyle name="Normal 7 2 5 2 3 4 3" xfId="34953"/>
    <cellStyle name="Normal 7 2 5 2 3 4 4" xfId="45508"/>
    <cellStyle name="Normal 7 2 5 2 3 4 5" xfId="56072"/>
    <cellStyle name="Normal 7 2 5 2 3 5" xfId="3607"/>
    <cellStyle name="Normal 7 2 5 2 3 6" xfId="14185"/>
    <cellStyle name="Normal 7 2 5 2 3 7" xfId="19116"/>
    <cellStyle name="Normal 7 2 5 2 3 8" xfId="29673"/>
    <cellStyle name="Normal 7 2 5 2 3 9" xfId="40228"/>
    <cellStyle name="Normal 7 2 5 2 4" xfId="1491"/>
    <cellStyle name="Normal 7 2 5 2 4 2" xfId="6777"/>
    <cellStyle name="Normal 7 2 5 2 4 2 2" xfId="12058"/>
    <cellStyle name="Normal 7 2 5 2 4 2 2 2" xfId="27564"/>
    <cellStyle name="Normal 7 2 5 2 4 2 2 3" xfId="38121"/>
    <cellStyle name="Normal 7 2 5 2 4 2 2 4" xfId="48676"/>
    <cellStyle name="Normal 7 2 5 2 4 2 2 5" xfId="59240"/>
    <cellStyle name="Normal 7 2 5 2 4 2 3" xfId="17177"/>
    <cellStyle name="Normal 7 2 5 2 4 2 4" xfId="22284"/>
    <cellStyle name="Normal 7 2 5 2 4 2 5" xfId="32841"/>
    <cellStyle name="Normal 7 2 5 2 4 2 6" xfId="43396"/>
    <cellStyle name="Normal 7 2 5 2 4 2 7" xfId="53960"/>
    <cellStyle name="Normal 7 2 5 2 4 3" xfId="9417"/>
    <cellStyle name="Normal 7 2 5 2 4 3 2" xfId="24924"/>
    <cellStyle name="Normal 7 2 5 2 4 3 3" xfId="35481"/>
    <cellStyle name="Normal 7 2 5 2 4 3 4" xfId="46036"/>
    <cellStyle name="Normal 7 2 5 2 4 3 5" xfId="56600"/>
    <cellStyle name="Normal 7 2 5 2 4 4" xfId="4135"/>
    <cellStyle name="Normal 7 2 5 2 4 5" xfId="14713"/>
    <cellStyle name="Normal 7 2 5 2 4 6" xfId="19644"/>
    <cellStyle name="Normal 7 2 5 2 4 7" xfId="30201"/>
    <cellStyle name="Normal 7 2 5 2 4 8" xfId="40756"/>
    <cellStyle name="Normal 7 2 5 2 4 9" xfId="51320"/>
    <cellStyle name="Normal 7 2 5 2 5" xfId="5544"/>
    <cellStyle name="Normal 7 2 5 2 5 2" xfId="10826"/>
    <cellStyle name="Normal 7 2 5 2 5 2 2" xfId="26332"/>
    <cellStyle name="Normal 7 2 5 2 5 2 3" xfId="36889"/>
    <cellStyle name="Normal 7 2 5 2 5 2 4" xfId="47444"/>
    <cellStyle name="Normal 7 2 5 2 5 2 5" xfId="58008"/>
    <cellStyle name="Normal 7 2 5 2 5 3" xfId="15945"/>
    <cellStyle name="Normal 7 2 5 2 5 4" xfId="21052"/>
    <cellStyle name="Normal 7 2 5 2 5 5" xfId="31609"/>
    <cellStyle name="Normal 7 2 5 2 5 6" xfId="42164"/>
    <cellStyle name="Normal 7 2 5 2 5 7" xfId="52728"/>
    <cellStyle name="Normal 7 2 5 2 6" xfId="8185"/>
    <cellStyle name="Normal 7 2 5 2 6 2" xfId="23692"/>
    <cellStyle name="Normal 7 2 5 2 6 3" xfId="34249"/>
    <cellStyle name="Normal 7 2 5 2 6 4" xfId="44804"/>
    <cellStyle name="Normal 7 2 5 2 6 5" xfId="55368"/>
    <cellStyle name="Normal 7 2 5 2 7" xfId="2907"/>
    <cellStyle name="Normal 7 2 5 2 7 2" xfId="18412"/>
    <cellStyle name="Normal 7 2 5 2 7 3" xfId="28973"/>
    <cellStyle name="Normal 7 2 5 2 7 4" xfId="39528"/>
    <cellStyle name="Normal 7 2 5 2 7 5" xfId="50088"/>
    <cellStyle name="Normal 7 2 5 2 8" xfId="2864"/>
    <cellStyle name="Normal 7 2 5 2 9" xfId="13481"/>
    <cellStyle name="Normal 7 2 5 3" xfId="436"/>
    <cellStyle name="Normal 7 2 5 3 10" xfId="39402"/>
    <cellStyle name="Normal 7 2 5 3 11" xfId="50266"/>
    <cellStyle name="Normal 7 2 5 3 2" xfId="1141"/>
    <cellStyle name="Normal 7 2 5 3 2 10" xfId="50970"/>
    <cellStyle name="Normal 7 2 5 3 2 2" xfId="2373"/>
    <cellStyle name="Normal 7 2 5 3 2 2 2" xfId="7659"/>
    <cellStyle name="Normal 7 2 5 3 2 2 2 2" xfId="12940"/>
    <cellStyle name="Normal 7 2 5 3 2 2 2 2 2" xfId="28446"/>
    <cellStyle name="Normal 7 2 5 3 2 2 2 2 3" xfId="39003"/>
    <cellStyle name="Normal 7 2 5 3 2 2 2 2 4" xfId="49558"/>
    <cellStyle name="Normal 7 2 5 3 2 2 2 2 5" xfId="60122"/>
    <cellStyle name="Normal 7 2 5 3 2 2 2 3" xfId="18059"/>
    <cellStyle name="Normal 7 2 5 3 2 2 2 4" xfId="23166"/>
    <cellStyle name="Normal 7 2 5 3 2 2 2 5" xfId="33723"/>
    <cellStyle name="Normal 7 2 5 3 2 2 2 6" xfId="44278"/>
    <cellStyle name="Normal 7 2 5 3 2 2 2 7" xfId="54842"/>
    <cellStyle name="Normal 7 2 5 3 2 2 3" xfId="10299"/>
    <cellStyle name="Normal 7 2 5 3 2 2 3 2" xfId="25806"/>
    <cellStyle name="Normal 7 2 5 3 2 2 3 3" xfId="36363"/>
    <cellStyle name="Normal 7 2 5 3 2 2 3 4" xfId="46918"/>
    <cellStyle name="Normal 7 2 5 3 2 2 3 5" xfId="57482"/>
    <cellStyle name="Normal 7 2 5 3 2 2 4" xfId="5017"/>
    <cellStyle name="Normal 7 2 5 3 2 2 5" xfId="15595"/>
    <cellStyle name="Normal 7 2 5 3 2 2 6" xfId="20526"/>
    <cellStyle name="Normal 7 2 5 3 2 2 7" xfId="31083"/>
    <cellStyle name="Normal 7 2 5 3 2 2 8" xfId="41638"/>
    <cellStyle name="Normal 7 2 5 3 2 2 9" xfId="52202"/>
    <cellStyle name="Normal 7 2 5 3 2 3" xfId="6427"/>
    <cellStyle name="Normal 7 2 5 3 2 3 2" xfId="11708"/>
    <cellStyle name="Normal 7 2 5 3 2 3 2 2" xfId="27214"/>
    <cellStyle name="Normal 7 2 5 3 2 3 2 3" xfId="37771"/>
    <cellStyle name="Normal 7 2 5 3 2 3 2 4" xfId="48326"/>
    <cellStyle name="Normal 7 2 5 3 2 3 2 5" xfId="58890"/>
    <cellStyle name="Normal 7 2 5 3 2 3 3" xfId="16827"/>
    <cellStyle name="Normal 7 2 5 3 2 3 4" xfId="21934"/>
    <cellStyle name="Normal 7 2 5 3 2 3 5" xfId="32491"/>
    <cellStyle name="Normal 7 2 5 3 2 3 6" xfId="43046"/>
    <cellStyle name="Normal 7 2 5 3 2 3 7" xfId="53610"/>
    <cellStyle name="Normal 7 2 5 3 2 4" xfId="9067"/>
    <cellStyle name="Normal 7 2 5 3 2 4 2" xfId="24574"/>
    <cellStyle name="Normal 7 2 5 3 2 4 3" xfId="35131"/>
    <cellStyle name="Normal 7 2 5 3 2 4 4" xfId="45686"/>
    <cellStyle name="Normal 7 2 5 3 2 4 5" xfId="56250"/>
    <cellStyle name="Normal 7 2 5 3 2 5" xfId="3785"/>
    <cellStyle name="Normal 7 2 5 3 2 6" xfId="14363"/>
    <cellStyle name="Normal 7 2 5 3 2 7" xfId="19294"/>
    <cellStyle name="Normal 7 2 5 3 2 8" xfId="29851"/>
    <cellStyle name="Normal 7 2 5 3 2 9" xfId="40406"/>
    <cellStyle name="Normal 7 2 5 3 3" xfId="1669"/>
    <cellStyle name="Normal 7 2 5 3 3 2" xfId="6955"/>
    <cellStyle name="Normal 7 2 5 3 3 2 2" xfId="12236"/>
    <cellStyle name="Normal 7 2 5 3 3 2 2 2" xfId="27742"/>
    <cellStyle name="Normal 7 2 5 3 3 2 2 3" xfId="38299"/>
    <cellStyle name="Normal 7 2 5 3 3 2 2 4" xfId="48854"/>
    <cellStyle name="Normal 7 2 5 3 3 2 2 5" xfId="59418"/>
    <cellStyle name="Normal 7 2 5 3 3 2 3" xfId="17355"/>
    <cellStyle name="Normal 7 2 5 3 3 2 4" xfId="22462"/>
    <cellStyle name="Normal 7 2 5 3 3 2 5" xfId="33019"/>
    <cellStyle name="Normal 7 2 5 3 3 2 6" xfId="43574"/>
    <cellStyle name="Normal 7 2 5 3 3 2 7" xfId="54138"/>
    <cellStyle name="Normal 7 2 5 3 3 3" xfId="9595"/>
    <cellStyle name="Normal 7 2 5 3 3 3 2" xfId="25102"/>
    <cellStyle name="Normal 7 2 5 3 3 3 3" xfId="35659"/>
    <cellStyle name="Normal 7 2 5 3 3 3 4" xfId="46214"/>
    <cellStyle name="Normal 7 2 5 3 3 3 5" xfId="56778"/>
    <cellStyle name="Normal 7 2 5 3 3 4" xfId="4313"/>
    <cellStyle name="Normal 7 2 5 3 3 5" xfId="14891"/>
    <cellStyle name="Normal 7 2 5 3 3 6" xfId="19822"/>
    <cellStyle name="Normal 7 2 5 3 3 7" xfId="30379"/>
    <cellStyle name="Normal 7 2 5 3 3 8" xfId="40934"/>
    <cellStyle name="Normal 7 2 5 3 3 9" xfId="51498"/>
    <cellStyle name="Normal 7 2 5 3 4" xfId="5722"/>
    <cellStyle name="Normal 7 2 5 3 4 2" xfId="11004"/>
    <cellStyle name="Normal 7 2 5 3 4 2 2" xfId="26510"/>
    <cellStyle name="Normal 7 2 5 3 4 2 3" xfId="37067"/>
    <cellStyle name="Normal 7 2 5 3 4 2 4" xfId="47622"/>
    <cellStyle name="Normal 7 2 5 3 4 2 5" xfId="58186"/>
    <cellStyle name="Normal 7 2 5 3 4 3" xfId="16123"/>
    <cellStyle name="Normal 7 2 5 3 4 4" xfId="21230"/>
    <cellStyle name="Normal 7 2 5 3 4 5" xfId="31787"/>
    <cellStyle name="Normal 7 2 5 3 4 6" xfId="42342"/>
    <cellStyle name="Normal 7 2 5 3 4 7" xfId="52906"/>
    <cellStyle name="Normal 7 2 5 3 5" xfId="8363"/>
    <cellStyle name="Normal 7 2 5 3 5 2" xfId="23870"/>
    <cellStyle name="Normal 7 2 5 3 5 3" xfId="34427"/>
    <cellStyle name="Normal 7 2 5 3 5 4" xfId="44982"/>
    <cellStyle name="Normal 7 2 5 3 5 5" xfId="55546"/>
    <cellStyle name="Normal 7 2 5 3 6" xfId="2774"/>
    <cellStyle name="Normal 7 2 5 3 7" xfId="13659"/>
    <cellStyle name="Normal 7 2 5 3 8" xfId="18590"/>
    <cellStyle name="Normal 7 2 5 3 9" xfId="28847"/>
    <cellStyle name="Normal 7 2 5 4" xfId="789"/>
    <cellStyle name="Normal 7 2 5 4 10" xfId="50618"/>
    <cellStyle name="Normal 7 2 5 4 2" xfId="2021"/>
    <cellStyle name="Normal 7 2 5 4 2 2" xfId="7307"/>
    <cellStyle name="Normal 7 2 5 4 2 2 2" xfId="12588"/>
    <cellStyle name="Normal 7 2 5 4 2 2 2 2" xfId="28094"/>
    <cellStyle name="Normal 7 2 5 4 2 2 2 3" xfId="38651"/>
    <cellStyle name="Normal 7 2 5 4 2 2 2 4" xfId="49206"/>
    <cellStyle name="Normal 7 2 5 4 2 2 2 5" xfId="59770"/>
    <cellStyle name="Normal 7 2 5 4 2 2 3" xfId="17707"/>
    <cellStyle name="Normal 7 2 5 4 2 2 4" xfId="22814"/>
    <cellStyle name="Normal 7 2 5 4 2 2 5" xfId="33371"/>
    <cellStyle name="Normal 7 2 5 4 2 2 6" xfId="43926"/>
    <cellStyle name="Normal 7 2 5 4 2 2 7" xfId="54490"/>
    <cellStyle name="Normal 7 2 5 4 2 3" xfId="9947"/>
    <cellStyle name="Normal 7 2 5 4 2 3 2" xfId="25454"/>
    <cellStyle name="Normal 7 2 5 4 2 3 3" xfId="36011"/>
    <cellStyle name="Normal 7 2 5 4 2 3 4" xfId="46566"/>
    <cellStyle name="Normal 7 2 5 4 2 3 5" xfId="57130"/>
    <cellStyle name="Normal 7 2 5 4 2 4" xfId="4665"/>
    <cellStyle name="Normal 7 2 5 4 2 5" xfId="15243"/>
    <cellStyle name="Normal 7 2 5 4 2 6" xfId="20174"/>
    <cellStyle name="Normal 7 2 5 4 2 7" xfId="30731"/>
    <cellStyle name="Normal 7 2 5 4 2 8" xfId="41286"/>
    <cellStyle name="Normal 7 2 5 4 2 9" xfId="51850"/>
    <cellStyle name="Normal 7 2 5 4 3" xfId="6075"/>
    <cellStyle name="Normal 7 2 5 4 3 2" xfId="11356"/>
    <cellStyle name="Normal 7 2 5 4 3 2 2" xfId="26862"/>
    <cellStyle name="Normal 7 2 5 4 3 2 3" xfId="37419"/>
    <cellStyle name="Normal 7 2 5 4 3 2 4" xfId="47974"/>
    <cellStyle name="Normal 7 2 5 4 3 2 5" xfId="58538"/>
    <cellStyle name="Normal 7 2 5 4 3 3" xfId="16475"/>
    <cellStyle name="Normal 7 2 5 4 3 4" xfId="21582"/>
    <cellStyle name="Normal 7 2 5 4 3 5" xfId="32139"/>
    <cellStyle name="Normal 7 2 5 4 3 6" xfId="42694"/>
    <cellStyle name="Normal 7 2 5 4 3 7" xfId="53258"/>
    <cellStyle name="Normal 7 2 5 4 4" xfId="8715"/>
    <cellStyle name="Normal 7 2 5 4 4 2" xfId="24222"/>
    <cellStyle name="Normal 7 2 5 4 4 3" xfId="34779"/>
    <cellStyle name="Normal 7 2 5 4 4 4" xfId="45334"/>
    <cellStyle name="Normal 7 2 5 4 4 5" xfId="55898"/>
    <cellStyle name="Normal 7 2 5 4 5" xfId="3433"/>
    <cellStyle name="Normal 7 2 5 4 6" xfId="14011"/>
    <cellStyle name="Normal 7 2 5 4 7" xfId="18942"/>
    <cellStyle name="Normal 7 2 5 4 8" xfId="29499"/>
    <cellStyle name="Normal 7 2 5 4 9" xfId="40054"/>
    <cellStyle name="Normal 7 2 5 5" xfId="1315"/>
    <cellStyle name="Normal 7 2 5 5 2" xfId="6601"/>
    <cellStyle name="Normal 7 2 5 5 2 2" xfId="11882"/>
    <cellStyle name="Normal 7 2 5 5 2 2 2" xfId="27388"/>
    <cellStyle name="Normal 7 2 5 5 2 2 3" xfId="37945"/>
    <cellStyle name="Normal 7 2 5 5 2 2 4" xfId="48500"/>
    <cellStyle name="Normal 7 2 5 5 2 2 5" xfId="59064"/>
    <cellStyle name="Normal 7 2 5 5 2 3" xfId="17001"/>
    <cellStyle name="Normal 7 2 5 5 2 4" xfId="22108"/>
    <cellStyle name="Normal 7 2 5 5 2 5" xfId="32665"/>
    <cellStyle name="Normal 7 2 5 5 2 6" xfId="43220"/>
    <cellStyle name="Normal 7 2 5 5 2 7" xfId="53784"/>
    <cellStyle name="Normal 7 2 5 5 3" xfId="9241"/>
    <cellStyle name="Normal 7 2 5 5 3 2" xfId="24748"/>
    <cellStyle name="Normal 7 2 5 5 3 3" xfId="35305"/>
    <cellStyle name="Normal 7 2 5 5 3 4" xfId="45860"/>
    <cellStyle name="Normal 7 2 5 5 3 5" xfId="56424"/>
    <cellStyle name="Normal 7 2 5 5 4" xfId="3959"/>
    <cellStyle name="Normal 7 2 5 5 5" xfId="14537"/>
    <cellStyle name="Normal 7 2 5 5 6" xfId="19468"/>
    <cellStyle name="Normal 7 2 5 5 7" xfId="30025"/>
    <cellStyle name="Normal 7 2 5 5 8" xfId="40580"/>
    <cellStyle name="Normal 7 2 5 5 9" xfId="51144"/>
    <cellStyle name="Normal 7 2 5 6" xfId="2547"/>
    <cellStyle name="Normal 7 2 5 6 2" xfId="7833"/>
    <cellStyle name="Normal 7 2 5 6 2 2" xfId="13114"/>
    <cellStyle name="Normal 7 2 5 6 2 2 2" xfId="28620"/>
    <cellStyle name="Normal 7 2 5 6 2 2 3" xfId="39177"/>
    <cellStyle name="Normal 7 2 5 6 2 2 4" xfId="49732"/>
    <cellStyle name="Normal 7 2 5 6 2 2 5" xfId="60296"/>
    <cellStyle name="Normal 7 2 5 6 2 3" xfId="23340"/>
    <cellStyle name="Normal 7 2 5 6 2 4" xfId="33897"/>
    <cellStyle name="Normal 7 2 5 6 2 5" xfId="44452"/>
    <cellStyle name="Normal 7 2 5 6 2 6" xfId="55016"/>
    <cellStyle name="Normal 7 2 5 6 3" xfId="10473"/>
    <cellStyle name="Normal 7 2 5 6 3 2" xfId="25980"/>
    <cellStyle name="Normal 7 2 5 6 3 3" xfId="36537"/>
    <cellStyle name="Normal 7 2 5 6 3 4" xfId="47092"/>
    <cellStyle name="Normal 7 2 5 6 3 5" xfId="57656"/>
    <cellStyle name="Normal 7 2 5 6 4" xfId="5191"/>
    <cellStyle name="Normal 7 2 5 6 5" xfId="15769"/>
    <cellStyle name="Normal 7 2 5 6 6" xfId="20700"/>
    <cellStyle name="Normal 7 2 5 6 7" xfId="31257"/>
    <cellStyle name="Normal 7 2 5 6 8" xfId="41812"/>
    <cellStyle name="Normal 7 2 5 6 9" xfId="52376"/>
    <cellStyle name="Normal 7 2 5 7" xfId="5370"/>
    <cellStyle name="Normal 7 2 5 7 2" xfId="10652"/>
    <cellStyle name="Normal 7 2 5 7 2 2" xfId="26158"/>
    <cellStyle name="Normal 7 2 5 7 2 3" xfId="36715"/>
    <cellStyle name="Normal 7 2 5 7 2 4" xfId="47270"/>
    <cellStyle name="Normal 7 2 5 7 2 5" xfId="57834"/>
    <cellStyle name="Normal 7 2 5 7 3" xfId="20878"/>
    <cellStyle name="Normal 7 2 5 7 4" xfId="31435"/>
    <cellStyle name="Normal 7 2 5 7 5" xfId="41990"/>
    <cellStyle name="Normal 7 2 5 7 6" xfId="52554"/>
    <cellStyle name="Normal 7 2 5 8" xfId="8011"/>
    <cellStyle name="Normal 7 2 5 8 2" xfId="23518"/>
    <cellStyle name="Normal 7 2 5 8 3" xfId="34075"/>
    <cellStyle name="Normal 7 2 5 8 4" xfId="44630"/>
    <cellStyle name="Normal 7 2 5 8 5" xfId="55194"/>
    <cellStyle name="Normal 7 2 5 9" xfId="13265"/>
    <cellStyle name="Normal 7 2 6" xfId="28762"/>
    <cellStyle name="Normal 7 2 6 2" xfId="60438"/>
    <cellStyle name="Normal 7 2 7" xfId="18234"/>
    <cellStyle name="Normal 7 2 8" xfId="49911"/>
    <cellStyle name="Normal 7 3" xfId="100"/>
    <cellStyle name="Normal 7 3 10" xfId="2756"/>
    <cellStyle name="Normal 7 3 11" xfId="13320"/>
    <cellStyle name="Normal 7 3 12" xfId="18249"/>
    <cellStyle name="Normal 7 3 13" xfId="28830"/>
    <cellStyle name="Normal 7 3 14" xfId="39385"/>
    <cellStyle name="Normal 7 3 15" xfId="49926"/>
    <cellStyle name="Normal 7 3 2" xfId="180"/>
    <cellStyle name="Normal 7 3 2 10" xfId="13407"/>
    <cellStyle name="Normal 7 3 2 11" xfId="18337"/>
    <cellStyle name="Normal 7 3 2 12" xfId="28899"/>
    <cellStyle name="Normal 7 3 2 13" xfId="39454"/>
    <cellStyle name="Normal 7 3 2 14" xfId="50014"/>
    <cellStyle name="Normal 7 3 2 2" xfId="360"/>
    <cellStyle name="Normal 7 3 2 2 10" xfId="29075"/>
    <cellStyle name="Normal 7 3 2 2 11" xfId="39630"/>
    <cellStyle name="Normal 7 3 2 2 12" xfId="50190"/>
    <cellStyle name="Normal 7 3 2 2 2" xfId="713"/>
    <cellStyle name="Normal 7 3 2 2 2 10" xfId="50542"/>
    <cellStyle name="Normal 7 3 2 2 2 2" xfId="1945"/>
    <cellStyle name="Normal 7 3 2 2 2 2 2" xfId="7231"/>
    <cellStyle name="Normal 7 3 2 2 2 2 2 2" xfId="12512"/>
    <cellStyle name="Normal 7 3 2 2 2 2 2 2 2" xfId="28018"/>
    <cellStyle name="Normal 7 3 2 2 2 2 2 2 3" xfId="38575"/>
    <cellStyle name="Normal 7 3 2 2 2 2 2 2 4" xfId="49130"/>
    <cellStyle name="Normal 7 3 2 2 2 2 2 2 5" xfId="59694"/>
    <cellStyle name="Normal 7 3 2 2 2 2 2 3" xfId="17631"/>
    <cellStyle name="Normal 7 3 2 2 2 2 2 4" xfId="22738"/>
    <cellStyle name="Normal 7 3 2 2 2 2 2 5" xfId="33295"/>
    <cellStyle name="Normal 7 3 2 2 2 2 2 6" xfId="43850"/>
    <cellStyle name="Normal 7 3 2 2 2 2 2 7" xfId="54414"/>
    <cellStyle name="Normal 7 3 2 2 2 2 3" xfId="9871"/>
    <cellStyle name="Normal 7 3 2 2 2 2 3 2" xfId="25378"/>
    <cellStyle name="Normal 7 3 2 2 2 2 3 3" xfId="35935"/>
    <cellStyle name="Normal 7 3 2 2 2 2 3 4" xfId="46490"/>
    <cellStyle name="Normal 7 3 2 2 2 2 3 5" xfId="57054"/>
    <cellStyle name="Normal 7 3 2 2 2 2 4" xfId="4589"/>
    <cellStyle name="Normal 7 3 2 2 2 2 5" xfId="15167"/>
    <cellStyle name="Normal 7 3 2 2 2 2 6" xfId="20098"/>
    <cellStyle name="Normal 7 3 2 2 2 2 7" xfId="30655"/>
    <cellStyle name="Normal 7 3 2 2 2 2 8" xfId="41210"/>
    <cellStyle name="Normal 7 3 2 2 2 2 9" xfId="51774"/>
    <cellStyle name="Normal 7 3 2 2 2 3" xfId="5999"/>
    <cellStyle name="Normal 7 3 2 2 2 3 2" xfId="11280"/>
    <cellStyle name="Normal 7 3 2 2 2 3 2 2" xfId="26786"/>
    <cellStyle name="Normal 7 3 2 2 2 3 2 3" xfId="37343"/>
    <cellStyle name="Normal 7 3 2 2 2 3 2 4" xfId="47898"/>
    <cellStyle name="Normal 7 3 2 2 2 3 2 5" xfId="58462"/>
    <cellStyle name="Normal 7 3 2 2 2 3 3" xfId="16399"/>
    <cellStyle name="Normal 7 3 2 2 2 3 4" xfId="21506"/>
    <cellStyle name="Normal 7 3 2 2 2 3 5" xfId="32063"/>
    <cellStyle name="Normal 7 3 2 2 2 3 6" xfId="42618"/>
    <cellStyle name="Normal 7 3 2 2 2 3 7" xfId="53182"/>
    <cellStyle name="Normal 7 3 2 2 2 4" xfId="8639"/>
    <cellStyle name="Normal 7 3 2 2 2 4 2" xfId="24146"/>
    <cellStyle name="Normal 7 3 2 2 2 4 3" xfId="34703"/>
    <cellStyle name="Normal 7 3 2 2 2 4 4" xfId="45258"/>
    <cellStyle name="Normal 7 3 2 2 2 4 5" xfId="55822"/>
    <cellStyle name="Normal 7 3 2 2 2 5" xfId="3357"/>
    <cellStyle name="Normal 7 3 2 2 2 6" xfId="13935"/>
    <cellStyle name="Normal 7 3 2 2 2 7" xfId="18866"/>
    <cellStyle name="Normal 7 3 2 2 2 8" xfId="29423"/>
    <cellStyle name="Normal 7 3 2 2 2 9" xfId="39978"/>
    <cellStyle name="Normal 7 3 2 2 3" xfId="1065"/>
    <cellStyle name="Normal 7 3 2 2 3 10" xfId="50894"/>
    <cellStyle name="Normal 7 3 2 2 3 2" xfId="2297"/>
    <cellStyle name="Normal 7 3 2 2 3 2 2" xfId="7583"/>
    <cellStyle name="Normal 7 3 2 2 3 2 2 2" xfId="12864"/>
    <cellStyle name="Normal 7 3 2 2 3 2 2 2 2" xfId="28370"/>
    <cellStyle name="Normal 7 3 2 2 3 2 2 2 3" xfId="38927"/>
    <cellStyle name="Normal 7 3 2 2 3 2 2 2 4" xfId="49482"/>
    <cellStyle name="Normal 7 3 2 2 3 2 2 2 5" xfId="60046"/>
    <cellStyle name="Normal 7 3 2 2 3 2 2 3" xfId="17983"/>
    <cellStyle name="Normal 7 3 2 2 3 2 2 4" xfId="23090"/>
    <cellStyle name="Normal 7 3 2 2 3 2 2 5" xfId="33647"/>
    <cellStyle name="Normal 7 3 2 2 3 2 2 6" xfId="44202"/>
    <cellStyle name="Normal 7 3 2 2 3 2 2 7" xfId="54766"/>
    <cellStyle name="Normal 7 3 2 2 3 2 3" xfId="10223"/>
    <cellStyle name="Normal 7 3 2 2 3 2 3 2" xfId="25730"/>
    <cellStyle name="Normal 7 3 2 2 3 2 3 3" xfId="36287"/>
    <cellStyle name="Normal 7 3 2 2 3 2 3 4" xfId="46842"/>
    <cellStyle name="Normal 7 3 2 2 3 2 3 5" xfId="57406"/>
    <cellStyle name="Normal 7 3 2 2 3 2 4" xfId="4941"/>
    <cellStyle name="Normal 7 3 2 2 3 2 5" xfId="15519"/>
    <cellStyle name="Normal 7 3 2 2 3 2 6" xfId="20450"/>
    <cellStyle name="Normal 7 3 2 2 3 2 7" xfId="31007"/>
    <cellStyle name="Normal 7 3 2 2 3 2 8" xfId="41562"/>
    <cellStyle name="Normal 7 3 2 2 3 2 9" xfId="52126"/>
    <cellStyle name="Normal 7 3 2 2 3 3" xfId="6351"/>
    <cellStyle name="Normal 7 3 2 2 3 3 2" xfId="11632"/>
    <cellStyle name="Normal 7 3 2 2 3 3 2 2" xfId="27138"/>
    <cellStyle name="Normal 7 3 2 2 3 3 2 3" xfId="37695"/>
    <cellStyle name="Normal 7 3 2 2 3 3 2 4" xfId="48250"/>
    <cellStyle name="Normal 7 3 2 2 3 3 2 5" xfId="58814"/>
    <cellStyle name="Normal 7 3 2 2 3 3 3" xfId="16751"/>
    <cellStyle name="Normal 7 3 2 2 3 3 4" xfId="21858"/>
    <cellStyle name="Normal 7 3 2 2 3 3 5" xfId="32415"/>
    <cellStyle name="Normal 7 3 2 2 3 3 6" xfId="42970"/>
    <cellStyle name="Normal 7 3 2 2 3 3 7" xfId="53534"/>
    <cellStyle name="Normal 7 3 2 2 3 4" xfId="8991"/>
    <cellStyle name="Normal 7 3 2 2 3 4 2" xfId="24498"/>
    <cellStyle name="Normal 7 3 2 2 3 4 3" xfId="35055"/>
    <cellStyle name="Normal 7 3 2 2 3 4 4" xfId="45610"/>
    <cellStyle name="Normal 7 3 2 2 3 4 5" xfId="56174"/>
    <cellStyle name="Normal 7 3 2 2 3 5" xfId="3709"/>
    <cellStyle name="Normal 7 3 2 2 3 6" xfId="14287"/>
    <cellStyle name="Normal 7 3 2 2 3 7" xfId="19218"/>
    <cellStyle name="Normal 7 3 2 2 3 8" xfId="29775"/>
    <cellStyle name="Normal 7 3 2 2 3 9" xfId="40330"/>
    <cellStyle name="Normal 7 3 2 2 4" xfId="1593"/>
    <cellStyle name="Normal 7 3 2 2 4 2" xfId="6879"/>
    <cellStyle name="Normal 7 3 2 2 4 2 2" xfId="12160"/>
    <cellStyle name="Normal 7 3 2 2 4 2 2 2" xfId="27666"/>
    <cellStyle name="Normal 7 3 2 2 4 2 2 3" xfId="38223"/>
    <cellStyle name="Normal 7 3 2 2 4 2 2 4" xfId="48778"/>
    <cellStyle name="Normal 7 3 2 2 4 2 2 5" xfId="59342"/>
    <cellStyle name="Normal 7 3 2 2 4 2 3" xfId="17279"/>
    <cellStyle name="Normal 7 3 2 2 4 2 4" xfId="22386"/>
    <cellStyle name="Normal 7 3 2 2 4 2 5" xfId="32943"/>
    <cellStyle name="Normal 7 3 2 2 4 2 6" xfId="43498"/>
    <cellStyle name="Normal 7 3 2 2 4 2 7" xfId="54062"/>
    <cellStyle name="Normal 7 3 2 2 4 3" xfId="9519"/>
    <cellStyle name="Normal 7 3 2 2 4 3 2" xfId="25026"/>
    <cellStyle name="Normal 7 3 2 2 4 3 3" xfId="35583"/>
    <cellStyle name="Normal 7 3 2 2 4 3 4" xfId="46138"/>
    <cellStyle name="Normal 7 3 2 2 4 3 5" xfId="56702"/>
    <cellStyle name="Normal 7 3 2 2 4 4" xfId="4237"/>
    <cellStyle name="Normal 7 3 2 2 4 5" xfId="14815"/>
    <cellStyle name="Normal 7 3 2 2 4 6" xfId="19746"/>
    <cellStyle name="Normal 7 3 2 2 4 7" xfId="30303"/>
    <cellStyle name="Normal 7 3 2 2 4 8" xfId="40858"/>
    <cellStyle name="Normal 7 3 2 2 4 9" xfId="51422"/>
    <cellStyle name="Normal 7 3 2 2 5" xfId="5646"/>
    <cellStyle name="Normal 7 3 2 2 5 2" xfId="10928"/>
    <cellStyle name="Normal 7 3 2 2 5 2 2" xfId="26434"/>
    <cellStyle name="Normal 7 3 2 2 5 2 3" xfId="36991"/>
    <cellStyle name="Normal 7 3 2 2 5 2 4" xfId="47546"/>
    <cellStyle name="Normal 7 3 2 2 5 2 5" xfId="58110"/>
    <cellStyle name="Normal 7 3 2 2 5 3" xfId="16047"/>
    <cellStyle name="Normal 7 3 2 2 5 4" xfId="21154"/>
    <cellStyle name="Normal 7 3 2 2 5 5" xfId="31711"/>
    <cellStyle name="Normal 7 3 2 2 5 6" xfId="42266"/>
    <cellStyle name="Normal 7 3 2 2 5 7" xfId="52830"/>
    <cellStyle name="Normal 7 3 2 2 6" xfId="8287"/>
    <cellStyle name="Normal 7 3 2 2 6 2" xfId="23794"/>
    <cellStyle name="Normal 7 3 2 2 6 3" xfId="34351"/>
    <cellStyle name="Normal 7 3 2 2 6 4" xfId="44906"/>
    <cellStyle name="Normal 7 3 2 2 6 5" xfId="55470"/>
    <cellStyle name="Normal 7 3 2 2 7" xfId="3009"/>
    <cellStyle name="Normal 7 3 2 2 8" xfId="13583"/>
    <cellStyle name="Normal 7 3 2 2 9" xfId="18514"/>
    <cellStyle name="Normal 7 3 2 3" xfId="536"/>
    <cellStyle name="Normal 7 3 2 3 10" xfId="39802"/>
    <cellStyle name="Normal 7 3 2 3 11" xfId="50366"/>
    <cellStyle name="Normal 7 3 2 3 2" xfId="1241"/>
    <cellStyle name="Normal 7 3 2 3 2 10" xfId="51070"/>
    <cellStyle name="Normal 7 3 2 3 2 2" xfId="2473"/>
    <cellStyle name="Normal 7 3 2 3 2 2 2" xfId="7759"/>
    <cellStyle name="Normal 7 3 2 3 2 2 2 2" xfId="13040"/>
    <cellStyle name="Normal 7 3 2 3 2 2 2 2 2" xfId="28546"/>
    <cellStyle name="Normal 7 3 2 3 2 2 2 2 3" xfId="39103"/>
    <cellStyle name="Normal 7 3 2 3 2 2 2 2 4" xfId="49658"/>
    <cellStyle name="Normal 7 3 2 3 2 2 2 2 5" xfId="60222"/>
    <cellStyle name="Normal 7 3 2 3 2 2 2 3" xfId="18159"/>
    <cellStyle name="Normal 7 3 2 3 2 2 2 4" xfId="23266"/>
    <cellStyle name="Normal 7 3 2 3 2 2 2 5" xfId="33823"/>
    <cellStyle name="Normal 7 3 2 3 2 2 2 6" xfId="44378"/>
    <cellStyle name="Normal 7 3 2 3 2 2 2 7" xfId="54942"/>
    <cellStyle name="Normal 7 3 2 3 2 2 3" xfId="10399"/>
    <cellStyle name="Normal 7 3 2 3 2 2 3 2" xfId="25906"/>
    <cellStyle name="Normal 7 3 2 3 2 2 3 3" xfId="36463"/>
    <cellStyle name="Normal 7 3 2 3 2 2 3 4" xfId="47018"/>
    <cellStyle name="Normal 7 3 2 3 2 2 3 5" xfId="57582"/>
    <cellStyle name="Normal 7 3 2 3 2 2 4" xfId="5117"/>
    <cellStyle name="Normal 7 3 2 3 2 2 5" xfId="15695"/>
    <cellStyle name="Normal 7 3 2 3 2 2 6" xfId="20626"/>
    <cellStyle name="Normal 7 3 2 3 2 2 7" xfId="31183"/>
    <cellStyle name="Normal 7 3 2 3 2 2 8" xfId="41738"/>
    <cellStyle name="Normal 7 3 2 3 2 2 9" xfId="52302"/>
    <cellStyle name="Normal 7 3 2 3 2 3" xfId="6527"/>
    <cellStyle name="Normal 7 3 2 3 2 3 2" xfId="11808"/>
    <cellStyle name="Normal 7 3 2 3 2 3 2 2" xfId="27314"/>
    <cellStyle name="Normal 7 3 2 3 2 3 2 3" xfId="37871"/>
    <cellStyle name="Normal 7 3 2 3 2 3 2 4" xfId="48426"/>
    <cellStyle name="Normal 7 3 2 3 2 3 2 5" xfId="58990"/>
    <cellStyle name="Normal 7 3 2 3 2 3 3" xfId="16927"/>
    <cellStyle name="Normal 7 3 2 3 2 3 4" xfId="22034"/>
    <cellStyle name="Normal 7 3 2 3 2 3 5" xfId="32591"/>
    <cellStyle name="Normal 7 3 2 3 2 3 6" xfId="43146"/>
    <cellStyle name="Normal 7 3 2 3 2 3 7" xfId="53710"/>
    <cellStyle name="Normal 7 3 2 3 2 4" xfId="9167"/>
    <cellStyle name="Normal 7 3 2 3 2 4 2" xfId="24674"/>
    <cellStyle name="Normal 7 3 2 3 2 4 3" xfId="35231"/>
    <cellStyle name="Normal 7 3 2 3 2 4 4" xfId="45786"/>
    <cellStyle name="Normal 7 3 2 3 2 4 5" xfId="56350"/>
    <cellStyle name="Normal 7 3 2 3 2 5" xfId="3885"/>
    <cellStyle name="Normal 7 3 2 3 2 6" xfId="14463"/>
    <cellStyle name="Normal 7 3 2 3 2 7" xfId="19394"/>
    <cellStyle name="Normal 7 3 2 3 2 8" xfId="29951"/>
    <cellStyle name="Normal 7 3 2 3 2 9" xfId="40506"/>
    <cellStyle name="Normal 7 3 2 3 3" xfId="1769"/>
    <cellStyle name="Normal 7 3 2 3 3 2" xfId="7055"/>
    <cellStyle name="Normal 7 3 2 3 3 2 2" xfId="12336"/>
    <cellStyle name="Normal 7 3 2 3 3 2 2 2" xfId="27842"/>
    <cellStyle name="Normal 7 3 2 3 3 2 2 3" xfId="38399"/>
    <cellStyle name="Normal 7 3 2 3 3 2 2 4" xfId="48954"/>
    <cellStyle name="Normal 7 3 2 3 3 2 2 5" xfId="59518"/>
    <cellStyle name="Normal 7 3 2 3 3 2 3" xfId="17455"/>
    <cellStyle name="Normal 7 3 2 3 3 2 4" xfId="22562"/>
    <cellStyle name="Normal 7 3 2 3 3 2 5" xfId="33119"/>
    <cellStyle name="Normal 7 3 2 3 3 2 6" xfId="43674"/>
    <cellStyle name="Normal 7 3 2 3 3 2 7" xfId="54238"/>
    <cellStyle name="Normal 7 3 2 3 3 3" xfId="9695"/>
    <cellStyle name="Normal 7 3 2 3 3 3 2" xfId="25202"/>
    <cellStyle name="Normal 7 3 2 3 3 3 3" xfId="35759"/>
    <cellStyle name="Normal 7 3 2 3 3 3 4" xfId="46314"/>
    <cellStyle name="Normal 7 3 2 3 3 3 5" xfId="56878"/>
    <cellStyle name="Normal 7 3 2 3 3 4" xfId="4413"/>
    <cellStyle name="Normal 7 3 2 3 3 5" xfId="14991"/>
    <cellStyle name="Normal 7 3 2 3 3 6" xfId="19922"/>
    <cellStyle name="Normal 7 3 2 3 3 7" xfId="30479"/>
    <cellStyle name="Normal 7 3 2 3 3 8" xfId="41034"/>
    <cellStyle name="Normal 7 3 2 3 3 9" xfId="51598"/>
    <cellStyle name="Normal 7 3 2 3 4" xfId="5822"/>
    <cellStyle name="Normal 7 3 2 3 4 2" xfId="11104"/>
    <cellStyle name="Normal 7 3 2 3 4 2 2" xfId="26610"/>
    <cellStyle name="Normal 7 3 2 3 4 2 3" xfId="37167"/>
    <cellStyle name="Normal 7 3 2 3 4 2 4" xfId="47722"/>
    <cellStyle name="Normal 7 3 2 3 4 2 5" xfId="58286"/>
    <cellStyle name="Normal 7 3 2 3 4 3" xfId="16223"/>
    <cellStyle name="Normal 7 3 2 3 4 4" xfId="21330"/>
    <cellStyle name="Normal 7 3 2 3 4 5" xfId="31887"/>
    <cellStyle name="Normal 7 3 2 3 4 6" xfId="42442"/>
    <cellStyle name="Normal 7 3 2 3 4 7" xfId="53006"/>
    <cellStyle name="Normal 7 3 2 3 5" xfId="8463"/>
    <cellStyle name="Normal 7 3 2 3 5 2" xfId="23970"/>
    <cellStyle name="Normal 7 3 2 3 5 3" xfId="34527"/>
    <cellStyle name="Normal 7 3 2 3 5 4" xfId="45082"/>
    <cellStyle name="Normal 7 3 2 3 5 5" xfId="55646"/>
    <cellStyle name="Normal 7 3 2 3 6" xfId="3181"/>
    <cellStyle name="Normal 7 3 2 3 7" xfId="13759"/>
    <cellStyle name="Normal 7 3 2 3 8" xfId="18690"/>
    <cellStyle name="Normal 7 3 2 3 9" xfId="29247"/>
    <cellStyle name="Normal 7 3 2 4" xfId="889"/>
    <cellStyle name="Normal 7 3 2 4 10" xfId="50718"/>
    <cellStyle name="Normal 7 3 2 4 2" xfId="2121"/>
    <cellStyle name="Normal 7 3 2 4 2 2" xfId="7407"/>
    <cellStyle name="Normal 7 3 2 4 2 2 2" xfId="12688"/>
    <cellStyle name="Normal 7 3 2 4 2 2 2 2" xfId="28194"/>
    <cellStyle name="Normal 7 3 2 4 2 2 2 3" xfId="38751"/>
    <cellStyle name="Normal 7 3 2 4 2 2 2 4" xfId="49306"/>
    <cellStyle name="Normal 7 3 2 4 2 2 2 5" xfId="59870"/>
    <cellStyle name="Normal 7 3 2 4 2 2 3" xfId="17807"/>
    <cellStyle name="Normal 7 3 2 4 2 2 4" xfId="22914"/>
    <cellStyle name="Normal 7 3 2 4 2 2 5" xfId="33471"/>
    <cellStyle name="Normal 7 3 2 4 2 2 6" xfId="44026"/>
    <cellStyle name="Normal 7 3 2 4 2 2 7" xfId="54590"/>
    <cellStyle name="Normal 7 3 2 4 2 3" xfId="10047"/>
    <cellStyle name="Normal 7 3 2 4 2 3 2" xfId="25554"/>
    <cellStyle name="Normal 7 3 2 4 2 3 3" xfId="36111"/>
    <cellStyle name="Normal 7 3 2 4 2 3 4" xfId="46666"/>
    <cellStyle name="Normal 7 3 2 4 2 3 5" xfId="57230"/>
    <cellStyle name="Normal 7 3 2 4 2 4" xfId="4765"/>
    <cellStyle name="Normal 7 3 2 4 2 5" xfId="15343"/>
    <cellStyle name="Normal 7 3 2 4 2 6" xfId="20274"/>
    <cellStyle name="Normal 7 3 2 4 2 7" xfId="30831"/>
    <cellStyle name="Normal 7 3 2 4 2 8" xfId="41386"/>
    <cellStyle name="Normal 7 3 2 4 2 9" xfId="51950"/>
    <cellStyle name="Normal 7 3 2 4 3" xfId="6175"/>
    <cellStyle name="Normal 7 3 2 4 3 2" xfId="11456"/>
    <cellStyle name="Normal 7 3 2 4 3 2 2" xfId="26962"/>
    <cellStyle name="Normal 7 3 2 4 3 2 3" xfId="37519"/>
    <cellStyle name="Normal 7 3 2 4 3 2 4" xfId="48074"/>
    <cellStyle name="Normal 7 3 2 4 3 2 5" xfId="58638"/>
    <cellStyle name="Normal 7 3 2 4 3 3" xfId="16575"/>
    <cellStyle name="Normal 7 3 2 4 3 4" xfId="21682"/>
    <cellStyle name="Normal 7 3 2 4 3 5" xfId="32239"/>
    <cellStyle name="Normal 7 3 2 4 3 6" xfId="42794"/>
    <cellStyle name="Normal 7 3 2 4 3 7" xfId="53358"/>
    <cellStyle name="Normal 7 3 2 4 4" xfId="8815"/>
    <cellStyle name="Normal 7 3 2 4 4 2" xfId="24322"/>
    <cellStyle name="Normal 7 3 2 4 4 3" xfId="34879"/>
    <cellStyle name="Normal 7 3 2 4 4 4" xfId="45434"/>
    <cellStyle name="Normal 7 3 2 4 4 5" xfId="55998"/>
    <cellStyle name="Normal 7 3 2 4 5" xfId="3533"/>
    <cellStyle name="Normal 7 3 2 4 6" xfId="14111"/>
    <cellStyle name="Normal 7 3 2 4 7" xfId="19042"/>
    <cellStyle name="Normal 7 3 2 4 8" xfId="29599"/>
    <cellStyle name="Normal 7 3 2 4 9" xfId="40154"/>
    <cellStyle name="Normal 7 3 2 5" xfId="1417"/>
    <cellStyle name="Normal 7 3 2 5 2" xfId="6703"/>
    <cellStyle name="Normal 7 3 2 5 2 2" xfId="11984"/>
    <cellStyle name="Normal 7 3 2 5 2 2 2" xfId="27490"/>
    <cellStyle name="Normal 7 3 2 5 2 2 3" xfId="38047"/>
    <cellStyle name="Normal 7 3 2 5 2 2 4" xfId="48602"/>
    <cellStyle name="Normal 7 3 2 5 2 2 5" xfId="59166"/>
    <cellStyle name="Normal 7 3 2 5 2 3" xfId="17103"/>
    <cellStyle name="Normal 7 3 2 5 2 4" xfId="22210"/>
    <cellStyle name="Normal 7 3 2 5 2 5" xfId="32767"/>
    <cellStyle name="Normal 7 3 2 5 2 6" xfId="43322"/>
    <cellStyle name="Normal 7 3 2 5 2 7" xfId="53886"/>
    <cellStyle name="Normal 7 3 2 5 3" xfId="9343"/>
    <cellStyle name="Normal 7 3 2 5 3 2" xfId="24850"/>
    <cellStyle name="Normal 7 3 2 5 3 3" xfId="35407"/>
    <cellStyle name="Normal 7 3 2 5 3 4" xfId="45962"/>
    <cellStyle name="Normal 7 3 2 5 3 5" xfId="56526"/>
    <cellStyle name="Normal 7 3 2 5 4" xfId="4061"/>
    <cellStyle name="Normal 7 3 2 5 5" xfId="14639"/>
    <cellStyle name="Normal 7 3 2 5 6" xfId="19570"/>
    <cellStyle name="Normal 7 3 2 5 7" xfId="30127"/>
    <cellStyle name="Normal 7 3 2 5 8" xfId="40682"/>
    <cellStyle name="Normal 7 3 2 5 9" xfId="51246"/>
    <cellStyle name="Normal 7 3 2 6" xfId="2649"/>
    <cellStyle name="Normal 7 3 2 6 2" xfId="7935"/>
    <cellStyle name="Normal 7 3 2 6 2 2" xfId="13216"/>
    <cellStyle name="Normal 7 3 2 6 2 2 2" xfId="28722"/>
    <cellStyle name="Normal 7 3 2 6 2 2 3" xfId="39279"/>
    <cellStyle name="Normal 7 3 2 6 2 2 4" xfId="49834"/>
    <cellStyle name="Normal 7 3 2 6 2 2 5" xfId="60398"/>
    <cellStyle name="Normal 7 3 2 6 2 3" xfId="23442"/>
    <cellStyle name="Normal 7 3 2 6 2 4" xfId="33999"/>
    <cellStyle name="Normal 7 3 2 6 2 5" xfId="44554"/>
    <cellStyle name="Normal 7 3 2 6 2 6" xfId="55118"/>
    <cellStyle name="Normal 7 3 2 6 3" xfId="10575"/>
    <cellStyle name="Normal 7 3 2 6 3 2" xfId="26082"/>
    <cellStyle name="Normal 7 3 2 6 3 3" xfId="36639"/>
    <cellStyle name="Normal 7 3 2 6 3 4" xfId="47194"/>
    <cellStyle name="Normal 7 3 2 6 3 5" xfId="57758"/>
    <cellStyle name="Normal 7 3 2 6 4" xfId="5293"/>
    <cellStyle name="Normal 7 3 2 6 5" xfId="15871"/>
    <cellStyle name="Normal 7 3 2 6 6" xfId="20802"/>
    <cellStyle name="Normal 7 3 2 6 7" xfId="31359"/>
    <cellStyle name="Normal 7 3 2 6 8" xfId="41914"/>
    <cellStyle name="Normal 7 3 2 6 9" xfId="52478"/>
    <cellStyle name="Normal 7 3 2 7" xfId="5470"/>
    <cellStyle name="Normal 7 3 2 7 2" xfId="10752"/>
    <cellStyle name="Normal 7 3 2 7 2 2" xfId="26258"/>
    <cellStyle name="Normal 7 3 2 7 2 3" xfId="36815"/>
    <cellStyle name="Normal 7 3 2 7 2 4" xfId="47370"/>
    <cellStyle name="Normal 7 3 2 7 2 5" xfId="57934"/>
    <cellStyle name="Normal 7 3 2 7 3" xfId="20978"/>
    <cellStyle name="Normal 7 3 2 7 4" xfId="31535"/>
    <cellStyle name="Normal 7 3 2 7 5" xfId="42090"/>
    <cellStyle name="Normal 7 3 2 7 6" xfId="52654"/>
    <cellStyle name="Normal 7 3 2 8" xfId="8111"/>
    <cellStyle name="Normal 7 3 2 8 2" xfId="23618"/>
    <cellStyle name="Normal 7 3 2 8 3" xfId="34175"/>
    <cellStyle name="Normal 7 3 2 8 4" xfId="44730"/>
    <cellStyle name="Normal 7 3 2 8 5" xfId="55294"/>
    <cellStyle name="Normal 7 3 2 9" xfId="2826"/>
    <cellStyle name="Normal 7 3 3" xfId="273"/>
    <cellStyle name="Normal 7 3 3 10" xfId="28988"/>
    <cellStyle name="Normal 7 3 3 11" xfId="39543"/>
    <cellStyle name="Normal 7 3 3 12" xfId="50103"/>
    <cellStyle name="Normal 7 3 3 2" xfId="626"/>
    <cellStyle name="Normal 7 3 3 2 10" xfId="50455"/>
    <cellStyle name="Normal 7 3 3 2 2" xfId="1858"/>
    <cellStyle name="Normal 7 3 3 2 2 2" xfId="7144"/>
    <cellStyle name="Normal 7 3 3 2 2 2 2" xfId="12425"/>
    <cellStyle name="Normal 7 3 3 2 2 2 2 2" xfId="27931"/>
    <cellStyle name="Normal 7 3 3 2 2 2 2 3" xfId="38488"/>
    <cellStyle name="Normal 7 3 3 2 2 2 2 4" xfId="49043"/>
    <cellStyle name="Normal 7 3 3 2 2 2 2 5" xfId="59607"/>
    <cellStyle name="Normal 7 3 3 2 2 2 3" xfId="17544"/>
    <cellStyle name="Normal 7 3 3 2 2 2 4" xfId="22651"/>
    <cellStyle name="Normal 7 3 3 2 2 2 5" xfId="33208"/>
    <cellStyle name="Normal 7 3 3 2 2 2 6" xfId="43763"/>
    <cellStyle name="Normal 7 3 3 2 2 2 7" xfId="54327"/>
    <cellStyle name="Normal 7 3 3 2 2 3" xfId="9784"/>
    <cellStyle name="Normal 7 3 3 2 2 3 2" xfId="25291"/>
    <cellStyle name="Normal 7 3 3 2 2 3 3" xfId="35848"/>
    <cellStyle name="Normal 7 3 3 2 2 3 4" xfId="46403"/>
    <cellStyle name="Normal 7 3 3 2 2 3 5" xfId="56967"/>
    <cellStyle name="Normal 7 3 3 2 2 4" xfId="4502"/>
    <cellStyle name="Normal 7 3 3 2 2 5" xfId="15080"/>
    <cellStyle name="Normal 7 3 3 2 2 6" xfId="20011"/>
    <cellStyle name="Normal 7 3 3 2 2 7" xfId="30568"/>
    <cellStyle name="Normal 7 3 3 2 2 8" xfId="41123"/>
    <cellStyle name="Normal 7 3 3 2 2 9" xfId="51687"/>
    <cellStyle name="Normal 7 3 3 2 3" xfId="5912"/>
    <cellStyle name="Normal 7 3 3 2 3 2" xfId="11193"/>
    <cellStyle name="Normal 7 3 3 2 3 2 2" xfId="26699"/>
    <cellStyle name="Normal 7 3 3 2 3 2 3" xfId="37256"/>
    <cellStyle name="Normal 7 3 3 2 3 2 4" xfId="47811"/>
    <cellStyle name="Normal 7 3 3 2 3 2 5" xfId="58375"/>
    <cellStyle name="Normal 7 3 3 2 3 3" xfId="16312"/>
    <cellStyle name="Normal 7 3 3 2 3 4" xfId="21419"/>
    <cellStyle name="Normal 7 3 3 2 3 5" xfId="31976"/>
    <cellStyle name="Normal 7 3 3 2 3 6" xfId="42531"/>
    <cellStyle name="Normal 7 3 3 2 3 7" xfId="53095"/>
    <cellStyle name="Normal 7 3 3 2 4" xfId="8552"/>
    <cellStyle name="Normal 7 3 3 2 4 2" xfId="24059"/>
    <cellStyle name="Normal 7 3 3 2 4 3" xfId="34616"/>
    <cellStyle name="Normal 7 3 3 2 4 4" xfId="45171"/>
    <cellStyle name="Normal 7 3 3 2 4 5" xfId="55735"/>
    <cellStyle name="Normal 7 3 3 2 5" xfId="3270"/>
    <cellStyle name="Normal 7 3 3 2 6" xfId="13848"/>
    <cellStyle name="Normal 7 3 3 2 7" xfId="18779"/>
    <cellStyle name="Normal 7 3 3 2 8" xfId="29336"/>
    <cellStyle name="Normal 7 3 3 2 9" xfId="39891"/>
    <cellStyle name="Normal 7 3 3 3" xfId="978"/>
    <cellStyle name="Normal 7 3 3 3 10" xfId="50807"/>
    <cellStyle name="Normal 7 3 3 3 2" xfId="2210"/>
    <cellStyle name="Normal 7 3 3 3 2 2" xfId="7496"/>
    <cellStyle name="Normal 7 3 3 3 2 2 2" xfId="12777"/>
    <cellStyle name="Normal 7 3 3 3 2 2 2 2" xfId="28283"/>
    <cellStyle name="Normal 7 3 3 3 2 2 2 3" xfId="38840"/>
    <cellStyle name="Normal 7 3 3 3 2 2 2 4" xfId="49395"/>
    <cellStyle name="Normal 7 3 3 3 2 2 2 5" xfId="59959"/>
    <cellStyle name="Normal 7 3 3 3 2 2 3" xfId="17896"/>
    <cellStyle name="Normal 7 3 3 3 2 2 4" xfId="23003"/>
    <cellStyle name="Normal 7 3 3 3 2 2 5" xfId="33560"/>
    <cellStyle name="Normal 7 3 3 3 2 2 6" xfId="44115"/>
    <cellStyle name="Normal 7 3 3 3 2 2 7" xfId="54679"/>
    <cellStyle name="Normal 7 3 3 3 2 3" xfId="10136"/>
    <cellStyle name="Normal 7 3 3 3 2 3 2" xfId="25643"/>
    <cellStyle name="Normal 7 3 3 3 2 3 3" xfId="36200"/>
    <cellStyle name="Normal 7 3 3 3 2 3 4" xfId="46755"/>
    <cellStyle name="Normal 7 3 3 3 2 3 5" xfId="57319"/>
    <cellStyle name="Normal 7 3 3 3 2 4" xfId="4854"/>
    <cellStyle name="Normal 7 3 3 3 2 5" xfId="15432"/>
    <cellStyle name="Normal 7 3 3 3 2 6" xfId="20363"/>
    <cellStyle name="Normal 7 3 3 3 2 7" xfId="30920"/>
    <cellStyle name="Normal 7 3 3 3 2 8" xfId="41475"/>
    <cellStyle name="Normal 7 3 3 3 2 9" xfId="52039"/>
    <cellStyle name="Normal 7 3 3 3 3" xfId="6264"/>
    <cellStyle name="Normal 7 3 3 3 3 2" xfId="11545"/>
    <cellStyle name="Normal 7 3 3 3 3 2 2" xfId="27051"/>
    <cellStyle name="Normal 7 3 3 3 3 2 3" xfId="37608"/>
    <cellStyle name="Normal 7 3 3 3 3 2 4" xfId="48163"/>
    <cellStyle name="Normal 7 3 3 3 3 2 5" xfId="58727"/>
    <cellStyle name="Normal 7 3 3 3 3 3" xfId="16664"/>
    <cellStyle name="Normal 7 3 3 3 3 4" xfId="21771"/>
    <cellStyle name="Normal 7 3 3 3 3 5" xfId="32328"/>
    <cellStyle name="Normal 7 3 3 3 3 6" xfId="42883"/>
    <cellStyle name="Normal 7 3 3 3 3 7" xfId="53447"/>
    <cellStyle name="Normal 7 3 3 3 4" xfId="8904"/>
    <cellStyle name="Normal 7 3 3 3 4 2" xfId="24411"/>
    <cellStyle name="Normal 7 3 3 3 4 3" xfId="34968"/>
    <cellStyle name="Normal 7 3 3 3 4 4" xfId="45523"/>
    <cellStyle name="Normal 7 3 3 3 4 5" xfId="56087"/>
    <cellStyle name="Normal 7 3 3 3 5" xfId="3622"/>
    <cellStyle name="Normal 7 3 3 3 6" xfId="14200"/>
    <cellStyle name="Normal 7 3 3 3 7" xfId="19131"/>
    <cellStyle name="Normal 7 3 3 3 8" xfId="29688"/>
    <cellStyle name="Normal 7 3 3 3 9" xfId="40243"/>
    <cellStyle name="Normal 7 3 3 4" xfId="1506"/>
    <cellStyle name="Normal 7 3 3 4 2" xfId="6792"/>
    <cellStyle name="Normal 7 3 3 4 2 2" xfId="12073"/>
    <cellStyle name="Normal 7 3 3 4 2 2 2" xfId="27579"/>
    <cellStyle name="Normal 7 3 3 4 2 2 3" xfId="38136"/>
    <cellStyle name="Normal 7 3 3 4 2 2 4" xfId="48691"/>
    <cellStyle name="Normal 7 3 3 4 2 2 5" xfId="59255"/>
    <cellStyle name="Normal 7 3 3 4 2 3" xfId="17192"/>
    <cellStyle name="Normal 7 3 3 4 2 4" xfId="22299"/>
    <cellStyle name="Normal 7 3 3 4 2 5" xfId="32856"/>
    <cellStyle name="Normal 7 3 3 4 2 6" xfId="43411"/>
    <cellStyle name="Normal 7 3 3 4 2 7" xfId="53975"/>
    <cellStyle name="Normal 7 3 3 4 3" xfId="9432"/>
    <cellStyle name="Normal 7 3 3 4 3 2" xfId="24939"/>
    <cellStyle name="Normal 7 3 3 4 3 3" xfId="35496"/>
    <cellStyle name="Normal 7 3 3 4 3 4" xfId="46051"/>
    <cellStyle name="Normal 7 3 3 4 3 5" xfId="56615"/>
    <cellStyle name="Normal 7 3 3 4 4" xfId="4150"/>
    <cellStyle name="Normal 7 3 3 4 5" xfId="14728"/>
    <cellStyle name="Normal 7 3 3 4 6" xfId="19659"/>
    <cellStyle name="Normal 7 3 3 4 7" xfId="30216"/>
    <cellStyle name="Normal 7 3 3 4 8" xfId="40771"/>
    <cellStyle name="Normal 7 3 3 4 9" xfId="51335"/>
    <cellStyle name="Normal 7 3 3 5" xfId="5559"/>
    <cellStyle name="Normal 7 3 3 5 2" xfId="10841"/>
    <cellStyle name="Normal 7 3 3 5 2 2" xfId="26347"/>
    <cellStyle name="Normal 7 3 3 5 2 3" xfId="36904"/>
    <cellStyle name="Normal 7 3 3 5 2 4" xfId="47459"/>
    <cellStyle name="Normal 7 3 3 5 2 5" xfId="58023"/>
    <cellStyle name="Normal 7 3 3 5 3" xfId="15960"/>
    <cellStyle name="Normal 7 3 3 5 4" xfId="21067"/>
    <cellStyle name="Normal 7 3 3 5 5" xfId="31624"/>
    <cellStyle name="Normal 7 3 3 5 6" xfId="42179"/>
    <cellStyle name="Normal 7 3 3 5 7" xfId="52743"/>
    <cellStyle name="Normal 7 3 3 6" xfId="8200"/>
    <cellStyle name="Normal 7 3 3 6 2" xfId="23707"/>
    <cellStyle name="Normal 7 3 3 6 3" xfId="34264"/>
    <cellStyle name="Normal 7 3 3 6 4" xfId="44819"/>
    <cellStyle name="Normal 7 3 3 6 5" xfId="55383"/>
    <cellStyle name="Normal 7 3 3 7" xfId="2922"/>
    <cellStyle name="Normal 7 3 3 8" xfId="13496"/>
    <cellStyle name="Normal 7 3 3 9" xfId="18427"/>
    <cellStyle name="Normal 7 3 4" xfId="425"/>
    <cellStyle name="Normal 7 3 4 10" xfId="39695"/>
    <cellStyle name="Normal 7 3 4 11" xfId="50255"/>
    <cellStyle name="Normal 7 3 4 2" xfId="1130"/>
    <cellStyle name="Normal 7 3 4 2 10" xfId="50959"/>
    <cellStyle name="Normal 7 3 4 2 2" xfId="2362"/>
    <cellStyle name="Normal 7 3 4 2 2 2" xfId="7648"/>
    <cellStyle name="Normal 7 3 4 2 2 2 2" xfId="12929"/>
    <cellStyle name="Normal 7 3 4 2 2 2 2 2" xfId="28435"/>
    <cellStyle name="Normal 7 3 4 2 2 2 2 3" xfId="38992"/>
    <cellStyle name="Normal 7 3 4 2 2 2 2 4" xfId="49547"/>
    <cellStyle name="Normal 7 3 4 2 2 2 2 5" xfId="60111"/>
    <cellStyle name="Normal 7 3 4 2 2 2 3" xfId="18048"/>
    <cellStyle name="Normal 7 3 4 2 2 2 4" xfId="23155"/>
    <cellStyle name="Normal 7 3 4 2 2 2 5" xfId="33712"/>
    <cellStyle name="Normal 7 3 4 2 2 2 6" xfId="44267"/>
    <cellStyle name="Normal 7 3 4 2 2 2 7" xfId="54831"/>
    <cellStyle name="Normal 7 3 4 2 2 3" xfId="10288"/>
    <cellStyle name="Normal 7 3 4 2 2 3 2" xfId="25795"/>
    <cellStyle name="Normal 7 3 4 2 2 3 3" xfId="36352"/>
    <cellStyle name="Normal 7 3 4 2 2 3 4" xfId="46907"/>
    <cellStyle name="Normal 7 3 4 2 2 3 5" xfId="57471"/>
    <cellStyle name="Normal 7 3 4 2 2 4" xfId="5006"/>
    <cellStyle name="Normal 7 3 4 2 2 5" xfId="15584"/>
    <cellStyle name="Normal 7 3 4 2 2 6" xfId="20515"/>
    <cellStyle name="Normal 7 3 4 2 2 7" xfId="31072"/>
    <cellStyle name="Normal 7 3 4 2 2 8" xfId="41627"/>
    <cellStyle name="Normal 7 3 4 2 2 9" xfId="52191"/>
    <cellStyle name="Normal 7 3 4 2 3" xfId="6416"/>
    <cellStyle name="Normal 7 3 4 2 3 2" xfId="11697"/>
    <cellStyle name="Normal 7 3 4 2 3 2 2" xfId="27203"/>
    <cellStyle name="Normal 7 3 4 2 3 2 3" xfId="37760"/>
    <cellStyle name="Normal 7 3 4 2 3 2 4" xfId="48315"/>
    <cellStyle name="Normal 7 3 4 2 3 2 5" xfId="58879"/>
    <cellStyle name="Normal 7 3 4 2 3 3" xfId="16816"/>
    <cellStyle name="Normal 7 3 4 2 3 4" xfId="21923"/>
    <cellStyle name="Normal 7 3 4 2 3 5" xfId="32480"/>
    <cellStyle name="Normal 7 3 4 2 3 6" xfId="43035"/>
    <cellStyle name="Normal 7 3 4 2 3 7" xfId="53599"/>
    <cellStyle name="Normal 7 3 4 2 4" xfId="9056"/>
    <cellStyle name="Normal 7 3 4 2 4 2" xfId="24563"/>
    <cellStyle name="Normal 7 3 4 2 4 3" xfId="35120"/>
    <cellStyle name="Normal 7 3 4 2 4 4" xfId="45675"/>
    <cellStyle name="Normal 7 3 4 2 4 5" xfId="56239"/>
    <cellStyle name="Normal 7 3 4 2 5" xfId="3774"/>
    <cellStyle name="Normal 7 3 4 2 6" xfId="14352"/>
    <cellStyle name="Normal 7 3 4 2 7" xfId="19283"/>
    <cellStyle name="Normal 7 3 4 2 8" xfId="29840"/>
    <cellStyle name="Normal 7 3 4 2 9" xfId="40395"/>
    <cellStyle name="Normal 7 3 4 3" xfId="1658"/>
    <cellStyle name="Normal 7 3 4 3 2" xfId="6944"/>
    <cellStyle name="Normal 7 3 4 3 2 2" xfId="12225"/>
    <cellStyle name="Normal 7 3 4 3 2 2 2" xfId="27731"/>
    <cellStyle name="Normal 7 3 4 3 2 2 3" xfId="38288"/>
    <cellStyle name="Normal 7 3 4 3 2 2 4" xfId="48843"/>
    <cellStyle name="Normal 7 3 4 3 2 2 5" xfId="59407"/>
    <cellStyle name="Normal 7 3 4 3 2 3" xfId="17344"/>
    <cellStyle name="Normal 7 3 4 3 2 4" xfId="22451"/>
    <cellStyle name="Normal 7 3 4 3 2 5" xfId="33008"/>
    <cellStyle name="Normal 7 3 4 3 2 6" xfId="43563"/>
    <cellStyle name="Normal 7 3 4 3 2 7" xfId="54127"/>
    <cellStyle name="Normal 7 3 4 3 3" xfId="9584"/>
    <cellStyle name="Normal 7 3 4 3 3 2" xfId="25091"/>
    <cellStyle name="Normal 7 3 4 3 3 3" xfId="35648"/>
    <cellStyle name="Normal 7 3 4 3 3 4" xfId="46203"/>
    <cellStyle name="Normal 7 3 4 3 3 5" xfId="56767"/>
    <cellStyle name="Normal 7 3 4 3 4" xfId="4302"/>
    <cellStyle name="Normal 7 3 4 3 5" xfId="14880"/>
    <cellStyle name="Normal 7 3 4 3 6" xfId="19811"/>
    <cellStyle name="Normal 7 3 4 3 7" xfId="30368"/>
    <cellStyle name="Normal 7 3 4 3 8" xfId="40923"/>
    <cellStyle name="Normal 7 3 4 3 9" xfId="51487"/>
    <cellStyle name="Normal 7 3 4 4" xfId="5711"/>
    <cellStyle name="Normal 7 3 4 4 2" xfId="10993"/>
    <cellStyle name="Normal 7 3 4 4 2 2" xfId="26499"/>
    <cellStyle name="Normal 7 3 4 4 2 3" xfId="37056"/>
    <cellStyle name="Normal 7 3 4 4 2 4" xfId="47611"/>
    <cellStyle name="Normal 7 3 4 4 2 5" xfId="58175"/>
    <cellStyle name="Normal 7 3 4 4 3" xfId="16112"/>
    <cellStyle name="Normal 7 3 4 4 4" xfId="21219"/>
    <cellStyle name="Normal 7 3 4 4 5" xfId="31776"/>
    <cellStyle name="Normal 7 3 4 4 6" xfId="42331"/>
    <cellStyle name="Normal 7 3 4 4 7" xfId="52895"/>
    <cellStyle name="Normal 7 3 4 5" xfId="8352"/>
    <cellStyle name="Normal 7 3 4 5 2" xfId="23859"/>
    <cellStyle name="Normal 7 3 4 5 3" xfId="34416"/>
    <cellStyle name="Normal 7 3 4 5 4" xfId="44971"/>
    <cellStyle name="Normal 7 3 4 5 5" xfId="55535"/>
    <cellStyle name="Normal 7 3 4 6" xfId="3074"/>
    <cellStyle name="Normal 7 3 4 7" xfId="13648"/>
    <cellStyle name="Normal 7 3 4 8" xfId="18579"/>
    <cellStyle name="Normal 7 3 4 9" xfId="29140"/>
    <cellStyle name="Normal 7 3 5" xfId="778"/>
    <cellStyle name="Normal 7 3 5 10" xfId="50607"/>
    <cellStyle name="Normal 7 3 5 2" xfId="2010"/>
    <cellStyle name="Normal 7 3 5 2 2" xfId="7296"/>
    <cellStyle name="Normal 7 3 5 2 2 2" xfId="12577"/>
    <cellStyle name="Normal 7 3 5 2 2 2 2" xfId="28083"/>
    <cellStyle name="Normal 7 3 5 2 2 2 3" xfId="38640"/>
    <cellStyle name="Normal 7 3 5 2 2 2 4" xfId="49195"/>
    <cellStyle name="Normal 7 3 5 2 2 2 5" xfId="59759"/>
    <cellStyle name="Normal 7 3 5 2 2 3" xfId="17696"/>
    <cellStyle name="Normal 7 3 5 2 2 4" xfId="22803"/>
    <cellStyle name="Normal 7 3 5 2 2 5" xfId="33360"/>
    <cellStyle name="Normal 7 3 5 2 2 6" xfId="43915"/>
    <cellStyle name="Normal 7 3 5 2 2 7" xfId="54479"/>
    <cellStyle name="Normal 7 3 5 2 3" xfId="9936"/>
    <cellStyle name="Normal 7 3 5 2 3 2" xfId="25443"/>
    <cellStyle name="Normal 7 3 5 2 3 3" xfId="36000"/>
    <cellStyle name="Normal 7 3 5 2 3 4" xfId="46555"/>
    <cellStyle name="Normal 7 3 5 2 3 5" xfId="57119"/>
    <cellStyle name="Normal 7 3 5 2 4" xfId="4654"/>
    <cellStyle name="Normal 7 3 5 2 5" xfId="15232"/>
    <cellStyle name="Normal 7 3 5 2 6" xfId="20163"/>
    <cellStyle name="Normal 7 3 5 2 7" xfId="30720"/>
    <cellStyle name="Normal 7 3 5 2 8" xfId="41275"/>
    <cellStyle name="Normal 7 3 5 2 9" xfId="51839"/>
    <cellStyle name="Normal 7 3 5 3" xfId="6064"/>
    <cellStyle name="Normal 7 3 5 3 2" xfId="11345"/>
    <cellStyle name="Normal 7 3 5 3 2 2" xfId="26851"/>
    <cellStyle name="Normal 7 3 5 3 2 3" xfId="37408"/>
    <cellStyle name="Normal 7 3 5 3 2 4" xfId="47963"/>
    <cellStyle name="Normal 7 3 5 3 2 5" xfId="58527"/>
    <cellStyle name="Normal 7 3 5 3 3" xfId="16464"/>
    <cellStyle name="Normal 7 3 5 3 4" xfId="21571"/>
    <cellStyle name="Normal 7 3 5 3 5" xfId="32128"/>
    <cellStyle name="Normal 7 3 5 3 6" xfId="42683"/>
    <cellStyle name="Normal 7 3 5 3 7" xfId="53247"/>
    <cellStyle name="Normal 7 3 5 4" xfId="8704"/>
    <cellStyle name="Normal 7 3 5 4 2" xfId="24211"/>
    <cellStyle name="Normal 7 3 5 4 3" xfId="34768"/>
    <cellStyle name="Normal 7 3 5 4 4" xfId="45323"/>
    <cellStyle name="Normal 7 3 5 4 5" xfId="55887"/>
    <cellStyle name="Normal 7 3 5 5" xfId="3422"/>
    <cellStyle name="Normal 7 3 5 6" xfId="14000"/>
    <cellStyle name="Normal 7 3 5 7" xfId="18931"/>
    <cellStyle name="Normal 7 3 5 8" xfId="29488"/>
    <cellStyle name="Normal 7 3 5 9" xfId="40043"/>
    <cellStyle name="Normal 7 3 6" xfId="1330"/>
    <cellStyle name="Normal 7 3 6 2" xfId="6616"/>
    <cellStyle name="Normal 7 3 6 2 2" xfId="11897"/>
    <cellStyle name="Normal 7 3 6 2 2 2" xfId="27403"/>
    <cellStyle name="Normal 7 3 6 2 2 3" xfId="37960"/>
    <cellStyle name="Normal 7 3 6 2 2 4" xfId="48515"/>
    <cellStyle name="Normal 7 3 6 2 2 5" xfId="59079"/>
    <cellStyle name="Normal 7 3 6 2 3" xfId="17016"/>
    <cellStyle name="Normal 7 3 6 2 4" xfId="22123"/>
    <cellStyle name="Normal 7 3 6 2 5" xfId="32680"/>
    <cellStyle name="Normal 7 3 6 2 6" xfId="43235"/>
    <cellStyle name="Normal 7 3 6 2 7" xfId="53799"/>
    <cellStyle name="Normal 7 3 6 3" xfId="9256"/>
    <cellStyle name="Normal 7 3 6 3 2" xfId="24763"/>
    <cellStyle name="Normal 7 3 6 3 3" xfId="35320"/>
    <cellStyle name="Normal 7 3 6 3 4" xfId="45875"/>
    <cellStyle name="Normal 7 3 6 3 5" xfId="56439"/>
    <cellStyle name="Normal 7 3 6 4" xfId="3974"/>
    <cellStyle name="Normal 7 3 6 5" xfId="14552"/>
    <cellStyle name="Normal 7 3 6 6" xfId="19483"/>
    <cellStyle name="Normal 7 3 6 7" xfId="30040"/>
    <cellStyle name="Normal 7 3 6 8" xfId="40595"/>
    <cellStyle name="Normal 7 3 6 9" xfId="51159"/>
    <cellStyle name="Normal 7 3 7" xfId="2562"/>
    <cellStyle name="Normal 7 3 7 2" xfId="7848"/>
    <cellStyle name="Normal 7 3 7 2 2" xfId="13129"/>
    <cellStyle name="Normal 7 3 7 2 2 2" xfId="28635"/>
    <cellStyle name="Normal 7 3 7 2 2 3" xfId="39192"/>
    <cellStyle name="Normal 7 3 7 2 2 4" xfId="49747"/>
    <cellStyle name="Normal 7 3 7 2 2 5" xfId="60311"/>
    <cellStyle name="Normal 7 3 7 2 3" xfId="23355"/>
    <cellStyle name="Normal 7 3 7 2 4" xfId="33912"/>
    <cellStyle name="Normal 7 3 7 2 5" xfId="44467"/>
    <cellStyle name="Normal 7 3 7 2 6" xfId="55031"/>
    <cellStyle name="Normal 7 3 7 3" xfId="10488"/>
    <cellStyle name="Normal 7 3 7 3 2" xfId="25995"/>
    <cellStyle name="Normal 7 3 7 3 3" xfId="36552"/>
    <cellStyle name="Normal 7 3 7 3 4" xfId="47107"/>
    <cellStyle name="Normal 7 3 7 3 5" xfId="57671"/>
    <cellStyle name="Normal 7 3 7 4" xfId="5206"/>
    <cellStyle name="Normal 7 3 7 5" xfId="15784"/>
    <cellStyle name="Normal 7 3 7 6" xfId="20715"/>
    <cellStyle name="Normal 7 3 7 7" xfId="31272"/>
    <cellStyle name="Normal 7 3 7 8" xfId="41827"/>
    <cellStyle name="Normal 7 3 7 9" xfId="52391"/>
    <cellStyle name="Normal 7 3 8" xfId="5358"/>
    <cellStyle name="Normal 7 3 8 2" xfId="10640"/>
    <cellStyle name="Normal 7 3 8 2 2" xfId="26147"/>
    <cellStyle name="Normal 7 3 8 2 3" xfId="36704"/>
    <cellStyle name="Normal 7 3 8 2 4" xfId="47259"/>
    <cellStyle name="Normal 7 3 8 2 5" xfId="57823"/>
    <cellStyle name="Normal 7 3 8 3" xfId="20867"/>
    <cellStyle name="Normal 7 3 8 4" xfId="31424"/>
    <cellStyle name="Normal 7 3 8 5" xfId="41979"/>
    <cellStyle name="Normal 7 3 8 6" xfId="52543"/>
    <cellStyle name="Normal 7 3 9" xfId="8000"/>
    <cellStyle name="Normal 7 3 9 2" xfId="23507"/>
    <cellStyle name="Normal 7 3 9 3" xfId="34064"/>
    <cellStyle name="Normal 7 3 9 4" xfId="44619"/>
    <cellStyle name="Normal 7 3 9 5" xfId="55183"/>
    <cellStyle name="Normal 7 4" xfId="123"/>
    <cellStyle name="Normal 7 5" xfId="70"/>
    <cellStyle name="Normal 7 5 10" xfId="2727"/>
    <cellStyle name="Normal 7 5 11" xfId="13356"/>
    <cellStyle name="Normal 7 5 12" xfId="18285"/>
    <cellStyle name="Normal 7 5 13" xfId="28801"/>
    <cellStyle name="Normal 7 5 14" xfId="39356"/>
    <cellStyle name="Normal 7 5 15" xfId="49962"/>
    <cellStyle name="Normal 7 5 2" xfId="216"/>
    <cellStyle name="Normal 7 5 2 10" xfId="13443"/>
    <cellStyle name="Normal 7 5 2 11" xfId="18373"/>
    <cellStyle name="Normal 7 5 2 12" xfId="28935"/>
    <cellStyle name="Normal 7 5 2 13" xfId="39490"/>
    <cellStyle name="Normal 7 5 2 14" xfId="50050"/>
    <cellStyle name="Normal 7 5 2 2" xfId="396"/>
    <cellStyle name="Normal 7 5 2 2 10" xfId="29111"/>
    <cellStyle name="Normal 7 5 2 2 11" xfId="39666"/>
    <cellStyle name="Normal 7 5 2 2 12" xfId="50226"/>
    <cellStyle name="Normal 7 5 2 2 2" xfId="749"/>
    <cellStyle name="Normal 7 5 2 2 2 10" xfId="50578"/>
    <cellStyle name="Normal 7 5 2 2 2 2" xfId="1981"/>
    <cellStyle name="Normal 7 5 2 2 2 2 2" xfId="7267"/>
    <cellStyle name="Normal 7 5 2 2 2 2 2 2" xfId="12548"/>
    <cellStyle name="Normal 7 5 2 2 2 2 2 2 2" xfId="28054"/>
    <cellStyle name="Normal 7 5 2 2 2 2 2 2 3" xfId="38611"/>
    <cellStyle name="Normal 7 5 2 2 2 2 2 2 4" xfId="49166"/>
    <cellStyle name="Normal 7 5 2 2 2 2 2 2 5" xfId="59730"/>
    <cellStyle name="Normal 7 5 2 2 2 2 2 3" xfId="17667"/>
    <cellStyle name="Normal 7 5 2 2 2 2 2 4" xfId="22774"/>
    <cellStyle name="Normal 7 5 2 2 2 2 2 5" xfId="33331"/>
    <cellStyle name="Normal 7 5 2 2 2 2 2 6" xfId="43886"/>
    <cellStyle name="Normal 7 5 2 2 2 2 2 7" xfId="54450"/>
    <cellStyle name="Normal 7 5 2 2 2 2 3" xfId="9907"/>
    <cellStyle name="Normal 7 5 2 2 2 2 3 2" xfId="25414"/>
    <cellStyle name="Normal 7 5 2 2 2 2 3 3" xfId="35971"/>
    <cellStyle name="Normal 7 5 2 2 2 2 3 4" xfId="46526"/>
    <cellStyle name="Normal 7 5 2 2 2 2 3 5" xfId="57090"/>
    <cellStyle name="Normal 7 5 2 2 2 2 4" xfId="4625"/>
    <cellStyle name="Normal 7 5 2 2 2 2 5" xfId="15203"/>
    <cellStyle name="Normal 7 5 2 2 2 2 6" xfId="20134"/>
    <cellStyle name="Normal 7 5 2 2 2 2 7" xfId="30691"/>
    <cellStyle name="Normal 7 5 2 2 2 2 8" xfId="41246"/>
    <cellStyle name="Normal 7 5 2 2 2 2 9" xfId="51810"/>
    <cellStyle name="Normal 7 5 2 2 2 3" xfId="6035"/>
    <cellStyle name="Normal 7 5 2 2 2 3 2" xfId="11316"/>
    <cellStyle name="Normal 7 5 2 2 2 3 2 2" xfId="26822"/>
    <cellStyle name="Normal 7 5 2 2 2 3 2 3" xfId="37379"/>
    <cellStyle name="Normal 7 5 2 2 2 3 2 4" xfId="47934"/>
    <cellStyle name="Normal 7 5 2 2 2 3 2 5" xfId="58498"/>
    <cellStyle name="Normal 7 5 2 2 2 3 3" xfId="16435"/>
    <cellStyle name="Normal 7 5 2 2 2 3 4" xfId="21542"/>
    <cellStyle name="Normal 7 5 2 2 2 3 5" xfId="32099"/>
    <cellStyle name="Normal 7 5 2 2 2 3 6" xfId="42654"/>
    <cellStyle name="Normal 7 5 2 2 2 3 7" xfId="53218"/>
    <cellStyle name="Normal 7 5 2 2 2 4" xfId="8675"/>
    <cellStyle name="Normal 7 5 2 2 2 4 2" xfId="24182"/>
    <cellStyle name="Normal 7 5 2 2 2 4 3" xfId="34739"/>
    <cellStyle name="Normal 7 5 2 2 2 4 4" xfId="45294"/>
    <cellStyle name="Normal 7 5 2 2 2 4 5" xfId="55858"/>
    <cellStyle name="Normal 7 5 2 2 2 5" xfId="3393"/>
    <cellStyle name="Normal 7 5 2 2 2 6" xfId="13971"/>
    <cellStyle name="Normal 7 5 2 2 2 7" xfId="18902"/>
    <cellStyle name="Normal 7 5 2 2 2 8" xfId="29459"/>
    <cellStyle name="Normal 7 5 2 2 2 9" xfId="40014"/>
    <cellStyle name="Normal 7 5 2 2 3" xfId="1101"/>
    <cellStyle name="Normal 7 5 2 2 3 10" xfId="50930"/>
    <cellStyle name="Normal 7 5 2 2 3 2" xfId="2333"/>
    <cellStyle name="Normal 7 5 2 2 3 2 2" xfId="7619"/>
    <cellStyle name="Normal 7 5 2 2 3 2 2 2" xfId="12900"/>
    <cellStyle name="Normal 7 5 2 2 3 2 2 2 2" xfId="28406"/>
    <cellStyle name="Normal 7 5 2 2 3 2 2 2 3" xfId="38963"/>
    <cellStyle name="Normal 7 5 2 2 3 2 2 2 4" xfId="49518"/>
    <cellStyle name="Normal 7 5 2 2 3 2 2 2 5" xfId="60082"/>
    <cellStyle name="Normal 7 5 2 2 3 2 2 3" xfId="18019"/>
    <cellStyle name="Normal 7 5 2 2 3 2 2 4" xfId="23126"/>
    <cellStyle name="Normal 7 5 2 2 3 2 2 5" xfId="33683"/>
    <cellStyle name="Normal 7 5 2 2 3 2 2 6" xfId="44238"/>
    <cellStyle name="Normal 7 5 2 2 3 2 2 7" xfId="54802"/>
    <cellStyle name="Normal 7 5 2 2 3 2 3" xfId="10259"/>
    <cellStyle name="Normal 7 5 2 2 3 2 3 2" xfId="25766"/>
    <cellStyle name="Normal 7 5 2 2 3 2 3 3" xfId="36323"/>
    <cellStyle name="Normal 7 5 2 2 3 2 3 4" xfId="46878"/>
    <cellStyle name="Normal 7 5 2 2 3 2 3 5" xfId="57442"/>
    <cellStyle name="Normal 7 5 2 2 3 2 4" xfId="4977"/>
    <cellStyle name="Normal 7 5 2 2 3 2 5" xfId="15555"/>
    <cellStyle name="Normal 7 5 2 2 3 2 6" xfId="20486"/>
    <cellStyle name="Normal 7 5 2 2 3 2 7" xfId="31043"/>
    <cellStyle name="Normal 7 5 2 2 3 2 8" xfId="41598"/>
    <cellStyle name="Normal 7 5 2 2 3 2 9" xfId="52162"/>
    <cellStyle name="Normal 7 5 2 2 3 3" xfId="6387"/>
    <cellStyle name="Normal 7 5 2 2 3 3 2" xfId="11668"/>
    <cellStyle name="Normal 7 5 2 2 3 3 2 2" xfId="27174"/>
    <cellStyle name="Normal 7 5 2 2 3 3 2 3" xfId="37731"/>
    <cellStyle name="Normal 7 5 2 2 3 3 2 4" xfId="48286"/>
    <cellStyle name="Normal 7 5 2 2 3 3 2 5" xfId="58850"/>
    <cellStyle name="Normal 7 5 2 2 3 3 3" xfId="16787"/>
    <cellStyle name="Normal 7 5 2 2 3 3 4" xfId="21894"/>
    <cellStyle name="Normal 7 5 2 2 3 3 5" xfId="32451"/>
    <cellStyle name="Normal 7 5 2 2 3 3 6" xfId="43006"/>
    <cellStyle name="Normal 7 5 2 2 3 3 7" xfId="53570"/>
    <cellStyle name="Normal 7 5 2 2 3 4" xfId="9027"/>
    <cellStyle name="Normal 7 5 2 2 3 4 2" xfId="24534"/>
    <cellStyle name="Normal 7 5 2 2 3 4 3" xfId="35091"/>
    <cellStyle name="Normal 7 5 2 2 3 4 4" xfId="45646"/>
    <cellStyle name="Normal 7 5 2 2 3 4 5" xfId="56210"/>
    <cellStyle name="Normal 7 5 2 2 3 5" xfId="3745"/>
    <cellStyle name="Normal 7 5 2 2 3 6" xfId="14323"/>
    <cellStyle name="Normal 7 5 2 2 3 7" xfId="19254"/>
    <cellStyle name="Normal 7 5 2 2 3 8" xfId="29811"/>
    <cellStyle name="Normal 7 5 2 2 3 9" xfId="40366"/>
    <cellStyle name="Normal 7 5 2 2 4" xfId="1629"/>
    <cellStyle name="Normal 7 5 2 2 4 2" xfId="6915"/>
    <cellStyle name="Normal 7 5 2 2 4 2 2" xfId="12196"/>
    <cellStyle name="Normal 7 5 2 2 4 2 2 2" xfId="27702"/>
    <cellStyle name="Normal 7 5 2 2 4 2 2 3" xfId="38259"/>
    <cellStyle name="Normal 7 5 2 2 4 2 2 4" xfId="48814"/>
    <cellStyle name="Normal 7 5 2 2 4 2 2 5" xfId="59378"/>
    <cellStyle name="Normal 7 5 2 2 4 2 3" xfId="17315"/>
    <cellStyle name="Normal 7 5 2 2 4 2 4" xfId="22422"/>
    <cellStyle name="Normal 7 5 2 2 4 2 5" xfId="32979"/>
    <cellStyle name="Normal 7 5 2 2 4 2 6" xfId="43534"/>
    <cellStyle name="Normal 7 5 2 2 4 2 7" xfId="54098"/>
    <cellStyle name="Normal 7 5 2 2 4 3" xfId="9555"/>
    <cellStyle name="Normal 7 5 2 2 4 3 2" xfId="25062"/>
    <cellStyle name="Normal 7 5 2 2 4 3 3" xfId="35619"/>
    <cellStyle name="Normal 7 5 2 2 4 3 4" xfId="46174"/>
    <cellStyle name="Normal 7 5 2 2 4 3 5" xfId="56738"/>
    <cellStyle name="Normal 7 5 2 2 4 4" xfId="4273"/>
    <cellStyle name="Normal 7 5 2 2 4 5" xfId="14851"/>
    <cellStyle name="Normal 7 5 2 2 4 6" xfId="19782"/>
    <cellStyle name="Normal 7 5 2 2 4 7" xfId="30339"/>
    <cellStyle name="Normal 7 5 2 2 4 8" xfId="40894"/>
    <cellStyle name="Normal 7 5 2 2 4 9" xfId="51458"/>
    <cellStyle name="Normal 7 5 2 2 5" xfId="5682"/>
    <cellStyle name="Normal 7 5 2 2 5 2" xfId="10964"/>
    <cellStyle name="Normal 7 5 2 2 5 2 2" xfId="26470"/>
    <cellStyle name="Normal 7 5 2 2 5 2 3" xfId="37027"/>
    <cellStyle name="Normal 7 5 2 2 5 2 4" xfId="47582"/>
    <cellStyle name="Normal 7 5 2 2 5 2 5" xfId="58146"/>
    <cellStyle name="Normal 7 5 2 2 5 3" xfId="16083"/>
    <cellStyle name="Normal 7 5 2 2 5 4" xfId="21190"/>
    <cellStyle name="Normal 7 5 2 2 5 5" xfId="31747"/>
    <cellStyle name="Normal 7 5 2 2 5 6" xfId="42302"/>
    <cellStyle name="Normal 7 5 2 2 5 7" xfId="52866"/>
    <cellStyle name="Normal 7 5 2 2 6" xfId="8323"/>
    <cellStyle name="Normal 7 5 2 2 6 2" xfId="23830"/>
    <cellStyle name="Normal 7 5 2 2 6 3" xfId="34387"/>
    <cellStyle name="Normal 7 5 2 2 6 4" xfId="44942"/>
    <cellStyle name="Normal 7 5 2 2 6 5" xfId="55506"/>
    <cellStyle name="Normal 7 5 2 2 7" xfId="3045"/>
    <cellStyle name="Normal 7 5 2 2 8" xfId="13619"/>
    <cellStyle name="Normal 7 5 2 2 9" xfId="18550"/>
    <cellStyle name="Normal 7 5 2 3" xfId="572"/>
    <cellStyle name="Normal 7 5 2 3 10" xfId="39838"/>
    <cellStyle name="Normal 7 5 2 3 11" xfId="50402"/>
    <cellStyle name="Normal 7 5 2 3 2" xfId="1277"/>
    <cellStyle name="Normal 7 5 2 3 2 10" xfId="51106"/>
    <cellStyle name="Normal 7 5 2 3 2 2" xfId="2509"/>
    <cellStyle name="Normal 7 5 2 3 2 2 2" xfId="7795"/>
    <cellStyle name="Normal 7 5 2 3 2 2 2 2" xfId="13076"/>
    <cellStyle name="Normal 7 5 2 3 2 2 2 2 2" xfId="28582"/>
    <cellStyle name="Normal 7 5 2 3 2 2 2 2 3" xfId="39139"/>
    <cellStyle name="Normal 7 5 2 3 2 2 2 2 4" xfId="49694"/>
    <cellStyle name="Normal 7 5 2 3 2 2 2 2 5" xfId="60258"/>
    <cellStyle name="Normal 7 5 2 3 2 2 2 3" xfId="18195"/>
    <cellStyle name="Normal 7 5 2 3 2 2 2 4" xfId="23302"/>
    <cellStyle name="Normal 7 5 2 3 2 2 2 5" xfId="33859"/>
    <cellStyle name="Normal 7 5 2 3 2 2 2 6" xfId="44414"/>
    <cellStyle name="Normal 7 5 2 3 2 2 2 7" xfId="54978"/>
    <cellStyle name="Normal 7 5 2 3 2 2 3" xfId="10435"/>
    <cellStyle name="Normal 7 5 2 3 2 2 3 2" xfId="25942"/>
    <cellStyle name="Normal 7 5 2 3 2 2 3 3" xfId="36499"/>
    <cellStyle name="Normal 7 5 2 3 2 2 3 4" xfId="47054"/>
    <cellStyle name="Normal 7 5 2 3 2 2 3 5" xfId="57618"/>
    <cellStyle name="Normal 7 5 2 3 2 2 4" xfId="5153"/>
    <cellStyle name="Normal 7 5 2 3 2 2 5" xfId="15731"/>
    <cellStyle name="Normal 7 5 2 3 2 2 6" xfId="20662"/>
    <cellStyle name="Normal 7 5 2 3 2 2 7" xfId="31219"/>
    <cellStyle name="Normal 7 5 2 3 2 2 8" xfId="41774"/>
    <cellStyle name="Normal 7 5 2 3 2 2 9" xfId="52338"/>
    <cellStyle name="Normal 7 5 2 3 2 3" xfId="6563"/>
    <cellStyle name="Normal 7 5 2 3 2 3 2" xfId="11844"/>
    <cellStyle name="Normal 7 5 2 3 2 3 2 2" xfId="27350"/>
    <cellStyle name="Normal 7 5 2 3 2 3 2 3" xfId="37907"/>
    <cellStyle name="Normal 7 5 2 3 2 3 2 4" xfId="48462"/>
    <cellStyle name="Normal 7 5 2 3 2 3 2 5" xfId="59026"/>
    <cellStyle name="Normal 7 5 2 3 2 3 3" xfId="16963"/>
    <cellStyle name="Normal 7 5 2 3 2 3 4" xfId="22070"/>
    <cellStyle name="Normal 7 5 2 3 2 3 5" xfId="32627"/>
    <cellStyle name="Normal 7 5 2 3 2 3 6" xfId="43182"/>
    <cellStyle name="Normal 7 5 2 3 2 3 7" xfId="53746"/>
    <cellStyle name="Normal 7 5 2 3 2 4" xfId="9203"/>
    <cellStyle name="Normal 7 5 2 3 2 4 2" xfId="24710"/>
    <cellStyle name="Normal 7 5 2 3 2 4 3" xfId="35267"/>
    <cellStyle name="Normal 7 5 2 3 2 4 4" xfId="45822"/>
    <cellStyle name="Normal 7 5 2 3 2 4 5" xfId="56386"/>
    <cellStyle name="Normal 7 5 2 3 2 5" xfId="3921"/>
    <cellStyle name="Normal 7 5 2 3 2 6" xfId="14499"/>
    <cellStyle name="Normal 7 5 2 3 2 7" xfId="19430"/>
    <cellStyle name="Normal 7 5 2 3 2 8" xfId="29987"/>
    <cellStyle name="Normal 7 5 2 3 2 9" xfId="40542"/>
    <cellStyle name="Normal 7 5 2 3 3" xfId="1805"/>
    <cellStyle name="Normal 7 5 2 3 3 2" xfId="7091"/>
    <cellStyle name="Normal 7 5 2 3 3 2 2" xfId="12372"/>
    <cellStyle name="Normal 7 5 2 3 3 2 2 2" xfId="27878"/>
    <cellStyle name="Normal 7 5 2 3 3 2 2 3" xfId="38435"/>
    <cellStyle name="Normal 7 5 2 3 3 2 2 4" xfId="48990"/>
    <cellStyle name="Normal 7 5 2 3 3 2 2 5" xfId="59554"/>
    <cellStyle name="Normal 7 5 2 3 3 2 3" xfId="17491"/>
    <cellStyle name="Normal 7 5 2 3 3 2 4" xfId="22598"/>
    <cellStyle name="Normal 7 5 2 3 3 2 5" xfId="33155"/>
    <cellStyle name="Normal 7 5 2 3 3 2 6" xfId="43710"/>
    <cellStyle name="Normal 7 5 2 3 3 2 7" xfId="54274"/>
    <cellStyle name="Normal 7 5 2 3 3 3" xfId="9731"/>
    <cellStyle name="Normal 7 5 2 3 3 3 2" xfId="25238"/>
    <cellStyle name="Normal 7 5 2 3 3 3 3" xfId="35795"/>
    <cellStyle name="Normal 7 5 2 3 3 3 4" xfId="46350"/>
    <cellStyle name="Normal 7 5 2 3 3 3 5" xfId="56914"/>
    <cellStyle name="Normal 7 5 2 3 3 4" xfId="4449"/>
    <cellStyle name="Normal 7 5 2 3 3 5" xfId="15027"/>
    <cellStyle name="Normal 7 5 2 3 3 6" xfId="19958"/>
    <cellStyle name="Normal 7 5 2 3 3 7" xfId="30515"/>
    <cellStyle name="Normal 7 5 2 3 3 8" xfId="41070"/>
    <cellStyle name="Normal 7 5 2 3 3 9" xfId="51634"/>
    <cellStyle name="Normal 7 5 2 3 4" xfId="5858"/>
    <cellStyle name="Normal 7 5 2 3 4 2" xfId="11140"/>
    <cellStyle name="Normal 7 5 2 3 4 2 2" xfId="26646"/>
    <cellStyle name="Normal 7 5 2 3 4 2 3" xfId="37203"/>
    <cellStyle name="Normal 7 5 2 3 4 2 4" xfId="47758"/>
    <cellStyle name="Normal 7 5 2 3 4 2 5" xfId="58322"/>
    <cellStyle name="Normal 7 5 2 3 4 3" xfId="16259"/>
    <cellStyle name="Normal 7 5 2 3 4 4" xfId="21366"/>
    <cellStyle name="Normal 7 5 2 3 4 5" xfId="31923"/>
    <cellStyle name="Normal 7 5 2 3 4 6" xfId="42478"/>
    <cellStyle name="Normal 7 5 2 3 4 7" xfId="53042"/>
    <cellStyle name="Normal 7 5 2 3 5" xfId="8499"/>
    <cellStyle name="Normal 7 5 2 3 5 2" xfId="24006"/>
    <cellStyle name="Normal 7 5 2 3 5 3" xfId="34563"/>
    <cellStyle name="Normal 7 5 2 3 5 4" xfId="45118"/>
    <cellStyle name="Normal 7 5 2 3 5 5" xfId="55682"/>
    <cellStyle name="Normal 7 5 2 3 6" xfId="3217"/>
    <cellStyle name="Normal 7 5 2 3 7" xfId="13795"/>
    <cellStyle name="Normal 7 5 2 3 8" xfId="18726"/>
    <cellStyle name="Normal 7 5 2 3 9" xfId="29283"/>
    <cellStyle name="Normal 7 5 2 4" xfId="925"/>
    <cellStyle name="Normal 7 5 2 4 10" xfId="50754"/>
    <cellStyle name="Normal 7 5 2 4 2" xfId="2157"/>
    <cellStyle name="Normal 7 5 2 4 2 2" xfId="7443"/>
    <cellStyle name="Normal 7 5 2 4 2 2 2" xfId="12724"/>
    <cellStyle name="Normal 7 5 2 4 2 2 2 2" xfId="28230"/>
    <cellStyle name="Normal 7 5 2 4 2 2 2 3" xfId="38787"/>
    <cellStyle name="Normal 7 5 2 4 2 2 2 4" xfId="49342"/>
    <cellStyle name="Normal 7 5 2 4 2 2 2 5" xfId="59906"/>
    <cellStyle name="Normal 7 5 2 4 2 2 3" xfId="17843"/>
    <cellStyle name="Normal 7 5 2 4 2 2 4" xfId="22950"/>
    <cellStyle name="Normal 7 5 2 4 2 2 5" xfId="33507"/>
    <cellStyle name="Normal 7 5 2 4 2 2 6" xfId="44062"/>
    <cellStyle name="Normal 7 5 2 4 2 2 7" xfId="54626"/>
    <cellStyle name="Normal 7 5 2 4 2 3" xfId="10083"/>
    <cellStyle name="Normal 7 5 2 4 2 3 2" xfId="25590"/>
    <cellStyle name="Normal 7 5 2 4 2 3 3" xfId="36147"/>
    <cellStyle name="Normal 7 5 2 4 2 3 4" xfId="46702"/>
    <cellStyle name="Normal 7 5 2 4 2 3 5" xfId="57266"/>
    <cellStyle name="Normal 7 5 2 4 2 4" xfId="4801"/>
    <cellStyle name="Normal 7 5 2 4 2 5" xfId="15379"/>
    <cellStyle name="Normal 7 5 2 4 2 6" xfId="20310"/>
    <cellStyle name="Normal 7 5 2 4 2 7" xfId="30867"/>
    <cellStyle name="Normal 7 5 2 4 2 8" xfId="41422"/>
    <cellStyle name="Normal 7 5 2 4 2 9" xfId="51986"/>
    <cellStyle name="Normal 7 5 2 4 3" xfId="6211"/>
    <cellStyle name="Normal 7 5 2 4 3 2" xfId="11492"/>
    <cellStyle name="Normal 7 5 2 4 3 2 2" xfId="26998"/>
    <cellStyle name="Normal 7 5 2 4 3 2 3" xfId="37555"/>
    <cellStyle name="Normal 7 5 2 4 3 2 4" xfId="48110"/>
    <cellStyle name="Normal 7 5 2 4 3 2 5" xfId="58674"/>
    <cellStyle name="Normal 7 5 2 4 3 3" xfId="16611"/>
    <cellStyle name="Normal 7 5 2 4 3 4" xfId="21718"/>
    <cellStyle name="Normal 7 5 2 4 3 5" xfId="32275"/>
    <cellStyle name="Normal 7 5 2 4 3 6" xfId="42830"/>
    <cellStyle name="Normal 7 5 2 4 3 7" xfId="53394"/>
    <cellStyle name="Normal 7 5 2 4 4" xfId="8851"/>
    <cellStyle name="Normal 7 5 2 4 4 2" xfId="24358"/>
    <cellStyle name="Normal 7 5 2 4 4 3" xfId="34915"/>
    <cellStyle name="Normal 7 5 2 4 4 4" xfId="45470"/>
    <cellStyle name="Normal 7 5 2 4 4 5" xfId="56034"/>
    <cellStyle name="Normal 7 5 2 4 5" xfId="3569"/>
    <cellStyle name="Normal 7 5 2 4 6" xfId="14147"/>
    <cellStyle name="Normal 7 5 2 4 7" xfId="19078"/>
    <cellStyle name="Normal 7 5 2 4 8" xfId="29635"/>
    <cellStyle name="Normal 7 5 2 4 9" xfId="40190"/>
    <cellStyle name="Normal 7 5 2 5" xfId="1453"/>
    <cellStyle name="Normal 7 5 2 5 2" xfId="6739"/>
    <cellStyle name="Normal 7 5 2 5 2 2" xfId="12020"/>
    <cellStyle name="Normal 7 5 2 5 2 2 2" xfId="27526"/>
    <cellStyle name="Normal 7 5 2 5 2 2 3" xfId="38083"/>
    <cellStyle name="Normal 7 5 2 5 2 2 4" xfId="48638"/>
    <cellStyle name="Normal 7 5 2 5 2 2 5" xfId="59202"/>
    <cellStyle name="Normal 7 5 2 5 2 3" xfId="17139"/>
    <cellStyle name="Normal 7 5 2 5 2 4" xfId="22246"/>
    <cellStyle name="Normal 7 5 2 5 2 5" xfId="32803"/>
    <cellStyle name="Normal 7 5 2 5 2 6" xfId="43358"/>
    <cellStyle name="Normal 7 5 2 5 2 7" xfId="53922"/>
    <cellStyle name="Normal 7 5 2 5 3" xfId="9379"/>
    <cellStyle name="Normal 7 5 2 5 3 2" xfId="24886"/>
    <cellStyle name="Normal 7 5 2 5 3 3" xfId="35443"/>
    <cellStyle name="Normal 7 5 2 5 3 4" xfId="45998"/>
    <cellStyle name="Normal 7 5 2 5 3 5" xfId="56562"/>
    <cellStyle name="Normal 7 5 2 5 4" xfId="4097"/>
    <cellStyle name="Normal 7 5 2 5 5" xfId="14675"/>
    <cellStyle name="Normal 7 5 2 5 6" xfId="19606"/>
    <cellStyle name="Normal 7 5 2 5 7" xfId="30163"/>
    <cellStyle name="Normal 7 5 2 5 8" xfId="40718"/>
    <cellStyle name="Normal 7 5 2 5 9" xfId="51282"/>
    <cellStyle name="Normal 7 5 2 6" xfId="2685"/>
    <cellStyle name="Normal 7 5 2 6 2" xfId="7971"/>
    <cellStyle name="Normal 7 5 2 6 2 2" xfId="13252"/>
    <cellStyle name="Normal 7 5 2 6 2 2 2" xfId="28758"/>
    <cellStyle name="Normal 7 5 2 6 2 2 3" xfId="39315"/>
    <cellStyle name="Normal 7 5 2 6 2 2 4" xfId="49870"/>
    <cellStyle name="Normal 7 5 2 6 2 2 5" xfId="60434"/>
    <cellStyle name="Normal 7 5 2 6 2 3" xfId="23478"/>
    <cellStyle name="Normal 7 5 2 6 2 4" xfId="34035"/>
    <cellStyle name="Normal 7 5 2 6 2 5" xfId="44590"/>
    <cellStyle name="Normal 7 5 2 6 2 6" xfId="55154"/>
    <cellStyle name="Normal 7 5 2 6 3" xfId="10611"/>
    <cellStyle name="Normal 7 5 2 6 3 2" xfId="26118"/>
    <cellStyle name="Normal 7 5 2 6 3 3" xfId="36675"/>
    <cellStyle name="Normal 7 5 2 6 3 4" xfId="47230"/>
    <cellStyle name="Normal 7 5 2 6 3 5" xfId="57794"/>
    <cellStyle name="Normal 7 5 2 6 4" xfId="5329"/>
    <cellStyle name="Normal 7 5 2 6 5" xfId="15907"/>
    <cellStyle name="Normal 7 5 2 6 6" xfId="20838"/>
    <cellStyle name="Normal 7 5 2 6 7" xfId="31395"/>
    <cellStyle name="Normal 7 5 2 6 8" xfId="41950"/>
    <cellStyle name="Normal 7 5 2 6 9" xfId="52514"/>
    <cellStyle name="Normal 7 5 2 7" xfId="5506"/>
    <cellStyle name="Normal 7 5 2 7 2" xfId="10788"/>
    <cellStyle name="Normal 7 5 2 7 2 2" xfId="26294"/>
    <cellStyle name="Normal 7 5 2 7 2 3" xfId="36851"/>
    <cellStyle name="Normal 7 5 2 7 2 4" xfId="47406"/>
    <cellStyle name="Normal 7 5 2 7 2 5" xfId="57970"/>
    <cellStyle name="Normal 7 5 2 7 3" xfId="21014"/>
    <cellStyle name="Normal 7 5 2 7 4" xfId="31571"/>
    <cellStyle name="Normal 7 5 2 7 5" xfId="42126"/>
    <cellStyle name="Normal 7 5 2 7 6" xfId="52690"/>
    <cellStyle name="Normal 7 5 2 8" xfId="8147"/>
    <cellStyle name="Normal 7 5 2 8 2" xfId="23654"/>
    <cellStyle name="Normal 7 5 2 8 3" xfId="34211"/>
    <cellStyle name="Normal 7 5 2 8 4" xfId="44766"/>
    <cellStyle name="Normal 7 5 2 8 5" xfId="55330"/>
    <cellStyle name="Normal 7 5 2 9" xfId="2862"/>
    <cellStyle name="Normal 7 5 3" xfId="309"/>
    <cellStyle name="Normal 7 5 3 10" xfId="29024"/>
    <cellStyle name="Normal 7 5 3 11" xfId="39579"/>
    <cellStyle name="Normal 7 5 3 12" xfId="50139"/>
    <cellStyle name="Normal 7 5 3 2" xfId="662"/>
    <cellStyle name="Normal 7 5 3 2 10" xfId="50491"/>
    <cellStyle name="Normal 7 5 3 2 2" xfId="1894"/>
    <cellStyle name="Normal 7 5 3 2 2 2" xfId="7180"/>
    <cellStyle name="Normal 7 5 3 2 2 2 2" xfId="12461"/>
    <cellStyle name="Normal 7 5 3 2 2 2 2 2" xfId="27967"/>
    <cellStyle name="Normal 7 5 3 2 2 2 2 3" xfId="38524"/>
    <cellStyle name="Normal 7 5 3 2 2 2 2 4" xfId="49079"/>
    <cellStyle name="Normal 7 5 3 2 2 2 2 5" xfId="59643"/>
    <cellStyle name="Normal 7 5 3 2 2 2 3" xfId="17580"/>
    <cellStyle name="Normal 7 5 3 2 2 2 4" xfId="22687"/>
    <cellStyle name="Normal 7 5 3 2 2 2 5" xfId="33244"/>
    <cellStyle name="Normal 7 5 3 2 2 2 6" xfId="43799"/>
    <cellStyle name="Normal 7 5 3 2 2 2 7" xfId="54363"/>
    <cellStyle name="Normal 7 5 3 2 2 3" xfId="9820"/>
    <cellStyle name="Normal 7 5 3 2 2 3 2" xfId="25327"/>
    <cellStyle name="Normal 7 5 3 2 2 3 3" xfId="35884"/>
    <cellStyle name="Normal 7 5 3 2 2 3 4" xfId="46439"/>
    <cellStyle name="Normal 7 5 3 2 2 3 5" xfId="57003"/>
    <cellStyle name="Normal 7 5 3 2 2 4" xfId="4538"/>
    <cellStyle name="Normal 7 5 3 2 2 5" xfId="15116"/>
    <cellStyle name="Normal 7 5 3 2 2 6" xfId="20047"/>
    <cellStyle name="Normal 7 5 3 2 2 7" xfId="30604"/>
    <cellStyle name="Normal 7 5 3 2 2 8" xfId="41159"/>
    <cellStyle name="Normal 7 5 3 2 2 9" xfId="51723"/>
    <cellStyle name="Normal 7 5 3 2 3" xfId="5948"/>
    <cellStyle name="Normal 7 5 3 2 3 2" xfId="11229"/>
    <cellStyle name="Normal 7 5 3 2 3 2 2" xfId="26735"/>
    <cellStyle name="Normal 7 5 3 2 3 2 3" xfId="37292"/>
    <cellStyle name="Normal 7 5 3 2 3 2 4" xfId="47847"/>
    <cellStyle name="Normal 7 5 3 2 3 2 5" xfId="58411"/>
    <cellStyle name="Normal 7 5 3 2 3 3" xfId="16348"/>
    <cellStyle name="Normal 7 5 3 2 3 4" xfId="21455"/>
    <cellStyle name="Normal 7 5 3 2 3 5" xfId="32012"/>
    <cellStyle name="Normal 7 5 3 2 3 6" xfId="42567"/>
    <cellStyle name="Normal 7 5 3 2 3 7" xfId="53131"/>
    <cellStyle name="Normal 7 5 3 2 4" xfId="8588"/>
    <cellStyle name="Normal 7 5 3 2 4 2" xfId="24095"/>
    <cellStyle name="Normal 7 5 3 2 4 3" xfId="34652"/>
    <cellStyle name="Normal 7 5 3 2 4 4" xfId="45207"/>
    <cellStyle name="Normal 7 5 3 2 4 5" xfId="55771"/>
    <cellStyle name="Normal 7 5 3 2 5" xfId="3306"/>
    <cellStyle name="Normal 7 5 3 2 6" xfId="13884"/>
    <cellStyle name="Normal 7 5 3 2 7" xfId="18815"/>
    <cellStyle name="Normal 7 5 3 2 8" xfId="29372"/>
    <cellStyle name="Normal 7 5 3 2 9" xfId="39927"/>
    <cellStyle name="Normal 7 5 3 3" xfId="1014"/>
    <cellStyle name="Normal 7 5 3 3 10" xfId="50843"/>
    <cellStyle name="Normal 7 5 3 3 2" xfId="2246"/>
    <cellStyle name="Normal 7 5 3 3 2 2" xfId="7532"/>
    <cellStyle name="Normal 7 5 3 3 2 2 2" xfId="12813"/>
    <cellStyle name="Normal 7 5 3 3 2 2 2 2" xfId="28319"/>
    <cellStyle name="Normal 7 5 3 3 2 2 2 3" xfId="38876"/>
    <cellStyle name="Normal 7 5 3 3 2 2 2 4" xfId="49431"/>
    <cellStyle name="Normal 7 5 3 3 2 2 2 5" xfId="59995"/>
    <cellStyle name="Normal 7 5 3 3 2 2 3" xfId="17932"/>
    <cellStyle name="Normal 7 5 3 3 2 2 4" xfId="23039"/>
    <cellStyle name="Normal 7 5 3 3 2 2 5" xfId="33596"/>
    <cellStyle name="Normal 7 5 3 3 2 2 6" xfId="44151"/>
    <cellStyle name="Normal 7 5 3 3 2 2 7" xfId="54715"/>
    <cellStyle name="Normal 7 5 3 3 2 3" xfId="10172"/>
    <cellStyle name="Normal 7 5 3 3 2 3 2" xfId="25679"/>
    <cellStyle name="Normal 7 5 3 3 2 3 3" xfId="36236"/>
    <cellStyle name="Normal 7 5 3 3 2 3 4" xfId="46791"/>
    <cellStyle name="Normal 7 5 3 3 2 3 5" xfId="57355"/>
    <cellStyle name="Normal 7 5 3 3 2 4" xfId="4890"/>
    <cellStyle name="Normal 7 5 3 3 2 5" xfId="15468"/>
    <cellStyle name="Normal 7 5 3 3 2 6" xfId="20399"/>
    <cellStyle name="Normal 7 5 3 3 2 7" xfId="30956"/>
    <cellStyle name="Normal 7 5 3 3 2 8" xfId="41511"/>
    <cellStyle name="Normal 7 5 3 3 2 9" xfId="52075"/>
    <cellStyle name="Normal 7 5 3 3 3" xfId="6300"/>
    <cellStyle name="Normal 7 5 3 3 3 2" xfId="11581"/>
    <cellStyle name="Normal 7 5 3 3 3 2 2" xfId="27087"/>
    <cellStyle name="Normal 7 5 3 3 3 2 3" xfId="37644"/>
    <cellStyle name="Normal 7 5 3 3 3 2 4" xfId="48199"/>
    <cellStyle name="Normal 7 5 3 3 3 2 5" xfId="58763"/>
    <cellStyle name="Normal 7 5 3 3 3 3" xfId="16700"/>
    <cellStyle name="Normal 7 5 3 3 3 4" xfId="21807"/>
    <cellStyle name="Normal 7 5 3 3 3 5" xfId="32364"/>
    <cellStyle name="Normal 7 5 3 3 3 6" xfId="42919"/>
    <cellStyle name="Normal 7 5 3 3 3 7" xfId="53483"/>
    <cellStyle name="Normal 7 5 3 3 4" xfId="8940"/>
    <cellStyle name="Normal 7 5 3 3 4 2" xfId="24447"/>
    <cellStyle name="Normal 7 5 3 3 4 3" xfId="35004"/>
    <cellStyle name="Normal 7 5 3 3 4 4" xfId="45559"/>
    <cellStyle name="Normal 7 5 3 3 4 5" xfId="56123"/>
    <cellStyle name="Normal 7 5 3 3 5" xfId="3658"/>
    <cellStyle name="Normal 7 5 3 3 6" xfId="14236"/>
    <cellStyle name="Normal 7 5 3 3 7" xfId="19167"/>
    <cellStyle name="Normal 7 5 3 3 8" xfId="29724"/>
    <cellStyle name="Normal 7 5 3 3 9" xfId="40279"/>
    <cellStyle name="Normal 7 5 3 4" xfId="1542"/>
    <cellStyle name="Normal 7 5 3 4 2" xfId="6828"/>
    <cellStyle name="Normal 7 5 3 4 2 2" xfId="12109"/>
    <cellStyle name="Normal 7 5 3 4 2 2 2" xfId="27615"/>
    <cellStyle name="Normal 7 5 3 4 2 2 3" xfId="38172"/>
    <cellStyle name="Normal 7 5 3 4 2 2 4" xfId="48727"/>
    <cellStyle name="Normal 7 5 3 4 2 2 5" xfId="59291"/>
    <cellStyle name="Normal 7 5 3 4 2 3" xfId="17228"/>
    <cellStyle name="Normal 7 5 3 4 2 4" xfId="22335"/>
    <cellStyle name="Normal 7 5 3 4 2 5" xfId="32892"/>
    <cellStyle name="Normal 7 5 3 4 2 6" xfId="43447"/>
    <cellStyle name="Normal 7 5 3 4 2 7" xfId="54011"/>
    <cellStyle name="Normal 7 5 3 4 3" xfId="9468"/>
    <cellStyle name="Normal 7 5 3 4 3 2" xfId="24975"/>
    <cellStyle name="Normal 7 5 3 4 3 3" xfId="35532"/>
    <cellStyle name="Normal 7 5 3 4 3 4" xfId="46087"/>
    <cellStyle name="Normal 7 5 3 4 3 5" xfId="56651"/>
    <cellStyle name="Normal 7 5 3 4 4" xfId="4186"/>
    <cellStyle name="Normal 7 5 3 4 5" xfId="14764"/>
    <cellStyle name="Normal 7 5 3 4 6" xfId="19695"/>
    <cellStyle name="Normal 7 5 3 4 7" xfId="30252"/>
    <cellStyle name="Normal 7 5 3 4 8" xfId="40807"/>
    <cellStyle name="Normal 7 5 3 4 9" xfId="51371"/>
    <cellStyle name="Normal 7 5 3 5" xfId="5595"/>
    <cellStyle name="Normal 7 5 3 5 2" xfId="10877"/>
    <cellStyle name="Normal 7 5 3 5 2 2" xfId="26383"/>
    <cellStyle name="Normal 7 5 3 5 2 3" xfId="36940"/>
    <cellStyle name="Normal 7 5 3 5 2 4" xfId="47495"/>
    <cellStyle name="Normal 7 5 3 5 2 5" xfId="58059"/>
    <cellStyle name="Normal 7 5 3 5 3" xfId="15996"/>
    <cellStyle name="Normal 7 5 3 5 4" xfId="21103"/>
    <cellStyle name="Normal 7 5 3 5 5" xfId="31660"/>
    <cellStyle name="Normal 7 5 3 5 6" xfId="42215"/>
    <cellStyle name="Normal 7 5 3 5 7" xfId="52779"/>
    <cellStyle name="Normal 7 5 3 6" xfId="8236"/>
    <cellStyle name="Normal 7 5 3 6 2" xfId="23743"/>
    <cellStyle name="Normal 7 5 3 6 3" xfId="34300"/>
    <cellStyle name="Normal 7 5 3 6 4" xfId="44855"/>
    <cellStyle name="Normal 7 5 3 6 5" xfId="55419"/>
    <cellStyle name="Normal 7 5 3 7" xfId="2958"/>
    <cellStyle name="Normal 7 5 3 8" xfId="13532"/>
    <cellStyle name="Normal 7 5 3 9" xfId="18463"/>
    <cellStyle name="Normal 7 5 4" xfId="485"/>
    <cellStyle name="Normal 7 5 4 10" xfId="39753"/>
    <cellStyle name="Normal 7 5 4 11" xfId="50315"/>
    <cellStyle name="Normal 7 5 4 2" xfId="1190"/>
    <cellStyle name="Normal 7 5 4 2 10" xfId="51019"/>
    <cellStyle name="Normal 7 5 4 2 2" xfId="2422"/>
    <cellStyle name="Normal 7 5 4 2 2 2" xfId="7708"/>
    <cellStyle name="Normal 7 5 4 2 2 2 2" xfId="12989"/>
    <cellStyle name="Normal 7 5 4 2 2 2 2 2" xfId="28495"/>
    <cellStyle name="Normal 7 5 4 2 2 2 2 3" xfId="39052"/>
    <cellStyle name="Normal 7 5 4 2 2 2 2 4" xfId="49607"/>
    <cellStyle name="Normal 7 5 4 2 2 2 2 5" xfId="60171"/>
    <cellStyle name="Normal 7 5 4 2 2 2 3" xfId="18108"/>
    <cellStyle name="Normal 7 5 4 2 2 2 4" xfId="23215"/>
    <cellStyle name="Normal 7 5 4 2 2 2 5" xfId="33772"/>
    <cellStyle name="Normal 7 5 4 2 2 2 6" xfId="44327"/>
    <cellStyle name="Normal 7 5 4 2 2 2 7" xfId="54891"/>
    <cellStyle name="Normal 7 5 4 2 2 3" xfId="10348"/>
    <cellStyle name="Normal 7 5 4 2 2 3 2" xfId="25855"/>
    <cellStyle name="Normal 7 5 4 2 2 3 3" xfId="36412"/>
    <cellStyle name="Normal 7 5 4 2 2 3 4" xfId="46967"/>
    <cellStyle name="Normal 7 5 4 2 2 3 5" xfId="57531"/>
    <cellStyle name="Normal 7 5 4 2 2 4" xfId="5066"/>
    <cellStyle name="Normal 7 5 4 2 2 5" xfId="15644"/>
    <cellStyle name="Normal 7 5 4 2 2 6" xfId="20575"/>
    <cellStyle name="Normal 7 5 4 2 2 7" xfId="31132"/>
    <cellStyle name="Normal 7 5 4 2 2 8" xfId="41687"/>
    <cellStyle name="Normal 7 5 4 2 2 9" xfId="52251"/>
    <cellStyle name="Normal 7 5 4 2 3" xfId="6476"/>
    <cellStyle name="Normal 7 5 4 2 3 2" xfId="11757"/>
    <cellStyle name="Normal 7 5 4 2 3 2 2" xfId="27263"/>
    <cellStyle name="Normal 7 5 4 2 3 2 3" xfId="37820"/>
    <cellStyle name="Normal 7 5 4 2 3 2 4" xfId="48375"/>
    <cellStyle name="Normal 7 5 4 2 3 2 5" xfId="58939"/>
    <cellStyle name="Normal 7 5 4 2 3 3" xfId="16876"/>
    <cellStyle name="Normal 7 5 4 2 3 4" xfId="21983"/>
    <cellStyle name="Normal 7 5 4 2 3 5" xfId="32540"/>
    <cellStyle name="Normal 7 5 4 2 3 6" xfId="43095"/>
    <cellStyle name="Normal 7 5 4 2 3 7" xfId="53659"/>
    <cellStyle name="Normal 7 5 4 2 4" xfId="9116"/>
    <cellStyle name="Normal 7 5 4 2 4 2" xfId="24623"/>
    <cellStyle name="Normal 7 5 4 2 4 3" xfId="35180"/>
    <cellStyle name="Normal 7 5 4 2 4 4" xfId="45735"/>
    <cellStyle name="Normal 7 5 4 2 4 5" xfId="56299"/>
    <cellStyle name="Normal 7 5 4 2 5" xfId="3834"/>
    <cellStyle name="Normal 7 5 4 2 6" xfId="14412"/>
    <cellStyle name="Normal 7 5 4 2 7" xfId="19343"/>
    <cellStyle name="Normal 7 5 4 2 8" xfId="29900"/>
    <cellStyle name="Normal 7 5 4 2 9" xfId="40455"/>
    <cellStyle name="Normal 7 5 4 3" xfId="1718"/>
    <cellStyle name="Normal 7 5 4 3 2" xfId="7004"/>
    <cellStyle name="Normal 7 5 4 3 2 2" xfId="12285"/>
    <cellStyle name="Normal 7 5 4 3 2 2 2" xfId="27791"/>
    <cellStyle name="Normal 7 5 4 3 2 2 3" xfId="38348"/>
    <cellStyle name="Normal 7 5 4 3 2 2 4" xfId="48903"/>
    <cellStyle name="Normal 7 5 4 3 2 2 5" xfId="59467"/>
    <cellStyle name="Normal 7 5 4 3 2 3" xfId="17404"/>
    <cellStyle name="Normal 7 5 4 3 2 4" xfId="22511"/>
    <cellStyle name="Normal 7 5 4 3 2 5" xfId="33068"/>
    <cellStyle name="Normal 7 5 4 3 2 6" xfId="43623"/>
    <cellStyle name="Normal 7 5 4 3 2 7" xfId="54187"/>
    <cellStyle name="Normal 7 5 4 3 3" xfId="9644"/>
    <cellStyle name="Normal 7 5 4 3 3 2" xfId="25151"/>
    <cellStyle name="Normal 7 5 4 3 3 3" xfId="35708"/>
    <cellStyle name="Normal 7 5 4 3 3 4" xfId="46263"/>
    <cellStyle name="Normal 7 5 4 3 3 5" xfId="56827"/>
    <cellStyle name="Normal 7 5 4 3 4" xfId="4362"/>
    <cellStyle name="Normal 7 5 4 3 5" xfId="14940"/>
    <cellStyle name="Normal 7 5 4 3 6" xfId="19871"/>
    <cellStyle name="Normal 7 5 4 3 7" xfId="30428"/>
    <cellStyle name="Normal 7 5 4 3 8" xfId="40983"/>
    <cellStyle name="Normal 7 5 4 3 9" xfId="51547"/>
    <cellStyle name="Normal 7 5 4 4" xfId="5771"/>
    <cellStyle name="Normal 7 5 4 4 2" xfId="11053"/>
    <cellStyle name="Normal 7 5 4 4 2 2" xfId="26559"/>
    <cellStyle name="Normal 7 5 4 4 2 3" xfId="37116"/>
    <cellStyle name="Normal 7 5 4 4 2 4" xfId="47671"/>
    <cellStyle name="Normal 7 5 4 4 2 5" xfId="58235"/>
    <cellStyle name="Normal 7 5 4 4 3" xfId="16172"/>
    <cellStyle name="Normal 7 5 4 4 4" xfId="21279"/>
    <cellStyle name="Normal 7 5 4 4 5" xfId="31836"/>
    <cellStyle name="Normal 7 5 4 4 6" xfId="42391"/>
    <cellStyle name="Normal 7 5 4 4 7" xfId="52955"/>
    <cellStyle name="Normal 7 5 4 5" xfId="8412"/>
    <cellStyle name="Normal 7 5 4 5 2" xfId="23919"/>
    <cellStyle name="Normal 7 5 4 5 3" xfId="34476"/>
    <cellStyle name="Normal 7 5 4 5 4" xfId="45031"/>
    <cellStyle name="Normal 7 5 4 5 5" xfId="55595"/>
    <cellStyle name="Normal 7 5 4 6" xfId="3132"/>
    <cellStyle name="Normal 7 5 4 7" xfId="13708"/>
    <cellStyle name="Normal 7 5 4 8" xfId="18639"/>
    <cellStyle name="Normal 7 5 4 9" xfId="29198"/>
    <cellStyle name="Normal 7 5 5" xfId="838"/>
    <cellStyle name="Normal 7 5 5 10" xfId="50667"/>
    <cellStyle name="Normal 7 5 5 2" xfId="2070"/>
    <cellStyle name="Normal 7 5 5 2 2" xfId="7356"/>
    <cellStyle name="Normal 7 5 5 2 2 2" xfId="12637"/>
    <cellStyle name="Normal 7 5 5 2 2 2 2" xfId="28143"/>
    <cellStyle name="Normal 7 5 5 2 2 2 3" xfId="38700"/>
    <cellStyle name="Normal 7 5 5 2 2 2 4" xfId="49255"/>
    <cellStyle name="Normal 7 5 5 2 2 2 5" xfId="59819"/>
    <cellStyle name="Normal 7 5 5 2 2 3" xfId="17756"/>
    <cellStyle name="Normal 7 5 5 2 2 4" xfId="22863"/>
    <cellStyle name="Normal 7 5 5 2 2 5" xfId="33420"/>
    <cellStyle name="Normal 7 5 5 2 2 6" xfId="43975"/>
    <cellStyle name="Normal 7 5 5 2 2 7" xfId="54539"/>
    <cellStyle name="Normal 7 5 5 2 3" xfId="9996"/>
    <cellStyle name="Normal 7 5 5 2 3 2" xfId="25503"/>
    <cellStyle name="Normal 7 5 5 2 3 3" xfId="36060"/>
    <cellStyle name="Normal 7 5 5 2 3 4" xfId="46615"/>
    <cellStyle name="Normal 7 5 5 2 3 5" xfId="57179"/>
    <cellStyle name="Normal 7 5 5 2 4" xfId="4714"/>
    <cellStyle name="Normal 7 5 5 2 5" xfId="15292"/>
    <cellStyle name="Normal 7 5 5 2 6" xfId="20223"/>
    <cellStyle name="Normal 7 5 5 2 7" xfId="30780"/>
    <cellStyle name="Normal 7 5 5 2 8" xfId="41335"/>
    <cellStyle name="Normal 7 5 5 2 9" xfId="51899"/>
    <cellStyle name="Normal 7 5 5 3" xfId="6124"/>
    <cellStyle name="Normal 7 5 5 3 2" xfId="11405"/>
    <cellStyle name="Normal 7 5 5 3 2 2" xfId="26911"/>
    <cellStyle name="Normal 7 5 5 3 2 3" xfId="37468"/>
    <cellStyle name="Normal 7 5 5 3 2 4" xfId="48023"/>
    <cellStyle name="Normal 7 5 5 3 2 5" xfId="58587"/>
    <cellStyle name="Normal 7 5 5 3 3" xfId="16524"/>
    <cellStyle name="Normal 7 5 5 3 4" xfId="21631"/>
    <cellStyle name="Normal 7 5 5 3 5" xfId="32188"/>
    <cellStyle name="Normal 7 5 5 3 6" xfId="42743"/>
    <cellStyle name="Normal 7 5 5 3 7" xfId="53307"/>
    <cellStyle name="Normal 7 5 5 4" xfId="8764"/>
    <cellStyle name="Normal 7 5 5 4 2" xfId="24271"/>
    <cellStyle name="Normal 7 5 5 4 3" xfId="34828"/>
    <cellStyle name="Normal 7 5 5 4 4" xfId="45383"/>
    <cellStyle name="Normal 7 5 5 4 5" xfId="55947"/>
    <cellStyle name="Normal 7 5 5 5" xfId="3482"/>
    <cellStyle name="Normal 7 5 5 6" xfId="14060"/>
    <cellStyle name="Normal 7 5 5 7" xfId="18991"/>
    <cellStyle name="Normal 7 5 5 8" xfId="29548"/>
    <cellStyle name="Normal 7 5 5 9" xfId="40103"/>
    <cellStyle name="Normal 7 5 6" xfId="1366"/>
    <cellStyle name="Normal 7 5 6 2" xfId="6652"/>
    <cellStyle name="Normal 7 5 6 2 2" xfId="11933"/>
    <cellStyle name="Normal 7 5 6 2 2 2" xfId="27439"/>
    <cellStyle name="Normal 7 5 6 2 2 3" xfId="37996"/>
    <cellStyle name="Normal 7 5 6 2 2 4" xfId="48551"/>
    <cellStyle name="Normal 7 5 6 2 2 5" xfId="59115"/>
    <cellStyle name="Normal 7 5 6 2 3" xfId="17052"/>
    <cellStyle name="Normal 7 5 6 2 4" xfId="22159"/>
    <cellStyle name="Normal 7 5 6 2 5" xfId="32716"/>
    <cellStyle name="Normal 7 5 6 2 6" xfId="43271"/>
    <cellStyle name="Normal 7 5 6 2 7" xfId="53835"/>
    <cellStyle name="Normal 7 5 6 3" xfId="9292"/>
    <cellStyle name="Normal 7 5 6 3 2" xfId="24799"/>
    <cellStyle name="Normal 7 5 6 3 3" xfId="35356"/>
    <cellStyle name="Normal 7 5 6 3 4" xfId="45911"/>
    <cellStyle name="Normal 7 5 6 3 5" xfId="56475"/>
    <cellStyle name="Normal 7 5 6 4" xfId="4010"/>
    <cellStyle name="Normal 7 5 6 5" xfId="14588"/>
    <cellStyle name="Normal 7 5 6 6" xfId="19519"/>
    <cellStyle name="Normal 7 5 6 7" xfId="30076"/>
    <cellStyle name="Normal 7 5 6 8" xfId="40631"/>
    <cellStyle name="Normal 7 5 6 9" xfId="51195"/>
    <cellStyle name="Normal 7 5 7" xfId="2598"/>
    <cellStyle name="Normal 7 5 7 2" xfId="7884"/>
    <cellStyle name="Normal 7 5 7 2 2" xfId="13165"/>
    <cellStyle name="Normal 7 5 7 2 2 2" xfId="28671"/>
    <cellStyle name="Normal 7 5 7 2 2 3" xfId="39228"/>
    <cellStyle name="Normal 7 5 7 2 2 4" xfId="49783"/>
    <cellStyle name="Normal 7 5 7 2 2 5" xfId="60347"/>
    <cellStyle name="Normal 7 5 7 2 3" xfId="23391"/>
    <cellStyle name="Normal 7 5 7 2 4" xfId="33948"/>
    <cellStyle name="Normal 7 5 7 2 5" xfId="44503"/>
    <cellStyle name="Normal 7 5 7 2 6" xfId="55067"/>
    <cellStyle name="Normal 7 5 7 3" xfId="10524"/>
    <cellStyle name="Normal 7 5 7 3 2" xfId="26031"/>
    <cellStyle name="Normal 7 5 7 3 3" xfId="36588"/>
    <cellStyle name="Normal 7 5 7 3 4" xfId="47143"/>
    <cellStyle name="Normal 7 5 7 3 5" xfId="57707"/>
    <cellStyle name="Normal 7 5 7 4" xfId="5242"/>
    <cellStyle name="Normal 7 5 7 5" xfId="15820"/>
    <cellStyle name="Normal 7 5 7 6" xfId="20751"/>
    <cellStyle name="Normal 7 5 7 7" xfId="31308"/>
    <cellStyle name="Normal 7 5 7 8" xfId="41863"/>
    <cellStyle name="Normal 7 5 7 9" xfId="52427"/>
    <cellStyle name="Normal 7 5 8" xfId="5419"/>
    <cellStyle name="Normal 7 5 8 2" xfId="10701"/>
    <cellStyle name="Normal 7 5 8 2 2" xfId="26207"/>
    <cellStyle name="Normal 7 5 8 2 3" xfId="36764"/>
    <cellStyle name="Normal 7 5 8 2 4" xfId="47319"/>
    <cellStyle name="Normal 7 5 8 2 5" xfId="57883"/>
    <cellStyle name="Normal 7 5 8 3" xfId="20927"/>
    <cellStyle name="Normal 7 5 8 4" xfId="31484"/>
    <cellStyle name="Normal 7 5 8 5" xfId="42039"/>
    <cellStyle name="Normal 7 5 8 6" xfId="52603"/>
    <cellStyle name="Normal 7 5 9" xfId="8060"/>
    <cellStyle name="Normal 7 5 9 2" xfId="23567"/>
    <cellStyle name="Normal 7 5 9 3" xfId="34124"/>
    <cellStyle name="Normal 7 5 9 4" xfId="44679"/>
    <cellStyle name="Normal 7 5 9 5" xfId="55243"/>
    <cellStyle name="Normal 7 6" xfId="148"/>
    <cellStyle name="Normal 7 6 10" xfId="2709"/>
    <cellStyle name="Normal 7 6 11" xfId="13378"/>
    <cellStyle name="Normal 7 6 12" xfId="18308"/>
    <cellStyle name="Normal 7 6 13" xfId="49985"/>
    <cellStyle name="Normal 7 6 2" xfId="331"/>
    <cellStyle name="Normal 7 6 2 2" xfId="684"/>
    <cellStyle name="Normal 7 6 2 2 10" xfId="50513"/>
    <cellStyle name="Normal 7 6 2 2 2" xfId="1916"/>
    <cellStyle name="Normal 7 6 2 2 2 2" xfId="7202"/>
    <cellStyle name="Normal 7 6 2 2 2 2 2" xfId="12483"/>
    <cellStyle name="Normal 7 6 2 2 2 2 2 2" xfId="27989"/>
    <cellStyle name="Normal 7 6 2 2 2 2 2 3" xfId="38546"/>
    <cellStyle name="Normal 7 6 2 2 2 2 2 4" xfId="49101"/>
    <cellStyle name="Normal 7 6 2 2 2 2 2 5" xfId="59665"/>
    <cellStyle name="Normal 7 6 2 2 2 2 3" xfId="17602"/>
    <cellStyle name="Normal 7 6 2 2 2 2 4" xfId="22709"/>
    <cellStyle name="Normal 7 6 2 2 2 2 5" xfId="33266"/>
    <cellStyle name="Normal 7 6 2 2 2 2 6" xfId="43821"/>
    <cellStyle name="Normal 7 6 2 2 2 2 7" xfId="54385"/>
    <cellStyle name="Normal 7 6 2 2 2 3" xfId="9842"/>
    <cellStyle name="Normal 7 6 2 2 2 3 2" xfId="25349"/>
    <cellStyle name="Normal 7 6 2 2 2 3 3" xfId="35906"/>
    <cellStyle name="Normal 7 6 2 2 2 3 4" xfId="46461"/>
    <cellStyle name="Normal 7 6 2 2 2 3 5" xfId="57025"/>
    <cellStyle name="Normal 7 6 2 2 2 4" xfId="4560"/>
    <cellStyle name="Normal 7 6 2 2 2 5" xfId="15138"/>
    <cellStyle name="Normal 7 6 2 2 2 6" xfId="20069"/>
    <cellStyle name="Normal 7 6 2 2 2 7" xfId="30626"/>
    <cellStyle name="Normal 7 6 2 2 2 8" xfId="41181"/>
    <cellStyle name="Normal 7 6 2 2 2 9" xfId="51745"/>
    <cellStyle name="Normal 7 6 2 2 3" xfId="5970"/>
    <cellStyle name="Normal 7 6 2 2 3 2" xfId="11251"/>
    <cellStyle name="Normal 7 6 2 2 3 2 2" xfId="26757"/>
    <cellStyle name="Normal 7 6 2 2 3 2 3" xfId="37314"/>
    <cellStyle name="Normal 7 6 2 2 3 2 4" xfId="47869"/>
    <cellStyle name="Normal 7 6 2 2 3 2 5" xfId="58433"/>
    <cellStyle name="Normal 7 6 2 2 3 3" xfId="16370"/>
    <cellStyle name="Normal 7 6 2 2 3 4" xfId="21477"/>
    <cellStyle name="Normal 7 6 2 2 3 5" xfId="32034"/>
    <cellStyle name="Normal 7 6 2 2 3 6" xfId="42589"/>
    <cellStyle name="Normal 7 6 2 2 3 7" xfId="53153"/>
    <cellStyle name="Normal 7 6 2 2 4" xfId="8610"/>
    <cellStyle name="Normal 7 6 2 2 4 2" xfId="24117"/>
    <cellStyle name="Normal 7 6 2 2 4 3" xfId="34674"/>
    <cellStyle name="Normal 7 6 2 2 4 4" xfId="45229"/>
    <cellStyle name="Normal 7 6 2 2 4 5" xfId="55793"/>
    <cellStyle name="Normal 7 6 2 2 5" xfId="3328"/>
    <cellStyle name="Normal 7 6 2 2 6" xfId="13906"/>
    <cellStyle name="Normal 7 6 2 2 7" xfId="18837"/>
    <cellStyle name="Normal 7 6 2 2 8" xfId="29394"/>
    <cellStyle name="Normal 7 6 2 2 9" xfId="39949"/>
    <cellStyle name="Normal 7 6 2 3" xfId="1036"/>
    <cellStyle name="Normal 7 6 2 3 10" xfId="50865"/>
    <cellStyle name="Normal 7 6 2 3 2" xfId="2268"/>
    <cellStyle name="Normal 7 6 2 3 2 2" xfId="7554"/>
    <cellStyle name="Normal 7 6 2 3 2 2 2" xfId="12835"/>
    <cellStyle name="Normal 7 6 2 3 2 2 2 2" xfId="28341"/>
    <cellStyle name="Normal 7 6 2 3 2 2 2 3" xfId="38898"/>
    <cellStyle name="Normal 7 6 2 3 2 2 2 4" xfId="49453"/>
    <cellStyle name="Normal 7 6 2 3 2 2 2 5" xfId="60017"/>
    <cellStyle name="Normal 7 6 2 3 2 2 3" xfId="17954"/>
    <cellStyle name="Normal 7 6 2 3 2 2 4" xfId="23061"/>
    <cellStyle name="Normal 7 6 2 3 2 2 5" xfId="33618"/>
    <cellStyle name="Normal 7 6 2 3 2 2 6" xfId="44173"/>
    <cellStyle name="Normal 7 6 2 3 2 2 7" xfId="54737"/>
    <cellStyle name="Normal 7 6 2 3 2 3" xfId="10194"/>
    <cellStyle name="Normal 7 6 2 3 2 3 2" xfId="25701"/>
    <cellStyle name="Normal 7 6 2 3 2 3 3" xfId="36258"/>
    <cellStyle name="Normal 7 6 2 3 2 3 4" xfId="46813"/>
    <cellStyle name="Normal 7 6 2 3 2 3 5" xfId="57377"/>
    <cellStyle name="Normal 7 6 2 3 2 4" xfId="4912"/>
    <cellStyle name="Normal 7 6 2 3 2 5" xfId="15490"/>
    <cellStyle name="Normal 7 6 2 3 2 6" xfId="20421"/>
    <cellStyle name="Normal 7 6 2 3 2 7" xfId="30978"/>
    <cellStyle name="Normal 7 6 2 3 2 8" xfId="41533"/>
    <cellStyle name="Normal 7 6 2 3 2 9" xfId="52097"/>
    <cellStyle name="Normal 7 6 2 3 3" xfId="6322"/>
    <cellStyle name="Normal 7 6 2 3 3 2" xfId="11603"/>
    <cellStyle name="Normal 7 6 2 3 3 2 2" xfId="27109"/>
    <cellStyle name="Normal 7 6 2 3 3 2 3" xfId="37666"/>
    <cellStyle name="Normal 7 6 2 3 3 2 4" xfId="48221"/>
    <cellStyle name="Normal 7 6 2 3 3 2 5" xfId="58785"/>
    <cellStyle name="Normal 7 6 2 3 3 3" xfId="16722"/>
    <cellStyle name="Normal 7 6 2 3 3 4" xfId="21829"/>
    <cellStyle name="Normal 7 6 2 3 3 5" xfId="32386"/>
    <cellStyle name="Normal 7 6 2 3 3 6" xfId="42941"/>
    <cellStyle name="Normal 7 6 2 3 3 7" xfId="53505"/>
    <cellStyle name="Normal 7 6 2 3 4" xfId="8962"/>
    <cellStyle name="Normal 7 6 2 3 4 2" xfId="24469"/>
    <cellStyle name="Normal 7 6 2 3 4 3" xfId="35026"/>
    <cellStyle name="Normal 7 6 2 3 4 4" xfId="45581"/>
    <cellStyle name="Normal 7 6 2 3 4 5" xfId="56145"/>
    <cellStyle name="Normal 7 6 2 3 5" xfId="3680"/>
    <cellStyle name="Normal 7 6 2 3 6" xfId="14258"/>
    <cellStyle name="Normal 7 6 2 3 7" xfId="19189"/>
    <cellStyle name="Normal 7 6 2 3 8" xfId="29746"/>
    <cellStyle name="Normal 7 6 2 3 9" xfId="40301"/>
    <cellStyle name="Normal 7 6 2 4" xfId="1564"/>
    <cellStyle name="Normal 7 6 2 4 2" xfId="6850"/>
    <cellStyle name="Normal 7 6 2 4 2 2" xfId="12131"/>
    <cellStyle name="Normal 7 6 2 4 2 2 2" xfId="27637"/>
    <cellStyle name="Normal 7 6 2 4 2 2 3" xfId="38194"/>
    <cellStyle name="Normal 7 6 2 4 2 2 4" xfId="48749"/>
    <cellStyle name="Normal 7 6 2 4 2 2 5" xfId="59313"/>
    <cellStyle name="Normal 7 6 2 4 2 3" xfId="17250"/>
    <cellStyle name="Normal 7 6 2 4 2 4" xfId="22357"/>
    <cellStyle name="Normal 7 6 2 4 2 5" xfId="32914"/>
    <cellStyle name="Normal 7 6 2 4 2 6" xfId="43469"/>
    <cellStyle name="Normal 7 6 2 4 2 7" xfId="54033"/>
    <cellStyle name="Normal 7 6 2 4 3" xfId="9490"/>
    <cellStyle name="Normal 7 6 2 4 3 2" xfId="24997"/>
    <cellStyle name="Normal 7 6 2 4 3 3" xfId="35554"/>
    <cellStyle name="Normal 7 6 2 4 3 4" xfId="46109"/>
    <cellStyle name="Normal 7 6 2 4 3 5" xfId="56673"/>
    <cellStyle name="Normal 7 6 2 4 4" xfId="4208"/>
    <cellStyle name="Normal 7 6 2 4 5" xfId="14786"/>
    <cellStyle name="Normal 7 6 2 4 6" xfId="19717"/>
    <cellStyle name="Normal 7 6 2 4 7" xfId="30274"/>
    <cellStyle name="Normal 7 6 2 4 8" xfId="40829"/>
    <cellStyle name="Normal 7 6 2 4 9" xfId="51393"/>
    <cellStyle name="Normal 7 6 2 5" xfId="5617"/>
    <cellStyle name="Normal 7 6 2 5 2" xfId="10899"/>
    <cellStyle name="Normal 7 6 2 5 2 2" xfId="26405"/>
    <cellStyle name="Normal 7 6 2 5 2 3" xfId="36962"/>
    <cellStyle name="Normal 7 6 2 5 2 4" xfId="47517"/>
    <cellStyle name="Normal 7 6 2 5 2 5" xfId="58081"/>
    <cellStyle name="Normal 7 6 2 5 3" xfId="16018"/>
    <cellStyle name="Normal 7 6 2 5 4" xfId="21125"/>
    <cellStyle name="Normal 7 6 2 5 5" xfId="31682"/>
    <cellStyle name="Normal 7 6 2 5 6" xfId="42237"/>
    <cellStyle name="Normal 7 6 2 5 7" xfId="52801"/>
    <cellStyle name="Normal 7 6 2 6" xfId="8258"/>
    <cellStyle name="Normal 7 6 2 6 2" xfId="23765"/>
    <cellStyle name="Normal 7 6 2 6 3" xfId="34322"/>
    <cellStyle name="Normal 7 6 2 6 4" xfId="44877"/>
    <cellStyle name="Normal 7 6 2 6 5" xfId="55441"/>
    <cellStyle name="Normal 7 6 2 7" xfId="2980"/>
    <cellStyle name="Normal 7 6 2 7 2" xfId="18485"/>
    <cellStyle name="Normal 7 6 2 7 3" xfId="29046"/>
    <cellStyle name="Normal 7 6 2 7 4" xfId="39601"/>
    <cellStyle name="Normal 7 6 2 7 5" xfId="50161"/>
    <cellStyle name="Normal 7 6 2 8" xfId="2863"/>
    <cellStyle name="Normal 7 6 2 9" xfId="13554"/>
    <cellStyle name="Normal 7 6 3" xfId="507"/>
    <cellStyle name="Normal 7 6 3 10" xfId="39425"/>
    <cellStyle name="Normal 7 6 3 11" xfId="50337"/>
    <cellStyle name="Normal 7 6 3 2" xfId="1212"/>
    <cellStyle name="Normal 7 6 3 2 10" xfId="51041"/>
    <cellStyle name="Normal 7 6 3 2 2" xfId="2444"/>
    <cellStyle name="Normal 7 6 3 2 2 2" xfId="7730"/>
    <cellStyle name="Normal 7 6 3 2 2 2 2" xfId="13011"/>
    <cellStyle name="Normal 7 6 3 2 2 2 2 2" xfId="28517"/>
    <cellStyle name="Normal 7 6 3 2 2 2 2 3" xfId="39074"/>
    <cellStyle name="Normal 7 6 3 2 2 2 2 4" xfId="49629"/>
    <cellStyle name="Normal 7 6 3 2 2 2 2 5" xfId="60193"/>
    <cellStyle name="Normal 7 6 3 2 2 2 3" xfId="18130"/>
    <cellStyle name="Normal 7 6 3 2 2 2 4" xfId="23237"/>
    <cellStyle name="Normal 7 6 3 2 2 2 5" xfId="33794"/>
    <cellStyle name="Normal 7 6 3 2 2 2 6" xfId="44349"/>
    <cellStyle name="Normal 7 6 3 2 2 2 7" xfId="54913"/>
    <cellStyle name="Normal 7 6 3 2 2 3" xfId="10370"/>
    <cellStyle name="Normal 7 6 3 2 2 3 2" xfId="25877"/>
    <cellStyle name="Normal 7 6 3 2 2 3 3" xfId="36434"/>
    <cellStyle name="Normal 7 6 3 2 2 3 4" xfId="46989"/>
    <cellStyle name="Normal 7 6 3 2 2 3 5" xfId="57553"/>
    <cellStyle name="Normal 7 6 3 2 2 4" xfId="5088"/>
    <cellStyle name="Normal 7 6 3 2 2 5" xfId="15666"/>
    <cellStyle name="Normal 7 6 3 2 2 6" xfId="20597"/>
    <cellStyle name="Normal 7 6 3 2 2 7" xfId="31154"/>
    <cellStyle name="Normal 7 6 3 2 2 8" xfId="41709"/>
    <cellStyle name="Normal 7 6 3 2 2 9" xfId="52273"/>
    <cellStyle name="Normal 7 6 3 2 3" xfId="6498"/>
    <cellStyle name="Normal 7 6 3 2 3 2" xfId="11779"/>
    <cellStyle name="Normal 7 6 3 2 3 2 2" xfId="27285"/>
    <cellStyle name="Normal 7 6 3 2 3 2 3" xfId="37842"/>
    <cellStyle name="Normal 7 6 3 2 3 2 4" xfId="48397"/>
    <cellStyle name="Normal 7 6 3 2 3 2 5" xfId="58961"/>
    <cellStyle name="Normal 7 6 3 2 3 3" xfId="16898"/>
    <cellStyle name="Normal 7 6 3 2 3 4" xfId="22005"/>
    <cellStyle name="Normal 7 6 3 2 3 5" xfId="32562"/>
    <cellStyle name="Normal 7 6 3 2 3 6" xfId="43117"/>
    <cellStyle name="Normal 7 6 3 2 3 7" xfId="53681"/>
    <cellStyle name="Normal 7 6 3 2 4" xfId="9138"/>
    <cellStyle name="Normal 7 6 3 2 4 2" xfId="24645"/>
    <cellStyle name="Normal 7 6 3 2 4 3" xfId="35202"/>
    <cellStyle name="Normal 7 6 3 2 4 4" xfId="45757"/>
    <cellStyle name="Normal 7 6 3 2 4 5" xfId="56321"/>
    <cellStyle name="Normal 7 6 3 2 5" xfId="3856"/>
    <cellStyle name="Normal 7 6 3 2 6" xfId="14434"/>
    <cellStyle name="Normal 7 6 3 2 7" xfId="19365"/>
    <cellStyle name="Normal 7 6 3 2 8" xfId="29922"/>
    <cellStyle name="Normal 7 6 3 2 9" xfId="40477"/>
    <cellStyle name="Normal 7 6 3 3" xfId="1740"/>
    <cellStyle name="Normal 7 6 3 3 2" xfId="7026"/>
    <cellStyle name="Normal 7 6 3 3 2 2" xfId="12307"/>
    <cellStyle name="Normal 7 6 3 3 2 2 2" xfId="27813"/>
    <cellStyle name="Normal 7 6 3 3 2 2 3" xfId="38370"/>
    <cellStyle name="Normal 7 6 3 3 2 2 4" xfId="48925"/>
    <cellStyle name="Normal 7 6 3 3 2 2 5" xfId="59489"/>
    <cellStyle name="Normal 7 6 3 3 2 3" xfId="17426"/>
    <cellStyle name="Normal 7 6 3 3 2 4" xfId="22533"/>
    <cellStyle name="Normal 7 6 3 3 2 5" xfId="33090"/>
    <cellStyle name="Normal 7 6 3 3 2 6" xfId="43645"/>
    <cellStyle name="Normal 7 6 3 3 2 7" xfId="54209"/>
    <cellStyle name="Normal 7 6 3 3 3" xfId="9666"/>
    <cellStyle name="Normal 7 6 3 3 3 2" xfId="25173"/>
    <cellStyle name="Normal 7 6 3 3 3 3" xfId="35730"/>
    <cellStyle name="Normal 7 6 3 3 3 4" xfId="46285"/>
    <cellStyle name="Normal 7 6 3 3 3 5" xfId="56849"/>
    <cellStyle name="Normal 7 6 3 3 4" xfId="4384"/>
    <cellStyle name="Normal 7 6 3 3 5" xfId="14962"/>
    <cellStyle name="Normal 7 6 3 3 6" xfId="19893"/>
    <cellStyle name="Normal 7 6 3 3 7" xfId="30450"/>
    <cellStyle name="Normal 7 6 3 3 8" xfId="41005"/>
    <cellStyle name="Normal 7 6 3 3 9" xfId="51569"/>
    <cellStyle name="Normal 7 6 3 4" xfId="5793"/>
    <cellStyle name="Normal 7 6 3 4 2" xfId="11075"/>
    <cellStyle name="Normal 7 6 3 4 2 2" xfId="26581"/>
    <cellStyle name="Normal 7 6 3 4 2 3" xfId="37138"/>
    <cellStyle name="Normal 7 6 3 4 2 4" xfId="47693"/>
    <cellStyle name="Normal 7 6 3 4 2 5" xfId="58257"/>
    <cellStyle name="Normal 7 6 3 4 3" xfId="16194"/>
    <cellStyle name="Normal 7 6 3 4 4" xfId="21301"/>
    <cellStyle name="Normal 7 6 3 4 5" xfId="31858"/>
    <cellStyle name="Normal 7 6 3 4 6" xfId="42413"/>
    <cellStyle name="Normal 7 6 3 4 7" xfId="52977"/>
    <cellStyle name="Normal 7 6 3 5" xfId="8434"/>
    <cellStyle name="Normal 7 6 3 5 2" xfId="23941"/>
    <cellStyle name="Normal 7 6 3 5 3" xfId="34498"/>
    <cellStyle name="Normal 7 6 3 5 4" xfId="45053"/>
    <cellStyle name="Normal 7 6 3 5 5" xfId="55617"/>
    <cellStyle name="Normal 7 6 3 6" xfId="2797"/>
    <cellStyle name="Normal 7 6 3 7" xfId="13730"/>
    <cellStyle name="Normal 7 6 3 8" xfId="18661"/>
    <cellStyle name="Normal 7 6 3 9" xfId="28870"/>
    <cellStyle name="Normal 7 6 4" xfId="860"/>
    <cellStyle name="Normal 7 6 4 10" xfId="50689"/>
    <cellStyle name="Normal 7 6 4 2" xfId="2092"/>
    <cellStyle name="Normal 7 6 4 2 2" xfId="7378"/>
    <cellStyle name="Normal 7 6 4 2 2 2" xfId="12659"/>
    <cellStyle name="Normal 7 6 4 2 2 2 2" xfId="28165"/>
    <cellStyle name="Normal 7 6 4 2 2 2 3" xfId="38722"/>
    <cellStyle name="Normal 7 6 4 2 2 2 4" xfId="49277"/>
    <cellStyle name="Normal 7 6 4 2 2 2 5" xfId="59841"/>
    <cellStyle name="Normal 7 6 4 2 2 3" xfId="17778"/>
    <cellStyle name="Normal 7 6 4 2 2 4" xfId="22885"/>
    <cellStyle name="Normal 7 6 4 2 2 5" xfId="33442"/>
    <cellStyle name="Normal 7 6 4 2 2 6" xfId="43997"/>
    <cellStyle name="Normal 7 6 4 2 2 7" xfId="54561"/>
    <cellStyle name="Normal 7 6 4 2 3" xfId="10018"/>
    <cellStyle name="Normal 7 6 4 2 3 2" xfId="25525"/>
    <cellStyle name="Normal 7 6 4 2 3 3" xfId="36082"/>
    <cellStyle name="Normal 7 6 4 2 3 4" xfId="46637"/>
    <cellStyle name="Normal 7 6 4 2 3 5" xfId="57201"/>
    <cellStyle name="Normal 7 6 4 2 4" xfId="4736"/>
    <cellStyle name="Normal 7 6 4 2 5" xfId="15314"/>
    <cellStyle name="Normal 7 6 4 2 6" xfId="20245"/>
    <cellStyle name="Normal 7 6 4 2 7" xfId="30802"/>
    <cellStyle name="Normal 7 6 4 2 8" xfId="41357"/>
    <cellStyle name="Normal 7 6 4 2 9" xfId="51921"/>
    <cellStyle name="Normal 7 6 4 3" xfId="6146"/>
    <cellStyle name="Normal 7 6 4 3 2" xfId="11427"/>
    <cellStyle name="Normal 7 6 4 3 2 2" xfId="26933"/>
    <cellStyle name="Normal 7 6 4 3 2 3" xfId="37490"/>
    <cellStyle name="Normal 7 6 4 3 2 4" xfId="48045"/>
    <cellStyle name="Normal 7 6 4 3 2 5" xfId="58609"/>
    <cellStyle name="Normal 7 6 4 3 3" xfId="16546"/>
    <cellStyle name="Normal 7 6 4 3 4" xfId="21653"/>
    <cellStyle name="Normal 7 6 4 3 5" xfId="32210"/>
    <cellStyle name="Normal 7 6 4 3 6" xfId="42765"/>
    <cellStyle name="Normal 7 6 4 3 7" xfId="53329"/>
    <cellStyle name="Normal 7 6 4 4" xfId="8786"/>
    <cellStyle name="Normal 7 6 4 4 2" xfId="24293"/>
    <cellStyle name="Normal 7 6 4 4 3" xfId="34850"/>
    <cellStyle name="Normal 7 6 4 4 4" xfId="45405"/>
    <cellStyle name="Normal 7 6 4 4 5" xfId="55969"/>
    <cellStyle name="Normal 7 6 4 5" xfId="3504"/>
    <cellStyle name="Normal 7 6 4 6" xfId="14082"/>
    <cellStyle name="Normal 7 6 4 7" xfId="19013"/>
    <cellStyle name="Normal 7 6 4 8" xfId="29570"/>
    <cellStyle name="Normal 7 6 4 9" xfId="40125"/>
    <cellStyle name="Normal 7 6 5" xfId="1388"/>
    <cellStyle name="Normal 7 6 5 2" xfId="6674"/>
    <cellStyle name="Normal 7 6 5 2 2" xfId="11955"/>
    <cellStyle name="Normal 7 6 5 2 2 2" xfId="27461"/>
    <cellStyle name="Normal 7 6 5 2 2 3" xfId="38018"/>
    <cellStyle name="Normal 7 6 5 2 2 4" xfId="48573"/>
    <cellStyle name="Normal 7 6 5 2 2 5" xfId="59137"/>
    <cellStyle name="Normal 7 6 5 2 3" xfId="17074"/>
    <cellStyle name="Normal 7 6 5 2 4" xfId="22181"/>
    <cellStyle name="Normal 7 6 5 2 5" xfId="32738"/>
    <cellStyle name="Normal 7 6 5 2 6" xfId="43293"/>
    <cellStyle name="Normal 7 6 5 2 7" xfId="53857"/>
    <cellStyle name="Normal 7 6 5 3" xfId="9314"/>
    <cellStyle name="Normal 7 6 5 3 2" xfId="24821"/>
    <cellStyle name="Normal 7 6 5 3 3" xfId="35378"/>
    <cellStyle name="Normal 7 6 5 3 4" xfId="45933"/>
    <cellStyle name="Normal 7 6 5 3 5" xfId="56497"/>
    <cellStyle name="Normal 7 6 5 4" xfId="4032"/>
    <cellStyle name="Normal 7 6 5 5" xfId="14610"/>
    <cellStyle name="Normal 7 6 5 6" xfId="19541"/>
    <cellStyle name="Normal 7 6 5 7" xfId="30098"/>
    <cellStyle name="Normal 7 6 5 8" xfId="40653"/>
    <cellStyle name="Normal 7 6 5 9" xfId="51217"/>
    <cellStyle name="Normal 7 6 6" xfId="2620"/>
    <cellStyle name="Normal 7 6 6 2" xfId="7906"/>
    <cellStyle name="Normal 7 6 6 2 2" xfId="13187"/>
    <cellStyle name="Normal 7 6 6 2 2 2" xfId="28693"/>
    <cellStyle name="Normal 7 6 6 2 2 3" xfId="39250"/>
    <cellStyle name="Normal 7 6 6 2 2 4" xfId="49805"/>
    <cellStyle name="Normal 7 6 6 2 2 5" xfId="60369"/>
    <cellStyle name="Normal 7 6 6 2 3" xfId="23413"/>
    <cellStyle name="Normal 7 6 6 2 4" xfId="33970"/>
    <cellStyle name="Normal 7 6 6 2 5" xfId="44525"/>
    <cellStyle name="Normal 7 6 6 2 6" xfId="55089"/>
    <cellStyle name="Normal 7 6 6 3" xfId="10546"/>
    <cellStyle name="Normal 7 6 6 3 2" xfId="26053"/>
    <cellStyle name="Normal 7 6 6 3 3" xfId="36610"/>
    <cellStyle name="Normal 7 6 6 3 4" xfId="47165"/>
    <cellStyle name="Normal 7 6 6 3 5" xfId="57729"/>
    <cellStyle name="Normal 7 6 6 4" xfId="5264"/>
    <cellStyle name="Normal 7 6 6 5" xfId="15842"/>
    <cellStyle name="Normal 7 6 6 6" xfId="20773"/>
    <cellStyle name="Normal 7 6 6 7" xfId="31330"/>
    <cellStyle name="Normal 7 6 6 8" xfId="41885"/>
    <cellStyle name="Normal 7 6 6 9" xfId="52449"/>
    <cellStyle name="Normal 7 6 7" xfId="5441"/>
    <cellStyle name="Normal 7 6 7 2" xfId="10723"/>
    <cellStyle name="Normal 7 6 7 2 2" xfId="26229"/>
    <cellStyle name="Normal 7 6 7 2 3" xfId="36786"/>
    <cellStyle name="Normal 7 6 7 2 4" xfId="47341"/>
    <cellStyle name="Normal 7 6 7 2 5" xfId="57905"/>
    <cellStyle name="Normal 7 6 7 3" xfId="20949"/>
    <cellStyle name="Normal 7 6 7 4" xfId="31506"/>
    <cellStyle name="Normal 7 6 7 5" xfId="42061"/>
    <cellStyle name="Normal 7 6 7 6" xfId="52625"/>
    <cellStyle name="Normal 7 6 8" xfId="8082"/>
    <cellStyle name="Normal 7 6 8 2" xfId="23589"/>
    <cellStyle name="Normal 7 6 8 3" xfId="34146"/>
    <cellStyle name="Normal 7 6 8 4" xfId="44701"/>
    <cellStyle name="Normal 7 6 8 5" xfId="55265"/>
    <cellStyle name="Normal 7 6 9" xfId="13266"/>
    <cellStyle name="Normal 7 7" xfId="242"/>
    <cellStyle name="Normal 7 7 10" xfId="18397"/>
    <cellStyle name="Normal 7 7 11" xfId="28958"/>
    <cellStyle name="Normal 7 7 12" xfId="39513"/>
    <cellStyle name="Normal 7 7 13" xfId="50073"/>
    <cellStyle name="Normal 7 7 2" xfId="595"/>
    <cellStyle name="Normal 7 7 2 10" xfId="50424"/>
    <cellStyle name="Normal 7 7 2 2" xfId="1827"/>
    <cellStyle name="Normal 7 7 2 2 2" xfId="7113"/>
    <cellStyle name="Normal 7 7 2 2 2 2" xfId="12394"/>
    <cellStyle name="Normal 7 7 2 2 2 2 2" xfId="27900"/>
    <cellStyle name="Normal 7 7 2 2 2 2 3" xfId="38457"/>
    <cellStyle name="Normal 7 7 2 2 2 2 4" xfId="49012"/>
    <cellStyle name="Normal 7 7 2 2 2 2 5" xfId="59576"/>
    <cellStyle name="Normal 7 7 2 2 2 3" xfId="17513"/>
    <cellStyle name="Normal 7 7 2 2 2 4" xfId="22620"/>
    <cellStyle name="Normal 7 7 2 2 2 5" xfId="33177"/>
    <cellStyle name="Normal 7 7 2 2 2 6" xfId="43732"/>
    <cellStyle name="Normal 7 7 2 2 2 7" xfId="54296"/>
    <cellStyle name="Normal 7 7 2 2 3" xfId="9753"/>
    <cellStyle name="Normal 7 7 2 2 3 2" xfId="25260"/>
    <cellStyle name="Normal 7 7 2 2 3 3" xfId="35817"/>
    <cellStyle name="Normal 7 7 2 2 3 4" xfId="46372"/>
    <cellStyle name="Normal 7 7 2 2 3 5" xfId="56936"/>
    <cellStyle name="Normal 7 7 2 2 4" xfId="4471"/>
    <cellStyle name="Normal 7 7 2 2 5" xfId="15049"/>
    <cellStyle name="Normal 7 7 2 2 6" xfId="19980"/>
    <cellStyle name="Normal 7 7 2 2 7" xfId="30537"/>
    <cellStyle name="Normal 7 7 2 2 8" xfId="41092"/>
    <cellStyle name="Normal 7 7 2 2 9" xfId="51656"/>
    <cellStyle name="Normal 7 7 2 3" xfId="5881"/>
    <cellStyle name="Normal 7 7 2 3 2" xfId="11162"/>
    <cellStyle name="Normal 7 7 2 3 2 2" xfId="26668"/>
    <cellStyle name="Normal 7 7 2 3 2 3" xfId="37225"/>
    <cellStyle name="Normal 7 7 2 3 2 4" xfId="47780"/>
    <cellStyle name="Normal 7 7 2 3 2 5" xfId="58344"/>
    <cellStyle name="Normal 7 7 2 3 3" xfId="16281"/>
    <cellStyle name="Normal 7 7 2 3 4" xfId="21388"/>
    <cellStyle name="Normal 7 7 2 3 5" xfId="31945"/>
    <cellStyle name="Normal 7 7 2 3 6" xfId="42500"/>
    <cellStyle name="Normal 7 7 2 3 7" xfId="53064"/>
    <cellStyle name="Normal 7 7 2 4" xfId="8521"/>
    <cellStyle name="Normal 7 7 2 4 2" xfId="24028"/>
    <cellStyle name="Normal 7 7 2 4 3" xfId="34585"/>
    <cellStyle name="Normal 7 7 2 4 4" xfId="45140"/>
    <cellStyle name="Normal 7 7 2 4 5" xfId="55704"/>
    <cellStyle name="Normal 7 7 2 5" xfId="3239"/>
    <cellStyle name="Normal 7 7 2 6" xfId="13817"/>
    <cellStyle name="Normal 7 7 2 7" xfId="18748"/>
    <cellStyle name="Normal 7 7 2 8" xfId="29305"/>
    <cellStyle name="Normal 7 7 2 9" xfId="39860"/>
    <cellStyle name="Normal 7 7 3" xfId="947"/>
    <cellStyle name="Normal 7 7 3 10" xfId="50776"/>
    <cellStyle name="Normal 7 7 3 2" xfId="2179"/>
    <cellStyle name="Normal 7 7 3 2 2" xfId="7465"/>
    <cellStyle name="Normal 7 7 3 2 2 2" xfId="12746"/>
    <cellStyle name="Normal 7 7 3 2 2 2 2" xfId="28252"/>
    <cellStyle name="Normal 7 7 3 2 2 2 3" xfId="38809"/>
    <cellStyle name="Normal 7 7 3 2 2 2 4" xfId="49364"/>
    <cellStyle name="Normal 7 7 3 2 2 2 5" xfId="59928"/>
    <cellStyle name="Normal 7 7 3 2 2 3" xfId="17865"/>
    <cellStyle name="Normal 7 7 3 2 2 4" xfId="22972"/>
    <cellStyle name="Normal 7 7 3 2 2 5" xfId="33529"/>
    <cellStyle name="Normal 7 7 3 2 2 6" xfId="44084"/>
    <cellStyle name="Normal 7 7 3 2 2 7" xfId="54648"/>
    <cellStyle name="Normal 7 7 3 2 3" xfId="10105"/>
    <cellStyle name="Normal 7 7 3 2 3 2" xfId="25612"/>
    <cellStyle name="Normal 7 7 3 2 3 3" xfId="36169"/>
    <cellStyle name="Normal 7 7 3 2 3 4" xfId="46724"/>
    <cellStyle name="Normal 7 7 3 2 3 5" xfId="57288"/>
    <cellStyle name="Normal 7 7 3 2 4" xfId="4823"/>
    <cellStyle name="Normal 7 7 3 2 5" xfId="15401"/>
    <cellStyle name="Normal 7 7 3 2 6" xfId="20332"/>
    <cellStyle name="Normal 7 7 3 2 7" xfId="30889"/>
    <cellStyle name="Normal 7 7 3 2 8" xfId="41444"/>
    <cellStyle name="Normal 7 7 3 2 9" xfId="52008"/>
    <cellStyle name="Normal 7 7 3 3" xfId="6233"/>
    <cellStyle name="Normal 7 7 3 3 2" xfId="11514"/>
    <cellStyle name="Normal 7 7 3 3 2 2" xfId="27020"/>
    <cellStyle name="Normal 7 7 3 3 2 3" xfId="37577"/>
    <cellStyle name="Normal 7 7 3 3 2 4" xfId="48132"/>
    <cellStyle name="Normal 7 7 3 3 2 5" xfId="58696"/>
    <cellStyle name="Normal 7 7 3 3 3" xfId="16633"/>
    <cellStyle name="Normal 7 7 3 3 4" xfId="21740"/>
    <cellStyle name="Normal 7 7 3 3 5" xfId="32297"/>
    <cellStyle name="Normal 7 7 3 3 6" xfId="42852"/>
    <cellStyle name="Normal 7 7 3 3 7" xfId="53416"/>
    <cellStyle name="Normal 7 7 3 4" xfId="8873"/>
    <cellStyle name="Normal 7 7 3 4 2" xfId="24380"/>
    <cellStyle name="Normal 7 7 3 4 3" xfId="34937"/>
    <cellStyle name="Normal 7 7 3 4 4" xfId="45492"/>
    <cellStyle name="Normal 7 7 3 4 5" xfId="56056"/>
    <cellStyle name="Normal 7 7 3 5" xfId="3591"/>
    <cellStyle name="Normal 7 7 3 6" xfId="14169"/>
    <cellStyle name="Normal 7 7 3 7" xfId="19100"/>
    <cellStyle name="Normal 7 7 3 8" xfId="29657"/>
    <cellStyle name="Normal 7 7 3 9" xfId="40212"/>
    <cellStyle name="Normal 7 7 4" xfId="1475"/>
    <cellStyle name="Normal 7 7 4 2" xfId="6761"/>
    <cellStyle name="Normal 7 7 4 2 2" xfId="12042"/>
    <cellStyle name="Normal 7 7 4 2 2 2" xfId="27548"/>
    <cellStyle name="Normal 7 7 4 2 2 3" xfId="38105"/>
    <cellStyle name="Normal 7 7 4 2 2 4" xfId="48660"/>
    <cellStyle name="Normal 7 7 4 2 2 5" xfId="59224"/>
    <cellStyle name="Normal 7 7 4 2 3" xfId="17161"/>
    <cellStyle name="Normal 7 7 4 2 4" xfId="22268"/>
    <cellStyle name="Normal 7 7 4 2 5" xfId="32825"/>
    <cellStyle name="Normal 7 7 4 2 6" xfId="43380"/>
    <cellStyle name="Normal 7 7 4 2 7" xfId="53944"/>
    <cellStyle name="Normal 7 7 4 3" xfId="9401"/>
    <cellStyle name="Normal 7 7 4 3 2" xfId="24908"/>
    <cellStyle name="Normal 7 7 4 3 3" xfId="35465"/>
    <cellStyle name="Normal 7 7 4 3 4" xfId="46020"/>
    <cellStyle name="Normal 7 7 4 3 5" xfId="56584"/>
    <cellStyle name="Normal 7 7 4 4" xfId="4119"/>
    <cellStyle name="Normal 7 7 4 5" xfId="14697"/>
    <cellStyle name="Normal 7 7 4 6" xfId="19628"/>
    <cellStyle name="Normal 7 7 4 7" xfId="30185"/>
    <cellStyle name="Normal 7 7 4 8" xfId="40740"/>
    <cellStyle name="Normal 7 7 4 9" xfId="51304"/>
    <cellStyle name="Normal 7 7 5" xfId="5528"/>
    <cellStyle name="Normal 7 7 5 2" xfId="10810"/>
    <cellStyle name="Normal 7 7 5 2 2" xfId="26316"/>
    <cellStyle name="Normal 7 7 5 2 3" xfId="36873"/>
    <cellStyle name="Normal 7 7 5 2 4" xfId="47428"/>
    <cellStyle name="Normal 7 7 5 2 5" xfId="57992"/>
    <cellStyle name="Normal 7 7 5 3" xfId="15929"/>
    <cellStyle name="Normal 7 7 5 4" xfId="21036"/>
    <cellStyle name="Normal 7 7 5 5" xfId="31593"/>
    <cellStyle name="Normal 7 7 5 6" xfId="42148"/>
    <cellStyle name="Normal 7 7 5 7" xfId="52712"/>
    <cellStyle name="Normal 7 7 6" xfId="8169"/>
    <cellStyle name="Normal 7 7 6 2" xfId="23676"/>
    <cellStyle name="Normal 7 7 6 3" xfId="34233"/>
    <cellStyle name="Normal 7 7 6 4" xfId="44788"/>
    <cellStyle name="Normal 7 7 6 5" xfId="55352"/>
    <cellStyle name="Normal 7 7 7" xfId="13259"/>
    <cellStyle name="Normal 7 7 8" xfId="2892"/>
    <cellStyle name="Normal 7 7 9" xfId="13465"/>
    <cellStyle name="Normal 7 8" xfId="418"/>
    <cellStyle name="Normal 7 8 10" xfId="39688"/>
    <cellStyle name="Normal 7 8 11" xfId="50248"/>
    <cellStyle name="Normal 7 8 2" xfId="1123"/>
    <cellStyle name="Normal 7 8 2 10" xfId="50952"/>
    <cellStyle name="Normal 7 8 2 2" xfId="2355"/>
    <cellStyle name="Normal 7 8 2 2 2" xfId="7641"/>
    <cellStyle name="Normal 7 8 2 2 2 2" xfId="12922"/>
    <cellStyle name="Normal 7 8 2 2 2 2 2" xfId="28428"/>
    <cellStyle name="Normal 7 8 2 2 2 2 3" xfId="38985"/>
    <cellStyle name="Normal 7 8 2 2 2 2 4" xfId="49540"/>
    <cellStyle name="Normal 7 8 2 2 2 2 5" xfId="60104"/>
    <cellStyle name="Normal 7 8 2 2 2 3" xfId="18041"/>
    <cellStyle name="Normal 7 8 2 2 2 4" xfId="23148"/>
    <cellStyle name="Normal 7 8 2 2 2 5" xfId="33705"/>
    <cellStyle name="Normal 7 8 2 2 2 6" xfId="44260"/>
    <cellStyle name="Normal 7 8 2 2 2 7" xfId="54824"/>
    <cellStyle name="Normal 7 8 2 2 3" xfId="10281"/>
    <cellStyle name="Normal 7 8 2 2 3 2" xfId="25788"/>
    <cellStyle name="Normal 7 8 2 2 3 3" xfId="36345"/>
    <cellStyle name="Normal 7 8 2 2 3 4" xfId="46900"/>
    <cellStyle name="Normal 7 8 2 2 3 5" xfId="57464"/>
    <cellStyle name="Normal 7 8 2 2 4" xfId="4999"/>
    <cellStyle name="Normal 7 8 2 2 5" xfId="15577"/>
    <cellStyle name="Normal 7 8 2 2 6" xfId="20508"/>
    <cellStyle name="Normal 7 8 2 2 7" xfId="31065"/>
    <cellStyle name="Normal 7 8 2 2 8" xfId="41620"/>
    <cellStyle name="Normal 7 8 2 2 9" xfId="52184"/>
    <cellStyle name="Normal 7 8 2 3" xfId="6409"/>
    <cellStyle name="Normal 7 8 2 3 2" xfId="11690"/>
    <cellStyle name="Normal 7 8 2 3 2 2" xfId="27196"/>
    <cellStyle name="Normal 7 8 2 3 2 3" xfId="37753"/>
    <cellStyle name="Normal 7 8 2 3 2 4" xfId="48308"/>
    <cellStyle name="Normal 7 8 2 3 2 5" xfId="58872"/>
    <cellStyle name="Normal 7 8 2 3 3" xfId="16809"/>
    <cellStyle name="Normal 7 8 2 3 4" xfId="21916"/>
    <cellStyle name="Normal 7 8 2 3 5" xfId="32473"/>
    <cellStyle name="Normal 7 8 2 3 6" xfId="43028"/>
    <cellStyle name="Normal 7 8 2 3 7" xfId="53592"/>
    <cellStyle name="Normal 7 8 2 4" xfId="9049"/>
    <cellStyle name="Normal 7 8 2 4 2" xfId="24556"/>
    <cellStyle name="Normal 7 8 2 4 3" xfId="35113"/>
    <cellStyle name="Normal 7 8 2 4 4" xfId="45668"/>
    <cellStyle name="Normal 7 8 2 4 5" xfId="56232"/>
    <cellStyle name="Normal 7 8 2 5" xfId="3767"/>
    <cellStyle name="Normal 7 8 2 6" xfId="14345"/>
    <cellStyle name="Normal 7 8 2 7" xfId="19276"/>
    <cellStyle name="Normal 7 8 2 8" xfId="29833"/>
    <cellStyle name="Normal 7 8 2 9" xfId="40388"/>
    <cellStyle name="Normal 7 8 3" xfId="1651"/>
    <cellStyle name="Normal 7 8 3 2" xfId="6937"/>
    <cellStyle name="Normal 7 8 3 2 2" xfId="12218"/>
    <cellStyle name="Normal 7 8 3 2 2 2" xfId="27724"/>
    <cellStyle name="Normal 7 8 3 2 2 3" xfId="38281"/>
    <cellStyle name="Normal 7 8 3 2 2 4" xfId="48836"/>
    <cellStyle name="Normal 7 8 3 2 2 5" xfId="59400"/>
    <cellStyle name="Normal 7 8 3 2 3" xfId="17337"/>
    <cellStyle name="Normal 7 8 3 2 4" xfId="22444"/>
    <cellStyle name="Normal 7 8 3 2 5" xfId="33001"/>
    <cellStyle name="Normal 7 8 3 2 6" xfId="43556"/>
    <cellStyle name="Normal 7 8 3 2 7" xfId="54120"/>
    <cellStyle name="Normal 7 8 3 3" xfId="9577"/>
    <cellStyle name="Normal 7 8 3 3 2" xfId="25084"/>
    <cellStyle name="Normal 7 8 3 3 3" xfId="35641"/>
    <cellStyle name="Normal 7 8 3 3 4" xfId="46196"/>
    <cellStyle name="Normal 7 8 3 3 5" xfId="56760"/>
    <cellStyle name="Normal 7 8 3 4" xfId="4295"/>
    <cellStyle name="Normal 7 8 3 5" xfId="14873"/>
    <cellStyle name="Normal 7 8 3 6" xfId="19804"/>
    <cellStyle name="Normal 7 8 3 7" xfId="30361"/>
    <cellStyle name="Normal 7 8 3 8" xfId="40916"/>
    <cellStyle name="Normal 7 8 3 9" xfId="51480"/>
    <cellStyle name="Normal 7 8 4" xfId="5704"/>
    <cellStyle name="Normal 7 8 4 2" xfId="10986"/>
    <cellStyle name="Normal 7 8 4 2 2" xfId="26492"/>
    <cellStyle name="Normal 7 8 4 2 3" xfId="37049"/>
    <cellStyle name="Normal 7 8 4 2 4" xfId="47604"/>
    <cellStyle name="Normal 7 8 4 2 5" xfId="58168"/>
    <cellStyle name="Normal 7 8 4 3" xfId="16105"/>
    <cellStyle name="Normal 7 8 4 4" xfId="21212"/>
    <cellStyle name="Normal 7 8 4 5" xfId="31769"/>
    <cellStyle name="Normal 7 8 4 6" xfId="42324"/>
    <cellStyle name="Normal 7 8 4 7" xfId="52888"/>
    <cellStyle name="Normal 7 8 5" xfId="8345"/>
    <cellStyle name="Normal 7 8 5 2" xfId="23852"/>
    <cellStyle name="Normal 7 8 5 3" xfId="34409"/>
    <cellStyle name="Normal 7 8 5 4" xfId="44964"/>
    <cellStyle name="Normal 7 8 5 5" xfId="55528"/>
    <cellStyle name="Normal 7 8 6" xfId="3067"/>
    <cellStyle name="Normal 7 8 7" xfId="13641"/>
    <cellStyle name="Normal 7 8 8" xfId="18572"/>
    <cellStyle name="Normal 7 8 9" xfId="29133"/>
    <cellStyle name="Normal 7 9" xfId="771"/>
    <cellStyle name="Normal 7 9 10" xfId="50600"/>
    <cellStyle name="Normal 7 9 2" xfId="2003"/>
    <cellStyle name="Normal 7 9 2 2" xfId="7289"/>
    <cellStyle name="Normal 7 9 2 2 2" xfId="12570"/>
    <cellStyle name="Normal 7 9 2 2 2 2" xfId="28076"/>
    <cellStyle name="Normal 7 9 2 2 2 3" xfId="38633"/>
    <cellStyle name="Normal 7 9 2 2 2 4" xfId="49188"/>
    <cellStyle name="Normal 7 9 2 2 2 5" xfId="59752"/>
    <cellStyle name="Normal 7 9 2 2 3" xfId="17689"/>
    <cellStyle name="Normal 7 9 2 2 4" xfId="22796"/>
    <cellStyle name="Normal 7 9 2 2 5" xfId="33353"/>
    <cellStyle name="Normal 7 9 2 2 6" xfId="43908"/>
    <cellStyle name="Normal 7 9 2 2 7" xfId="54472"/>
    <cellStyle name="Normal 7 9 2 3" xfId="9929"/>
    <cellStyle name="Normal 7 9 2 3 2" xfId="25436"/>
    <cellStyle name="Normal 7 9 2 3 3" xfId="35993"/>
    <cellStyle name="Normal 7 9 2 3 4" xfId="46548"/>
    <cellStyle name="Normal 7 9 2 3 5" xfId="57112"/>
    <cellStyle name="Normal 7 9 2 4" xfId="4647"/>
    <cellStyle name="Normal 7 9 2 5" xfId="15225"/>
    <cellStyle name="Normal 7 9 2 6" xfId="20156"/>
    <cellStyle name="Normal 7 9 2 7" xfId="30713"/>
    <cellStyle name="Normal 7 9 2 8" xfId="41268"/>
    <cellStyle name="Normal 7 9 2 9" xfId="51832"/>
    <cellStyle name="Normal 7 9 3" xfId="6057"/>
    <cellStyle name="Normal 7 9 3 2" xfId="11338"/>
    <cellStyle name="Normal 7 9 3 2 2" xfId="26844"/>
    <cellStyle name="Normal 7 9 3 2 3" xfId="37401"/>
    <cellStyle name="Normal 7 9 3 2 4" xfId="47956"/>
    <cellStyle name="Normal 7 9 3 2 5" xfId="58520"/>
    <cellStyle name="Normal 7 9 3 3" xfId="16457"/>
    <cellStyle name="Normal 7 9 3 4" xfId="21564"/>
    <cellStyle name="Normal 7 9 3 5" xfId="32121"/>
    <cellStyle name="Normal 7 9 3 6" xfId="42676"/>
    <cellStyle name="Normal 7 9 3 7" xfId="53240"/>
    <cellStyle name="Normal 7 9 4" xfId="8697"/>
    <cellStyle name="Normal 7 9 4 2" xfId="24204"/>
    <cellStyle name="Normal 7 9 4 3" xfId="34761"/>
    <cellStyle name="Normal 7 9 4 4" xfId="45316"/>
    <cellStyle name="Normal 7 9 4 5" xfId="55880"/>
    <cellStyle name="Normal 7 9 5" xfId="3415"/>
    <cellStyle name="Normal 7 9 6" xfId="13993"/>
    <cellStyle name="Normal 7 9 7" xfId="18924"/>
    <cellStyle name="Normal 7 9 8" xfId="29481"/>
    <cellStyle name="Normal 7 9 9" xfId="40036"/>
    <cellStyle name="Normal 8" xfId="16"/>
    <cellStyle name="Normal 8 10" xfId="2702"/>
    <cellStyle name="Normal 8 11" xfId="13296"/>
    <cellStyle name="Normal 8 12" xfId="18225"/>
    <cellStyle name="Normal 8 13" xfId="28779"/>
    <cellStyle name="Normal 8 14" xfId="39334"/>
    <cellStyle name="Normal 8 15" xfId="49902"/>
    <cellStyle name="Normal 8 2" xfId="156"/>
    <cellStyle name="Normal 8 2 10" xfId="13385"/>
    <cellStyle name="Normal 8 2 11" xfId="18315"/>
    <cellStyle name="Normal 8 2 12" xfId="28877"/>
    <cellStyle name="Normal 8 2 13" xfId="39432"/>
    <cellStyle name="Normal 8 2 14" xfId="49992"/>
    <cellStyle name="Normal 8 2 2" xfId="338"/>
    <cellStyle name="Normal 8 2 2 10" xfId="29053"/>
    <cellStyle name="Normal 8 2 2 11" xfId="39608"/>
    <cellStyle name="Normal 8 2 2 12" xfId="50168"/>
    <cellStyle name="Normal 8 2 2 2" xfId="691"/>
    <cellStyle name="Normal 8 2 2 2 10" xfId="50520"/>
    <cellStyle name="Normal 8 2 2 2 2" xfId="1923"/>
    <cellStyle name="Normal 8 2 2 2 2 2" xfId="7209"/>
    <cellStyle name="Normal 8 2 2 2 2 2 2" xfId="12490"/>
    <cellStyle name="Normal 8 2 2 2 2 2 2 2" xfId="27996"/>
    <cellStyle name="Normal 8 2 2 2 2 2 2 3" xfId="38553"/>
    <cellStyle name="Normal 8 2 2 2 2 2 2 4" xfId="49108"/>
    <cellStyle name="Normal 8 2 2 2 2 2 2 5" xfId="59672"/>
    <cellStyle name="Normal 8 2 2 2 2 2 3" xfId="17609"/>
    <cellStyle name="Normal 8 2 2 2 2 2 4" xfId="22716"/>
    <cellStyle name="Normal 8 2 2 2 2 2 5" xfId="33273"/>
    <cellStyle name="Normal 8 2 2 2 2 2 6" xfId="43828"/>
    <cellStyle name="Normal 8 2 2 2 2 2 7" xfId="54392"/>
    <cellStyle name="Normal 8 2 2 2 2 3" xfId="9849"/>
    <cellStyle name="Normal 8 2 2 2 2 3 2" xfId="25356"/>
    <cellStyle name="Normal 8 2 2 2 2 3 3" xfId="35913"/>
    <cellStyle name="Normal 8 2 2 2 2 3 4" xfId="46468"/>
    <cellStyle name="Normal 8 2 2 2 2 3 5" xfId="57032"/>
    <cellStyle name="Normal 8 2 2 2 2 4" xfId="4567"/>
    <cellStyle name="Normal 8 2 2 2 2 5" xfId="15145"/>
    <cellStyle name="Normal 8 2 2 2 2 6" xfId="20076"/>
    <cellStyle name="Normal 8 2 2 2 2 7" xfId="30633"/>
    <cellStyle name="Normal 8 2 2 2 2 8" xfId="41188"/>
    <cellStyle name="Normal 8 2 2 2 2 9" xfId="51752"/>
    <cellStyle name="Normal 8 2 2 2 3" xfId="5977"/>
    <cellStyle name="Normal 8 2 2 2 3 2" xfId="11258"/>
    <cellStyle name="Normal 8 2 2 2 3 2 2" xfId="26764"/>
    <cellStyle name="Normal 8 2 2 2 3 2 3" xfId="37321"/>
    <cellStyle name="Normal 8 2 2 2 3 2 4" xfId="47876"/>
    <cellStyle name="Normal 8 2 2 2 3 2 5" xfId="58440"/>
    <cellStyle name="Normal 8 2 2 2 3 3" xfId="16377"/>
    <cellStyle name="Normal 8 2 2 2 3 4" xfId="21484"/>
    <cellStyle name="Normal 8 2 2 2 3 5" xfId="32041"/>
    <cellStyle name="Normal 8 2 2 2 3 6" xfId="42596"/>
    <cellStyle name="Normal 8 2 2 2 3 7" xfId="53160"/>
    <cellStyle name="Normal 8 2 2 2 4" xfId="8617"/>
    <cellStyle name="Normal 8 2 2 2 4 2" xfId="24124"/>
    <cellStyle name="Normal 8 2 2 2 4 3" xfId="34681"/>
    <cellStyle name="Normal 8 2 2 2 4 4" xfId="45236"/>
    <cellStyle name="Normal 8 2 2 2 4 5" xfId="55800"/>
    <cellStyle name="Normal 8 2 2 2 5" xfId="3335"/>
    <cellStyle name="Normal 8 2 2 2 6" xfId="13913"/>
    <cellStyle name="Normal 8 2 2 2 7" xfId="18844"/>
    <cellStyle name="Normal 8 2 2 2 8" xfId="29401"/>
    <cellStyle name="Normal 8 2 2 2 9" xfId="39956"/>
    <cellStyle name="Normal 8 2 2 3" xfId="1043"/>
    <cellStyle name="Normal 8 2 2 3 10" xfId="50872"/>
    <cellStyle name="Normal 8 2 2 3 2" xfId="2275"/>
    <cellStyle name="Normal 8 2 2 3 2 2" xfId="7561"/>
    <cellStyle name="Normal 8 2 2 3 2 2 2" xfId="12842"/>
    <cellStyle name="Normal 8 2 2 3 2 2 2 2" xfId="28348"/>
    <cellStyle name="Normal 8 2 2 3 2 2 2 3" xfId="38905"/>
    <cellStyle name="Normal 8 2 2 3 2 2 2 4" xfId="49460"/>
    <cellStyle name="Normal 8 2 2 3 2 2 2 5" xfId="60024"/>
    <cellStyle name="Normal 8 2 2 3 2 2 3" xfId="17961"/>
    <cellStyle name="Normal 8 2 2 3 2 2 4" xfId="23068"/>
    <cellStyle name="Normal 8 2 2 3 2 2 5" xfId="33625"/>
    <cellStyle name="Normal 8 2 2 3 2 2 6" xfId="44180"/>
    <cellStyle name="Normal 8 2 2 3 2 2 7" xfId="54744"/>
    <cellStyle name="Normal 8 2 2 3 2 3" xfId="10201"/>
    <cellStyle name="Normal 8 2 2 3 2 3 2" xfId="25708"/>
    <cellStyle name="Normal 8 2 2 3 2 3 3" xfId="36265"/>
    <cellStyle name="Normal 8 2 2 3 2 3 4" xfId="46820"/>
    <cellStyle name="Normal 8 2 2 3 2 3 5" xfId="57384"/>
    <cellStyle name="Normal 8 2 2 3 2 4" xfId="4919"/>
    <cellStyle name="Normal 8 2 2 3 2 5" xfId="15497"/>
    <cellStyle name="Normal 8 2 2 3 2 6" xfId="20428"/>
    <cellStyle name="Normal 8 2 2 3 2 7" xfId="30985"/>
    <cellStyle name="Normal 8 2 2 3 2 8" xfId="41540"/>
    <cellStyle name="Normal 8 2 2 3 2 9" xfId="52104"/>
    <cellStyle name="Normal 8 2 2 3 3" xfId="6329"/>
    <cellStyle name="Normal 8 2 2 3 3 2" xfId="11610"/>
    <cellStyle name="Normal 8 2 2 3 3 2 2" xfId="27116"/>
    <cellStyle name="Normal 8 2 2 3 3 2 3" xfId="37673"/>
    <cellStyle name="Normal 8 2 2 3 3 2 4" xfId="48228"/>
    <cellStyle name="Normal 8 2 2 3 3 2 5" xfId="58792"/>
    <cellStyle name="Normal 8 2 2 3 3 3" xfId="16729"/>
    <cellStyle name="Normal 8 2 2 3 3 4" xfId="21836"/>
    <cellStyle name="Normal 8 2 2 3 3 5" xfId="32393"/>
    <cellStyle name="Normal 8 2 2 3 3 6" xfId="42948"/>
    <cellStyle name="Normal 8 2 2 3 3 7" xfId="53512"/>
    <cellStyle name="Normal 8 2 2 3 4" xfId="8969"/>
    <cellStyle name="Normal 8 2 2 3 4 2" xfId="24476"/>
    <cellStyle name="Normal 8 2 2 3 4 3" xfId="35033"/>
    <cellStyle name="Normal 8 2 2 3 4 4" xfId="45588"/>
    <cellStyle name="Normal 8 2 2 3 4 5" xfId="56152"/>
    <cellStyle name="Normal 8 2 2 3 5" xfId="3687"/>
    <cellStyle name="Normal 8 2 2 3 6" xfId="14265"/>
    <cellStyle name="Normal 8 2 2 3 7" xfId="19196"/>
    <cellStyle name="Normal 8 2 2 3 8" xfId="29753"/>
    <cellStyle name="Normal 8 2 2 3 9" xfId="40308"/>
    <cellStyle name="Normal 8 2 2 4" xfId="1571"/>
    <cellStyle name="Normal 8 2 2 4 2" xfId="6857"/>
    <cellStyle name="Normal 8 2 2 4 2 2" xfId="12138"/>
    <cellStyle name="Normal 8 2 2 4 2 2 2" xfId="27644"/>
    <cellStyle name="Normal 8 2 2 4 2 2 3" xfId="38201"/>
    <cellStyle name="Normal 8 2 2 4 2 2 4" xfId="48756"/>
    <cellStyle name="Normal 8 2 2 4 2 2 5" xfId="59320"/>
    <cellStyle name="Normal 8 2 2 4 2 3" xfId="17257"/>
    <cellStyle name="Normal 8 2 2 4 2 4" xfId="22364"/>
    <cellStyle name="Normal 8 2 2 4 2 5" xfId="32921"/>
    <cellStyle name="Normal 8 2 2 4 2 6" xfId="43476"/>
    <cellStyle name="Normal 8 2 2 4 2 7" xfId="54040"/>
    <cellStyle name="Normal 8 2 2 4 3" xfId="9497"/>
    <cellStyle name="Normal 8 2 2 4 3 2" xfId="25004"/>
    <cellStyle name="Normal 8 2 2 4 3 3" xfId="35561"/>
    <cellStyle name="Normal 8 2 2 4 3 4" xfId="46116"/>
    <cellStyle name="Normal 8 2 2 4 3 5" xfId="56680"/>
    <cellStyle name="Normal 8 2 2 4 4" xfId="4215"/>
    <cellStyle name="Normal 8 2 2 4 5" xfId="14793"/>
    <cellStyle name="Normal 8 2 2 4 6" xfId="19724"/>
    <cellStyle name="Normal 8 2 2 4 7" xfId="30281"/>
    <cellStyle name="Normal 8 2 2 4 8" xfId="40836"/>
    <cellStyle name="Normal 8 2 2 4 9" xfId="51400"/>
    <cellStyle name="Normal 8 2 2 5" xfId="5624"/>
    <cellStyle name="Normal 8 2 2 5 2" xfId="10906"/>
    <cellStyle name="Normal 8 2 2 5 2 2" xfId="26412"/>
    <cellStyle name="Normal 8 2 2 5 2 3" xfId="36969"/>
    <cellStyle name="Normal 8 2 2 5 2 4" xfId="47524"/>
    <cellStyle name="Normal 8 2 2 5 2 5" xfId="58088"/>
    <cellStyle name="Normal 8 2 2 5 3" xfId="16025"/>
    <cellStyle name="Normal 8 2 2 5 4" xfId="21132"/>
    <cellStyle name="Normal 8 2 2 5 5" xfId="31689"/>
    <cellStyle name="Normal 8 2 2 5 6" xfId="42244"/>
    <cellStyle name="Normal 8 2 2 5 7" xfId="52808"/>
    <cellStyle name="Normal 8 2 2 6" xfId="8265"/>
    <cellStyle name="Normal 8 2 2 6 2" xfId="23772"/>
    <cellStyle name="Normal 8 2 2 6 3" xfId="34329"/>
    <cellStyle name="Normal 8 2 2 6 4" xfId="44884"/>
    <cellStyle name="Normal 8 2 2 6 5" xfId="55448"/>
    <cellStyle name="Normal 8 2 2 7" xfId="2987"/>
    <cellStyle name="Normal 8 2 2 8" xfId="13561"/>
    <cellStyle name="Normal 8 2 2 9" xfId="18492"/>
    <cellStyle name="Normal 8 2 3" xfId="514"/>
    <cellStyle name="Normal 8 2 3 10" xfId="39781"/>
    <cellStyle name="Normal 8 2 3 11" xfId="50344"/>
    <cellStyle name="Normal 8 2 3 2" xfId="1219"/>
    <cellStyle name="Normal 8 2 3 2 10" xfId="51048"/>
    <cellStyle name="Normal 8 2 3 2 2" xfId="2451"/>
    <cellStyle name="Normal 8 2 3 2 2 2" xfId="7737"/>
    <cellStyle name="Normal 8 2 3 2 2 2 2" xfId="13018"/>
    <cellStyle name="Normal 8 2 3 2 2 2 2 2" xfId="28524"/>
    <cellStyle name="Normal 8 2 3 2 2 2 2 3" xfId="39081"/>
    <cellStyle name="Normal 8 2 3 2 2 2 2 4" xfId="49636"/>
    <cellStyle name="Normal 8 2 3 2 2 2 2 5" xfId="60200"/>
    <cellStyle name="Normal 8 2 3 2 2 2 3" xfId="18137"/>
    <cellStyle name="Normal 8 2 3 2 2 2 4" xfId="23244"/>
    <cellStyle name="Normal 8 2 3 2 2 2 5" xfId="33801"/>
    <cellStyle name="Normal 8 2 3 2 2 2 6" xfId="44356"/>
    <cellStyle name="Normal 8 2 3 2 2 2 7" xfId="54920"/>
    <cellStyle name="Normal 8 2 3 2 2 3" xfId="10377"/>
    <cellStyle name="Normal 8 2 3 2 2 3 2" xfId="25884"/>
    <cellStyle name="Normal 8 2 3 2 2 3 3" xfId="36441"/>
    <cellStyle name="Normal 8 2 3 2 2 3 4" xfId="46996"/>
    <cellStyle name="Normal 8 2 3 2 2 3 5" xfId="57560"/>
    <cellStyle name="Normal 8 2 3 2 2 4" xfId="5095"/>
    <cellStyle name="Normal 8 2 3 2 2 5" xfId="15673"/>
    <cellStyle name="Normal 8 2 3 2 2 6" xfId="20604"/>
    <cellStyle name="Normal 8 2 3 2 2 7" xfId="31161"/>
    <cellStyle name="Normal 8 2 3 2 2 8" xfId="41716"/>
    <cellStyle name="Normal 8 2 3 2 2 9" xfId="52280"/>
    <cellStyle name="Normal 8 2 3 2 3" xfId="6505"/>
    <cellStyle name="Normal 8 2 3 2 3 2" xfId="11786"/>
    <cellStyle name="Normal 8 2 3 2 3 2 2" xfId="27292"/>
    <cellStyle name="Normal 8 2 3 2 3 2 3" xfId="37849"/>
    <cellStyle name="Normal 8 2 3 2 3 2 4" xfId="48404"/>
    <cellStyle name="Normal 8 2 3 2 3 2 5" xfId="58968"/>
    <cellStyle name="Normal 8 2 3 2 3 3" xfId="16905"/>
    <cellStyle name="Normal 8 2 3 2 3 4" xfId="22012"/>
    <cellStyle name="Normal 8 2 3 2 3 5" xfId="32569"/>
    <cellStyle name="Normal 8 2 3 2 3 6" xfId="43124"/>
    <cellStyle name="Normal 8 2 3 2 3 7" xfId="53688"/>
    <cellStyle name="Normal 8 2 3 2 4" xfId="9145"/>
    <cellStyle name="Normal 8 2 3 2 4 2" xfId="24652"/>
    <cellStyle name="Normal 8 2 3 2 4 3" xfId="35209"/>
    <cellStyle name="Normal 8 2 3 2 4 4" xfId="45764"/>
    <cellStyle name="Normal 8 2 3 2 4 5" xfId="56328"/>
    <cellStyle name="Normal 8 2 3 2 5" xfId="3863"/>
    <cellStyle name="Normal 8 2 3 2 6" xfId="14441"/>
    <cellStyle name="Normal 8 2 3 2 7" xfId="19372"/>
    <cellStyle name="Normal 8 2 3 2 8" xfId="29929"/>
    <cellStyle name="Normal 8 2 3 2 9" xfId="40484"/>
    <cellStyle name="Normal 8 2 3 3" xfId="1747"/>
    <cellStyle name="Normal 8 2 3 3 2" xfId="7033"/>
    <cellStyle name="Normal 8 2 3 3 2 2" xfId="12314"/>
    <cellStyle name="Normal 8 2 3 3 2 2 2" xfId="27820"/>
    <cellStyle name="Normal 8 2 3 3 2 2 3" xfId="38377"/>
    <cellStyle name="Normal 8 2 3 3 2 2 4" xfId="48932"/>
    <cellStyle name="Normal 8 2 3 3 2 2 5" xfId="59496"/>
    <cellStyle name="Normal 8 2 3 3 2 3" xfId="17433"/>
    <cellStyle name="Normal 8 2 3 3 2 4" xfId="22540"/>
    <cellStyle name="Normal 8 2 3 3 2 5" xfId="33097"/>
    <cellStyle name="Normal 8 2 3 3 2 6" xfId="43652"/>
    <cellStyle name="Normal 8 2 3 3 2 7" xfId="54216"/>
    <cellStyle name="Normal 8 2 3 3 3" xfId="9673"/>
    <cellStyle name="Normal 8 2 3 3 3 2" xfId="25180"/>
    <cellStyle name="Normal 8 2 3 3 3 3" xfId="35737"/>
    <cellStyle name="Normal 8 2 3 3 3 4" xfId="46292"/>
    <cellStyle name="Normal 8 2 3 3 3 5" xfId="56856"/>
    <cellStyle name="Normal 8 2 3 3 4" xfId="4391"/>
    <cellStyle name="Normal 8 2 3 3 5" xfId="14969"/>
    <cellStyle name="Normal 8 2 3 3 6" xfId="19900"/>
    <cellStyle name="Normal 8 2 3 3 7" xfId="30457"/>
    <cellStyle name="Normal 8 2 3 3 8" xfId="41012"/>
    <cellStyle name="Normal 8 2 3 3 9" xfId="51576"/>
    <cellStyle name="Normal 8 2 3 4" xfId="5800"/>
    <cellStyle name="Normal 8 2 3 4 2" xfId="11082"/>
    <cellStyle name="Normal 8 2 3 4 2 2" xfId="26588"/>
    <cellStyle name="Normal 8 2 3 4 2 3" xfId="37145"/>
    <cellStyle name="Normal 8 2 3 4 2 4" xfId="47700"/>
    <cellStyle name="Normal 8 2 3 4 2 5" xfId="58264"/>
    <cellStyle name="Normal 8 2 3 4 3" xfId="16201"/>
    <cellStyle name="Normal 8 2 3 4 4" xfId="21308"/>
    <cellStyle name="Normal 8 2 3 4 5" xfId="31865"/>
    <cellStyle name="Normal 8 2 3 4 6" xfId="42420"/>
    <cellStyle name="Normal 8 2 3 4 7" xfId="52984"/>
    <cellStyle name="Normal 8 2 3 5" xfId="8441"/>
    <cellStyle name="Normal 8 2 3 5 2" xfId="23948"/>
    <cellStyle name="Normal 8 2 3 5 3" xfId="34505"/>
    <cellStyle name="Normal 8 2 3 5 4" xfId="45060"/>
    <cellStyle name="Normal 8 2 3 5 5" xfId="55624"/>
    <cellStyle name="Normal 8 2 3 6" xfId="3160"/>
    <cellStyle name="Normal 8 2 3 7" xfId="13737"/>
    <cellStyle name="Normal 8 2 3 8" xfId="18668"/>
    <cellStyle name="Normal 8 2 3 9" xfId="29226"/>
    <cellStyle name="Normal 8 2 4" xfId="867"/>
    <cellStyle name="Normal 8 2 4 10" xfId="50696"/>
    <cellStyle name="Normal 8 2 4 2" xfId="2099"/>
    <cellStyle name="Normal 8 2 4 2 2" xfId="7385"/>
    <cellStyle name="Normal 8 2 4 2 2 2" xfId="12666"/>
    <cellStyle name="Normal 8 2 4 2 2 2 2" xfId="28172"/>
    <cellStyle name="Normal 8 2 4 2 2 2 3" xfId="38729"/>
    <cellStyle name="Normal 8 2 4 2 2 2 4" xfId="49284"/>
    <cellStyle name="Normal 8 2 4 2 2 2 5" xfId="59848"/>
    <cellStyle name="Normal 8 2 4 2 2 3" xfId="17785"/>
    <cellStyle name="Normal 8 2 4 2 2 4" xfId="22892"/>
    <cellStyle name="Normal 8 2 4 2 2 5" xfId="33449"/>
    <cellStyle name="Normal 8 2 4 2 2 6" xfId="44004"/>
    <cellStyle name="Normal 8 2 4 2 2 7" xfId="54568"/>
    <cellStyle name="Normal 8 2 4 2 3" xfId="10025"/>
    <cellStyle name="Normal 8 2 4 2 3 2" xfId="25532"/>
    <cellStyle name="Normal 8 2 4 2 3 3" xfId="36089"/>
    <cellStyle name="Normal 8 2 4 2 3 4" xfId="46644"/>
    <cellStyle name="Normal 8 2 4 2 3 5" xfId="57208"/>
    <cellStyle name="Normal 8 2 4 2 4" xfId="4743"/>
    <cellStyle name="Normal 8 2 4 2 5" xfId="15321"/>
    <cellStyle name="Normal 8 2 4 2 6" xfId="20252"/>
    <cellStyle name="Normal 8 2 4 2 7" xfId="30809"/>
    <cellStyle name="Normal 8 2 4 2 8" xfId="41364"/>
    <cellStyle name="Normal 8 2 4 2 9" xfId="51928"/>
    <cellStyle name="Normal 8 2 4 3" xfId="6153"/>
    <cellStyle name="Normal 8 2 4 3 2" xfId="11434"/>
    <cellStyle name="Normal 8 2 4 3 2 2" xfId="26940"/>
    <cellStyle name="Normal 8 2 4 3 2 3" xfId="37497"/>
    <cellStyle name="Normal 8 2 4 3 2 4" xfId="48052"/>
    <cellStyle name="Normal 8 2 4 3 2 5" xfId="58616"/>
    <cellStyle name="Normal 8 2 4 3 3" xfId="16553"/>
    <cellStyle name="Normal 8 2 4 3 4" xfId="21660"/>
    <cellStyle name="Normal 8 2 4 3 5" xfId="32217"/>
    <cellStyle name="Normal 8 2 4 3 6" xfId="42772"/>
    <cellStyle name="Normal 8 2 4 3 7" xfId="53336"/>
    <cellStyle name="Normal 8 2 4 4" xfId="8793"/>
    <cellStyle name="Normal 8 2 4 4 2" xfId="24300"/>
    <cellStyle name="Normal 8 2 4 4 3" xfId="34857"/>
    <cellStyle name="Normal 8 2 4 4 4" xfId="45412"/>
    <cellStyle name="Normal 8 2 4 4 5" xfId="55976"/>
    <cellStyle name="Normal 8 2 4 5" xfId="3511"/>
    <cellStyle name="Normal 8 2 4 6" xfId="14089"/>
    <cellStyle name="Normal 8 2 4 7" xfId="19020"/>
    <cellStyle name="Normal 8 2 4 8" xfId="29577"/>
    <cellStyle name="Normal 8 2 4 9" xfId="40132"/>
    <cellStyle name="Normal 8 2 5" xfId="1395"/>
    <cellStyle name="Normal 8 2 5 2" xfId="6681"/>
    <cellStyle name="Normal 8 2 5 2 2" xfId="11962"/>
    <cellStyle name="Normal 8 2 5 2 2 2" xfId="27468"/>
    <cellStyle name="Normal 8 2 5 2 2 3" xfId="38025"/>
    <cellStyle name="Normal 8 2 5 2 2 4" xfId="48580"/>
    <cellStyle name="Normal 8 2 5 2 2 5" xfId="59144"/>
    <cellStyle name="Normal 8 2 5 2 3" xfId="17081"/>
    <cellStyle name="Normal 8 2 5 2 4" xfId="22188"/>
    <cellStyle name="Normal 8 2 5 2 5" xfId="32745"/>
    <cellStyle name="Normal 8 2 5 2 6" xfId="43300"/>
    <cellStyle name="Normal 8 2 5 2 7" xfId="53864"/>
    <cellStyle name="Normal 8 2 5 3" xfId="9321"/>
    <cellStyle name="Normal 8 2 5 3 2" xfId="24828"/>
    <cellStyle name="Normal 8 2 5 3 3" xfId="35385"/>
    <cellStyle name="Normal 8 2 5 3 4" xfId="45940"/>
    <cellStyle name="Normal 8 2 5 3 5" xfId="56504"/>
    <cellStyle name="Normal 8 2 5 4" xfId="4039"/>
    <cellStyle name="Normal 8 2 5 5" xfId="14617"/>
    <cellStyle name="Normal 8 2 5 6" xfId="19548"/>
    <cellStyle name="Normal 8 2 5 7" xfId="30105"/>
    <cellStyle name="Normal 8 2 5 8" xfId="40660"/>
    <cellStyle name="Normal 8 2 5 9" xfId="51224"/>
    <cellStyle name="Normal 8 2 6" xfId="2627"/>
    <cellStyle name="Normal 8 2 6 2" xfId="7913"/>
    <cellStyle name="Normal 8 2 6 2 2" xfId="13194"/>
    <cellStyle name="Normal 8 2 6 2 2 2" xfId="28700"/>
    <cellStyle name="Normal 8 2 6 2 2 3" xfId="39257"/>
    <cellStyle name="Normal 8 2 6 2 2 4" xfId="49812"/>
    <cellStyle name="Normal 8 2 6 2 2 5" xfId="60376"/>
    <cellStyle name="Normal 8 2 6 2 3" xfId="23420"/>
    <cellStyle name="Normal 8 2 6 2 4" xfId="33977"/>
    <cellStyle name="Normal 8 2 6 2 5" xfId="44532"/>
    <cellStyle name="Normal 8 2 6 2 6" xfId="55096"/>
    <cellStyle name="Normal 8 2 6 3" xfId="10553"/>
    <cellStyle name="Normal 8 2 6 3 2" xfId="26060"/>
    <cellStyle name="Normal 8 2 6 3 3" xfId="36617"/>
    <cellStyle name="Normal 8 2 6 3 4" xfId="47172"/>
    <cellStyle name="Normal 8 2 6 3 5" xfId="57736"/>
    <cellStyle name="Normal 8 2 6 4" xfId="5271"/>
    <cellStyle name="Normal 8 2 6 5" xfId="15849"/>
    <cellStyle name="Normal 8 2 6 6" xfId="20780"/>
    <cellStyle name="Normal 8 2 6 7" xfId="31337"/>
    <cellStyle name="Normal 8 2 6 8" xfId="41892"/>
    <cellStyle name="Normal 8 2 6 9" xfId="52456"/>
    <cellStyle name="Normal 8 2 7" xfId="5448"/>
    <cellStyle name="Normal 8 2 7 2" xfId="10730"/>
    <cellStyle name="Normal 8 2 7 2 2" xfId="26236"/>
    <cellStyle name="Normal 8 2 7 2 3" xfId="36793"/>
    <cellStyle name="Normal 8 2 7 2 4" xfId="47348"/>
    <cellStyle name="Normal 8 2 7 2 5" xfId="57912"/>
    <cellStyle name="Normal 8 2 7 3" xfId="20956"/>
    <cellStyle name="Normal 8 2 7 4" xfId="31513"/>
    <cellStyle name="Normal 8 2 7 5" xfId="42068"/>
    <cellStyle name="Normal 8 2 7 6" xfId="52632"/>
    <cellStyle name="Normal 8 2 8" xfId="8089"/>
    <cellStyle name="Normal 8 2 8 2" xfId="23596"/>
    <cellStyle name="Normal 8 2 8 3" xfId="34153"/>
    <cellStyle name="Normal 8 2 8 4" xfId="44708"/>
    <cellStyle name="Normal 8 2 8 5" xfId="55272"/>
    <cellStyle name="Normal 8 2 9" xfId="2804"/>
    <cellStyle name="Normal 8 3" xfId="249"/>
    <cellStyle name="Normal 8 3 10" xfId="28965"/>
    <cellStyle name="Normal 8 3 11" xfId="39520"/>
    <cellStyle name="Normal 8 3 12" xfId="50080"/>
    <cellStyle name="Normal 8 3 2" xfId="602"/>
    <cellStyle name="Normal 8 3 2 10" xfId="50431"/>
    <cellStyle name="Normal 8 3 2 2" xfId="1834"/>
    <cellStyle name="Normal 8 3 2 2 2" xfId="7120"/>
    <cellStyle name="Normal 8 3 2 2 2 2" xfId="12401"/>
    <cellStyle name="Normal 8 3 2 2 2 2 2" xfId="27907"/>
    <cellStyle name="Normal 8 3 2 2 2 2 3" xfId="38464"/>
    <cellStyle name="Normal 8 3 2 2 2 2 4" xfId="49019"/>
    <cellStyle name="Normal 8 3 2 2 2 2 5" xfId="59583"/>
    <cellStyle name="Normal 8 3 2 2 2 3" xfId="17520"/>
    <cellStyle name="Normal 8 3 2 2 2 4" xfId="22627"/>
    <cellStyle name="Normal 8 3 2 2 2 5" xfId="33184"/>
    <cellStyle name="Normal 8 3 2 2 2 6" xfId="43739"/>
    <cellStyle name="Normal 8 3 2 2 2 7" xfId="54303"/>
    <cellStyle name="Normal 8 3 2 2 3" xfId="9760"/>
    <cellStyle name="Normal 8 3 2 2 3 2" xfId="25267"/>
    <cellStyle name="Normal 8 3 2 2 3 3" xfId="35824"/>
    <cellStyle name="Normal 8 3 2 2 3 4" xfId="46379"/>
    <cellStyle name="Normal 8 3 2 2 3 5" xfId="56943"/>
    <cellStyle name="Normal 8 3 2 2 4" xfId="4478"/>
    <cellStyle name="Normal 8 3 2 2 5" xfId="15056"/>
    <cellStyle name="Normal 8 3 2 2 6" xfId="19987"/>
    <cellStyle name="Normal 8 3 2 2 7" xfId="30544"/>
    <cellStyle name="Normal 8 3 2 2 8" xfId="41099"/>
    <cellStyle name="Normal 8 3 2 2 9" xfId="51663"/>
    <cellStyle name="Normal 8 3 2 3" xfId="5888"/>
    <cellStyle name="Normal 8 3 2 3 2" xfId="11169"/>
    <cellStyle name="Normal 8 3 2 3 2 2" xfId="26675"/>
    <cellStyle name="Normal 8 3 2 3 2 3" xfId="37232"/>
    <cellStyle name="Normal 8 3 2 3 2 4" xfId="47787"/>
    <cellStyle name="Normal 8 3 2 3 2 5" xfId="58351"/>
    <cellStyle name="Normal 8 3 2 3 3" xfId="16288"/>
    <cellStyle name="Normal 8 3 2 3 4" xfId="21395"/>
    <cellStyle name="Normal 8 3 2 3 5" xfId="31952"/>
    <cellStyle name="Normal 8 3 2 3 6" xfId="42507"/>
    <cellStyle name="Normal 8 3 2 3 7" xfId="53071"/>
    <cellStyle name="Normal 8 3 2 4" xfId="8528"/>
    <cellStyle name="Normal 8 3 2 4 2" xfId="24035"/>
    <cellStyle name="Normal 8 3 2 4 3" xfId="34592"/>
    <cellStyle name="Normal 8 3 2 4 4" xfId="45147"/>
    <cellStyle name="Normal 8 3 2 4 5" xfId="55711"/>
    <cellStyle name="Normal 8 3 2 5" xfId="3246"/>
    <cellStyle name="Normal 8 3 2 6" xfId="13824"/>
    <cellStyle name="Normal 8 3 2 7" xfId="18755"/>
    <cellStyle name="Normal 8 3 2 8" xfId="29312"/>
    <cellStyle name="Normal 8 3 2 9" xfId="39867"/>
    <cellStyle name="Normal 8 3 3" xfId="954"/>
    <cellStyle name="Normal 8 3 3 10" xfId="50783"/>
    <cellStyle name="Normal 8 3 3 2" xfId="2186"/>
    <cellStyle name="Normal 8 3 3 2 2" xfId="7472"/>
    <cellStyle name="Normal 8 3 3 2 2 2" xfId="12753"/>
    <cellStyle name="Normal 8 3 3 2 2 2 2" xfId="28259"/>
    <cellStyle name="Normal 8 3 3 2 2 2 3" xfId="38816"/>
    <cellStyle name="Normal 8 3 3 2 2 2 4" xfId="49371"/>
    <cellStyle name="Normal 8 3 3 2 2 2 5" xfId="59935"/>
    <cellStyle name="Normal 8 3 3 2 2 3" xfId="17872"/>
    <cellStyle name="Normal 8 3 3 2 2 4" xfId="22979"/>
    <cellStyle name="Normal 8 3 3 2 2 5" xfId="33536"/>
    <cellStyle name="Normal 8 3 3 2 2 6" xfId="44091"/>
    <cellStyle name="Normal 8 3 3 2 2 7" xfId="54655"/>
    <cellStyle name="Normal 8 3 3 2 3" xfId="10112"/>
    <cellStyle name="Normal 8 3 3 2 3 2" xfId="25619"/>
    <cellStyle name="Normal 8 3 3 2 3 3" xfId="36176"/>
    <cellStyle name="Normal 8 3 3 2 3 4" xfId="46731"/>
    <cellStyle name="Normal 8 3 3 2 3 5" xfId="57295"/>
    <cellStyle name="Normal 8 3 3 2 4" xfId="4830"/>
    <cellStyle name="Normal 8 3 3 2 5" xfId="15408"/>
    <cellStyle name="Normal 8 3 3 2 6" xfId="20339"/>
    <cellStyle name="Normal 8 3 3 2 7" xfId="30896"/>
    <cellStyle name="Normal 8 3 3 2 8" xfId="41451"/>
    <cellStyle name="Normal 8 3 3 2 9" xfId="52015"/>
    <cellStyle name="Normal 8 3 3 3" xfId="6240"/>
    <cellStyle name="Normal 8 3 3 3 2" xfId="11521"/>
    <cellStyle name="Normal 8 3 3 3 2 2" xfId="27027"/>
    <cellStyle name="Normal 8 3 3 3 2 3" xfId="37584"/>
    <cellStyle name="Normal 8 3 3 3 2 4" xfId="48139"/>
    <cellStyle name="Normal 8 3 3 3 2 5" xfId="58703"/>
    <cellStyle name="Normal 8 3 3 3 3" xfId="16640"/>
    <cellStyle name="Normal 8 3 3 3 4" xfId="21747"/>
    <cellStyle name="Normal 8 3 3 3 5" xfId="32304"/>
    <cellStyle name="Normal 8 3 3 3 6" xfId="42859"/>
    <cellStyle name="Normal 8 3 3 3 7" xfId="53423"/>
    <cellStyle name="Normal 8 3 3 4" xfId="8880"/>
    <cellStyle name="Normal 8 3 3 4 2" xfId="24387"/>
    <cellStyle name="Normal 8 3 3 4 3" xfId="34944"/>
    <cellStyle name="Normal 8 3 3 4 4" xfId="45499"/>
    <cellStyle name="Normal 8 3 3 4 5" xfId="56063"/>
    <cellStyle name="Normal 8 3 3 5" xfId="3598"/>
    <cellStyle name="Normal 8 3 3 6" xfId="14176"/>
    <cellStyle name="Normal 8 3 3 7" xfId="19107"/>
    <cellStyle name="Normal 8 3 3 8" xfId="29664"/>
    <cellStyle name="Normal 8 3 3 9" xfId="40219"/>
    <cellStyle name="Normal 8 3 4" xfId="1482"/>
    <cellStyle name="Normal 8 3 4 2" xfId="6768"/>
    <cellStyle name="Normal 8 3 4 2 2" xfId="12049"/>
    <cellStyle name="Normal 8 3 4 2 2 2" xfId="27555"/>
    <cellStyle name="Normal 8 3 4 2 2 3" xfId="38112"/>
    <cellStyle name="Normal 8 3 4 2 2 4" xfId="48667"/>
    <cellStyle name="Normal 8 3 4 2 2 5" xfId="59231"/>
    <cellStyle name="Normal 8 3 4 2 3" xfId="17168"/>
    <cellStyle name="Normal 8 3 4 2 4" xfId="22275"/>
    <cellStyle name="Normal 8 3 4 2 5" xfId="32832"/>
    <cellStyle name="Normal 8 3 4 2 6" xfId="43387"/>
    <cellStyle name="Normal 8 3 4 2 7" xfId="53951"/>
    <cellStyle name="Normal 8 3 4 3" xfId="9408"/>
    <cellStyle name="Normal 8 3 4 3 2" xfId="24915"/>
    <cellStyle name="Normal 8 3 4 3 3" xfId="35472"/>
    <cellStyle name="Normal 8 3 4 3 4" xfId="46027"/>
    <cellStyle name="Normal 8 3 4 3 5" xfId="56591"/>
    <cellStyle name="Normal 8 3 4 4" xfId="4126"/>
    <cellStyle name="Normal 8 3 4 5" xfId="14704"/>
    <cellStyle name="Normal 8 3 4 6" xfId="19635"/>
    <cellStyle name="Normal 8 3 4 7" xfId="30192"/>
    <cellStyle name="Normal 8 3 4 8" xfId="40747"/>
    <cellStyle name="Normal 8 3 4 9" xfId="51311"/>
    <cellStyle name="Normal 8 3 5" xfId="5535"/>
    <cellStyle name="Normal 8 3 5 2" xfId="10817"/>
    <cellStyle name="Normal 8 3 5 2 2" xfId="26323"/>
    <cellStyle name="Normal 8 3 5 2 3" xfId="36880"/>
    <cellStyle name="Normal 8 3 5 2 4" xfId="47435"/>
    <cellStyle name="Normal 8 3 5 2 5" xfId="57999"/>
    <cellStyle name="Normal 8 3 5 3" xfId="15936"/>
    <cellStyle name="Normal 8 3 5 4" xfId="21043"/>
    <cellStyle name="Normal 8 3 5 5" xfId="31600"/>
    <cellStyle name="Normal 8 3 5 6" xfId="42155"/>
    <cellStyle name="Normal 8 3 5 7" xfId="52719"/>
    <cellStyle name="Normal 8 3 6" xfId="8176"/>
    <cellStyle name="Normal 8 3 6 2" xfId="23683"/>
    <cellStyle name="Normal 8 3 6 3" xfId="34240"/>
    <cellStyle name="Normal 8 3 6 4" xfId="44795"/>
    <cellStyle name="Normal 8 3 6 5" xfId="55359"/>
    <cellStyle name="Normal 8 3 7" xfId="2899"/>
    <cellStyle name="Normal 8 3 8" xfId="13472"/>
    <cellStyle name="Normal 8 3 9" xfId="18404"/>
    <cellStyle name="Normal 8 4" xfId="427"/>
    <cellStyle name="Normal 8 4 10" xfId="39697"/>
    <cellStyle name="Normal 8 4 11" xfId="50257"/>
    <cellStyle name="Normal 8 4 2" xfId="1132"/>
    <cellStyle name="Normal 8 4 2 10" xfId="50961"/>
    <cellStyle name="Normal 8 4 2 2" xfId="2364"/>
    <cellStyle name="Normal 8 4 2 2 2" xfId="7650"/>
    <cellStyle name="Normal 8 4 2 2 2 2" xfId="12931"/>
    <cellStyle name="Normal 8 4 2 2 2 2 2" xfId="28437"/>
    <cellStyle name="Normal 8 4 2 2 2 2 3" xfId="38994"/>
    <cellStyle name="Normal 8 4 2 2 2 2 4" xfId="49549"/>
    <cellStyle name="Normal 8 4 2 2 2 2 5" xfId="60113"/>
    <cellStyle name="Normal 8 4 2 2 2 3" xfId="18050"/>
    <cellStyle name="Normal 8 4 2 2 2 4" xfId="23157"/>
    <cellStyle name="Normal 8 4 2 2 2 5" xfId="33714"/>
    <cellStyle name="Normal 8 4 2 2 2 6" xfId="44269"/>
    <cellStyle name="Normal 8 4 2 2 2 7" xfId="54833"/>
    <cellStyle name="Normal 8 4 2 2 3" xfId="10290"/>
    <cellStyle name="Normal 8 4 2 2 3 2" xfId="25797"/>
    <cellStyle name="Normal 8 4 2 2 3 3" xfId="36354"/>
    <cellStyle name="Normal 8 4 2 2 3 4" xfId="46909"/>
    <cellStyle name="Normal 8 4 2 2 3 5" xfId="57473"/>
    <cellStyle name="Normal 8 4 2 2 4" xfId="5008"/>
    <cellStyle name="Normal 8 4 2 2 5" xfId="15586"/>
    <cellStyle name="Normal 8 4 2 2 6" xfId="20517"/>
    <cellStyle name="Normal 8 4 2 2 7" xfId="31074"/>
    <cellStyle name="Normal 8 4 2 2 8" xfId="41629"/>
    <cellStyle name="Normal 8 4 2 2 9" xfId="52193"/>
    <cellStyle name="Normal 8 4 2 3" xfId="6418"/>
    <cellStyle name="Normal 8 4 2 3 2" xfId="11699"/>
    <cellStyle name="Normal 8 4 2 3 2 2" xfId="27205"/>
    <cellStyle name="Normal 8 4 2 3 2 3" xfId="37762"/>
    <cellStyle name="Normal 8 4 2 3 2 4" xfId="48317"/>
    <cellStyle name="Normal 8 4 2 3 2 5" xfId="58881"/>
    <cellStyle name="Normal 8 4 2 3 3" xfId="16818"/>
    <cellStyle name="Normal 8 4 2 3 4" xfId="21925"/>
    <cellStyle name="Normal 8 4 2 3 5" xfId="32482"/>
    <cellStyle name="Normal 8 4 2 3 6" xfId="43037"/>
    <cellStyle name="Normal 8 4 2 3 7" xfId="53601"/>
    <cellStyle name="Normal 8 4 2 4" xfId="9058"/>
    <cellStyle name="Normal 8 4 2 4 2" xfId="24565"/>
    <cellStyle name="Normal 8 4 2 4 3" xfId="35122"/>
    <cellStyle name="Normal 8 4 2 4 4" xfId="45677"/>
    <cellStyle name="Normal 8 4 2 4 5" xfId="56241"/>
    <cellStyle name="Normal 8 4 2 5" xfId="3776"/>
    <cellStyle name="Normal 8 4 2 6" xfId="14354"/>
    <cellStyle name="Normal 8 4 2 7" xfId="19285"/>
    <cellStyle name="Normal 8 4 2 8" xfId="29842"/>
    <cellStyle name="Normal 8 4 2 9" xfId="40397"/>
    <cellStyle name="Normal 8 4 3" xfId="1660"/>
    <cellStyle name="Normal 8 4 3 2" xfId="6946"/>
    <cellStyle name="Normal 8 4 3 2 2" xfId="12227"/>
    <cellStyle name="Normal 8 4 3 2 2 2" xfId="27733"/>
    <cellStyle name="Normal 8 4 3 2 2 3" xfId="38290"/>
    <cellStyle name="Normal 8 4 3 2 2 4" xfId="48845"/>
    <cellStyle name="Normal 8 4 3 2 2 5" xfId="59409"/>
    <cellStyle name="Normal 8 4 3 2 3" xfId="17346"/>
    <cellStyle name="Normal 8 4 3 2 4" xfId="22453"/>
    <cellStyle name="Normal 8 4 3 2 5" xfId="33010"/>
    <cellStyle name="Normal 8 4 3 2 6" xfId="43565"/>
    <cellStyle name="Normal 8 4 3 2 7" xfId="54129"/>
    <cellStyle name="Normal 8 4 3 3" xfId="9586"/>
    <cellStyle name="Normal 8 4 3 3 2" xfId="25093"/>
    <cellStyle name="Normal 8 4 3 3 3" xfId="35650"/>
    <cellStyle name="Normal 8 4 3 3 4" xfId="46205"/>
    <cellStyle name="Normal 8 4 3 3 5" xfId="56769"/>
    <cellStyle name="Normal 8 4 3 4" xfId="4304"/>
    <cellStyle name="Normal 8 4 3 5" xfId="14882"/>
    <cellStyle name="Normal 8 4 3 6" xfId="19813"/>
    <cellStyle name="Normal 8 4 3 7" xfId="30370"/>
    <cellStyle name="Normal 8 4 3 8" xfId="40925"/>
    <cellStyle name="Normal 8 4 3 9" xfId="51489"/>
    <cellStyle name="Normal 8 4 4" xfId="5713"/>
    <cellStyle name="Normal 8 4 4 2" xfId="10995"/>
    <cellStyle name="Normal 8 4 4 2 2" xfId="26501"/>
    <cellStyle name="Normal 8 4 4 2 3" xfId="37058"/>
    <cellStyle name="Normal 8 4 4 2 4" xfId="47613"/>
    <cellStyle name="Normal 8 4 4 2 5" xfId="58177"/>
    <cellStyle name="Normal 8 4 4 3" xfId="16114"/>
    <cellStyle name="Normal 8 4 4 4" xfId="21221"/>
    <cellStyle name="Normal 8 4 4 5" xfId="31778"/>
    <cellStyle name="Normal 8 4 4 6" xfId="42333"/>
    <cellStyle name="Normal 8 4 4 7" xfId="52897"/>
    <cellStyle name="Normal 8 4 5" xfId="8354"/>
    <cellStyle name="Normal 8 4 5 2" xfId="23861"/>
    <cellStyle name="Normal 8 4 5 3" xfId="34418"/>
    <cellStyle name="Normal 8 4 5 4" xfId="44973"/>
    <cellStyle name="Normal 8 4 5 5" xfId="55537"/>
    <cellStyle name="Normal 8 4 6" xfId="3076"/>
    <cellStyle name="Normal 8 4 7" xfId="13650"/>
    <cellStyle name="Normal 8 4 8" xfId="18581"/>
    <cellStyle name="Normal 8 4 9" xfId="29142"/>
    <cellStyle name="Normal 8 5" xfId="780"/>
    <cellStyle name="Normal 8 5 10" xfId="50609"/>
    <cellStyle name="Normal 8 5 2" xfId="2012"/>
    <cellStyle name="Normal 8 5 2 2" xfId="7298"/>
    <cellStyle name="Normal 8 5 2 2 2" xfId="12579"/>
    <cellStyle name="Normal 8 5 2 2 2 2" xfId="28085"/>
    <cellStyle name="Normal 8 5 2 2 2 3" xfId="38642"/>
    <cellStyle name="Normal 8 5 2 2 2 4" xfId="49197"/>
    <cellStyle name="Normal 8 5 2 2 2 5" xfId="59761"/>
    <cellStyle name="Normal 8 5 2 2 3" xfId="17698"/>
    <cellStyle name="Normal 8 5 2 2 4" xfId="22805"/>
    <cellStyle name="Normal 8 5 2 2 5" xfId="33362"/>
    <cellStyle name="Normal 8 5 2 2 6" xfId="43917"/>
    <cellStyle name="Normal 8 5 2 2 7" xfId="54481"/>
    <cellStyle name="Normal 8 5 2 3" xfId="9938"/>
    <cellStyle name="Normal 8 5 2 3 2" xfId="25445"/>
    <cellStyle name="Normal 8 5 2 3 3" xfId="36002"/>
    <cellStyle name="Normal 8 5 2 3 4" xfId="46557"/>
    <cellStyle name="Normal 8 5 2 3 5" xfId="57121"/>
    <cellStyle name="Normal 8 5 2 4" xfId="4656"/>
    <cellStyle name="Normal 8 5 2 5" xfId="15234"/>
    <cellStyle name="Normal 8 5 2 6" xfId="20165"/>
    <cellStyle name="Normal 8 5 2 7" xfId="30722"/>
    <cellStyle name="Normal 8 5 2 8" xfId="41277"/>
    <cellStyle name="Normal 8 5 2 9" xfId="51841"/>
    <cellStyle name="Normal 8 5 3" xfId="6066"/>
    <cellStyle name="Normal 8 5 3 2" xfId="11347"/>
    <cellStyle name="Normal 8 5 3 2 2" xfId="26853"/>
    <cellStyle name="Normal 8 5 3 2 3" xfId="37410"/>
    <cellStyle name="Normal 8 5 3 2 4" xfId="47965"/>
    <cellStyle name="Normal 8 5 3 2 5" xfId="58529"/>
    <cellStyle name="Normal 8 5 3 3" xfId="16466"/>
    <cellStyle name="Normal 8 5 3 4" xfId="21573"/>
    <cellStyle name="Normal 8 5 3 5" xfId="32130"/>
    <cellStyle name="Normal 8 5 3 6" xfId="42685"/>
    <cellStyle name="Normal 8 5 3 7" xfId="53249"/>
    <cellStyle name="Normal 8 5 4" xfId="8706"/>
    <cellStyle name="Normal 8 5 4 2" xfId="24213"/>
    <cellStyle name="Normal 8 5 4 3" xfId="34770"/>
    <cellStyle name="Normal 8 5 4 4" xfId="45325"/>
    <cellStyle name="Normal 8 5 4 5" xfId="55889"/>
    <cellStyle name="Normal 8 5 5" xfId="3424"/>
    <cellStyle name="Normal 8 5 6" xfId="14002"/>
    <cellStyle name="Normal 8 5 7" xfId="18933"/>
    <cellStyle name="Normal 8 5 8" xfId="29490"/>
    <cellStyle name="Normal 8 5 9" xfId="40045"/>
    <cellStyle name="Normal 8 6" xfId="1306"/>
    <cellStyle name="Normal 8 6 2" xfId="6592"/>
    <cellStyle name="Normal 8 6 2 2" xfId="11873"/>
    <cellStyle name="Normal 8 6 2 2 2" xfId="27379"/>
    <cellStyle name="Normal 8 6 2 2 3" xfId="37936"/>
    <cellStyle name="Normal 8 6 2 2 4" xfId="48491"/>
    <cellStyle name="Normal 8 6 2 2 5" xfId="59055"/>
    <cellStyle name="Normal 8 6 2 3" xfId="16992"/>
    <cellStyle name="Normal 8 6 2 4" xfId="22099"/>
    <cellStyle name="Normal 8 6 2 5" xfId="32656"/>
    <cellStyle name="Normal 8 6 2 6" xfId="43211"/>
    <cellStyle name="Normal 8 6 2 7" xfId="53775"/>
    <cellStyle name="Normal 8 6 3" xfId="9232"/>
    <cellStyle name="Normal 8 6 3 2" xfId="24739"/>
    <cellStyle name="Normal 8 6 3 3" xfId="35296"/>
    <cellStyle name="Normal 8 6 3 4" xfId="45851"/>
    <cellStyle name="Normal 8 6 3 5" xfId="56415"/>
    <cellStyle name="Normal 8 6 4" xfId="3950"/>
    <cellStyle name="Normal 8 6 5" xfId="14528"/>
    <cellStyle name="Normal 8 6 6" xfId="19459"/>
    <cellStyle name="Normal 8 6 7" xfId="30016"/>
    <cellStyle name="Normal 8 6 8" xfId="40571"/>
    <cellStyle name="Normal 8 6 9" xfId="51135"/>
    <cellStyle name="Normal 8 7" xfId="2538"/>
    <cellStyle name="Normal 8 7 2" xfId="7824"/>
    <cellStyle name="Normal 8 7 2 2" xfId="13105"/>
    <cellStyle name="Normal 8 7 2 2 2" xfId="28611"/>
    <cellStyle name="Normal 8 7 2 2 3" xfId="39168"/>
    <cellStyle name="Normal 8 7 2 2 4" xfId="49723"/>
    <cellStyle name="Normal 8 7 2 2 5" xfId="60287"/>
    <cellStyle name="Normal 8 7 2 3" xfId="23331"/>
    <cellStyle name="Normal 8 7 2 4" xfId="33888"/>
    <cellStyle name="Normal 8 7 2 5" xfId="44443"/>
    <cellStyle name="Normal 8 7 2 6" xfId="55007"/>
    <cellStyle name="Normal 8 7 3" xfId="10464"/>
    <cellStyle name="Normal 8 7 3 2" xfId="25971"/>
    <cellStyle name="Normal 8 7 3 3" xfId="36528"/>
    <cellStyle name="Normal 8 7 3 4" xfId="47083"/>
    <cellStyle name="Normal 8 7 3 5" xfId="57647"/>
    <cellStyle name="Normal 8 7 4" xfId="5182"/>
    <cellStyle name="Normal 8 7 5" xfId="15760"/>
    <cellStyle name="Normal 8 7 6" xfId="20691"/>
    <cellStyle name="Normal 8 7 7" xfId="31248"/>
    <cellStyle name="Normal 8 7 8" xfId="41803"/>
    <cellStyle name="Normal 8 7 9" xfId="52367"/>
    <cellStyle name="Normal 8 8" xfId="5361"/>
    <cellStyle name="Normal 8 8 2" xfId="10643"/>
    <cellStyle name="Normal 8 8 2 2" xfId="26149"/>
    <cellStyle name="Normal 8 8 2 3" xfId="36706"/>
    <cellStyle name="Normal 8 8 2 4" xfId="47261"/>
    <cellStyle name="Normal 8 8 2 5" xfId="57825"/>
    <cellStyle name="Normal 8 8 3" xfId="20869"/>
    <cellStyle name="Normal 8 8 4" xfId="31426"/>
    <cellStyle name="Normal 8 8 5" xfId="41981"/>
    <cellStyle name="Normal 8 8 6" xfId="52545"/>
    <cellStyle name="Normal 8 9" xfId="8002"/>
    <cellStyle name="Normal 8 9 2" xfId="23509"/>
    <cellStyle name="Normal 8 9 3" xfId="34066"/>
    <cellStyle name="Normal 8 9 4" xfId="44621"/>
    <cellStyle name="Normal 8 9 5" xfId="55185"/>
    <cellStyle name="Normal 9" xfId="92"/>
    <cellStyle name="Normal 9 10" xfId="2748"/>
    <cellStyle name="Normal 9 11" xfId="13312"/>
    <cellStyle name="Normal 9 12" xfId="18241"/>
    <cellStyle name="Normal 9 13" xfId="28822"/>
    <cellStyle name="Normal 9 14" xfId="39377"/>
    <cellStyle name="Normal 9 15" xfId="49918"/>
    <cellStyle name="Normal 9 2" xfId="172"/>
    <cellStyle name="Normal 9 2 10" xfId="13399"/>
    <cellStyle name="Normal 9 2 11" xfId="18329"/>
    <cellStyle name="Normal 9 2 12" xfId="28891"/>
    <cellStyle name="Normal 9 2 13" xfId="39446"/>
    <cellStyle name="Normal 9 2 14" xfId="50006"/>
    <cellStyle name="Normal 9 2 2" xfId="352"/>
    <cellStyle name="Normal 9 2 2 10" xfId="29067"/>
    <cellStyle name="Normal 9 2 2 11" xfId="39622"/>
    <cellStyle name="Normal 9 2 2 12" xfId="50182"/>
    <cellStyle name="Normal 9 2 2 2" xfId="705"/>
    <cellStyle name="Normal 9 2 2 2 10" xfId="50534"/>
    <cellStyle name="Normal 9 2 2 2 2" xfId="1937"/>
    <cellStyle name="Normal 9 2 2 2 2 2" xfId="7223"/>
    <cellStyle name="Normal 9 2 2 2 2 2 2" xfId="12504"/>
    <cellStyle name="Normal 9 2 2 2 2 2 2 2" xfId="28010"/>
    <cellStyle name="Normal 9 2 2 2 2 2 2 3" xfId="38567"/>
    <cellStyle name="Normal 9 2 2 2 2 2 2 4" xfId="49122"/>
    <cellStyle name="Normal 9 2 2 2 2 2 2 5" xfId="59686"/>
    <cellStyle name="Normal 9 2 2 2 2 2 3" xfId="17623"/>
    <cellStyle name="Normal 9 2 2 2 2 2 4" xfId="22730"/>
    <cellStyle name="Normal 9 2 2 2 2 2 5" xfId="33287"/>
    <cellStyle name="Normal 9 2 2 2 2 2 6" xfId="43842"/>
    <cellStyle name="Normal 9 2 2 2 2 2 7" xfId="54406"/>
    <cellStyle name="Normal 9 2 2 2 2 3" xfId="9863"/>
    <cellStyle name="Normal 9 2 2 2 2 3 2" xfId="25370"/>
    <cellStyle name="Normal 9 2 2 2 2 3 3" xfId="35927"/>
    <cellStyle name="Normal 9 2 2 2 2 3 4" xfId="46482"/>
    <cellStyle name="Normal 9 2 2 2 2 3 5" xfId="57046"/>
    <cellStyle name="Normal 9 2 2 2 2 4" xfId="4581"/>
    <cellStyle name="Normal 9 2 2 2 2 5" xfId="15159"/>
    <cellStyle name="Normal 9 2 2 2 2 6" xfId="20090"/>
    <cellStyle name="Normal 9 2 2 2 2 7" xfId="30647"/>
    <cellStyle name="Normal 9 2 2 2 2 8" xfId="41202"/>
    <cellStyle name="Normal 9 2 2 2 2 9" xfId="51766"/>
    <cellStyle name="Normal 9 2 2 2 3" xfId="5991"/>
    <cellStyle name="Normal 9 2 2 2 3 2" xfId="11272"/>
    <cellStyle name="Normal 9 2 2 2 3 2 2" xfId="26778"/>
    <cellStyle name="Normal 9 2 2 2 3 2 3" xfId="37335"/>
    <cellStyle name="Normal 9 2 2 2 3 2 4" xfId="47890"/>
    <cellStyle name="Normal 9 2 2 2 3 2 5" xfId="58454"/>
    <cellStyle name="Normal 9 2 2 2 3 3" xfId="16391"/>
    <cellStyle name="Normal 9 2 2 2 3 4" xfId="21498"/>
    <cellStyle name="Normal 9 2 2 2 3 5" xfId="32055"/>
    <cellStyle name="Normal 9 2 2 2 3 6" xfId="42610"/>
    <cellStyle name="Normal 9 2 2 2 3 7" xfId="53174"/>
    <cellStyle name="Normal 9 2 2 2 4" xfId="8631"/>
    <cellStyle name="Normal 9 2 2 2 4 2" xfId="24138"/>
    <cellStyle name="Normal 9 2 2 2 4 3" xfId="34695"/>
    <cellStyle name="Normal 9 2 2 2 4 4" xfId="45250"/>
    <cellStyle name="Normal 9 2 2 2 4 5" xfId="55814"/>
    <cellStyle name="Normal 9 2 2 2 5" xfId="3349"/>
    <cellStyle name="Normal 9 2 2 2 6" xfId="13927"/>
    <cellStyle name="Normal 9 2 2 2 7" xfId="18858"/>
    <cellStyle name="Normal 9 2 2 2 8" xfId="29415"/>
    <cellStyle name="Normal 9 2 2 2 9" xfId="39970"/>
    <cellStyle name="Normal 9 2 2 3" xfId="1057"/>
    <cellStyle name="Normal 9 2 2 3 10" xfId="50886"/>
    <cellStyle name="Normal 9 2 2 3 2" xfId="2289"/>
    <cellStyle name="Normal 9 2 2 3 2 2" xfId="7575"/>
    <cellStyle name="Normal 9 2 2 3 2 2 2" xfId="12856"/>
    <cellStyle name="Normal 9 2 2 3 2 2 2 2" xfId="28362"/>
    <cellStyle name="Normal 9 2 2 3 2 2 2 3" xfId="38919"/>
    <cellStyle name="Normal 9 2 2 3 2 2 2 4" xfId="49474"/>
    <cellStyle name="Normal 9 2 2 3 2 2 2 5" xfId="60038"/>
    <cellStyle name="Normal 9 2 2 3 2 2 3" xfId="17975"/>
    <cellStyle name="Normal 9 2 2 3 2 2 4" xfId="23082"/>
    <cellStyle name="Normal 9 2 2 3 2 2 5" xfId="33639"/>
    <cellStyle name="Normal 9 2 2 3 2 2 6" xfId="44194"/>
    <cellStyle name="Normal 9 2 2 3 2 2 7" xfId="54758"/>
    <cellStyle name="Normal 9 2 2 3 2 3" xfId="10215"/>
    <cellStyle name="Normal 9 2 2 3 2 3 2" xfId="25722"/>
    <cellStyle name="Normal 9 2 2 3 2 3 3" xfId="36279"/>
    <cellStyle name="Normal 9 2 2 3 2 3 4" xfId="46834"/>
    <cellStyle name="Normal 9 2 2 3 2 3 5" xfId="57398"/>
    <cellStyle name="Normal 9 2 2 3 2 4" xfId="4933"/>
    <cellStyle name="Normal 9 2 2 3 2 5" xfId="15511"/>
    <cellStyle name="Normal 9 2 2 3 2 6" xfId="20442"/>
    <cellStyle name="Normal 9 2 2 3 2 7" xfId="30999"/>
    <cellStyle name="Normal 9 2 2 3 2 8" xfId="41554"/>
    <cellStyle name="Normal 9 2 2 3 2 9" xfId="52118"/>
    <cellStyle name="Normal 9 2 2 3 3" xfId="6343"/>
    <cellStyle name="Normal 9 2 2 3 3 2" xfId="11624"/>
    <cellStyle name="Normal 9 2 2 3 3 2 2" xfId="27130"/>
    <cellStyle name="Normal 9 2 2 3 3 2 3" xfId="37687"/>
    <cellStyle name="Normal 9 2 2 3 3 2 4" xfId="48242"/>
    <cellStyle name="Normal 9 2 2 3 3 2 5" xfId="58806"/>
    <cellStyle name="Normal 9 2 2 3 3 3" xfId="16743"/>
    <cellStyle name="Normal 9 2 2 3 3 4" xfId="21850"/>
    <cellStyle name="Normal 9 2 2 3 3 5" xfId="32407"/>
    <cellStyle name="Normal 9 2 2 3 3 6" xfId="42962"/>
    <cellStyle name="Normal 9 2 2 3 3 7" xfId="53526"/>
    <cellStyle name="Normal 9 2 2 3 4" xfId="8983"/>
    <cellStyle name="Normal 9 2 2 3 4 2" xfId="24490"/>
    <cellStyle name="Normal 9 2 2 3 4 3" xfId="35047"/>
    <cellStyle name="Normal 9 2 2 3 4 4" xfId="45602"/>
    <cellStyle name="Normal 9 2 2 3 4 5" xfId="56166"/>
    <cellStyle name="Normal 9 2 2 3 5" xfId="3701"/>
    <cellStyle name="Normal 9 2 2 3 6" xfId="14279"/>
    <cellStyle name="Normal 9 2 2 3 7" xfId="19210"/>
    <cellStyle name="Normal 9 2 2 3 8" xfId="29767"/>
    <cellStyle name="Normal 9 2 2 3 9" xfId="40322"/>
    <cellStyle name="Normal 9 2 2 4" xfId="1585"/>
    <cellStyle name="Normal 9 2 2 4 2" xfId="6871"/>
    <cellStyle name="Normal 9 2 2 4 2 2" xfId="12152"/>
    <cellStyle name="Normal 9 2 2 4 2 2 2" xfId="27658"/>
    <cellStyle name="Normal 9 2 2 4 2 2 3" xfId="38215"/>
    <cellStyle name="Normal 9 2 2 4 2 2 4" xfId="48770"/>
    <cellStyle name="Normal 9 2 2 4 2 2 5" xfId="59334"/>
    <cellStyle name="Normal 9 2 2 4 2 3" xfId="17271"/>
    <cellStyle name="Normal 9 2 2 4 2 4" xfId="22378"/>
    <cellStyle name="Normal 9 2 2 4 2 5" xfId="32935"/>
    <cellStyle name="Normal 9 2 2 4 2 6" xfId="43490"/>
    <cellStyle name="Normal 9 2 2 4 2 7" xfId="54054"/>
    <cellStyle name="Normal 9 2 2 4 3" xfId="9511"/>
    <cellStyle name="Normal 9 2 2 4 3 2" xfId="25018"/>
    <cellStyle name="Normal 9 2 2 4 3 3" xfId="35575"/>
    <cellStyle name="Normal 9 2 2 4 3 4" xfId="46130"/>
    <cellStyle name="Normal 9 2 2 4 3 5" xfId="56694"/>
    <cellStyle name="Normal 9 2 2 4 4" xfId="4229"/>
    <cellStyle name="Normal 9 2 2 4 5" xfId="14807"/>
    <cellStyle name="Normal 9 2 2 4 6" xfId="19738"/>
    <cellStyle name="Normal 9 2 2 4 7" xfId="30295"/>
    <cellStyle name="Normal 9 2 2 4 8" xfId="40850"/>
    <cellStyle name="Normal 9 2 2 4 9" xfId="51414"/>
    <cellStyle name="Normal 9 2 2 5" xfId="5638"/>
    <cellStyle name="Normal 9 2 2 5 2" xfId="10920"/>
    <cellStyle name="Normal 9 2 2 5 2 2" xfId="26426"/>
    <cellStyle name="Normal 9 2 2 5 2 3" xfId="36983"/>
    <cellStyle name="Normal 9 2 2 5 2 4" xfId="47538"/>
    <cellStyle name="Normal 9 2 2 5 2 5" xfId="58102"/>
    <cellStyle name="Normal 9 2 2 5 3" xfId="16039"/>
    <cellStyle name="Normal 9 2 2 5 4" xfId="21146"/>
    <cellStyle name="Normal 9 2 2 5 5" xfId="31703"/>
    <cellStyle name="Normal 9 2 2 5 6" xfId="42258"/>
    <cellStyle name="Normal 9 2 2 5 7" xfId="52822"/>
    <cellStyle name="Normal 9 2 2 6" xfId="8279"/>
    <cellStyle name="Normal 9 2 2 6 2" xfId="23786"/>
    <cellStyle name="Normal 9 2 2 6 3" xfId="34343"/>
    <cellStyle name="Normal 9 2 2 6 4" xfId="44898"/>
    <cellStyle name="Normal 9 2 2 6 5" xfId="55462"/>
    <cellStyle name="Normal 9 2 2 7" xfId="3001"/>
    <cellStyle name="Normal 9 2 2 8" xfId="13575"/>
    <cellStyle name="Normal 9 2 2 9" xfId="18506"/>
    <cellStyle name="Normal 9 2 3" xfId="528"/>
    <cellStyle name="Normal 9 2 3 10" xfId="39794"/>
    <cellStyle name="Normal 9 2 3 11" xfId="50358"/>
    <cellStyle name="Normal 9 2 3 2" xfId="1233"/>
    <cellStyle name="Normal 9 2 3 2 10" xfId="51062"/>
    <cellStyle name="Normal 9 2 3 2 2" xfId="2465"/>
    <cellStyle name="Normal 9 2 3 2 2 2" xfId="7751"/>
    <cellStyle name="Normal 9 2 3 2 2 2 2" xfId="13032"/>
    <cellStyle name="Normal 9 2 3 2 2 2 2 2" xfId="28538"/>
    <cellStyle name="Normal 9 2 3 2 2 2 2 3" xfId="39095"/>
    <cellStyle name="Normal 9 2 3 2 2 2 2 4" xfId="49650"/>
    <cellStyle name="Normal 9 2 3 2 2 2 2 5" xfId="60214"/>
    <cellStyle name="Normal 9 2 3 2 2 2 3" xfId="18151"/>
    <cellStyle name="Normal 9 2 3 2 2 2 4" xfId="23258"/>
    <cellStyle name="Normal 9 2 3 2 2 2 5" xfId="33815"/>
    <cellStyle name="Normal 9 2 3 2 2 2 6" xfId="44370"/>
    <cellStyle name="Normal 9 2 3 2 2 2 7" xfId="54934"/>
    <cellStyle name="Normal 9 2 3 2 2 3" xfId="10391"/>
    <cellStyle name="Normal 9 2 3 2 2 3 2" xfId="25898"/>
    <cellStyle name="Normal 9 2 3 2 2 3 3" xfId="36455"/>
    <cellStyle name="Normal 9 2 3 2 2 3 4" xfId="47010"/>
    <cellStyle name="Normal 9 2 3 2 2 3 5" xfId="57574"/>
    <cellStyle name="Normal 9 2 3 2 2 4" xfId="5109"/>
    <cellStyle name="Normal 9 2 3 2 2 5" xfId="15687"/>
    <cellStyle name="Normal 9 2 3 2 2 6" xfId="20618"/>
    <cellStyle name="Normal 9 2 3 2 2 7" xfId="31175"/>
    <cellStyle name="Normal 9 2 3 2 2 8" xfId="41730"/>
    <cellStyle name="Normal 9 2 3 2 2 9" xfId="52294"/>
    <cellStyle name="Normal 9 2 3 2 3" xfId="6519"/>
    <cellStyle name="Normal 9 2 3 2 3 2" xfId="11800"/>
    <cellStyle name="Normal 9 2 3 2 3 2 2" xfId="27306"/>
    <cellStyle name="Normal 9 2 3 2 3 2 3" xfId="37863"/>
    <cellStyle name="Normal 9 2 3 2 3 2 4" xfId="48418"/>
    <cellStyle name="Normal 9 2 3 2 3 2 5" xfId="58982"/>
    <cellStyle name="Normal 9 2 3 2 3 3" xfId="16919"/>
    <cellStyle name="Normal 9 2 3 2 3 4" xfId="22026"/>
    <cellStyle name="Normal 9 2 3 2 3 5" xfId="32583"/>
    <cellStyle name="Normal 9 2 3 2 3 6" xfId="43138"/>
    <cellStyle name="Normal 9 2 3 2 3 7" xfId="53702"/>
    <cellStyle name="Normal 9 2 3 2 4" xfId="9159"/>
    <cellStyle name="Normal 9 2 3 2 4 2" xfId="24666"/>
    <cellStyle name="Normal 9 2 3 2 4 3" xfId="35223"/>
    <cellStyle name="Normal 9 2 3 2 4 4" xfId="45778"/>
    <cellStyle name="Normal 9 2 3 2 4 5" xfId="56342"/>
    <cellStyle name="Normal 9 2 3 2 5" xfId="3877"/>
    <cellStyle name="Normal 9 2 3 2 6" xfId="14455"/>
    <cellStyle name="Normal 9 2 3 2 7" xfId="19386"/>
    <cellStyle name="Normal 9 2 3 2 8" xfId="29943"/>
    <cellStyle name="Normal 9 2 3 2 9" xfId="40498"/>
    <cellStyle name="Normal 9 2 3 3" xfId="1761"/>
    <cellStyle name="Normal 9 2 3 3 2" xfId="7047"/>
    <cellStyle name="Normal 9 2 3 3 2 2" xfId="12328"/>
    <cellStyle name="Normal 9 2 3 3 2 2 2" xfId="27834"/>
    <cellStyle name="Normal 9 2 3 3 2 2 3" xfId="38391"/>
    <cellStyle name="Normal 9 2 3 3 2 2 4" xfId="48946"/>
    <cellStyle name="Normal 9 2 3 3 2 2 5" xfId="59510"/>
    <cellStyle name="Normal 9 2 3 3 2 3" xfId="17447"/>
    <cellStyle name="Normal 9 2 3 3 2 4" xfId="22554"/>
    <cellStyle name="Normal 9 2 3 3 2 5" xfId="33111"/>
    <cellStyle name="Normal 9 2 3 3 2 6" xfId="43666"/>
    <cellStyle name="Normal 9 2 3 3 2 7" xfId="54230"/>
    <cellStyle name="Normal 9 2 3 3 3" xfId="9687"/>
    <cellStyle name="Normal 9 2 3 3 3 2" xfId="25194"/>
    <cellStyle name="Normal 9 2 3 3 3 3" xfId="35751"/>
    <cellStyle name="Normal 9 2 3 3 3 4" xfId="46306"/>
    <cellStyle name="Normal 9 2 3 3 3 5" xfId="56870"/>
    <cellStyle name="Normal 9 2 3 3 4" xfId="4405"/>
    <cellStyle name="Normal 9 2 3 3 5" xfId="14983"/>
    <cellStyle name="Normal 9 2 3 3 6" xfId="19914"/>
    <cellStyle name="Normal 9 2 3 3 7" xfId="30471"/>
    <cellStyle name="Normal 9 2 3 3 8" xfId="41026"/>
    <cellStyle name="Normal 9 2 3 3 9" xfId="51590"/>
    <cellStyle name="Normal 9 2 3 4" xfId="5814"/>
    <cellStyle name="Normal 9 2 3 4 2" xfId="11096"/>
    <cellStyle name="Normal 9 2 3 4 2 2" xfId="26602"/>
    <cellStyle name="Normal 9 2 3 4 2 3" xfId="37159"/>
    <cellStyle name="Normal 9 2 3 4 2 4" xfId="47714"/>
    <cellStyle name="Normal 9 2 3 4 2 5" xfId="58278"/>
    <cellStyle name="Normal 9 2 3 4 3" xfId="16215"/>
    <cellStyle name="Normal 9 2 3 4 4" xfId="21322"/>
    <cellStyle name="Normal 9 2 3 4 5" xfId="31879"/>
    <cellStyle name="Normal 9 2 3 4 6" xfId="42434"/>
    <cellStyle name="Normal 9 2 3 4 7" xfId="52998"/>
    <cellStyle name="Normal 9 2 3 5" xfId="8455"/>
    <cellStyle name="Normal 9 2 3 5 2" xfId="23962"/>
    <cellStyle name="Normal 9 2 3 5 3" xfId="34519"/>
    <cellStyle name="Normal 9 2 3 5 4" xfId="45074"/>
    <cellStyle name="Normal 9 2 3 5 5" xfId="55638"/>
    <cellStyle name="Normal 9 2 3 6" xfId="3173"/>
    <cellStyle name="Normal 9 2 3 7" xfId="13751"/>
    <cellStyle name="Normal 9 2 3 8" xfId="18682"/>
    <cellStyle name="Normal 9 2 3 9" xfId="29239"/>
    <cellStyle name="Normal 9 2 4" xfId="881"/>
    <cellStyle name="Normal 9 2 4 10" xfId="50710"/>
    <cellStyle name="Normal 9 2 4 2" xfId="2113"/>
    <cellStyle name="Normal 9 2 4 2 2" xfId="7399"/>
    <cellStyle name="Normal 9 2 4 2 2 2" xfId="12680"/>
    <cellStyle name="Normal 9 2 4 2 2 2 2" xfId="28186"/>
    <cellStyle name="Normal 9 2 4 2 2 2 3" xfId="38743"/>
    <cellStyle name="Normal 9 2 4 2 2 2 4" xfId="49298"/>
    <cellStyle name="Normal 9 2 4 2 2 2 5" xfId="59862"/>
    <cellStyle name="Normal 9 2 4 2 2 3" xfId="17799"/>
    <cellStyle name="Normal 9 2 4 2 2 4" xfId="22906"/>
    <cellStyle name="Normal 9 2 4 2 2 5" xfId="33463"/>
    <cellStyle name="Normal 9 2 4 2 2 6" xfId="44018"/>
    <cellStyle name="Normal 9 2 4 2 2 7" xfId="54582"/>
    <cellStyle name="Normal 9 2 4 2 3" xfId="10039"/>
    <cellStyle name="Normal 9 2 4 2 3 2" xfId="25546"/>
    <cellStyle name="Normal 9 2 4 2 3 3" xfId="36103"/>
    <cellStyle name="Normal 9 2 4 2 3 4" xfId="46658"/>
    <cellStyle name="Normal 9 2 4 2 3 5" xfId="57222"/>
    <cellStyle name="Normal 9 2 4 2 4" xfId="4757"/>
    <cellStyle name="Normal 9 2 4 2 5" xfId="15335"/>
    <cellStyle name="Normal 9 2 4 2 6" xfId="20266"/>
    <cellStyle name="Normal 9 2 4 2 7" xfId="30823"/>
    <cellStyle name="Normal 9 2 4 2 8" xfId="41378"/>
    <cellStyle name="Normal 9 2 4 2 9" xfId="51942"/>
    <cellStyle name="Normal 9 2 4 3" xfId="6167"/>
    <cellStyle name="Normal 9 2 4 3 2" xfId="11448"/>
    <cellStyle name="Normal 9 2 4 3 2 2" xfId="26954"/>
    <cellStyle name="Normal 9 2 4 3 2 3" xfId="37511"/>
    <cellStyle name="Normal 9 2 4 3 2 4" xfId="48066"/>
    <cellStyle name="Normal 9 2 4 3 2 5" xfId="58630"/>
    <cellStyle name="Normal 9 2 4 3 3" xfId="16567"/>
    <cellStyle name="Normal 9 2 4 3 4" xfId="21674"/>
    <cellStyle name="Normal 9 2 4 3 5" xfId="32231"/>
    <cellStyle name="Normal 9 2 4 3 6" xfId="42786"/>
    <cellStyle name="Normal 9 2 4 3 7" xfId="53350"/>
    <cellStyle name="Normal 9 2 4 4" xfId="8807"/>
    <cellStyle name="Normal 9 2 4 4 2" xfId="24314"/>
    <cellStyle name="Normal 9 2 4 4 3" xfId="34871"/>
    <cellStyle name="Normal 9 2 4 4 4" xfId="45426"/>
    <cellStyle name="Normal 9 2 4 4 5" xfId="55990"/>
    <cellStyle name="Normal 9 2 4 5" xfId="3525"/>
    <cellStyle name="Normal 9 2 4 6" xfId="14103"/>
    <cellStyle name="Normal 9 2 4 7" xfId="19034"/>
    <cellStyle name="Normal 9 2 4 8" xfId="29591"/>
    <cellStyle name="Normal 9 2 4 9" xfId="40146"/>
    <cellStyle name="Normal 9 2 5" xfId="1409"/>
    <cellStyle name="Normal 9 2 5 2" xfId="6695"/>
    <cellStyle name="Normal 9 2 5 2 2" xfId="11976"/>
    <cellStyle name="Normal 9 2 5 2 2 2" xfId="27482"/>
    <cellStyle name="Normal 9 2 5 2 2 3" xfId="38039"/>
    <cellStyle name="Normal 9 2 5 2 2 4" xfId="48594"/>
    <cellStyle name="Normal 9 2 5 2 2 5" xfId="59158"/>
    <cellStyle name="Normal 9 2 5 2 3" xfId="17095"/>
    <cellStyle name="Normal 9 2 5 2 4" xfId="22202"/>
    <cellStyle name="Normal 9 2 5 2 5" xfId="32759"/>
    <cellStyle name="Normal 9 2 5 2 6" xfId="43314"/>
    <cellStyle name="Normal 9 2 5 2 7" xfId="53878"/>
    <cellStyle name="Normal 9 2 5 3" xfId="9335"/>
    <cellStyle name="Normal 9 2 5 3 2" xfId="24842"/>
    <cellStyle name="Normal 9 2 5 3 3" xfId="35399"/>
    <cellStyle name="Normal 9 2 5 3 4" xfId="45954"/>
    <cellStyle name="Normal 9 2 5 3 5" xfId="56518"/>
    <cellStyle name="Normal 9 2 5 4" xfId="4053"/>
    <cellStyle name="Normal 9 2 5 5" xfId="14631"/>
    <cellStyle name="Normal 9 2 5 6" xfId="19562"/>
    <cellStyle name="Normal 9 2 5 7" xfId="30119"/>
    <cellStyle name="Normal 9 2 5 8" xfId="40674"/>
    <cellStyle name="Normal 9 2 5 9" xfId="51238"/>
    <cellStyle name="Normal 9 2 6" xfId="2641"/>
    <cellStyle name="Normal 9 2 6 2" xfId="7927"/>
    <cellStyle name="Normal 9 2 6 2 2" xfId="13208"/>
    <cellStyle name="Normal 9 2 6 2 2 2" xfId="28714"/>
    <cellStyle name="Normal 9 2 6 2 2 3" xfId="39271"/>
    <cellStyle name="Normal 9 2 6 2 2 4" xfId="49826"/>
    <cellStyle name="Normal 9 2 6 2 2 5" xfId="60390"/>
    <cellStyle name="Normal 9 2 6 2 3" xfId="23434"/>
    <cellStyle name="Normal 9 2 6 2 4" xfId="33991"/>
    <cellStyle name="Normal 9 2 6 2 5" xfId="44546"/>
    <cellStyle name="Normal 9 2 6 2 6" xfId="55110"/>
    <cellStyle name="Normal 9 2 6 3" xfId="10567"/>
    <cellStyle name="Normal 9 2 6 3 2" xfId="26074"/>
    <cellStyle name="Normal 9 2 6 3 3" xfId="36631"/>
    <cellStyle name="Normal 9 2 6 3 4" xfId="47186"/>
    <cellStyle name="Normal 9 2 6 3 5" xfId="57750"/>
    <cellStyle name="Normal 9 2 6 4" xfId="5285"/>
    <cellStyle name="Normal 9 2 6 5" xfId="15863"/>
    <cellStyle name="Normal 9 2 6 6" xfId="20794"/>
    <cellStyle name="Normal 9 2 6 7" xfId="31351"/>
    <cellStyle name="Normal 9 2 6 8" xfId="41906"/>
    <cellStyle name="Normal 9 2 6 9" xfId="52470"/>
    <cellStyle name="Normal 9 2 7" xfId="5462"/>
    <cellStyle name="Normal 9 2 7 2" xfId="10744"/>
    <cellStyle name="Normal 9 2 7 2 2" xfId="26250"/>
    <cellStyle name="Normal 9 2 7 2 3" xfId="36807"/>
    <cellStyle name="Normal 9 2 7 2 4" xfId="47362"/>
    <cellStyle name="Normal 9 2 7 2 5" xfId="57926"/>
    <cellStyle name="Normal 9 2 7 3" xfId="20970"/>
    <cellStyle name="Normal 9 2 7 4" xfId="31527"/>
    <cellStyle name="Normal 9 2 7 5" xfId="42082"/>
    <cellStyle name="Normal 9 2 7 6" xfId="52646"/>
    <cellStyle name="Normal 9 2 8" xfId="8103"/>
    <cellStyle name="Normal 9 2 8 2" xfId="23610"/>
    <cellStyle name="Normal 9 2 8 3" xfId="34167"/>
    <cellStyle name="Normal 9 2 8 4" xfId="44722"/>
    <cellStyle name="Normal 9 2 8 5" xfId="55286"/>
    <cellStyle name="Normal 9 2 9" xfId="2818"/>
    <cellStyle name="Normal 9 3" xfId="265"/>
    <cellStyle name="Normal 9 3 10" xfId="28980"/>
    <cellStyle name="Normal 9 3 11" xfId="39535"/>
    <cellStyle name="Normal 9 3 12" xfId="50095"/>
    <cellStyle name="Normal 9 3 2" xfId="618"/>
    <cellStyle name="Normal 9 3 2 10" xfId="50447"/>
    <cellStyle name="Normal 9 3 2 2" xfId="1850"/>
    <cellStyle name="Normal 9 3 2 2 2" xfId="7136"/>
    <cellStyle name="Normal 9 3 2 2 2 2" xfId="12417"/>
    <cellStyle name="Normal 9 3 2 2 2 2 2" xfId="27923"/>
    <cellStyle name="Normal 9 3 2 2 2 2 3" xfId="38480"/>
    <cellStyle name="Normal 9 3 2 2 2 2 4" xfId="49035"/>
    <cellStyle name="Normal 9 3 2 2 2 2 5" xfId="59599"/>
    <cellStyle name="Normal 9 3 2 2 2 3" xfId="17536"/>
    <cellStyle name="Normal 9 3 2 2 2 4" xfId="22643"/>
    <cellStyle name="Normal 9 3 2 2 2 5" xfId="33200"/>
    <cellStyle name="Normal 9 3 2 2 2 6" xfId="43755"/>
    <cellStyle name="Normal 9 3 2 2 2 7" xfId="54319"/>
    <cellStyle name="Normal 9 3 2 2 3" xfId="9776"/>
    <cellStyle name="Normal 9 3 2 2 3 2" xfId="25283"/>
    <cellStyle name="Normal 9 3 2 2 3 3" xfId="35840"/>
    <cellStyle name="Normal 9 3 2 2 3 4" xfId="46395"/>
    <cellStyle name="Normal 9 3 2 2 3 5" xfId="56959"/>
    <cellStyle name="Normal 9 3 2 2 4" xfId="4494"/>
    <cellStyle name="Normal 9 3 2 2 5" xfId="15072"/>
    <cellStyle name="Normal 9 3 2 2 6" xfId="20003"/>
    <cellStyle name="Normal 9 3 2 2 7" xfId="30560"/>
    <cellStyle name="Normal 9 3 2 2 8" xfId="41115"/>
    <cellStyle name="Normal 9 3 2 2 9" xfId="51679"/>
    <cellStyle name="Normal 9 3 2 3" xfId="5904"/>
    <cellStyle name="Normal 9 3 2 3 2" xfId="11185"/>
    <cellStyle name="Normal 9 3 2 3 2 2" xfId="26691"/>
    <cellStyle name="Normal 9 3 2 3 2 3" xfId="37248"/>
    <cellStyle name="Normal 9 3 2 3 2 4" xfId="47803"/>
    <cellStyle name="Normal 9 3 2 3 2 5" xfId="58367"/>
    <cellStyle name="Normal 9 3 2 3 3" xfId="16304"/>
    <cellStyle name="Normal 9 3 2 3 4" xfId="21411"/>
    <cellStyle name="Normal 9 3 2 3 5" xfId="31968"/>
    <cellStyle name="Normal 9 3 2 3 6" xfId="42523"/>
    <cellStyle name="Normal 9 3 2 3 7" xfId="53087"/>
    <cellStyle name="Normal 9 3 2 4" xfId="8544"/>
    <cellStyle name="Normal 9 3 2 4 2" xfId="24051"/>
    <cellStyle name="Normal 9 3 2 4 3" xfId="34608"/>
    <cellStyle name="Normal 9 3 2 4 4" xfId="45163"/>
    <cellStyle name="Normal 9 3 2 4 5" xfId="55727"/>
    <cellStyle name="Normal 9 3 2 5" xfId="3262"/>
    <cellStyle name="Normal 9 3 2 6" xfId="13840"/>
    <cellStyle name="Normal 9 3 2 7" xfId="18771"/>
    <cellStyle name="Normal 9 3 2 8" xfId="29328"/>
    <cellStyle name="Normal 9 3 2 9" xfId="39883"/>
    <cellStyle name="Normal 9 3 3" xfId="970"/>
    <cellStyle name="Normal 9 3 3 10" xfId="50799"/>
    <cellStyle name="Normal 9 3 3 2" xfId="2202"/>
    <cellStyle name="Normal 9 3 3 2 2" xfId="7488"/>
    <cellStyle name="Normal 9 3 3 2 2 2" xfId="12769"/>
    <cellStyle name="Normal 9 3 3 2 2 2 2" xfId="28275"/>
    <cellStyle name="Normal 9 3 3 2 2 2 3" xfId="38832"/>
    <cellStyle name="Normal 9 3 3 2 2 2 4" xfId="49387"/>
    <cellStyle name="Normal 9 3 3 2 2 2 5" xfId="59951"/>
    <cellStyle name="Normal 9 3 3 2 2 3" xfId="17888"/>
    <cellStyle name="Normal 9 3 3 2 2 4" xfId="22995"/>
    <cellStyle name="Normal 9 3 3 2 2 5" xfId="33552"/>
    <cellStyle name="Normal 9 3 3 2 2 6" xfId="44107"/>
    <cellStyle name="Normal 9 3 3 2 2 7" xfId="54671"/>
    <cellStyle name="Normal 9 3 3 2 3" xfId="10128"/>
    <cellStyle name="Normal 9 3 3 2 3 2" xfId="25635"/>
    <cellStyle name="Normal 9 3 3 2 3 3" xfId="36192"/>
    <cellStyle name="Normal 9 3 3 2 3 4" xfId="46747"/>
    <cellStyle name="Normal 9 3 3 2 3 5" xfId="57311"/>
    <cellStyle name="Normal 9 3 3 2 4" xfId="4846"/>
    <cellStyle name="Normal 9 3 3 2 5" xfId="15424"/>
    <cellStyle name="Normal 9 3 3 2 6" xfId="20355"/>
    <cellStyle name="Normal 9 3 3 2 7" xfId="30912"/>
    <cellStyle name="Normal 9 3 3 2 8" xfId="41467"/>
    <cellStyle name="Normal 9 3 3 2 9" xfId="52031"/>
    <cellStyle name="Normal 9 3 3 3" xfId="6256"/>
    <cellStyle name="Normal 9 3 3 3 2" xfId="11537"/>
    <cellStyle name="Normal 9 3 3 3 2 2" xfId="27043"/>
    <cellStyle name="Normal 9 3 3 3 2 3" xfId="37600"/>
    <cellStyle name="Normal 9 3 3 3 2 4" xfId="48155"/>
    <cellStyle name="Normal 9 3 3 3 2 5" xfId="58719"/>
    <cellStyle name="Normal 9 3 3 3 3" xfId="16656"/>
    <cellStyle name="Normal 9 3 3 3 4" xfId="21763"/>
    <cellStyle name="Normal 9 3 3 3 5" xfId="32320"/>
    <cellStyle name="Normal 9 3 3 3 6" xfId="42875"/>
    <cellStyle name="Normal 9 3 3 3 7" xfId="53439"/>
    <cellStyle name="Normal 9 3 3 4" xfId="8896"/>
    <cellStyle name="Normal 9 3 3 4 2" xfId="24403"/>
    <cellStyle name="Normal 9 3 3 4 3" xfId="34960"/>
    <cellStyle name="Normal 9 3 3 4 4" xfId="45515"/>
    <cellStyle name="Normal 9 3 3 4 5" xfId="56079"/>
    <cellStyle name="Normal 9 3 3 5" xfId="3614"/>
    <cellStyle name="Normal 9 3 3 6" xfId="14192"/>
    <cellStyle name="Normal 9 3 3 7" xfId="19123"/>
    <cellStyle name="Normal 9 3 3 8" xfId="29680"/>
    <cellStyle name="Normal 9 3 3 9" xfId="40235"/>
    <cellStyle name="Normal 9 3 4" xfId="1498"/>
    <cellStyle name="Normal 9 3 4 2" xfId="6784"/>
    <cellStyle name="Normal 9 3 4 2 2" xfId="12065"/>
    <cellStyle name="Normal 9 3 4 2 2 2" xfId="27571"/>
    <cellStyle name="Normal 9 3 4 2 2 3" xfId="38128"/>
    <cellStyle name="Normal 9 3 4 2 2 4" xfId="48683"/>
    <cellStyle name="Normal 9 3 4 2 2 5" xfId="59247"/>
    <cellStyle name="Normal 9 3 4 2 3" xfId="17184"/>
    <cellStyle name="Normal 9 3 4 2 4" xfId="22291"/>
    <cellStyle name="Normal 9 3 4 2 5" xfId="32848"/>
    <cellStyle name="Normal 9 3 4 2 6" xfId="43403"/>
    <cellStyle name="Normal 9 3 4 2 7" xfId="53967"/>
    <cellStyle name="Normal 9 3 4 3" xfId="9424"/>
    <cellStyle name="Normal 9 3 4 3 2" xfId="24931"/>
    <cellStyle name="Normal 9 3 4 3 3" xfId="35488"/>
    <cellStyle name="Normal 9 3 4 3 4" xfId="46043"/>
    <cellStyle name="Normal 9 3 4 3 5" xfId="56607"/>
    <cellStyle name="Normal 9 3 4 4" xfId="4142"/>
    <cellStyle name="Normal 9 3 4 5" xfId="14720"/>
    <cellStyle name="Normal 9 3 4 6" xfId="19651"/>
    <cellStyle name="Normal 9 3 4 7" xfId="30208"/>
    <cellStyle name="Normal 9 3 4 8" xfId="40763"/>
    <cellStyle name="Normal 9 3 4 9" xfId="51327"/>
    <cellStyle name="Normal 9 3 5" xfId="5551"/>
    <cellStyle name="Normal 9 3 5 2" xfId="10833"/>
    <cellStyle name="Normal 9 3 5 2 2" xfId="26339"/>
    <cellStyle name="Normal 9 3 5 2 3" xfId="36896"/>
    <cellStyle name="Normal 9 3 5 2 4" xfId="47451"/>
    <cellStyle name="Normal 9 3 5 2 5" xfId="58015"/>
    <cellStyle name="Normal 9 3 5 3" xfId="15952"/>
    <cellStyle name="Normal 9 3 5 4" xfId="21059"/>
    <cellStyle name="Normal 9 3 5 5" xfId="31616"/>
    <cellStyle name="Normal 9 3 5 6" xfId="42171"/>
    <cellStyle name="Normal 9 3 5 7" xfId="52735"/>
    <cellStyle name="Normal 9 3 6" xfId="8192"/>
    <cellStyle name="Normal 9 3 6 2" xfId="23699"/>
    <cellStyle name="Normal 9 3 6 3" xfId="34256"/>
    <cellStyle name="Normal 9 3 6 4" xfId="44811"/>
    <cellStyle name="Normal 9 3 6 5" xfId="55375"/>
    <cellStyle name="Normal 9 3 7" xfId="2914"/>
    <cellStyle name="Normal 9 3 8" xfId="13488"/>
    <cellStyle name="Normal 9 3 9" xfId="18419"/>
    <cellStyle name="Normal 9 4" xfId="443"/>
    <cellStyle name="Normal 9 4 10" xfId="39711"/>
    <cellStyle name="Normal 9 4 11" xfId="50273"/>
    <cellStyle name="Normal 9 4 2" xfId="1148"/>
    <cellStyle name="Normal 9 4 2 10" xfId="50977"/>
    <cellStyle name="Normal 9 4 2 2" xfId="2380"/>
    <cellStyle name="Normal 9 4 2 2 2" xfId="7666"/>
    <cellStyle name="Normal 9 4 2 2 2 2" xfId="12947"/>
    <cellStyle name="Normal 9 4 2 2 2 2 2" xfId="28453"/>
    <cellStyle name="Normal 9 4 2 2 2 2 3" xfId="39010"/>
    <cellStyle name="Normal 9 4 2 2 2 2 4" xfId="49565"/>
    <cellStyle name="Normal 9 4 2 2 2 2 5" xfId="60129"/>
    <cellStyle name="Normal 9 4 2 2 2 3" xfId="18066"/>
    <cellStyle name="Normal 9 4 2 2 2 4" xfId="23173"/>
    <cellStyle name="Normal 9 4 2 2 2 5" xfId="33730"/>
    <cellStyle name="Normal 9 4 2 2 2 6" xfId="44285"/>
    <cellStyle name="Normal 9 4 2 2 2 7" xfId="54849"/>
    <cellStyle name="Normal 9 4 2 2 3" xfId="10306"/>
    <cellStyle name="Normal 9 4 2 2 3 2" xfId="25813"/>
    <cellStyle name="Normal 9 4 2 2 3 3" xfId="36370"/>
    <cellStyle name="Normal 9 4 2 2 3 4" xfId="46925"/>
    <cellStyle name="Normal 9 4 2 2 3 5" xfId="57489"/>
    <cellStyle name="Normal 9 4 2 2 4" xfId="5024"/>
    <cellStyle name="Normal 9 4 2 2 5" xfId="15602"/>
    <cellStyle name="Normal 9 4 2 2 6" xfId="20533"/>
    <cellStyle name="Normal 9 4 2 2 7" xfId="31090"/>
    <cellStyle name="Normal 9 4 2 2 8" xfId="41645"/>
    <cellStyle name="Normal 9 4 2 2 9" xfId="52209"/>
    <cellStyle name="Normal 9 4 2 3" xfId="6434"/>
    <cellStyle name="Normal 9 4 2 3 2" xfId="11715"/>
    <cellStyle name="Normal 9 4 2 3 2 2" xfId="27221"/>
    <cellStyle name="Normal 9 4 2 3 2 3" xfId="37778"/>
    <cellStyle name="Normal 9 4 2 3 2 4" xfId="48333"/>
    <cellStyle name="Normal 9 4 2 3 2 5" xfId="58897"/>
    <cellStyle name="Normal 9 4 2 3 3" xfId="16834"/>
    <cellStyle name="Normal 9 4 2 3 4" xfId="21941"/>
    <cellStyle name="Normal 9 4 2 3 5" xfId="32498"/>
    <cellStyle name="Normal 9 4 2 3 6" xfId="43053"/>
    <cellStyle name="Normal 9 4 2 3 7" xfId="53617"/>
    <cellStyle name="Normal 9 4 2 4" xfId="9074"/>
    <cellStyle name="Normal 9 4 2 4 2" xfId="24581"/>
    <cellStyle name="Normal 9 4 2 4 3" xfId="35138"/>
    <cellStyle name="Normal 9 4 2 4 4" xfId="45693"/>
    <cellStyle name="Normal 9 4 2 4 5" xfId="56257"/>
    <cellStyle name="Normal 9 4 2 5" xfId="3792"/>
    <cellStyle name="Normal 9 4 2 6" xfId="14370"/>
    <cellStyle name="Normal 9 4 2 7" xfId="19301"/>
    <cellStyle name="Normal 9 4 2 8" xfId="29858"/>
    <cellStyle name="Normal 9 4 2 9" xfId="40413"/>
    <cellStyle name="Normal 9 4 3" xfId="1676"/>
    <cellStyle name="Normal 9 4 3 2" xfId="6962"/>
    <cellStyle name="Normal 9 4 3 2 2" xfId="12243"/>
    <cellStyle name="Normal 9 4 3 2 2 2" xfId="27749"/>
    <cellStyle name="Normal 9 4 3 2 2 3" xfId="38306"/>
    <cellStyle name="Normal 9 4 3 2 2 4" xfId="48861"/>
    <cellStyle name="Normal 9 4 3 2 2 5" xfId="59425"/>
    <cellStyle name="Normal 9 4 3 2 3" xfId="17362"/>
    <cellStyle name="Normal 9 4 3 2 4" xfId="22469"/>
    <cellStyle name="Normal 9 4 3 2 5" xfId="33026"/>
    <cellStyle name="Normal 9 4 3 2 6" xfId="43581"/>
    <cellStyle name="Normal 9 4 3 2 7" xfId="54145"/>
    <cellStyle name="Normal 9 4 3 3" xfId="9602"/>
    <cellStyle name="Normal 9 4 3 3 2" xfId="25109"/>
    <cellStyle name="Normal 9 4 3 3 3" xfId="35666"/>
    <cellStyle name="Normal 9 4 3 3 4" xfId="46221"/>
    <cellStyle name="Normal 9 4 3 3 5" xfId="56785"/>
    <cellStyle name="Normal 9 4 3 4" xfId="4320"/>
    <cellStyle name="Normal 9 4 3 5" xfId="14898"/>
    <cellStyle name="Normal 9 4 3 6" xfId="19829"/>
    <cellStyle name="Normal 9 4 3 7" xfId="30386"/>
    <cellStyle name="Normal 9 4 3 8" xfId="40941"/>
    <cellStyle name="Normal 9 4 3 9" xfId="51505"/>
    <cellStyle name="Normal 9 4 4" xfId="5729"/>
    <cellStyle name="Normal 9 4 4 2" xfId="11011"/>
    <cellStyle name="Normal 9 4 4 2 2" xfId="26517"/>
    <cellStyle name="Normal 9 4 4 2 3" xfId="37074"/>
    <cellStyle name="Normal 9 4 4 2 4" xfId="47629"/>
    <cellStyle name="Normal 9 4 4 2 5" xfId="58193"/>
    <cellStyle name="Normal 9 4 4 3" xfId="16130"/>
    <cellStyle name="Normal 9 4 4 4" xfId="21237"/>
    <cellStyle name="Normal 9 4 4 5" xfId="31794"/>
    <cellStyle name="Normal 9 4 4 6" xfId="42349"/>
    <cellStyle name="Normal 9 4 4 7" xfId="52913"/>
    <cellStyle name="Normal 9 4 5" xfId="8370"/>
    <cellStyle name="Normal 9 4 5 2" xfId="23877"/>
    <cellStyle name="Normal 9 4 5 3" xfId="34434"/>
    <cellStyle name="Normal 9 4 5 4" xfId="44989"/>
    <cellStyle name="Normal 9 4 5 5" xfId="55553"/>
    <cellStyle name="Normal 9 4 6" xfId="3090"/>
    <cellStyle name="Normal 9 4 7" xfId="13666"/>
    <cellStyle name="Normal 9 4 8" xfId="18597"/>
    <cellStyle name="Normal 9 4 9" xfId="29156"/>
    <cellStyle name="Normal 9 5" xfId="796"/>
    <cellStyle name="Normal 9 5 10" xfId="50625"/>
    <cellStyle name="Normal 9 5 2" xfId="2028"/>
    <cellStyle name="Normal 9 5 2 2" xfId="7314"/>
    <cellStyle name="Normal 9 5 2 2 2" xfId="12595"/>
    <cellStyle name="Normal 9 5 2 2 2 2" xfId="28101"/>
    <cellStyle name="Normal 9 5 2 2 2 3" xfId="38658"/>
    <cellStyle name="Normal 9 5 2 2 2 4" xfId="49213"/>
    <cellStyle name="Normal 9 5 2 2 2 5" xfId="59777"/>
    <cellStyle name="Normal 9 5 2 2 3" xfId="17714"/>
    <cellStyle name="Normal 9 5 2 2 4" xfId="22821"/>
    <cellStyle name="Normal 9 5 2 2 5" xfId="33378"/>
    <cellStyle name="Normal 9 5 2 2 6" xfId="43933"/>
    <cellStyle name="Normal 9 5 2 2 7" xfId="54497"/>
    <cellStyle name="Normal 9 5 2 3" xfId="9954"/>
    <cellStyle name="Normal 9 5 2 3 2" xfId="25461"/>
    <cellStyle name="Normal 9 5 2 3 3" xfId="36018"/>
    <cellStyle name="Normal 9 5 2 3 4" xfId="46573"/>
    <cellStyle name="Normal 9 5 2 3 5" xfId="57137"/>
    <cellStyle name="Normal 9 5 2 4" xfId="4672"/>
    <cellStyle name="Normal 9 5 2 5" xfId="15250"/>
    <cellStyle name="Normal 9 5 2 6" xfId="20181"/>
    <cellStyle name="Normal 9 5 2 7" xfId="30738"/>
    <cellStyle name="Normal 9 5 2 8" xfId="41293"/>
    <cellStyle name="Normal 9 5 2 9" xfId="51857"/>
    <cellStyle name="Normal 9 5 3" xfId="6082"/>
    <cellStyle name="Normal 9 5 3 2" xfId="11363"/>
    <cellStyle name="Normal 9 5 3 2 2" xfId="26869"/>
    <cellStyle name="Normal 9 5 3 2 3" xfId="37426"/>
    <cellStyle name="Normal 9 5 3 2 4" xfId="47981"/>
    <cellStyle name="Normal 9 5 3 2 5" xfId="58545"/>
    <cellStyle name="Normal 9 5 3 3" xfId="16482"/>
    <cellStyle name="Normal 9 5 3 4" xfId="21589"/>
    <cellStyle name="Normal 9 5 3 5" xfId="32146"/>
    <cellStyle name="Normal 9 5 3 6" xfId="42701"/>
    <cellStyle name="Normal 9 5 3 7" xfId="53265"/>
    <cellStyle name="Normal 9 5 4" xfId="8722"/>
    <cellStyle name="Normal 9 5 4 2" xfId="24229"/>
    <cellStyle name="Normal 9 5 4 3" xfId="34786"/>
    <cellStyle name="Normal 9 5 4 4" xfId="45341"/>
    <cellStyle name="Normal 9 5 4 5" xfId="55905"/>
    <cellStyle name="Normal 9 5 5" xfId="3440"/>
    <cellStyle name="Normal 9 5 6" xfId="14018"/>
    <cellStyle name="Normal 9 5 7" xfId="18949"/>
    <cellStyle name="Normal 9 5 8" xfId="29506"/>
    <cellStyle name="Normal 9 5 9" xfId="40061"/>
    <cellStyle name="Normal 9 6" xfId="1322"/>
    <cellStyle name="Normal 9 6 2" xfId="6608"/>
    <cellStyle name="Normal 9 6 2 2" xfId="11889"/>
    <cellStyle name="Normal 9 6 2 2 2" xfId="27395"/>
    <cellStyle name="Normal 9 6 2 2 3" xfId="37952"/>
    <cellStyle name="Normal 9 6 2 2 4" xfId="48507"/>
    <cellStyle name="Normal 9 6 2 2 5" xfId="59071"/>
    <cellStyle name="Normal 9 6 2 3" xfId="17008"/>
    <cellStyle name="Normal 9 6 2 4" xfId="22115"/>
    <cellStyle name="Normal 9 6 2 5" xfId="32672"/>
    <cellStyle name="Normal 9 6 2 6" xfId="43227"/>
    <cellStyle name="Normal 9 6 2 7" xfId="53791"/>
    <cellStyle name="Normal 9 6 3" xfId="9248"/>
    <cellStyle name="Normal 9 6 3 2" xfId="24755"/>
    <cellStyle name="Normal 9 6 3 3" xfId="35312"/>
    <cellStyle name="Normal 9 6 3 4" xfId="45867"/>
    <cellStyle name="Normal 9 6 3 5" xfId="56431"/>
    <cellStyle name="Normal 9 6 4" xfId="3966"/>
    <cellStyle name="Normal 9 6 5" xfId="14544"/>
    <cellStyle name="Normal 9 6 6" xfId="19475"/>
    <cellStyle name="Normal 9 6 7" xfId="30032"/>
    <cellStyle name="Normal 9 6 8" xfId="40587"/>
    <cellStyle name="Normal 9 6 9" xfId="51151"/>
    <cellStyle name="Normal 9 7" xfId="2554"/>
    <cellStyle name="Normal 9 7 2" xfId="7840"/>
    <cellStyle name="Normal 9 7 2 2" xfId="13121"/>
    <cellStyle name="Normal 9 7 2 2 2" xfId="28627"/>
    <cellStyle name="Normal 9 7 2 2 3" xfId="39184"/>
    <cellStyle name="Normal 9 7 2 2 4" xfId="49739"/>
    <cellStyle name="Normal 9 7 2 2 5" xfId="60303"/>
    <cellStyle name="Normal 9 7 2 3" xfId="23347"/>
    <cellStyle name="Normal 9 7 2 4" xfId="33904"/>
    <cellStyle name="Normal 9 7 2 5" xfId="44459"/>
    <cellStyle name="Normal 9 7 2 6" xfId="55023"/>
    <cellStyle name="Normal 9 7 3" xfId="10480"/>
    <cellStyle name="Normal 9 7 3 2" xfId="25987"/>
    <cellStyle name="Normal 9 7 3 3" xfId="36544"/>
    <cellStyle name="Normal 9 7 3 4" xfId="47099"/>
    <cellStyle name="Normal 9 7 3 5" xfId="57663"/>
    <cellStyle name="Normal 9 7 4" xfId="5198"/>
    <cellStyle name="Normal 9 7 5" xfId="15776"/>
    <cellStyle name="Normal 9 7 6" xfId="20707"/>
    <cellStyle name="Normal 9 7 7" xfId="31264"/>
    <cellStyle name="Normal 9 7 8" xfId="41819"/>
    <cellStyle name="Normal 9 7 9" xfId="52383"/>
    <cellStyle name="Normal 9 8" xfId="5377"/>
    <cellStyle name="Normal 9 8 2" xfId="10659"/>
    <cellStyle name="Normal 9 8 2 2" xfId="26165"/>
    <cellStyle name="Normal 9 8 2 3" xfId="36722"/>
    <cellStyle name="Normal 9 8 2 4" xfId="47277"/>
    <cellStyle name="Normal 9 8 2 5" xfId="57841"/>
    <cellStyle name="Normal 9 8 3" xfId="20885"/>
    <cellStyle name="Normal 9 8 4" xfId="31442"/>
    <cellStyle name="Normal 9 8 5" xfId="41997"/>
    <cellStyle name="Normal 9 8 6" xfId="52561"/>
    <cellStyle name="Normal 9 9" xfId="8018"/>
    <cellStyle name="Normal 9 9 2" xfId="23525"/>
    <cellStyle name="Normal 9 9 3" xfId="34082"/>
    <cellStyle name="Normal 9 9 4" xfId="44637"/>
    <cellStyle name="Normal 9 9 5" xfId="55201"/>
    <cellStyle name="Pourcentage" xfId="126" builtinId="5"/>
    <cellStyle name="Pourcentage 10" xfId="60437"/>
    <cellStyle name="Pourcentage 2" xfId="67"/>
    <cellStyle name="Pourcentage 3" xfId="68"/>
    <cellStyle name="Pourcentage 4" xfId="21"/>
    <cellStyle name="Pourcentage 4 10" xfId="2712"/>
    <cellStyle name="Pourcentage 4 11" xfId="13351"/>
    <cellStyle name="Pourcentage 4 12" xfId="18280"/>
    <cellStyle name="Pourcentage 4 13" xfId="28786"/>
    <cellStyle name="Pourcentage 4 14" xfId="39341"/>
    <cellStyle name="Pourcentage 4 15" xfId="49957"/>
    <cellStyle name="Pourcentage 4 2" xfId="211"/>
    <cellStyle name="Pourcentage 4 2 10" xfId="13438"/>
    <cellStyle name="Pourcentage 4 2 11" xfId="18368"/>
    <cellStyle name="Pourcentage 4 2 12" xfId="28930"/>
    <cellStyle name="Pourcentage 4 2 13" xfId="39485"/>
    <cellStyle name="Pourcentage 4 2 14" xfId="50045"/>
    <cellStyle name="Pourcentage 4 2 2" xfId="391"/>
    <cellStyle name="Pourcentage 4 2 2 10" xfId="29106"/>
    <cellStyle name="Pourcentage 4 2 2 11" xfId="39661"/>
    <cellStyle name="Pourcentage 4 2 2 12" xfId="50221"/>
    <cellStyle name="Pourcentage 4 2 2 2" xfId="744"/>
    <cellStyle name="Pourcentage 4 2 2 2 10" xfId="50573"/>
    <cellStyle name="Pourcentage 4 2 2 2 2" xfId="1976"/>
    <cellStyle name="Pourcentage 4 2 2 2 2 2" xfId="7262"/>
    <cellStyle name="Pourcentage 4 2 2 2 2 2 2" xfId="12543"/>
    <cellStyle name="Pourcentage 4 2 2 2 2 2 2 2" xfId="28049"/>
    <cellStyle name="Pourcentage 4 2 2 2 2 2 2 3" xfId="38606"/>
    <cellStyle name="Pourcentage 4 2 2 2 2 2 2 4" xfId="49161"/>
    <cellStyle name="Pourcentage 4 2 2 2 2 2 2 5" xfId="59725"/>
    <cellStyle name="Pourcentage 4 2 2 2 2 2 3" xfId="17662"/>
    <cellStyle name="Pourcentage 4 2 2 2 2 2 4" xfId="22769"/>
    <cellStyle name="Pourcentage 4 2 2 2 2 2 5" xfId="33326"/>
    <cellStyle name="Pourcentage 4 2 2 2 2 2 6" xfId="43881"/>
    <cellStyle name="Pourcentage 4 2 2 2 2 2 7" xfId="54445"/>
    <cellStyle name="Pourcentage 4 2 2 2 2 3" xfId="9902"/>
    <cellStyle name="Pourcentage 4 2 2 2 2 3 2" xfId="25409"/>
    <cellStyle name="Pourcentage 4 2 2 2 2 3 3" xfId="35966"/>
    <cellStyle name="Pourcentage 4 2 2 2 2 3 4" xfId="46521"/>
    <cellStyle name="Pourcentage 4 2 2 2 2 3 5" xfId="57085"/>
    <cellStyle name="Pourcentage 4 2 2 2 2 4" xfId="4620"/>
    <cellStyle name="Pourcentage 4 2 2 2 2 5" xfId="15198"/>
    <cellStyle name="Pourcentage 4 2 2 2 2 6" xfId="20129"/>
    <cellStyle name="Pourcentage 4 2 2 2 2 7" xfId="30686"/>
    <cellStyle name="Pourcentage 4 2 2 2 2 8" xfId="41241"/>
    <cellStyle name="Pourcentage 4 2 2 2 2 9" xfId="51805"/>
    <cellStyle name="Pourcentage 4 2 2 2 3" xfId="6030"/>
    <cellStyle name="Pourcentage 4 2 2 2 3 2" xfId="11311"/>
    <cellStyle name="Pourcentage 4 2 2 2 3 2 2" xfId="26817"/>
    <cellStyle name="Pourcentage 4 2 2 2 3 2 3" xfId="37374"/>
    <cellStyle name="Pourcentage 4 2 2 2 3 2 4" xfId="47929"/>
    <cellStyle name="Pourcentage 4 2 2 2 3 2 5" xfId="58493"/>
    <cellStyle name="Pourcentage 4 2 2 2 3 3" xfId="16430"/>
    <cellStyle name="Pourcentage 4 2 2 2 3 4" xfId="21537"/>
    <cellStyle name="Pourcentage 4 2 2 2 3 5" xfId="32094"/>
    <cellStyle name="Pourcentage 4 2 2 2 3 6" xfId="42649"/>
    <cellStyle name="Pourcentage 4 2 2 2 3 7" xfId="53213"/>
    <cellStyle name="Pourcentage 4 2 2 2 4" xfId="8670"/>
    <cellStyle name="Pourcentage 4 2 2 2 4 2" xfId="24177"/>
    <cellStyle name="Pourcentage 4 2 2 2 4 3" xfId="34734"/>
    <cellStyle name="Pourcentage 4 2 2 2 4 4" xfId="45289"/>
    <cellStyle name="Pourcentage 4 2 2 2 4 5" xfId="55853"/>
    <cellStyle name="Pourcentage 4 2 2 2 5" xfId="3388"/>
    <cellStyle name="Pourcentage 4 2 2 2 6" xfId="13966"/>
    <cellStyle name="Pourcentage 4 2 2 2 7" xfId="18897"/>
    <cellStyle name="Pourcentage 4 2 2 2 8" xfId="29454"/>
    <cellStyle name="Pourcentage 4 2 2 2 9" xfId="40009"/>
    <cellStyle name="Pourcentage 4 2 2 3" xfId="1096"/>
    <cellStyle name="Pourcentage 4 2 2 3 10" xfId="50925"/>
    <cellStyle name="Pourcentage 4 2 2 3 2" xfId="2328"/>
    <cellStyle name="Pourcentage 4 2 2 3 2 2" xfId="7614"/>
    <cellStyle name="Pourcentage 4 2 2 3 2 2 2" xfId="12895"/>
    <cellStyle name="Pourcentage 4 2 2 3 2 2 2 2" xfId="28401"/>
    <cellStyle name="Pourcentage 4 2 2 3 2 2 2 3" xfId="38958"/>
    <cellStyle name="Pourcentage 4 2 2 3 2 2 2 4" xfId="49513"/>
    <cellStyle name="Pourcentage 4 2 2 3 2 2 2 5" xfId="60077"/>
    <cellStyle name="Pourcentage 4 2 2 3 2 2 3" xfId="18014"/>
    <cellStyle name="Pourcentage 4 2 2 3 2 2 4" xfId="23121"/>
    <cellStyle name="Pourcentage 4 2 2 3 2 2 5" xfId="33678"/>
    <cellStyle name="Pourcentage 4 2 2 3 2 2 6" xfId="44233"/>
    <cellStyle name="Pourcentage 4 2 2 3 2 2 7" xfId="54797"/>
    <cellStyle name="Pourcentage 4 2 2 3 2 3" xfId="10254"/>
    <cellStyle name="Pourcentage 4 2 2 3 2 3 2" xfId="25761"/>
    <cellStyle name="Pourcentage 4 2 2 3 2 3 3" xfId="36318"/>
    <cellStyle name="Pourcentage 4 2 2 3 2 3 4" xfId="46873"/>
    <cellStyle name="Pourcentage 4 2 2 3 2 3 5" xfId="57437"/>
    <cellStyle name="Pourcentage 4 2 2 3 2 4" xfId="4972"/>
    <cellStyle name="Pourcentage 4 2 2 3 2 5" xfId="15550"/>
    <cellStyle name="Pourcentage 4 2 2 3 2 6" xfId="20481"/>
    <cellStyle name="Pourcentage 4 2 2 3 2 7" xfId="31038"/>
    <cellStyle name="Pourcentage 4 2 2 3 2 8" xfId="41593"/>
    <cellStyle name="Pourcentage 4 2 2 3 2 9" xfId="52157"/>
    <cellStyle name="Pourcentage 4 2 2 3 3" xfId="6382"/>
    <cellStyle name="Pourcentage 4 2 2 3 3 2" xfId="11663"/>
    <cellStyle name="Pourcentage 4 2 2 3 3 2 2" xfId="27169"/>
    <cellStyle name="Pourcentage 4 2 2 3 3 2 3" xfId="37726"/>
    <cellStyle name="Pourcentage 4 2 2 3 3 2 4" xfId="48281"/>
    <cellStyle name="Pourcentage 4 2 2 3 3 2 5" xfId="58845"/>
    <cellStyle name="Pourcentage 4 2 2 3 3 3" xfId="16782"/>
    <cellStyle name="Pourcentage 4 2 2 3 3 4" xfId="21889"/>
    <cellStyle name="Pourcentage 4 2 2 3 3 5" xfId="32446"/>
    <cellStyle name="Pourcentage 4 2 2 3 3 6" xfId="43001"/>
    <cellStyle name="Pourcentage 4 2 2 3 3 7" xfId="53565"/>
    <cellStyle name="Pourcentage 4 2 2 3 4" xfId="9022"/>
    <cellStyle name="Pourcentage 4 2 2 3 4 2" xfId="24529"/>
    <cellStyle name="Pourcentage 4 2 2 3 4 3" xfId="35086"/>
    <cellStyle name="Pourcentage 4 2 2 3 4 4" xfId="45641"/>
    <cellStyle name="Pourcentage 4 2 2 3 4 5" xfId="56205"/>
    <cellStyle name="Pourcentage 4 2 2 3 5" xfId="3740"/>
    <cellStyle name="Pourcentage 4 2 2 3 6" xfId="14318"/>
    <cellStyle name="Pourcentage 4 2 2 3 7" xfId="19249"/>
    <cellStyle name="Pourcentage 4 2 2 3 8" xfId="29806"/>
    <cellStyle name="Pourcentage 4 2 2 3 9" xfId="40361"/>
    <cellStyle name="Pourcentage 4 2 2 4" xfId="1624"/>
    <cellStyle name="Pourcentage 4 2 2 4 2" xfId="6910"/>
    <cellStyle name="Pourcentage 4 2 2 4 2 2" xfId="12191"/>
    <cellStyle name="Pourcentage 4 2 2 4 2 2 2" xfId="27697"/>
    <cellStyle name="Pourcentage 4 2 2 4 2 2 3" xfId="38254"/>
    <cellStyle name="Pourcentage 4 2 2 4 2 2 4" xfId="48809"/>
    <cellStyle name="Pourcentage 4 2 2 4 2 2 5" xfId="59373"/>
    <cellStyle name="Pourcentage 4 2 2 4 2 3" xfId="17310"/>
    <cellStyle name="Pourcentage 4 2 2 4 2 4" xfId="22417"/>
    <cellStyle name="Pourcentage 4 2 2 4 2 5" xfId="32974"/>
    <cellStyle name="Pourcentage 4 2 2 4 2 6" xfId="43529"/>
    <cellStyle name="Pourcentage 4 2 2 4 2 7" xfId="54093"/>
    <cellStyle name="Pourcentage 4 2 2 4 3" xfId="9550"/>
    <cellStyle name="Pourcentage 4 2 2 4 3 2" xfId="25057"/>
    <cellStyle name="Pourcentage 4 2 2 4 3 3" xfId="35614"/>
    <cellStyle name="Pourcentage 4 2 2 4 3 4" xfId="46169"/>
    <cellStyle name="Pourcentage 4 2 2 4 3 5" xfId="56733"/>
    <cellStyle name="Pourcentage 4 2 2 4 4" xfId="4268"/>
    <cellStyle name="Pourcentage 4 2 2 4 5" xfId="14846"/>
    <cellStyle name="Pourcentage 4 2 2 4 6" xfId="19777"/>
    <cellStyle name="Pourcentage 4 2 2 4 7" xfId="30334"/>
    <cellStyle name="Pourcentage 4 2 2 4 8" xfId="40889"/>
    <cellStyle name="Pourcentage 4 2 2 4 9" xfId="51453"/>
    <cellStyle name="Pourcentage 4 2 2 5" xfId="5677"/>
    <cellStyle name="Pourcentage 4 2 2 5 2" xfId="10959"/>
    <cellStyle name="Pourcentage 4 2 2 5 2 2" xfId="26465"/>
    <cellStyle name="Pourcentage 4 2 2 5 2 3" xfId="37022"/>
    <cellStyle name="Pourcentage 4 2 2 5 2 4" xfId="47577"/>
    <cellStyle name="Pourcentage 4 2 2 5 2 5" xfId="58141"/>
    <cellStyle name="Pourcentage 4 2 2 5 3" xfId="16078"/>
    <cellStyle name="Pourcentage 4 2 2 5 4" xfId="21185"/>
    <cellStyle name="Pourcentage 4 2 2 5 5" xfId="31742"/>
    <cellStyle name="Pourcentage 4 2 2 5 6" xfId="42297"/>
    <cellStyle name="Pourcentage 4 2 2 5 7" xfId="52861"/>
    <cellStyle name="Pourcentage 4 2 2 6" xfId="8318"/>
    <cellStyle name="Pourcentage 4 2 2 6 2" xfId="23825"/>
    <cellStyle name="Pourcentage 4 2 2 6 3" xfId="34382"/>
    <cellStyle name="Pourcentage 4 2 2 6 4" xfId="44937"/>
    <cellStyle name="Pourcentage 4 2 2 6 5" xfId="55501"/>
    <cellStyle name="Pourcentage 4 2 2 7" xfId="3040"/>
    <cellStyle name="Pourcentage 4 2 2 8" xfId="13614"/>
    <cellStyle name="Pourcentage 4 2 2 9" xfId="18545"/>
    <cellStyle name="Pourcentage 4 2 3" xfId="567"/>
    <cellStyle name="Pourcentage 4 2 3 10" xfId="39833"/>
    <cellStyle name="Pourcentage 4 2 3 11" xfId="50397"/>
    <cellStyle name="Pourcentage 4 2 3 2" xfId="1272"/>
    <cellStyle name="Pourcentage 4 2 3 2 10" xfId="51101"/>
    <cellStyle name="Pourcentage 4 2 3 2 2" xfId="2504"/>
    <cellStyle name="Pourcentage 4 2 3 2 2 2" xfId="7790"/>
    <cellStyle name="Pourcentage 4 2 3 2 2 2 2" xfId="13071"/>
    <cellStyle name="Pourcentage 4 2 3 2 2 2 2 2" xfId="28577"/>
    <cellStyle name="Pourcentage 4 2 3 2 2 2 2 3" xfId="39134"/>
    <cellStyle name="Pourcentage 4 2 3 2 2 2 2 4" xfId="49689"/>
    <cellStyle name="Pourcentage 4 2 3 2 2 2 2 5" xfId="60253"/>
    <cellStyle name="Pourcentage 4 2 3 2 2 2 3" xfId="18190"/>
    <cellStyle name="Pourcentage 4 2 3 2 2 2 4" xfId="23297"/>
    <cellStyle name="Pourcentage 4 2 3 2 2 2 5" xfId="33854"/>
    <cellStyle name="Pourcentage 4 2 3 2 2 2 6" xfId="44409"/>
    <cellStyle name="Pourcentage 4 2 3 2 2 2 7" xfId="54973"/>
    <cellStyle name="Pourcentage 4 2 3 2 2 3" xfId="10430"/>
    <cellStyle name="Pourcentage 4 2 3 2 2 3 2" xfId="25937"/>
    <cellStyle name="Pourcentage 4 2 3 2 2 3 3" xfId="36494"/>
    <cellStyle name="Pourcentage 4 2 3 2 2 3 4" xfId="47049"/>
    <cellStyle name="Pourcentage 4 2 3 2 2 3 5" xfId="57613"/>
    <cellStyle name="Pourcentage 4 2 3 2 2 4" xfId="5148"/>
    <cellStyle name="Pourcentage 4 2 3 2 2 5" xfId="15726"/>
    <cellStyle name="Pourcentage 4 2 3 2 2 6" xfId="20657"/>
    <cellStyle name="Pourcentage 4 2 3 2 2 7" xfId="31214"/>
    <cellStyle name="Pourcentage 4 2 3 2 2 8" xfId="41769"/>
    <cellStyle name="Pourcentage 4 2 3 2 2 9" xfId="52333"/>
    <cellStyle name="Pourcentage 4 2 3 2 3" xfId="6558"/>
    <cellStyle name="Pourcentage 4 2 3 2 3 2" xfId="11839"/>
    <cellStyle name="Pourcentage 4 2 3 2 3 2 2" xfId="27345"/>
    <cellStyle name="Pourcentage 4 2 3 2 3 2 3" xfId="37902"/>
    <cellStyle name="Pourcentage 4 2 3 2 3 2 4" xfId="48457"/>
    <cellStyle name="Pourcentage 4 2 3 2 3 2 5" xfId="59021"/>
    <cellStyle name="Pourcentage 4 2 3 2 3 3" xfId="16958"/>
    <cellStyle name="Pourcentage 4 2 3 2 3 4" xfId="22065"/>
    <cellStyle name="Pourcentage 4 2 3 2 3 5" xfId="32622"/>
    <cellStyle name="Pourcentage 4 2 3 2 3 6" xfId="43177"/>
    <cellStyle name="Pourcentage 4 2 3 2 3 7" xfId="53741"/>
    <cellStyle name="Pourcentage 4 2 3 2 4" xfId="9198"/>
    <cellStyle name="Pourcentage 4 2 3 2 4 2" xfId="24705"/>
    <cellStyle name="Pourcentage 4 2 3 2 4 3" xfId="35262"/>
    <cellStyle name="Pourcentage 4 2 3 2 4 4" xfId="45817"/>
    <cellStyle name="Pourcentage 4 2 3 2 4 5" xfId="56381"/>
    <cellStyle name="Pourcentage 4 2 3 2 5" xfId="3916"/>
    <cellStyle name="Pourcentage 4 2 3 2 6" xfId="14494"/>
    <cellStyle name="Pourcentage 4 2 3 2 7" xfId="19425"/>
    <cellStyle name="Pourcentage 4 2 3 2 8" xfId="29982"/>
    <cellStyle name="Pourcentage 4 2 3 2 9" xfId="40537"/>
    <cellStyle name="Pourcentage 4 2 3 3" xfId="1800"/>
    <cellStyle name="Pourcentage 4 2 3 3 2" xfId="7086"/>
    <cellStyle name="Pourcentage 4 2 3 3 2 2" xfId="12367"/>
    <cellStyle name="Pourcentage 4 2 3 3 2 2 2" xfId="27873"/>
    <cellStyle name="Pourcentage 4 2 3 3 2 2 3" xfId="38430"/>
    <cellStyle name="Pourcentage 4 2 3 3 2 2 4" xfId="48985"/>
    <cellStyle name="Pourcentage 4 2 3 3 2 2 5" xfId="59549"/>
    <cellStyle name="Pourcentage 4 2 3 3 2 3" xfId="17486"/>
    <cellStyle name="Pourcentage 4 2 3 3 2 4" xfId="22593"/>
    <cellStyle name="Pourcentage 4 2 3 3 2 5" xfId="33150"/>
    <cellStyle name="Pourcentage 4 2 3 3 2 6" xfId="43705"/>
    <cellStyle name="Pourcentage 4 2 3 3 2 7" xfId="54269"/>
    <cellStyle name="Pourcentage 4 2 3 3 3" xfId="9726"/>
    <cellStyle name="Pourcentage 4 2 3 3 3 2" xfId="25233"/>
    <cellStyle name="Pourcentage 4 2 3 3 3 3" xfId="35790"/>
    <cellStyle name="Pourcentage 4 2 3 3 3 4" xfId="46345"/>
    <cellStyle name="Pourcentage 4 2 3 3 3 5" xfId="56909"/>
    <cellStyle name="Pourcentage 4 2 3 3 4" xfId="4444"/>
    <cellStyle name="Pourcentage 4 2 3 3 5" xfId="15022"/>
    <cellStyle name="Pourcentage 4 2 3 3 6" xfId="19953"/>
    <cellStyle name="Pourcentage 4 2 3 3 7" xfId="30510"/>
    <cellStyle name="Pourcentage 4 2 3 3 8" xfId="41065"/>
    <cellStyle name="Pourcentage 4 2 3 3 9" xfId="51629"/>
    <cellStyle name="Pourcentage 4 2 3 4" xfId="5853"/>
    <cellStyle name="Pourcentage 4 2 3 4 2" xfId="11135"/>
    <cellStyle name="Pourcentage 4 2 3 4 2 2" xfId="26641"/>
    <cellStyle name="Pourcentage 4 2 3 4 2 3" xfId="37198"/>
    <cellStyle name="Pourcentage 4 2 3 4 2 4" xfId="47753"/>
    <cellStyle name="Pourcentage 4 2 3 4 2 5" xfId="58317"/>
    <cellStyle name="Pourcentage 4 2 3 4 3" xfId="16254"/>
    <cellStyle name="Pourcentage 4 2 3 4 4" xfId="21361"/>
    <cellStyle name="Pourcentage 4 2 3 4 5" xfId="31918"/>
    <cellStyle name="Pourcentage 4 2 3 4 6" xfId="42473"/>
    <cellStyle name="Pourcentage 4 2 3 4 7" xfId="53037"/>
    <cellStyle name="Pourcentage 4 2 3 5" xfId="8494"/>
    <cellStyle name="Pourcentage 4 2 3 5 2" xfId="24001"/>
    <cellStyle name="Pourcentage 4 2 3 5 3" xfId="34558"/>
    <cellStyle name="Pourcentage 4 2 3 5 4" xfId="45113"/>
    <cellStyle name="Pourcentage 4 2 3 5 5" xfId="55677"/>
    <cellStyle name="Pourcentage 4 2 3 6" xfId="3212"/>
    <cellStyle name="Pourcentage 4 2 3 7" xfId="13790"/>
    <cellStyle name="Pourcentage 4 2 3 8" xfId="18721"/>
    <cellStyle name="Pourcentage 4 2 3 9" xfId="29278"/>
    <cellStyle name="Pourcentage 4 2 4" xfId="920"/>
    <cellStyle name="Pourcentage 4 2 4 10" xfId="50749"/>
    <cellStyle name="Pourcentage 4 2 4 2" xfId="2152"/>
    <cellStyle name="Pourcentage 4 2 4 2 2" xfId="7438"/>
    <cellStyle name="Pourcentage 4 2 4 2 2 2" xfId="12719"/>
    <cellStyle name="Pourcentage 4 2 4 2 2 2 2" xfId="28225"/>
    <cellStyle name="Pourcentage 4 2 4 2 2 2 3" xfId="38782"/>
    <cellStyle name="Pourcentage 4 2 4 2 2 2 4" xfId="49337"/>
    <cellStyle name="Pourcentage 4 2 4 2 2 2 5" xfId="59901"/>
    <cellStyle name="Pourcentage 4 2 4 2 2 3" xfId="17838"/>
    <cellStyle name="Pourcentage 4 2 4 2 2 4" xfId="22945"/>
    <cellStyle name="Pourcentage 4 2 4 2 2 5" xfId="33502"/>
    <cellStyle name="Pourcentage 4 2 4 2 2 6" xfId="44057"/>
    <cellStyle name="Pourcentage 4 2 4 2 2 7" xfId="54621"/>
    <cellStyle name="Pourcentage 4 2 4 2 3" xfId="10078"/>
    <cellStyle name="Pourcentage 4 2 4 2 3 2" xfId="25585"/>
    <cellStyle name="Pourcentage 4 2 4 2 3 3" xfId="36142"/>
    <cellStyle name="Pourcentage 4 2 4 2 3 4" xfId="46697"/>
    <cellStyle name="Pourcentage 4 2 4 2 3 5" xfId="57261"/>
    <cellStyle name="Pourcentage 4 2 4 2 4" xfId="4796"/>
    <cellStyle name="Pourcentage 4 2 4 2 5" xfId="15374"/>
    <cellStyle name="Pourcentage 4 2 4 2 6" xfId="20305"/>
    <cellStyle name="Pourcentage 4 2 4 2 7" xfId="30862"/>
    <cellStyle name="Pourcentage 4 2 4 2 8" xfId="41417"/>
    <cellStyle name="Pourcentage 4 2 4 2 9" xfId="51981"/>
    <cellStyle name="Pourcentage 4 2 4 3" xfId="6206"/>
    <cellStyle name="Pourcentage 4 2 4 3 2" xfId="11487"/>
    <cellStyle name="Pourcentage 4 2 4 3 2 2" xfId="26993"/>
    <cellStyle name="Pourcentage 4 2 4 3 2 3" xfId="37550"/>
    <cellStyle name="Pourcentage 4 2 4 3 2 4" xfId="48105"/>
    <cellStyle name="Pourcentage 4 2 4 3 2 5" xfId="58669"/>
    <cellStyle name="Pourcentage 4 2 4 3 3" xfId="16606"/>
    <cellStyle name="Pourcentage 4 2 4 3 4" xfId="21713"/>
    <cellStyle name="Pourcentage 4 2 4 3 5" xfId="32270"/>
    <cellStyle name="Pourcentage 4 2 4 3 6" xfId="42825"/>
    <cellStyle name="Pourcentage 4 2 4 3 7" xfId="53389"/>
    <cellStyle name="Pourcentage 4 2 4 4" xfId="8846"/>
    <cellStyle name="Pourcentage 4 2 4 4 2" xfId="24353"/>
    <cellStyle name="Pourcentage 4 2 4 4 3" xfId="34910"/>
    <cellStyle name="Pourcentage 4 2 4 4 4" xfId="45465"/>
    <cellStyle name="Pourcentage 4 2 4 4 5" xfId="56029"/>
    <cellStyle name="Pourcentage 4 2 4 5" xfId="3564"/>
    <cellStyle name="Pourcentage 4 2 4 6" xfId="14142"/>
    <cellStyle name="Pourcentage 4 2 4 7" xfId="19073"/>
    <cellStyle name="Pourcentage 4 2 4 8" xfId="29630"/>
    <cellStyle name="Pourcentage 4 2 4 9" xfId="40185"/>
    <cellStyle name="Pourcentage 4 2 5" xfId="1448"/>
    <cellStyle name="Pourcentage 4 2 5 2" xfId="6734"/>
    <cellStyle name="Pourcentage 4 2 5 2 2" xfId="12015"/>
    <cellStyle name="Pourcentage 4 2 5 2 2 2" xfId="27521"/>
    <cellStyle name="Pourcentage 4 2 5 2 2 3" xfId="38078"/>
    <cellStyle name="Pourcentage 4 2 5 2 2 4" xfId="48633"/>
    <cellStyle name="Pourcentage 4 2 5 2 2 5" xfId="59197"/>
    <cellStyle name="Pourcentage 4 2 5 2 3" xfId="17134"/>
    <cellStyle name="Pourcentage 4 2 5 2 4" xfId="22241"/>
    <cellStyle name="Pourcentage 4 2 5 2 5" xfId="32798"/>
    <cellStyle name="Pourcentage 4 2 5 2 6" xfId="43353"/>
    <cellStyle name="Pourcentage 4 2 5 2 7" xfId="53917"/>
    <cellStyle name="Pourcentage 4 2 5 3" xfId="9374"/>
    <cellStyle name="Pourcentage 4 2 5 3 2" xfId="24881"/>
    <cellStyle name="Pourcentage 4 2 5 3 3" xfId="35438"/>
    <cellStyle name="Pourcentage 4 2 5 3 4" xfId="45993"/>
    <cellStyle name="Pourcentage 4 2 5 3 5" xfId="56557"/>
    <cellStyle name="Pourcentage 4 2 5 4" xfId="4092"/>
    <cellStyle name="Pourcentage 4 2 5 5" xfId="14670"/>
    <cellStyle name="Pourcentage 4 2 5 6" xfId="19601"/>
    <cellStyle name="Pourcentage 4 2 5 7" xfId="30158"/>
    <cellStyle name="Pourcentage 4 2 5 8" xfId="40713"/>
    <cellStyle name="Pourcentage 4 2 5 9" xfId="51277"/>
    <cellStyle name="Pourcentage 4 2 6" xfId="2680"/>
    <cellStyle name="Pourcentage 4 2 6 2" xfId="7966"/>
    <cellStyle name="Pourcentage 4 2 6 2 2" xfId="13247"/>
    <cellStyle name="Pourcentage 4 2 6 2 2 2" xfId="28753"/>
    <cellStyle name="Pourcentage 4 2 6 2 2 3" xfId="39310"/>
    <cellStyle name="Pourcentage 4 2 6 2 2 4" xfId="49865"/>
    <cellStyle name="Pourcentage 4 2 6 2 2 5" xfId="60429"/>
    <cellStyle name="Pourcentage 4 2 6 2 3" xfId="23473"/>
    <cellStyle name="Pourcentage 4 2 6 2 4" xfId="34030"/>
    <cellStyle name="Pourcentage 4 2 6 2 5" xfId="44585"/>
    <cellStyle name="Pourcentage 4 2 6 2 6" xfId="55149"/>
    <cellStyle name="Pourcentage 4 2 6 3" xfId="10606"/>
    <cellStyle name="Pourcentage 4 2 6 3 2" xfId="26113"/>
    <cellStyle name="Pourcentage 4 2 6 3 3" xfId="36670"/>
    <cellStyle name="Pourcentage 4 2 6 3 4" xfId="47225"/>
    <cellStyle name="Pourcentage 4 2 6 3 5" xfId="57789"/>
    <cellStyle name="Pourcentage 4 2 6 4" xfId="5324"/>
    <cellStyle name="Pourcentage 4 2 6 5" xfId="15902"/>
    <cellStyle name="Pourcentage 4 2 6 6" xfId="20833"/>
    <cellStyle name="Pourcentage 4 2 6 7" xfId="31390"/>
    <cellStyle name="Pourcentage 4 2 6 8" xfId="41945"/>
    <cellStyle name="Pourcentage 4 2 6 9" xfId="52509"/>
    <cellStyle name="Pourcentage 4 2 7" xfId="5501"/>
    <cellStyle name="Pourcentage 4 2 7 2" xfId="10783"/>
    <cellStyle name="Pourcentage 4 2 7 2 2" xfId="26289"/>
    <cellStyle name="Pourcentage 4 2 7 2 3" xfId="36846"/>
    <cellStyle name="Pourcentage 4 2 7 2 4" xfId="47401"/>
    <cellStyle name="Pourcentage 4 2 7 2 5" xfId="57965"/>
    <cellStyle name="Pourcentage 4 2 7 3" xfId="21009"/>
    <cellStyle name="Pourcentage 4 2 7 4" xfId="31566"/>
    <cellStyle name="Pourcentage 4 2 7 5" xfId="42121"/>
    <cellStyle name="Pourcentage 4 2 7 6" xfId="52685"/>
    <cellStyle name="Pourcentage 4 2 8" xfId="8142"/>
    <cellStyle name="Pourcentage 4 2 8 2" xfId="23649"/>
    <cellStyle name="Pourcentage 4 2 8 3" xfId="34206"/>
    <cellStyle name="Pourcentage 4 2 8 4" xfId="44761"/>
    <cellStyle name="Pourcentage 4 2 8 5" xfId="55325"/>
    <cellStyle name="Pourcentage 4 2 9" xfId="2857"/>
    <cellStyle name="Pourcentage 4 3" xfId="304"/>
    <cellStyle name="Pourcentage 4 3 10" xfId="29019"/>
    <cellStyle name="Pourcentage 4 3 11" xfId="39574"/>
    <cellStyle name="Pourcentage 4 3 12" xfId="50134"/>
    <cellStyle name="Pourcentage 4 3 2" xfId="657"/>
    <cellStyle name="Pourcentage 4 3 2 10" xfId="50486"/>
    <cellStyle name="Pourcentage 4 3 2 2" xfId="1889"/>
    <cellStyle name="Pourcentage 4 3 2 2 2" xfId="7175"/>
    <cellStyle name="Pourcentage 4 3 2 2 2 2" xfId="12456"/>
    <cellStyle name="Pourcentage 4 3 2 2 2 2 2" xfId="27962"/>
    <cellStyle name="Pourcentage 4 3 2 2 2 2 3" xfId="38519"/>
    <cellStyle name="Pourcentage 4 3 2 2 2 2 4" xfId="49074"/>
    <cellStyle name="Pourcentage 4 3 2 2 2 2 5" xfId="59638"/>
    <cellStyle name="Pourcentage 4 3 2 2 2 3" xfId="17575"/>
    <cellStyle name="Pourcentage 4 3 2 2 2 4" xfId="22682"/>
    <cellStyle name="Pourcentage 4 3 2 2 2 5" xfId="33239"/>
    <cellStyle name="Pourcentage 4 3 2 2 2 6" xfId="43794"/>
    <cellStyle name="Pourcentage 4 3 2 2 2 7" xfId="54358"/>
    <cellStyle name="Pourcentage 4 3 2 2 3" xfId="9815"/>
    <cellStyle name="Pourcentage 4 3 2 2 3 2" xfId="25322"/>
    <cellStyle name="Pourcentage 4 3 2 2 3 3" xfId="35879"/>
    <cellStyle name="Pourcentage 4 3 2 2 3 4" xfId="46434"/>
    <cellStyle name="Pourcentage 4 3 2 2 3 5" xfId="56998"/>
    <cellStyle name="Pourcentage 4 3 2 2 4" xfId="4533"/>
    <cellStyle name="Pourcentage 4 3 2 2 5" xfId="15111"/>
    <cellStyle name="Pourcentage 4 3 2 2 6" xfId="20042"/>
    <cellStyle name="Pourcentage 4 3 2 2 7" xfId="30599"/>
    <cellStyle name="Pourcentage 4 3 2 2 8" xfId="41154"/>
    <cellStyle name="Pourcentage 4 3 2 2 9" xfId="51718"/>
    <cellStyle name="Pourcentage 4 3 2 3" xfId="5943"/>
    <cellStyle name="Pourcentage 4 3 2 3 2" xfId="11224"/>
    <cellStyle name="Pourcentage 4 3 2 3 2 2" xfId="26730"/>
    <cellStyle name="Pourcentage 4 3 2 3 2 3" xfId="37287"/>
    <cellStyle name="Pourcentage 4 3 2 3 2 4" xfId="47842"/>
    <cellStyle name="Pourcentage 4 3 2 3 2 5" xfId="58406"/>
    <cellStyle name="Pourcentage 4 3 2 3 3" xfId="16343"/>
    <cellStyle name="Pourcentage 4 3 2 3 4" xfId="21450"/>
    <cellStyle name="Pourcentage 4 3 2 3 5" xfId="32007"/>
    <cellStyle name="Pourcentage 4 3 2 3 6" xfId="42562"/>
    <cellStyle name="Pourcentage 4 3 2 3 7" xfId="53126"/>
    <cellStyle name="Pourcentage 4 3 2 4" xfId="8583"/>
    <cellStyle name="Pourcentage 4 3 2 4 2" xfId="24090"/>
    <cellStyle name="Pourcentage 4 3 2 4 3" xfId="34647"/>
    <cellStyle name="Pourcentage 4 3 2 4 4" xfId="45202"/>
    <cellStyle name="Pourcentage 4 3 2 4 5" xfId="55766"/>
    <cellStyle name="Pourcentage 4 3 2 5" xfId="3301"/>
    <cellStyle name="Pourcentage 4 3 2 6" xfId="13879"/>
    <cellStyle name="Pourcentage 4 3 2 7" xfId="18810"/>
    <cellStyle name="Pourcentage 4 3 2 8" xfId="29367"/>
    <cellStyle name="Pourcentage 4 3 2 9" xfId="39922"/>
    <cellStyle name="Pourcentage 4 3 3" xfId="1009"/>
    <cellStyle name="Pourcentage 4 3 3 10" xfId="50838"/>
    <cellStyle name="Pourcentage 4 3 3 2" xfId="2241"/>
    <cellStyle name="Pourcentage 4 3 3 2 2" xfId="7527"/>
    <cellStyle name="Pourcentage 4 3 3 2 2 2" xfId="12808"/>
    <cellStyle name="Pourcentage 4 3 3 2 2 2 2" xfId="28314"/>
    <cellStyle name="Pourcentage 4 3 3 2 2 2 3" xfId="38871"/>
    <cellStyle name="Pourcentage 4 3 3 2 2 2 4" xfId="49426"/>
    <cellStyle name="Pourcentage 4 3 3 2 2 2 5" xfId="59990"/>
    <cellStyle name="Pourcentage 4 3 3 2 2 3" xfId="17927"/>
    <cellStyle name="Pourcentage 4 3 3 2 2 4" xfId="23034"/>
    <cellStyle name="Pourcentage 4 3 3 2 2 5" xfId="33591"/>
    <cellStyle name="Pourcentage 4 3 3 2 2 6" xfId="44146"/>
    <cellStyle name="Pourcentage 4 3 3 2 2 7" xfId="54710"/>
    <cellStyle name="Pourcentage 4 3 3 2 3" xfId="10167"/>
    <cellStyle name="Pourcentage 4 3 3 2 3 2" xfId="25674"/>
    <cellStyle name="Pourcentage 4 3 3 2 3 3" xfId="36231"/>
    <cellStyle name="Pourcentage 4 3 3 2 3 4" xfId="46786"/>
    <cellStyle name="Pourcentage 4 3 3 2 3 5" xfId="57350"/>
    <cellStyle name="Pourcentage 4 3 3 2 4" xfId="4885"/>
    <cellStyle name="Pourcentage 4 3 3 2 5" xfId="15463"/>
    <cellStyle name="Pourcentage 4 3 3 2 6" xfId="20394"/>
    <cellStyle name="Pourcentage 4 3 3 2 7" xfId="30951"/>
    <cellStyle name="Pourcentage 4 3 3 2 8" xfId="41506"/>
    <cellStyle name="Pourcentage 4 3 3 2 9" xfId="52070"/>
    <cellStyle name="Pourcentage 4 3 3 3" xfId="6295"/>
    <cellStyle name="Pourcentage 4 3 3 3 2" xfId="11576"/>
    <cellStyle name="Pourcentage 4 3 3 3 2 2" xfId="27082"/>
    <cellStyle name="Pourcentage 4 3 3 3 2 3" xfId="37639"/>
    <cellStyle name="Pourcentage 4 3 3 3 2 4" xfId="48194"/>
    <cellStyle name="Pourcentage 4 3 3 3 2 5" xfId="58758"/>
    <cellStyle name="Pourcentage 4 3 3 3 3" xfId="16695"/>
    <cellStyle name="Pourcentage 4 3 3 3 4" xfId="21802"/>
    <cellStyle name="Pourcentage 4 3 3 3 5" xfId="32359"/>
    <cellStyle name="Pourcentage 4 3 3 3 6" xfId="42914"/>
    <cellStyle name="Pourcentage 4 3 3 3 7" xfId="53478"/>
    <cellStyle name="Pourcentage 4 3 3 4" xfId="8935"/>
    <cellStyle name="Pourcentage 4 3 3 4 2" xfId="24442"/>
    <cellStyle name="Pourcentage 4 3 3 4 3" xfId="34999"/>
    <cellStyle name="Pourcentage 4 3 3 4 4" xfId="45554"/>
    <cellStyle name="Pourcentage 4 3 3 4 5" xfId="56118"/>
    <cellStyle name="Pourcentage 4 3 3 5" xfId="3653"/>
    <cellStyle name="Pourcentage 4 3 3 6" xfId="14231"/>
    <cellStyle name="Pourcentage 4 3 3 7" xfId="19162"/>
    <cellStyle name="Pourcentage 4 3 3 8" xfId="29719"/>
    <cellStyle name="Pourcentage 4 3 3 9" xfId="40274"/>
    <cellStyle name="Pourcentage 4 3 4" xfId="1537"/>
    <cellStyle name="Pourcentage 4 3 4 2" xfId="6823"/>
    <cellStyle name="Pourcentage 4 3 4 2 2" xfId="12104"/>
    <cellStyle name="Pourcentage 4 3 4 2 2 2" xfId="27610"/>
    <cellStyle name="Pourcentage 4 3 4 2 2 3" xfId="38167"/>
    <cellStyle name="Pourcentage 4 3 4 2 2 4" xfId="48722"/>
    <cellStyle name="Pourcentage 4 3 4 2 2 5" xfId="59286"/>
    <cellStyle name="Pourcentage 4 3 4 2 3" xfId="17223"/>
    <cellStyle name="Pourcentage 4 3 4 2 4" xfId="22330"/>
    <cellStyle name="Pourcentage 4 3 4 2 5" xfId="32887"/>
    <cellStyle name="Pourcentage 4 3 4 2 6" xfId="43442"/>
    <cellStyle name="Pourcentage 4 3 4 2 7" xfId="54006"/>
    <cellStyle name="Pourcentage 4 3 4 3" xfId="9463"/>
    <cellStyle name="Pourcentage 4 3 4 3 2" xfId="24970"/>
    <cellStyle name="Pourcentage 4 3 4 3 3" xfId="35527"/>
    <cellStyle name="Pourcentage 4 3 4 3 4" xfId="46082"/>
    <cellStyle name="Pourcentage 4 3 4 3 5" xfId="56646"/>
    <cellStyle name="Pourcentage 4 3 4 4" xfId="4181"/>
    <cellStyle name="Pourcentage 4 3 4 5" xfId="14759"/>
    <cellStyle name="Pourcentage 4 3 4 6" xfId="19690"/>
    <cellStyle name="Pourcentage 4 3 4 7" xfId="30247"/>
    <cellStyle name="Pourcentage 4 3 4 8" xfId="40802"/>
    <cellStyle name="Pourcentage 4 3 4 9" xfId="51366"/>
    <cellStyle name="Pourcentage 4 3 5" xfId="5590"/>
    <cellStyle name="Pourcentage 4 3 5 2" xfId="10872"/>
    <cellStyle name="Pourcentage 4 3 5 2 2" xfId="26378"/>
    <cellStyle name="Pourcentage 4 3 5 2 3" xfId="36935"/>
    <cellStyle name="Pourcentage 4 3 5 2 4" xfId="47490"/>
    <cellStyle name="Pourcentage 4 3 5 2 5" xfId="58054"/>
    <cellStyle name="Pourcentage 4 3 5 3" xfId="15991"/>
    <cellStyle name="Pourcentage 4 3 5 4" xfId="21098"/>
    <cellStyle name="Pourcentage 4 3 5 5" xfId="31655"/>
    <cellStyle name="Pourcentage 4 3 5 6" xfId="42210"/>
    <cellStyle name="Pourcentage 4 3 5 7" xfId="52774"/>
    <cellStyle name="Pourcentage 4 3 6" xfId="8231"/>
    <cellStyle name="Pourcentage 4 3 6 2" xfId="23738"/>
    <cellStyle name="Pourcentage 4 3 6 3" xfId="34295"/>
    <cellStyle name="Pourcentage 4 3 6 4" xfId="44850"/>
    <cellStyle name="Pourcentage 4 3 6 5" xfId="55414"/>
    <cellStyle name="Pourcentage 4 3 7" xfId="2953"/>
    <cellStyle name="Pourcentage 4 3 8" xfId="13527"/>
    <cellStyle name="Pourcentage 4 3 9" xfId="18458"/>
    <cellStyle name="Pourcentage 4 4" xfId="480"/>
    <cellStyle name="Pourcentage 4 4 10" xfId="39748"/>
    <cellStyle name="Pourcentage 4 4 11" xfId="50310"/>
    <cellStyle name="Pourcentage 4 4 2" xfId="1185"/>
    <cellStyle name="Pourcentage 4 4 2 10" xfId="51014"/>
    <cellStyle name="Pourcentage 4 4 2 2" xfId="2417"/>
    <cellStyle name="Pourcentage 4 4 2 2 2" xfId="7703"/>
    <cellStyle name="Pourcentage 4 4 2 2 2 2" xfId="12984"/>
    <cellStyle name="Pourcentage 4 4 2 2 2 2 2" xfId="28490"/>
    <cellStyle name="Pourcentage 4 4 2 2 2 2 3" xfId="39047"/>
    <cellStyle name="Pourcentage 4 4 2 2 2 2 4" xfId="49602"/>
    <cellStyle name="Pourcentage 4 4 2 2 2 2 5" xfId="60166"/>
    <cellStyle name="Pourcentage 4 4 2 2 2 3" xfId="18103"/>
    <cellStyle name="Pourcentage 4 4 2 2 2 4" xfId="23210"/>
    <cellStyle name="Pourcentage 4 4 2 2 2 5" xfId="33767"/>
    <cellStyle name="Pourcentage 4 4 2 2 2 6" xfId="44322"/>
    <cellStyle name="Pourcentage 4 4 2 2 2 7" xfId="54886"/>
    <cellStyle name="Pourcentage 4 4 2 2 3" xfId="10343"/>
    <cellStyle name="Pourcentage 4 4 2 2 3 2" xfId="25850"/>
    <cellStyle name="Pourcentage 4 4 2 2 3 3" xfId="36407"/>
    <cellStyle name="Pourcentage 4 4 2 2 3 4" xfId="46962"/>
    <cellStyle name="Pourcentage 4 4 2 2 3 5" xfId="57526"/>
    <cellStyle name="Pourcentage 4 4 2 2 4" xfId="5061"/>
    <cellStyle name="Pourcentage 4 4 2 2 5" xfId="15639"/>
    <cellStyle name="Pourcentage 4 4 2 2 6" xfId="20570"/>
    <cellStyle name="Pourcentage 4 4 2 2 7" xfId="31127"/>
    <cellStyle name="Pourcentage 4 4 2 2 8" xfId="41682"/>
    <cellStyle name="Pourcentage 4 4 2 2 9" xfId="52246"/>
    <cellStyle name="Pourcentage 4 4 2 3" xfId="6471"/>
    <cellStyle name="Pourcentage 4 4 2 3 2" xfId="11752"/>
    <cellStyle name="Pourcentage 4 4 2 3 2 2" xfId="27258"/>
    <cellStyle name="Pourcentage 4 4 2 3 2 3" xfId="37815"/>
    <cellStyle name="Pourcentage 4 4 2 3 2 4" xfId="48370"/>
    <cellStyle name="Pourcentage 4 4 2 3 2 5" xfId="58934"/>
    <cellStyle name="Pourcentage 4 4 2 3 3" xfId="16871"/>
    <cellStyle name="Pourcentage 4 4 2 3 4" xfId="21978"/>
    <cellStyle name="Pourcentage 4 4 2 3 5" xfId="32535"/>
    <cellStyle name="Pourcentage 4 4 2 3 6" xfId="43090"/>
    <cellStyle name="Pourcentage 4 4 2 3 7" xfId="53654"/>
    <cellStyle name="Pourcentage 4 4 2 4" xfId="9111"/>
    <cellStyle name="Pourcentage 4 4 2 4 2" xfId="24618"/>
    <cellStyle name="Pourcentage 4 4 2 4 3" xfId="35175"/>
    <cellStyle name="Pourcentage 4 4 2 4 4" xfId="45730"/>
    <cellStyle name="Pourcentage 4 4 2 4 5" xfId="56294"/>
    <cellStyle name="Pourcentage 4 4 2 5" xfId="3829"/>
    <cellStyle name="Pourcentage 4 4 2 6" xfId="14407"/>
    <cellStyle name="Pourcentage 4 4 2 7" xfId="19338"/>
    <cellStyle name="Pourcentage 4 4 2 8" xfId="29895"/>
    <cellStyle name="Pourcentage 4 4 2 9" xfId="40450"/>
    <cellStyle name="Pourcentage 4 4 3" xfId="1713"/>
    <cellStyle name="Pourcentage 4 4 3 2" xfId="6999"/>
    <cellStyle name="Pourcentage 4 4 3 2 2" xfId="12280"/>
    <cellStyle name="Pourcentage 4 4 3 2 2 2" xfId="27786"/>
    <cellStyle name="Pourcentage 4 4 3 2 2 3" xfId="38343"/>
    <cellStyle name="Pourcentage 4 4 3 2 2 4" xfId="48898"/>
    <cellStyle name="Pourcentage 4 4 3 2 2 5" xfId="59462"/>
    <cellStyle name="Pourcentage 4 4 3 2 3" xfId="17399"/>
    <cellStyle name="Pourcentage 4 4 3 2 4" xfId="22506"/>
    <cellStyle name="Pourcentage 4 4 3 2 5" xfId="33063"/>
    <cellStyle name="Pourcentage 4 4 3 2 6" xfId="43618"/>
    <cellStyle name="Pourcentage 4 4 3 2 7" xfId="54182"/>
    <cellStyle name="Pourcentage 4 4 3 3" xfId="9639"/>
    <cellStyle name="Pourcentage 4 4 3 3 2" xfId="25146"/>
    <cellStyle name="Pourcentage 4 4 3 3 3" xfId="35703"/>
    <cellStyle name="Pourcentage 4 4 3 3 4" xfId="46258"/>
    <cellStyle name="Pourcentage 4 4 3 3 5" xfId="56822"/>
    <cellStyle name="Pourcentage 4 4 3 4" xfId="4357"/>
    <cellStyle name="Pourcentage 4 4 3 5" xfId="14935"/>
    <cellStyle name="Pourcentage 4 4 3 6" xfId="19866"/>
    <cellStyle name="Pourcentage 4 4 3 7" xfId="30423"/>
    <cellStyle name="Pourcentage 4 4 3 8" xfId="40978"/>
    <cellStyle name="Pourcentage 4 4 3 9" xfId="51542"/>
    <cellStyle name="Pourcentage 4 4 4" xfId="5766"/>
    <cellStyle name="Pourcentage 4 4 4 2" xfId="11048"/>
    <cellStyle name="Pourcentage 4 4 4 2 2" xfId="26554"/>
    <cellStyle name="Pourcentage 4 4 4 2 3" xfId="37111"/>
    <cellStyle name="Pourcentage 4 4 4 2 4" xfId="47666"/>
    <cellStyle name="Pourcentage 4 4 4 2 5" xfId="58230"/>
    <cellStyle name="Pourcentage 4 4 4 3" xfId="16167"/>
    <cellStyle name="Pourcentage 4 4 4 4" xfId="21274"/>
    <cellStyle name="Pourcentage 4 4 4 5" xfId="31831"/>
    <cellStyle name="Pourcentage 4 4 4 6" xfId="42386"/>
    <cellStyle name="Pourcentage 4 4 4 7" xfId="52950"/>
    <cellStyle name="Pourcentage 4 4 5" xfId="8407"/>
    <cellStyle name="Pourcentage 4 4 5 2" xfId="23914"/>
    <cellStyle name="Pourcentage 4 4 5 3" xfId="34471"/>
    <cellStyle name="Pourcentage 4 4 5 4" xfId="45026"/>
    <cellStyle name="Pourcentage 4 4 5 5" xfId="55590"/>
    <cellStyle name="Pourcentage 4 4 6" xfId="3127"/>
    <cellStyle name="Pourcentage 4 4 7" xfId="13703"/>
    <cellStyle name="Pourcentage 4 4 8" xfId="18634"/>
    <cellStyle name="Pourcentage 4 4 9" xfId="29193"/>
    <cellStyle name="Pourcentage 4 5" xfId="833"/>
    <cellStyle name="Pourcentage 4 5 10" xfId="50662"/>
    <cellStyle name="Pourcentage 4 5 2" xfId="2065"/>
    <cellStyle name="Pourcentage 4 5 2 2" xfId="7351"/>
    <cellStyle name="Pourcentage 4 5 2 2 2" xfId="12632"/>
    <cellStyle name="Pourcentage 4 5 2 2 2 2" xfId="28138"/>
    <cellStyle name="Pourcentage 4 5 2 2 2 3" xfId="38695"/>
    <cellStyle name="Pourcentage 4 5 2 2 2 4" xfId="49250"/>
    <cellStyle name="Pourcentage 4 5 2 2 2 5" xfId="59814"/>
    <cellStyle name="Pourcentage 4 5 2 2 3" xfId="17751"/>
    <cellStyle name="Pourcentage 4 5 2 2 4" xfId="22858"/>
    <cellStyle name="Pourcentage 4 5 2 2 5" xfId="33415"/>
    <cellStyle name="Pourcentage 4 5 2 2 6" xfId="43970"/>
    <cellStyle name="Pourcentage 4 5 2 2 7" xfId="54534"/>
    <cellStyle name="Pourcentage 4 5 2 3" xfId="9991"/>
    <cellStyle name="Pourcentage 4 5 2 3 2" xfId="25498"/>
    <cellStyle name="Pourcentage 4 5 2 3 3" xfId="36055"/>
    <cellStyle name="Pourcentage 4 5 2 3 4" xfId="46610"/>
    <cellStyle name="Pourcentage 4 5 2 3 5" xfId="57174"/>
    <cellStyle name="Pourcentage 4 5 2 4" xfId="4709"/>
    <cellStyle name="Pourcentage 4 5 2 5" xfId="15287"/>
    <cellStyle name="Pourcentage 4 5 2 6" xfId="20218"/>
    <cellStyle name="Pourcentage 4 5 2 7" xfId="30775"/>
    <cellStyle name="Pourcentage 4 5 2 8" xfId="41330"/>
    <cellStyle name="Pourcentage 4 5 2 9" xfId="51894"/>
    <cellStyle name="Pourcentage 4 5 3" xfId="6119"/>
    <cellStyle name="Pourcentage 4 5 3 2" xfId="11400"/>
    <cellStyle name="Pourcentage 4 5 3 2 2" xfId="26906"/>
    <cellStyle name="Pourcentage 4 5 3 2 3" xfId="37463"/>
    <cellStyle name="Pourcentage 4 5 3 2 4" xfId="48018"/>
    <cellStyle name="Pourcentage 4 5 3 2 5" xfId="58582"/>
    <cellStyle name="Pourcentage 4 5 3 3" xfId="16519"/>
    <cellStyle name="Pourcentage 4 5 3 4" xfId="21626"/>
    <cellStyle name="Pourcentage 4 5 3 5" xfId="32183"/>
    <cellStyle name="Pourcentage 4 5 3 6" xfId="42738"/>
    <cellStyle name="Pourcentage 4 5 3 7" xfId="53302"/>
    <cellStyle name="Pourcentage 4 5 4" xfId="8759"/>
    <cellStyle name="Pourcentage 4 5 4 2" xfId="24266"/>
    <cellStyle name="Pourcentage 4 5 4 3" xfId="34823"/>
    <cellStyle name="Pourcentage 4 5 4 4" xfId="45378"/>
    <cellStyle name="Pourcentage 4 5 4 5" xfId="55942"/>
    <cellStyle name="Pourcentage 4 5 5" xfId="3477"/>
    <cellStyle name="Pourcentage 4 5 6" xfId="14055"/>
    <cellStyle name="Pourcentage 4 5 7" xfId="18986"/>
    <cellStyle name="Pourcentage 4 5 8" xfId="29543"/>
    <cellStyle name="Pourcentage 4 5 9" xfId="40098"/>
    <cellStyle name="Pourcentage 4 6" xfId="1361"/>
    <cellStyle name="Pourcentage 4 6 2" xfId="6647"/>
    <cellStyle name="Pourcentage 4 6 2 2" xfId="11928"/>
    <cellStyle name="Pourcentage 4 6 2 2 2" xfId="27434"/>
    <cellStyle name="Pourcentage 4 6 2 2 3" xfId="37991"/>
    <cellStyle name="Pourcentage 4 6 2 2 4" xfId="48546"/>
    <cellStyle name="Pourcentage 4 6 2 2 5" xfId="59110"/>
    <cellStyle name="Pourcentage 4 6 2 3" xfId="17047"/>
    <cellStyle name="Pourcentage 4 6 2 4" xfId="22154"/>
    <cellStyle name="Pourcentage 4 6 2 5" xfId="32711"/>
    <cellStyle name="Pourcentage 4 6 2 6" xfId="43266"/>
    <cellStyle name="Pourcentage 4 6 2 7" xfId="53830"/>
    <cellStyle name="Pourcentage 4 6 3" xfId="9287"/>
    <cellStyle name="Pourcentage 4 6 3 2" xfId="24794"/>
    <cellStyle name="Pourcentage 4 6 3 3" xfId="35351"/>
    <cellStyle name="Pourcentage 4 6 3 4" xfId="45906"/>
    <cellStyle name="Pourcentage 4 6 3 5" xfId="56470"/>
    <cellStyle name="Pourcentage 4 6 4" xfId="4005"/>
    <cellStyle name="Pourcentage 4 6 5" xfId="14583"/>
    <cellStyle name="Pourcentage 4 6 6" xfId="19514"/>
    <cellStyle name="Pourcentage 4 6 7" xfId="30071"/>
    <cellStyle name="Pourcentage 4 6 8" xfId="40626"/>
    <cellStyle name="Pourcentage 4 6 9" xfId="51190"/>
    <cellStyle name="Pourcentage 4 7" xfId="2593"/>
    <cellStyle name="Pourcentage 4 7 2" xfId="7879"/>
    <cellStyle name="Pourcentage 4 7 2 2" xfId="13160"/>
    <cellStyle name="Pourcentage 4 7 2 2 2" xfId="28666"/>
    <cellStyle name="Pourcentage 4 7 2 2 3" xfId="39223"/>
    <cellStyle name="Pourcentage 4 7 2 2 4" xfId="49778"/>
    <cellStyle name="Pourcentage 4 7 2 2 5" xfId="60342"/>
    <cellStyle name="Pourcentage 4 7 2 3" xfId="23386"/>
    <cellStyle name="Pourcentage 4 7 2 4" xfId="33943"/>
    <cellStyle name="Pourcentage 4 7 2 5" xfId="44498"/>
    <cellStyle name="Pourcentage 4 7 2 6" xfId="55062"/>
    <cellStyle name="Pourcentage 4 7 3" xfId="10519"/>
    <cellStyle name="Pourcentage 4 7 3 2" xfId="26026"/>
    <cellStyle name="Pourcentage 4 7 3 3" xfId="36583"/>
    <cellStyle name="Pourcentage 4 7 3 4" xfId="47138"/>
    <cellStyle name="Pourcentage 4 7 3 5" xfId="57702"/>
    <cellStyle name="Pourcentage 4 7 4" xfId="5237"/>
    <cellStyle name="Pourcentage 4 7 5" xfId="15815"/>
    <cellStyle name="Pourcentage 4 7 6" xfId="20746"/>
    <cellStyle name="Pourcentage 4 7 7" xfId="31303"/>
    <cellStyle name="Pourcentage 4 7 8" xfId="41858"/>
    <cellStyle name="Pourcentage 4 7 9" xfId="52422"/>
    <cellStyle name="Pourcentage 4 8" xfId="5414"/>
    <cellStyle name="Pourcentage 4 8 2" xfId="10696"/>
    <cellStyle name="Pourcentage 4 8 2 2" xfId="26202"/>
    <cellStyle name="Pourcentage 4 8 2 3" xfId="36759"/>
    <cellStyle name="Pourcentage 4 8 2 4" xfId="47314"/>
    <cellStyle name="Pourcentage 4 8 2 5" xfId="57878"/>
    <cellStyle name="Pourcentage 4 8 3" xfId="20922"/>
    <cellStyle name="Pourcentage 4 8 4" xfId="31479"/>
    <cellStyle name="Pourcentage 4 8 5" xfId="42034"/>
    <cellStyle name="Pourcentage 4 8 6" xfId="52598"/>
    <cellStyle name="Pourcentage 4 9" xfId="8055"/>
    <cellStyle name="Pourcentage 4 9 2" xfId="23562"/>
    <cellStyle name="Pourcentage 4 9 3" xfId="34119"/>
    <cellStyle name="Pourcentage 4 9 4" xfId="44674"/>
    <cellStyle name="Pourcentage 4 9 5" xfId="55238"/>
    <cellStyle name="Pourcentage 5" xfId="219"/>
    <cellStyle name="Pourcentage 6" xfId="2688"/>
    <cellStyle name="Pourcentage 7" xfId="28761"/>
    <cellStyle name="Pourcentage 8" xfId="28765"/>
    <cellStyle name="Pourcentage 9" xfId="39320"/>
    <cellStyle name="Satisfaisant 2" xfId="24"/>
    <cellStyle name="Sortie" xfId="10" builtinId="21" customBuiltin="1"/>
    <cellStyle name="TableStyleLight1" xfId="69"/>
    <cellStyle name="Texte explicatif 2" xfId="29"/>
    <cellStyle name="Titre 2" xfId="22"/>
    <cellStyle name="Titre 2 2" xfId="2869"/>
    <cellStyle name="Titre 1" xfId="6" builtinId="16" customBuiltin="1"/>
    <cellStyle name="Titre 2" xfId="7" builtinId="17" customBuiltin="1"/>
    <cellStyle name="Titre 3" xfId="8" builtinId="18" customBuiltin="1"/>
    <cellStyle name="Titre 4 2" xfId="23"/>
    <cellStyle name="Total" xfId="14" builtinId="25" customBuiltin="1"/>
    <cellStyle name="Vérification" xfId="13" builtinId="23" customBuiltin="1"/>
  </cellStyles>
  <dxfs count="0"/>
  <tableStyles count="4" defaultTableStyle="TableStyleMedium9" defaultPivotStyle="PivotStyleLight16">
    <tableStyle name="Style de tableau 1" pivot="0" count="0"/>
    <tableStyle name="Style de tableau croisé dynamique 1" table="0" count="0"/>
    <tableStyle name="Style de tableau croisé dynamique 2" table="0" count="0"/>
    <tableStyle name="Style de tableau croisé dynamique 3" table="0" count="0"/>
  </tableStyles>
  <colors>
    <indexedColors>
      <rgbColor rgb="FF000000"/>
      <rgbColor rgb="FFFFFFFF"/>
      <rgbColor rgb="FFFF0000"/>
      <rgbColor rgb="FF00FF00"/>
      <rgbColor rgb="FF0000FF"/>
      <rgbColor rgb="FFFFFF00"/>
      <rgbColor rgb="FFFF00FF"/>
      <rgbColor rgb="FF00FFFF"/>
      <rgbColor rgb="FF000000"/>
      <rgbColor rgb="FFAAAAAA"/>
      <rgbColor rgb="FFA5A5A5"/>
      <rgbColor rgb="FFCFCFCF"/>
      <rgbColor rgb="FFFFFFFF"/>
      <rgbColor rgb="FF8EAADB"/>
      <rgbColor rgb="FFE2FDFE"/>
      <rgbColor rgb="FF0432FF"/>
      <rgbColor rgb="FF0432FF"/>
      <rgbColor rgb="FFFF26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color rgb="FF66FF33"/>
      <color rgb="FF000000"/>
      <color rgb="FFCCFFFF"/>
      <color rgb="FF66FFFF"/>
      <color rgb="FFFDE9D9"/>
      <color rgb="FFCCCCFF"/>
      <color rgb="FFFFF3CB"/>
      <color rgb="FFFFC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ILOTAGE-SCOLARITE/2018-2022/Maquettes%20et%20MCC%202019-2020/LLSH-MCC%202019-2020%20Licences/LLSH-MCC%202019-2020%20Licence%20LEA%20ORL%20&amp;%20CHTX%20au%20250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ECTION-CFVU/DIRECTION/Secr&#233;tariat%20POLE%20AVENIR/MODALITES%20DE%20CONTROLE%20DES%20CONNAISSANCES/MCC%202018-2019/LP%20-%20DEG/MCC%202018-2019_LP%20Assurance,%20Banque,%20Finance_version%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FI/Direction%20de%20la%20formation%20initiale/Contrat%202018-2022-%20retour%20composantes/Licence%20g&#233;n&#233;rale/Arts,%20lettres,%20langues/Licence%20Lettres/description%20Licence%20Lett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appel régl. - dates conseils"/>
      <sheetName val="MCC 2018-2019 Lic LEA"/>
      <sheetName val="Coût 2018-2019 après MCC"/>
      <sheetName val="MCC 2018-2019 Lic LEAchtx"/>
      <sheetName val="Coût 2018-2019 CHTXaprès MCC"/>
      <sheetName val="Récap parcours LLL"/>
      <sheetName val="Listes de valeurs"/>
    </sheetNames>
    <sheetDataSet>
      <sheetData sheetId="0"/>
      <sheetData sheetId="1"/>
      <sheetData sheetId="2"/>
      <sheetData sheetId="3"/>
      <sheetData sheetId="4"/>
      <sheetData sheetId="5"/>
      <sheetData sheetId="6">
        <row r="2">
          <cell r="A2" t="str">
            <v>CC</v>
          </cell>
          <cell r="B2" t="str">
            <v>écrit</v>
          </cell>
        </row>
        <row r="3">
          <cell r="A3" t="str">
            <v>CT</v>
          </cell>
          <cell r="B3" t="str">
            <v>oral</v>
          </cell>
        </row>
        <row r="4">
          <cell r="A4" t="str">
            <v>mixte</v>
          </cell>
          <cell r="B4" t="str">
            <v>dossier</v>
          </cell>
        </row>
        <row r="5">
          <cell r="B5" t="str">
            <v>mémoire</v>
          </cell>
        </row>
        <row r="6">
          <cell r="B6" t="str">
            <v>rapport de visite</v>
          </cell>
        </row>
        <row r="7">
          <cell r="B7" t="str">
            <v>écrit et oral</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sheetData sheetId="1"/>
      <sheetData sheetId="2"/>
      <sheetData sheetId="3">
        <row r="2">
          <cell r="B2" t="str">
            <v>écrit</v>
          </cell>
        </row>
        <row r="3">
          <cell r="B3" t="str">
            <v>oral</v>
          </cell>
        </row>
        <row r="4">
          <cell r="B4" t="str">
            <v>dossier</v>
          </cell>
        </row>
        <row r="5">
          <cell r="B5" t="str">
            <v>mémoire</v>
          </cell>
        </row>
        <row r="6">
          <cell r="B6" t="str">
            <v>rapport de visite</v>
          </cell>
        </row>
        <row r="7">
          <cell r="B7" t="str">
            <v>écrit et oral</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éfinitions_aide à la saisie"/>
      <sheetName val="Description"/>
      <sheetName val="Equipe pédagogique"/>
      <sheetName val="Feuil1"/>
      <sheetName val="Exemples"/>
      <sheetName val="valeurs listes déroulantes"/>
    </sheetNames>
    <sheetDataSet>
      <sheetData sheetId="0"/>
      <sheetData sheetId="1"/>
      <sheetData sheetId="2"/>
      <sheetData sheetId="3"/>
      <sheetData sheetId="4"/>
      <sheetData sheetId="5">
        <row r="1">
          <cell r="E1" t="str">
            <v>oui</v>
          </cell>
          <cell r="M1" t="str">
            <v>UE de tronc commun</v>
          </cell>
        </row>
        <row r="2">
          <cell r="M2" t="str">
            <v>UE de spécialisation</v>
          </cell>
        </row>
      </sheetData>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24"/>
  <sheetViews>
    <sheetView workbookViewId="0">
      <selection activeCell="B6" sqref="B6:B7"/>
    </sheetView>
  </sheetViews>
  <sheetFormatPr baseColWidth="10" defaultRowHeight="15"/>
  <cols>
    <col min="1" max="1" width="61.59765625" style="269" customWidth="1"/>
    <col min="2" max="2" width="32.796875" style="269" customWidth="1"/>
    <col min="3" max="3" width="11.19921875" style="269"/>
    <col min="4" max="4" width="50.19921875" style="269" customWidth="1"/>
    <col min="5" max="16384" width="11.19921875" style="269"/>
  </cols>
  <sheetData>
    <row r="1" spans="1:4">
      <c r="A1" s="268" t="s">
        <v>298</v>
      </c>
      <c r="B1" s="268" t="s">
        <v>307</v>
      </c>
      <c r="C1" s="268" t="s">
        <v>324</v>
      </c>
    </row>
    <row r="2" spans="1:4" ht="30">
      <c r="A2" s="270" t="s">
        <v>299</v>
      </c>
      <c r="B2" s="425">
        <v>43363</v>
      </c>
      <c r="D2" s="281" t="s">
        <v>321</v>
      </c>
    </row>
    <row r="3" spans="1:4" ht="17.25" customHeight="1">
      <c r="A3" s="272"/>
      <c r="D3" s="281" t="s">
        <v>322</v>
      </c>
    </row>
    <row r="4" spans="1:4" ht="15.75">
      <c r="A4" s="273" t="s">
        <v>300</v>
      </c>
      <c r="B4" s="425">
        <v>43367</v>
      </c>
      <c r="D4" s="281" t="s">
        <v>323</v>
      </c>
    </row>
    <row r="5" spans="1:4" ht="15.75">
      <c r="A5" s="272"/>
    </row>
    <row r="6" spans="1:4" ht="15.75">
      <c r="A6" s="273" t="s">
        <v>301</v>
      </c>
      <c r="B6" s="271" t="s">
        <v>577</v>
      </c>
    </row>
    <row r="7" spans="1:4" ht="15.75">
      <c r="A7" s="273" t="s">
        <v>302</v>
      </c>
      <c r="B7" s="271" t="s">
        <v>578</v>
      </c>
    </row>
    <row r="8" spans="1:4" ht="15.75">
      <c r="A8" s="274"/>
      <c r="B8" s="275"/>
    </row>
    <row r="9" spans="1:4" ht="15.75">
      <c r="A9" s="272" t="s">
        <v>303</v>
      </c>
    </row>
    <row r="10" spans="1:4" ht="30">
      <c r="A10" s="276" t="s">
        <v>304</v>
      </c>
    </row>
    <row r="12" spans="1:4" ht="209.25" customHeight="1">
      <c r="A12" s="277" t="s">
        <v>325</v>
      </c>
      <c r="B12" s="277"/>
    </row>
    <row r="13" spans="1:4" ht="30">
      <c r="A13" s="278" t="s">
        <v>305</v>
      </c>
    </row>
    <row r="14" spans="1:4" ht="30">
      <c r="A14" s="279" t="s">
        <v>306</v>
      </c>
    </row>
    <row r="15" spans="1:4">
      <c r="A15" s="280"/>
    </row>
    <row r="16" spans="1:4">
      <c r="A16" s="280"/>
    </row>
    <row r="17" spans="1:1">
      <c r="A17" s="280"/>
    </row>
    <row r="18" spans="1:1">
      <c r="A18" s="280"/>
    </row>
    <row r="19" spans="1:1">
      <c r="A19" s="280"/>
    </row>
    <row r="20" spans="1:1">
      <c r="A20" s="280"/>
    </row>
    <row r="21" spans="1:1">
      <c r="A21" s="280"/>
    </row>
    <row r="22" spans="1:1">
      <c r="A22" s="280"/>
    </row>
    <row r="24" spans="1:1">
      <c r="A24" s="28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IH253"/>
  <sheetViews>
    <sheetView showGridLines="0" view="pageBreakPreview" zoomScale="57" zoomScaleNormal="80" zoomScaleSheetLayoutView="57" workbookViewId="0">
      <pane xSplit="4" ySplit="93" topLeftCell="E136" activePane="bottomRight" state="frozen"/>
      <selection pane="topRight" activeCell="E1" sqref="E1"/>
      <selection pane="bottomLeft" activeCell="A94" sqref="A94"/>
      <selection pane="bottomRight" activeCell="F141" sqref="F141"/>
    </sheetView>
  </sheetViews>
  <sheetFormatPr baseColWidth="10" defaultColWidth="11.19921875" defaultRowHeight="15" customHeight="1"/>
  <cols>
    <col min="1" max="2" width="8.8984375" style="283" customWidth="1"/>
    <col min="3" max="3" width="34.5" style="283" customWidth="1"/>
    <col min="4" max="4" width="8.09765625" style="424" customWidth="1"/>
    <col min="5" max="5" width="17.796875" style="384" customWidth="1"/>
    <col min="6" max="6" width="21.296875" style="384" customWidth="1"/>
    <col min="7" max="7" width="7.09765625" style="283" customWidth="1"/>
    <col min="8" max="8" width="12.296875" style="283" customWidth="1"/>
    <col min="9" max="9" width="5.59765625" style="283" customWidth="1"/>
    <col min="10" max="10" width="5.69921875" style="283" customWidth="1"/>
    <col min="11" max="11" width="14.3984375" style="283" customWidth="1"/>
    <col min="12" max="12" width="10.5" style="640" customWidth="1"/>
    <col min="13" max="13" width="7.69921875" style="283" customWidth="1"/>
    <col min="14" max="16" width="5.59765625" style="384" customWidth="1"/>
    <col min="17" max="18" width="19.3984375" style="384" customWidth="1"/>
    <col min="19" max="19" width="8.69921875" style="384" customWidth="1"/>
    <col min="20" max="20" width="8.09765625" style="384" customWidth="1"/>
    <col min="21" max="21" width="8.59765625" style="384" customWidth="1"/>
    <col min="22" max="24" width="8.09765625" style="384" customWidth="1"/>
    <col min="25" max="25" width="9.59765625" style="384" customWidth="1"/>
    <col min="26" max="26" width="8.09765625" style="384" customWidth="1"/>
    <col min="27" max="27" width="8.3984375" style="384" customWidth="1"/>
    <col min="28" max="28" width="8.09765625" style="384" customWidth="1"/>
    <col min="29" max="29" width="9.69921875" style="384" customWidth="1"/>
    <col min="30" max="32" width="8.09765625" style="384" customWidth="1"/>
    <col min="33" max="33" width="9.3984375" style="384" customWidth="1"/>
    <col min="34" max="34" width="8.09765625" style="384" customWidth="1"/>
    <col min="35" max="35" width="60.796875" style="452" customWidth="1"/>
    <col min="36" max="54" width="8.09765625" style="283" customWidth="1"/>
    <col min="55" max="55" width="10.5" style="283" customWidth="1"/>
    <col min="56" max="226" width="8.09765625" style="283" customWidth="1"/>
    <col min="227" max="16384" width="11.19921875" style="284"/>
  </cols>
  <sheetData>
    <row r="1" spans="1:55" ht="51" customHeight="1">
      <c r="A1" s="1251" t="s">
        <v>652</v>
      </c>
      <c r="B1" s="1251" t="s">
        <v>334</v>
      </c>
      <c r="C1" s="1251" t="s">
        <v>1</v>
      </c>
      <c r="D1" s="1248" t="s">
        <v>2</v>
      </c>
      <c r="E1" s="1251" t="s">
        <v>3</v>
      </c>
      <c r="F1" s="1251" t="s">
        <v>4</v>
      </c>
      <c r="G1" s="1258" t="s">
        <v>5</v>
      </c>
      <c r="H1" s="1251" t="s">
        <v>6</v>
      </c>
      <c r="I1" s="1251" t="s">
        <v>7</v>
      </c>
      <c r="J1" s="1251" t="s">
        <v>8</v>
      </c>
      <c r="K1" s="1311" t="s">
        <v>653</v>
      </c>
      <c r="L1" s="1308" t="s">
        <v>9</v>
      </c>
      <c r="M1" s="1311" t="s">
        <v>654</v>
      </c>
      <c r="N1" s="1254" t="s">
        <v>10</v>
      </c>
      <c r="O1" s="1255"/>
      <c r="P1" s="1255"/>
      <c r="Q1" s="1307" t="s">
        <v>1194</v>
      </c>
      <c r="R1" s="1307"/>
      <c r="S1" s="1305" t="s">
        <v>326</v>
      </c>
      <c r="T1" s="1305"/>
      <c r="U1" s="1305"/>
      <c r="V1" s="1305"/>
      <c r="W1" s="1305"/>
      <c r="X1" s="1305"/>
      <c r="Y1" s="1305"/>
      <c r="Z1" s="1306"/>
      <c r="AA1" s="1317" t="s">
        <v>327</v>
      </c>
      <c r="AB1" s="1318"/>
      <c r="AC1" s="1318"/>
      <c r="AD1" s="1318"/>
      <c r="AE1" s="1318"/>
      <c r="AF1" s="1318"/>
      <c r="AG1" s="1318"/>
      <c r="AH1" s="1318"/>
      <c r="AI1" s="1324" t="s">
        <v>656</v>
      </c>
      <c r="BC1" s="1314" t="s">
        <v>655</v>
      </c>
    </row>
    <row r="2" spans="1:55" ht="51" customHeight="1">
      <c r="A2" s="1252"/>
      <c r="B2" s="1252"/>
      <c r="C2" s="1252"/>
      <c r="D2" s="1249"/>
      <c r="E2" s="1252"/>
      <c r="F2" s="1252"/>
      <c r="G2" s="1259"/>
      <c r="H2" s="1261"/>
      <c r="I2" s="1252"/>
      <c r="J2" s="1252"/>
      <c r="K2" s="1312"/>
      <c r="L2" s="1309"/>
      <c r="M2" s="1312"/>
      <c r="N2" s="1251" t="s">
        <v>11</v>
      </c>
      <c r="O2" s="1251" t="s">
        <v>12</v>
      </c>
      <c r="P2" s="1256" t="s">
        <v>13</v>
      </c>
      <c r="Q2" s="1307"/>
      <c r="R2" s="1307"/>
      <c r="S2" s="1319" t="s">
        <v>328</v>
      </c>
      <c r="T2" s="1320"/>
      <c r="U2" s="1320"/>
      <c r="V2" s="1320"/>
      <c r="W2" s="1321" t="s">
        <v>329</v>
      </c>
      <c r="X2" s="1321"/>
      <c r="Y2" s="1321"/>
      <c r="Z2" s="1321"/>
      <c r="AA2" s="1322" t="s">
        <v>328</v>
      </c>
      <c r="AB2" s="1322"/>
      <c r="AC2" s="1322"/>
      <c r="AD2" s="1322"/>
      <c r="AE2" s="1322" t="s">
        <v>329</v>
      </c>
      <c r="AF2" s="1322"/>
      <c r="AG2" s="1322"/>
      <c r="AH2" s="1323"/>
      <c r="AI2" s="1325"/>
      <c r="BC2" s="1315"/>
    </row>
    <row r="3" spans="1:55" ht="34.5" customHeight="1">
      <c r="A3" s="1253"/>
      <c r="B3" s="1253"/>
      <c r="C3" s="1253"/>
      <c r="D3" s="1250"/>
      <c r="E3" s="1253"/>
      <c r="F3" s="1253"/>
      <c r="G3" s="1260"/>
      <c r="H3" s="1262"/>
      <c r="I3" s="1253"/>
      <c r="J3" s="1253"/>
      <c r="K3" s="1313"/>
      <c r="L3" s="1310"/>
      <c r="M3" s="1313"/>
      <c r="N3" s="1253"/>
      <c r="O3" s="1253"/>
      <c r="P3" s="1257"/>
      <c r="Q3" s="1195" t="s">
        <v>328</v>
      </c>
      <c r="R3" s="1195" t="s">
        <v>329</v>
      </c>
      <c r="S3" s="1042" t="s">
        <v>330</v>
      </c>
      <c r="T3" s="506" t="s">
        <v>308</v>
      </c>
      <c r="U3" s="506" t="s">
        <v>331</v>
      </c>
      <c r="V3" s="506" t="s">
        <v>332</v>
      </c>
      <c r="W3" s="397" t="s">
        <v>333</v>
      </c>
      <c r="X3" s="282" t="s">
        <v>308</v>
      </c>
      <c r="Y3" s="282" t="s">
        <v>331</v>
      </c>
      <c r="Z3" s="282" t="s">
        <v>332</v>
      </c>
      <c r="AA3" s="1119" t="s">
        <v>330</v>
      </c>
      <c r="AB3" s="1120" t="s">
        <v>308</v>
      </c>
      <c r="AC3" s="1120" t="s">
        <v>331</v>
      </c>
      <c r="AD3" s="1120" t="s">
        <v>332</v>
      </c>
      <c r="AE3" s="1119" t="s">
        <v>333</v>
      </c>
      <c r="AF3" s="1120" t="s">
        <v>308</v>
      </c>
      <c r="AG3" s="1120" t="s">
        <v>331</v>
      </c>
      <c r="AH3" s="1121" t="s">
        <v>332</v>
      </c>
      <c r="AI3" s="1326"/>
      <c r="BC3" s="1316"/>
    </row>
    <row r="4" spans="1:55" ht="15" hidden="1" customHeight="1">
      <c r="A4" s="285"/>
      <c r="B4" s="285"/>
      <c r="C4" s="286" t="s">
        <v>14</v>
      </c>
      <c r="D4" s="614" t="s">
        <v>15</v>
      </c>
      <c r="E4" s="285"/>
      <c r="F4" s="285"/>
      <c r="G4" s="285"/>
      <c r="H4" s="285"/>
      <c r="I4" s="287"/>
      <c r="J4" s="287"/>
      <c r="K4" s="457"/>
      <c r="L4" s="638" t="s">
        <v>15</v>
      </c>
      <c r="M4" s="474"/>
      <c r="N4" s="287"/>
      <c r="O4" s="287"/>
      <c r="P4" s="969"/>
      <c r="Q4" s="1045"/>
      <c r="R4" s="1045"/>
      <c r="S4" s="1043"/>
      <c r="T4" s="288"/>
      <c r="U4" s="288"/>
      <c r="V4" s="288"/>
      <c r="W4" s="288"/>
      <c r="X4" s="288"/>
      <c r="Y4" s="288"/>
      <c r="Z4" s="288"/>
      <c r="AA4" s="1122"/>
      <c r="AB4" s="1122"/>
      <c r="AC4" s="1122"/>
      <c r="AD4" s="1122"/>
      <c r="AE4" s="1122"/>
      <c r="AF4" s="1122"/>
      <c r="AG4" s="1122"/>
      <c r="AH4" s="1123"/>
      <c r="AI4" s="449"/>
      <c r="BC4" s="474"/>
    </row>
    <row r="5" spans="1:55" ht="15" hidden="1" customHeight="1">
      <c r="A5" s="285"/>
      <c r="B5" s="285"/>
      <c r="C5" s="289" t="s">
        <v>16</v>
      </c>
      <c r="D5" s="413"/>
      <c r="E5" s="285"/>
      <c r="F5" s="285"/>
      <c r="G5" s="285"/>
      <c r="H5" s="290"/>
      <c r="I5" s="287"/>
      <c r="J5" s="287"/>
      <c r="K5" s="457"/>
      <c r="L5" s="638"/>
      <c r="M5" s="457"/>
      <c r="N5" s="287"/>
      <c r="O5" s="287"/>
      <c r="P5" s="969"/>
      <c r="Q5" s="1045"/>
      <c r="R5" s="1045"/>
      <c r="S5" s="1043"/>
      <c r="T5" s="288"/>
      <c r="U5" s="288"/>
      <c r="V5" s="288"/>
      <c r="W5" s="288"/>
      <c r="X5" s="288"/>
      <c r="Y5" s="288"/>
      <c r="Z5" s="288"/>
      <c r="AA5" s="1122"/>
      <c r="AB5" s="1122"/>
      <c r="AC5" s="1122"/>
      <c r="AD5" s="1122"/>
      <c r="AE5" s="1122"/>
      <c r="AF5" s="1122"/>
      <c r="AG5" s="1122"/>
      <c r="AH5" s="1123"/>
      <c r="AI5" s="449"/>
      <c r="BC5" s="457"/>
    </row>
    <row r="6" spans="1:55" ht="15" hidden="1" customHeight="1">
      <c r="A6" s="291" t="s">
        <v>17</v>
      </c>
      <c r="B6" s="291" t="s">
        <v>17</v>
      </c>
      <c r="C6" s="292" t="s">
        <v>18</v>
      </c>
      <c r="D6" s="410" t="s">
        <v>19</v>
      </c>
      <c r="E6" s="294" t="s">
        <v>20</v>
      </c>
      <c r="F6" s="294" t="s">
        <v>21</v>
      </c>
      <c r="G6" s="294" t="s">
        <v>22</v>
      </c>
      <c r="H6" s="295"/>
      <c r="I6" s="296" t="s">
        <v>23</v>
      </c>
      <c r="J6" s="296" t="s">
        <v>23</v>
      </c>
      <c r="K6" s="458"/>
      <c r="L6" s="593" t="s">
        <v>24</v>
      </c>
      <c r="M6" s="458"/>
      <c r="N6" s="297">
        <v>24</v>
      </c>
      <c r="O6" s="297">
        <v>24</v>
      </c>
      <c r="P6" s="730"/>
      <c r="Q6" s="1179"/>
      <c r="R6" s="1179"/>
      <c r="S6" s="1264"/>
      <c r="T6" s="1265"/>
      <c r="U6" s="1265"/>
      <c r="V6" s="1265"/>
      <c r="W6" s="1265"/>
      <c r="X6" s="1265"/>
      <c r="Y6" s="1265"/>
      <c r="Z6" s="1265"/>
      <c r="AA6" s="1263"/>
      <c r="AB6" s="1263"/>
      <c r="AC6" s="1263"/>
      <c r="AD6" s="1263"/>
      <c r="AE6" s="1124"/>
      <c r="AF6" s="1124"/>
      <c r="AG6" s="1124"/>
      <c r="AH6" s="1125"/>
      <c r="AI6" s="449"/>
      <c r="BC6" s="458"/>
    </row>
    <row r="7" spans="1:55" ht="15" hidden="1" customHeight="1">
      <c r="A7" s="291" t="s">
        <v>25</v>
      </c>
      <c r="B7" s="291" t="s">
        <v>25</v>
      </c>
      <c r="C7" s="292" t="s">
        <v>26</v>
      </c>
      <c r="D7" s="410" t="s">
        <v>27</v>
      </c>
      <c r="E7" s="294" t="s">
        <v>28</v>
      </c>
      <c r="F7" s="294" t="s">
        <v>29</v>
      </c>
      <c r="G7" s="294" t="s">
        <v>22</v>
      </c>
      <c r="H7" s="295"/>
      <c r="I7" s="296" t="s">
        <v>30</v>
      </c>
      <c r="J7" s="296" t="s">
        <v>30</v>
      </c>
      <c r="K7" s="458"/>
      <c r="L7" s="593" t="s">
        <v>31</v>
      </c>
      <c r="M7" s="458"/>
      <c r="N7" s="297">
        <v>20</v>
      </c>
      <c r="O7" s="297"/>
      <c r="P7" s="730"/>
      <c r="Q7" s="1179"/>
      <c r="R7" s="1179"/>
      <c r="S7" s="1044"/>
      <c r="T7" s="382"/>
      <c r="U7" s="382"/>
      <c r="V7" s="382"/>
      <c r="W7" s="383"/>
      <c r="X7" s="383"/>
      <c r="Y7" s="383"/>
      <c r="Z7" s="383"/>
      <c r="AA7" s="1126"/>
      <c r="AB7" s="1126"/>
      <c r="AC7" s="1126"/>
      <c r="AD7" s="1126"/>
      <c r="AE7" s="1126"/>
      <c r="AF7" s="1126"/>
      <c r="AG7" s="1126"/>
      <c r="AH7" s="1127"/>
      <c r="AI7" s="449"/>
      <c r="BC7" s="458"/>
    </row>
    <row r="8" spans="1:55" ht="15" hidden="1" customHeight="1">
      <c r="A8" s="291" t="s">
        <v>32</v>
      </c>
      <c r="B8" s="291" t="s">
        <v>32</v>
      </c>
      <c r="C8" s="292" t="s">
        <v>33</v>
      </c>
      <c r="D8" s="410" t="s">
        <v>34</v>
      </c>
      <c r="E8" s="294" t="s">
        <v>28</v>
      </c>
      <c r="F8" s="294" t="s">
        <v>35</v>
      </c>
      <c r="G8" s="294" t="s">
        <v>22</v>
      </c>
      <c r="H8" s="295"/>
      <c r="I8" s="296" t="s">
        <v>36</v>
      </c>
      <c r="J8" s="296" t="s">
        <v>36</v>
      </c>
      <c r="K8" s="458"/>
      <c r="L8" s="593" t="s">
        <v>24</v>
      </c>
      <c r="M8" s="458"/>
      <c r="N8" s="297"/>
      <c r="O8" s="297">
        <v>30</v>
      </c>
      <c r="P8" s="730"/>
      <c r="Q8" s="1179"/>
      <c r="R8" s="1179"/>
      <c r="S8" s="1044"/>
      <c r="T8" s="382"/>
      <c r="U8" s="382"/>
      <c r="V8" s="382"/>
      <c r="W8" s="383"/>
      <c r="X8" s="383"/>
      <c r="Y8" s="383"/>
      <c r="Z8" s="383"/>
      <c r="AA8" s="1126"/>
      <c r="AB8" s="1126"/>
      <c r="AC8" s="1126"/>
      <c r="AD8" s="1126"/>
      <c r="AE8" s="1126"/>
      <c r="AF8" s="1126"/>
      <c r="AG8" s="1126"/>
      <c r="AH8" s="1127"/>
      <c r="AI8" s="449"/>
      <c r="BC8" s="458"/>
    </row>
    <row r="9" spans="1:55" ht="15" hidden="1" customHeight="1">
      <c r="A9" s="291" t="s">
        <v>37</v>
      </c>
      <c r="B9" s="291" t="s">
        <v>37</v>
      </c>
      <c r="C9" s="292" t="s">
        <v>38</v>
      </c>
      <c r="D9" s="410" t="s">
        <v>39</v>
      </c>
      <c r="E9" s="294" t="s">
        <v>40</v>
      </c>
      <c r="F9" s="294" t="s">
        <v>29</v>
      </c>
      <c r="G9" s="294" t="s">
        <v>41</v>
      </c>
      <c r="H9" s="295"/>
      <c r="I9" s="296" t="s">
        <v>30</v>
      </c>
      <c r="J9" s="296" t="s">
        <v>30</v>
      </c>
      <c r="K9" s="458"/>
      <c r="L9" s="593" t="s">
        <v>42</v>
      </c>
      <c r="M9" s="458"/>
      <c r="N9" s="297">
        <v>20</v>
      </c>
      <c r="O9" s="297"/>
      <c r="P9" s="730"/>
      <c r="Q9" s="1179"/>
      <c r="R9" s="1179"/>
      <c r="S9" s="1044"/>
      <c r="T9" s="382"/>
      <c r="U9" s="382"/>
      <c r="V9" s="382"/>
      <c r="W9" s="383"/>
      <c r="X9" s="383"/>
      <c r="Y9" s="383"/>
      <c r="Z9" s="383"/>
      <c r="AA9" s="1126"/>
      <c r="AB9" s="1126"/>
      <c r="AC9" s="1126"/>
      <c r="AD9" s="1126"/>
      <c r="AE9" s="1126"/>
      <c r="AF9" s="1126"/>
      <c r="AG9" s="1126"/>
      <c r="AH9" s="1127"/>
      <c r="AI9" s="449"/>
      <c r="BC9" s="458"/>
    </row>
    <row r="10" spans="1:55" ht="15" hidden="1" customHeight="1">
      <c r="A10" s="291" t="s">
        <v>43</v>
      </c>
      <c r="B10" s="291" t="s">
        <v>43</v>
      </c>
      <c r="C10" s="298" t="s">
        <v>44</v>
      </c>
      <c r="D10" s="410" t="s">
        <v>45</v>
      </c>
      <c r="E10" s="294" t="s">
        <v>40</v>
      </c>
      <c r="F10" s="294" t="s">
        <v>29</v>
      </c>
      <c r="G10" s="294" t="s">
        <v>41</v>
      </c>
      <c r="H10" s="295"/>
      <c r="I10" s="296" t="s">
        <v>30</v>
      </c>
      <c r="J10" s="296" t="s">
        <v>30</v>
      </c>
      <c r="K10" s="458"/>
      <c r="L10" s="593" t="s">
        <v>42</v>
      </c>
      <c r="M10" s="458"/>
      <c r="N10" s="297">
        <v>20</v>
      </c>
      <c r="O10" s="297"/>
      <c r="P10" s="730"/>
      <c r="Q10" s="1179"/>
      <c r="R10" s="1179"/>
      <c r="S10" s="1044"/>
      <c r="T10" s="382"/>
      <c r="U10" s="382"/>
      <c r="V10" s="382"/>
      <c r="W10" s="383"/>
      <c r="X10" s="383"/>
      <c r="Y10" s="383"/>
      <c r="Z10" s="383"/>
      <c r="AA10" s="1126"/>
      <c r="AB10" s="1126"/>
      <c r="AC10" s="1126"/>
      <c r="AD10" s="1126"/>
      <c r="AE10" s="1126"/>
      <c r="AF10" s="1126"/>
      <c r="AG10" s="1126"/>
      <c r="AH10" s="1127"/>
      <c r="AI10" s="449"/>
      <c r="BC10" s="458"/>
    </row>
    <row r="11" spans="1:55" ht="15" hidden="1" customHeight="1">
      <c r="A11" s="291" t="s">
        <v>46</v>
      </c>
      <c r="B11" s="291" t="s">
        <v>46</v>
      </c>
      <c r="C11" s="298" t="s">
        <v>47</v>
      </c>
      <c r="D11" s="410" t="s">
        <v>48</v>
      </c>
      <c r="E11" s="294" t="s">
        <v>40</v>
      </c>
      <c r="F11" s="294" t="s">
        <v>29</v>
      </c>
      <c r="G11" s="294" t="s">
        <v>41</v>
      </c>
      <c r="H11" s="295"/>
      <c r="I11" s="296" t="s">
        <v>30</v>
      </c>
      <c r="J11" s="296" t="s">
        <v>30</v>
      </c>
      <c r="K11" s="458"/>
      <c r="L11" s="593" t="s">
        <v>42</v>
      </c>
      <c r="M11" s="458"/>
      <c r="N11" s="297">
        <v>20</v>
      </c>
      <c r="O11" s="297"/>
      <c r="P11" s="730"/>
      <c r="Q11" s="1179"/>
      <c r="R11" s="1179"/>
      <c r="S11" s="1044"/>
      <c r="T11" s="382"/>
      <c r="U11" s="382"/>
      <c r="V11" s="382"/>
      <c r="W11" s="383"/>
      <c r="X11" s="383"/>
      <c r="Y11" s="383"/>
      <c r="Z11" s="383"/>
      <c r="AA11" s="1126"/>
      <c r="AB11" s="1126"/>
      <c r="AC11" s="1126"/>
      <c r="AD11" s="1126"/>
      <c r="AE11" s="1126"/>
      <c r="AF11" s="1126"/>
      <c r="AG11" s="1126"/>
      <c r="AH11" s="1127"/>
      <c r="AI11" s="449"/>
      <c r="BC11" s="458"/>
    </row>
    <row r="12" spans="1:55" ht="15" hidden="1" customHeight="1">
      <c r="A12" s="291" t="s">
        <v>49</v>
      </c>
      <c r="B12" s="291" t="s">
        <v>49</v>
      </c>
      <c r="C12" s="292" t="s">
        <v>50</v>
      </c>
      <c r="D12" s="410" t="s">
        <v>51</v>
      </c>
      <c r="E12" s="294" t="s">
        <v>40</v>
      </c>
      <c r="F12" s="294" t="s">
        <v>29</v>
      </c>
      <c r="G12" s="294" t="s">
        <v>41</v>
      </c>
      <c r="H12" s="295"/>
      <c r="I12" s="296" t="s">
        <v>36</v>
      </c>
      <c r="J12" s="296" t="s">
        <v>36</v>
      </c>
      <c r="K12" s="458"/>
      <c r="L12" s="593" t="s">
        <v>42</v>
      </c>
      <c r="M12" s="458"/>
      <c r="N12" s="297"/>
      <c r="O12" s="297">
        <v>30</v>
      </c>
      <c r="P12" s="730"/>
      <c r="Q12" s="1179"/>
      <c r="R12" s="1179"/>
      <c r="S12" s="1044"/>
      <c r="T12" s="382"/>
      <c r="U12" s="382"/>
      <c r="V12" s="382"/>
      <c r="W12" s="383"/>
      <c r="X12" s="383"/>
      <c r="Y12" s="383"/>
      <c r="Z12" s="383"/>
      <c r="AA12" s="1126"/>
      <c r="AB12" s="1126"/>
      <c r="AC12" s="1126"/>
      <c r="AD12" s="1126"/>
      <c r="AE12" s="1126"/>
      <c r="AF12" s="1126"/>
      <c r="AG12" s="1126"/>
      <c r="AH12" s="1127"/>
      <c r="AI12" s="449"/>
      <c r="BC12" s="458"/>
    </row>
    <row r="13" spans="1:55" ht="15" hidden="1" customHeight="1">
      <c r="A13" s="291" t="s">
        <v>52</v>
      </c>
      <c r="B13" s="291" t="s">
        <v>52</v>
      </c>
      <c r="C13" s="292" t="s">
        <v>53</v>
      </c>
      <c r="D13" s="410" t="s">
        <v>54</v>
      </c>
      <c r="E13" s="294" t="s">
        <v>28</v>
      </c>
      <c r="F13" s="294" t="s">
        <v>55</v>
      </c>
      <c r="G13" s="294" t="s">
        <v>22</v>
      </c>
      <c r="H13" s="295"/>
      <c r="I13" s="296" t="s">
        <v>56</v>
      </c>
      <c r="J13" s="296" t="s">
        <v>56</v>
      </c>
      <c r="K13" s="458"/>
      <c r="L13" s="593" t="s">
        <v>57</v>
      </c>
      <c r="M13" s="458"/>
      <c r="N13" s="297"/>
      <c r="O13" s="297">
        <v>15</v>
      </c>
      <c r="P13" s="730"/>
      <c r="Q13" s="1179"/>
      <c r="R13" s="1179"/>
      <c r="S13" s="1044"/>
      <c r="T13" s="382"/>
      <c r="U13" s="382"/>
      <c r="V13" s="382"/>
      <c r="W13" s="383"/>
      <c r="X13" s="383"/>
      <c r="Y13" s="383"/>
      <c r="Z13" s="383"/>
      <c r="AA13" s="1126"/>
      <c r="AB13" s="1126"/>
      <c r="AC13" s="1126"/>
      <c r="AD13" s="1126"/>
      <c r="AE13" s="1126"/>
      <c r="AF13" s="1126"/>
      <c r="AG13" s="1126"/>
      <c r="AH13" s="1127"/>
      <c r="AI13" s="449"/>
      <c r="BC13" s="458"/>
    </row>
    <row r="14" spans="1:55" ht="15" hidden="1" customHeight="1">
      <c r="A14" s="291" t="s">
        <v>58</v>
      </c>
      <c r="B14" s="291" t="s">
        <v>58</v>
      </c>
      <c r="C14" s="299" t="s">
        <v>59</v>
      </c>
      <c r="D14" s="411" t="s">
        <v>60</v>
      </c>
      <c r="E14" s="301" t="s">
        <v>40</v>
      </c>
      <c r="F14" s="302"/>
      <c r="G14" s="301" t="s">
        <v>41</v>
      </c>
      <c r="H14" s="303"/>
      <c r="I14" s="304"/>
      <c r="J14" s="304"/>
      <c r="K14" s="459"/>
      <c r="L14" s="619"/>
      <c r="M14" s="459"/>
      <c r="N14" s="304"/>
      <c r="O14" s="304"/>
      <c r="P14" s="1038"/>
      <c r="Q14" s="1045"/>
      <c r="R14" s="1045"/>
      <c r="S14" s="1044"/>
      <c r="T14" s="382"/>
      <c r="U14" s="382"/>
      <c r="V14" s="382"/>
      <c r="W14" s="383"/>
      <c r="X14" s="383"/>
      <c r="Y14" s="383"/>
      <c r="Z14" s="383"/>
      <c r="AA14" s="1126"/>
      <c r="AB14" s="1126"/>
      <c r="AC14" s="1126"/>
      <c r="AD14" s="1126"/>
      <c r="AE14" s="1126"/>
      <c r="AF14" s="1126"/>
      <c r="AG14" s="1126"/>
      <c r="AH14" s="1127"/>
      <c r="AI14" s="449"/>
      <c r="BC14" s="459"/>
    </row>
    <row r="15" spans="1:55" ht="15" hidden="1" customHeight="1">
      <c r="A15" s="291" t="s">
        <v>61</v>
      </c>
      <c r="B15" s="291" t="s">
        <v>61</v>
      </c>
      <c r="C15" s="305" t="s">
        <v>62</v>
      </c>
      <c r="D15" s="412" t="s">
        <v>63</v>
      </c>
      <c r="E15" s="294" t="s">
        <v>40</v>
      </c>
      <c r="F15" s="294" t="s">
        <v>64</v>
      </c>
      <c r="G15" s="294" t="s">
        <v>41</v>
      </c>
      <c r="H15" s="295"/>
      <c r="I15" s="296" t="s">
        <v>56</v>
      </c>
      <c r="J15" s="296" t="s">
        <v>56</v>
      </c>
      <c r="K15" s="458"/>
      <c r="L15" s="593"/>
      <c r="M15" s="460"/>
      <c r="N15" s="297"/>
      <c r="O15" s="297">
        <v>18</v>
      </c>
      <c r="P15" s="730"/>
      <c r="Q15" s="1179"/>
      <c r="R15" s="1179"/>
      <c r="S15" s="1044"/>
      <c r="T15" s="382"/>
      <c r="U15" s="382"/>
      <c r="V15" s="382"/>
      <c r="W15" s="383"/>
      <c r="X15" s="383"/>
      <c r="Y15" s="383"/>
      <c r="Z15" s="383"/>
      <c r="AA15" s="1126"/>
      <c r="AB15" s="1126"/>
      <c r="AC15" s="1126"/>
      <c r="AD15" s="1126"/>
      <c r="AE15" s="1126"/>
      <c r="AF15" s="1126"/>
      <c r="AG15" s="1126"/>
      <c r="AH15" s="1127"/>
      <c r="AI15" s="449"/>
      <c r="BC15" s="460"/>
    </row>
    <row r="16" spans="1:55" ht="15" hidden="1" customHeight="1">
      <c r="A16" s="291" t="s">
        <v>65</v>
      </c>
      <c r="B16" s="291" t="s">
        <v>65</v>
      </c>
      <c r="C16" s="305" t="s">
        <v>66</v>
      </c>
      <c r="D16" s="412" t="s">
        <v>67</v>
      </c>
      <c r="E16" s="294" t="s">
        <v>40</v>
      </c>
      <c r="F16" s="294" t="s">
        <v>64</v>
      </c>
      <c r="G16" s="294" t="s">
        <v>41</v>
      </c>
      <c r="H16" s="295"/>
      <c r="I16" s="296" t="s">
        <v>56</v>
      </c>
      <c r="J16" s="296" t="s">
        <v>56</v>
      </c>
      <c r="K16" s="458"/>
      <c r="L16" s="593"/>
      <c r="M16" s="460"/>
      <c r="N16" s="297"/>
      <c r="O16" s="297">
        <v>18</v>
      </c>
      <c r="P16" s="730"/>
      <c r="Q16" s="1179"/>
      <c r="R16" s="1179"/>
      <c r="S16" s="1264"/>
      <c r="T16" s="1265"/>
      <c r="U16" s="1265"/>
      <c r="V16" s="1265"/>
      <c r="W16" s="1265"/>
      <c r="X16" s="1265"/>
      <c r="Y16" s="1265"/>
      <c r="Z16" s="1265"/>
      <c r="AA16" s="1263"/>
      <c r="AB16" s="1263"/>
      <c r="AC16" s="1263"/>
      <c r="AD16" s="1263"/>
      <c r="AE16" s="1124"/>
      <c r="AF16" s="1124"/>
      <c r="AG16" s="1124"/>
      <c r="AH16" s="1128"/>
      <c r="AI16" s="449"/>
      <c r="BC16" s="460"/>
    </row>
    <row r="17" spans="1:55" ht="15" hidden="1" customHeight="1">
      <c r="A17" s="291" t="s">
        <v>68</v>
      </c>
      <c r="B17" s="291" t="s">
        <v>68</v>
      </c>
      <c r="C17" s="305" t="s">
        <v>69</v>
      </c>
      <c r="D17" s="412" t="s">
        <v>70</v>
      </c>
      <c r="E17" s="294" t="s">
        <v>40</v>
      </c>
      <c r="F17" s="294" t="s">
        <v>64</v>
      </c>
      <c r="G17" s="294" t="s">
        <v>41</v>
      </c>
      <c r="H17" s="295"/>
      <c r="I17" s="296" t="s">
        <v>56</v>
      </c>
      <c r="J17" s="296" t="s">
        <v>56</v>
      </c>
      <c r="K17" s="458"/>
      <c r="L17" s="593"/>
      <c r="M17" s="460"/>
      <c r="N17" s="297"/>
      <c r="O17" s="297">
        <v>18</v>
      </c>
      <c r="P17" s="730"/>
      <c r="Q17" s="1179"/>
      <c r="R17" s="1179"/>
      <c r="S17" s="1044"/>
      <c r="T17" s="382"/>
      <c r="U17" s="382"/>
      <c r="V17" s="382"/>
      <c r="W17" s="383"/>
      <c r="X17" s="383"/>
      <c r="Y17" s="383"/>
      <c r="Z17" s="383"/>
      <c r="AA17" s="1126"/>
      <c r="AB17" s="1126"/>
      <c r="AC17" s="1126"/>
      <c r="AD17" s="1126"/>
      <c r="AE17" s="1126"/>
      <c r="AF17" s="1126"/>
      <c r="AG17" s="1126"/>
      <c r="AH17" s="1127"/>
      <c r="AI17" s="449"/>
      <c r="BC17" s="460"/>
    </row>
    <row r="18" spans="1:55" ht="15" hidden="1" customHeight="1">
      <c r="A18" s="306"/>
      <c r="B18" s="306"/>
      <c r="C18" s="289" t="s">
        <v>71</v>
      </c>
      <c r="D18" s="413"/>
      <c r="E18" s="285"/>
      <c r="F18" s="285"/>
      <c r="G18" s="285"/>
      <c r="H18" s="307"/>
      <c r="I18" s="287"/>
      <c r="J18" s="287"/>
      <c r="K18" s="457"/>
      <c r="L18" s="638"/>
      <c r="M18" s="457"/>
      <c r="N18" s="287"/>
      <c r="O18" s="287"/>
      <c r="P18" s="969"/>
      <c r="Q18" s="1045"/>
      <c r="R18" s="1045"/>
      <c r="S18" s="1044"/>
      <c r="T18" s="382"/>
      <c r="U18" s="382"/>
      <c r="V18" s="382"/>
      <c r="W18" s="383"/>
      <c r="X18" s="383"/>
      <c r="Y18" s="383"/>
      <c r="Z18" s="383"/>
      <c r="AA18" s="1126"/>
      <c r="AB18" s="1126"/>
      <c r="AC18" s="1126"/>
      <c r="AD18" s="1126"/>
      <c r="AE18" s="1126"/>
      <c r="AF18" s="1126"/>
      <c r="AG18" s="1126"/>
      <c r="AH18" s="1127"/>
      <c r="AI18" s="449"/>
      <c r="BC18" s="457"/>
    </row>
    <row r="19" spans="1:55" ht="15" hidden="1" customHeight="1">
      <c r="A19" s="291" t="s">
        <v>72</v>
      </c>
      <c r="B19" s="291" t="s">
        <v>72</v>
      </c>
      <c r="C19" s="298" t="s">
        <v>73</v>
      </c>
      <c r="D19" s="412" t="s">
        <v>74</v>
      </c>
      <c r="E19" s="294" t="s">
        <v>75</v>
      </c>
      <c r="F19" s="294" t="s">
        <v>76</v>
      </c>
      <c r="G19" s="294" t="s">
        <v>22</v>
      </c>
      <c r="H19" s="295"/>
      <c r="I19" s="296" t="s">
        <v>23</v>
      </c>
      <c r="J19" s="296" t="s">
        <v>23</v>
      </c>
      <c r="K19" s="458"/>
      <c r="L19" s="593" t="s">
        <v>31</v>
      </c>
      <c r="M19" s="458"/>
      <c r="N19" s="297">
        <v>24</v>
      </c>
      <c r="O19" s="297">
        <v>24</v>
      </c>
      <c r="P19" s="730"/>
      <c r="Q19" s="1179"/>
      <c r="R19" s="1179"/>
      <c r="S19" s="1044"/>
      <c r="T19" s="382"/>
      <c r="U19" s="382"/>
      <c r="V19" s="382"/>
      <c r="W19" s="383"/>
      <c r="X19" s="383"/>
      <c r="Y19" s="383"/>
      <c r="Z19" s="383"/>
      <c r="AA19" s="1126"/>
      <c r="AB19" s="1126"/>
      <c r="AC19" s="1126"/>
      <c r="AD19" s="1126"/>
      <c r="AE19" s="1126"/>
      <c r="AF19" s="1126"/>
      <c r="AG19" s="1126"/>
      <c r="AH19" s="1127"/>
      <c r="AI19" s="449"/>
      <c r="BC19" s="458"/>
    </row>
    <row r="20" spans="1:55" ht="15" hidden="1" customHeight="1">
      <c r="A20" s="291" t="s">
        <v>77</v>
      </c>
      <c r="B20" s="291" t="s">
        <v>77</v>
      </c>
      <c r="C20" s="298" t="s">
        <v>78</v>
      </c>
      <c r="D20" s="412" t="s">
        <v>27</v>
      </c>
      <c r="E20" s="294" t="s">
        <v>79</v>
      </c>
      <c r="F20" s="294" t="s">
        <v>80</v>
      </c>
      <c r="G20" s="294" t="s">
        <v>22</v>
      </c>
      <c r="H20" s="295"/>
      <c r="I20" s="296" t="s">
        <v>30</v>
      </c>
      <c r="J20" s="296" t="s">
        <v>30</v>
      </c>
      <c r="K20" s="458"/>
      <c r="L20" s="593" t="s">
        <v>24</v>
      </c>
      <c r="M20" s="458"/>
      <c r="N20" s="297">
        <v>20</v>
      </c>
      <c r="O20" s="297"/>
      <c r="P20" s="730"/>
      <c r="Q20" s="1179"/>
      <c r="R20" s="1179"/>
      <c r="S20" s="1044"/>
      <c r="T20" s="382"/>
      <c r="U20" s="382"/>
      <c r="V20" s="382"/>
      <c r="W20" s="383"/>
      <c r="X20" s="383"/>
      <c r="Y20" s="383"/>
      <c r="Z20" s="383"/>
      <c r="AA20" s="1126"/>
      <c r="AB20" s="1126"/>
      <c r="AC20" s="1126"/>
      <c r="AD20" s="1126"/>
      <c r="AE20" s="1126"/>
      <c r="AF20" s="1126"/>
      <c r="AG20" s="1126"/>
      <c r="AH20" s="1127"/>
      <c r="AI20" s="449"/>
      <c r="BC20" s="458"/>
    </row>
    <row r="21" spans="1:55" ht="15" hidden="1" customHeight="1">
      <c r="A21" s="291" t="s">
        <v>81</v>
      </c>
      <c r="B21" s="291" t="s">
        <v>81</v>
      </c>
      <c r="C21" s="298" t="s">
        <v>82</v>
      </c>
      <c r="D21" s="412" t="s">
        <v>83</v>
      </c>
      <c r="E21" s="294" t="s">
        <v>79</v>
      </c>
      <c r="F21" s="294" t="s">
        <v>80</v>
      </c>
      <c r="G21" s="294" t="s">
        <v>41</v>
      </c>
      <c r="H21" s="295"/>
      <c r="I21" s="296" t="s">
        <v>84</v>
      </c>
      <c r="J21" s="296" t="s">
        <v>84</v>
      </c>
      <c r="K21" s="458"/>
      <c r="L21" s="593" t="s">
        <v>85</v>
      </c>
      <c r="M21" s="458"/>
      <c r="N21" s="297">
        <v>18</v>
      </c>
      <c r="O21" s="297">
        <v>18</v>
      </c>
      <c r="P21" s="730"/>
      <c r="Q21" s="1179"/>
      <c r="R21" s="1179"/>
      <c r="S21" s="1044"/>
      <c r="T21" s="382"/>
      <c r="U21" s="382"/>
      <c r="V21" s="382"/>
      <c r="W21" s="383"/>
      <c r="X21" s="383"/>
      <c r="Y21" s="383"/>
      <c r="Z21" s="383"/>
      <c r="AA21" s="1126"/>
      <c r="AB21" s="1126"/>
      <c r="AC21" s="1126"/>
      <c r="AD21" s="1126"/>
      <c r="AE21" s="1126"/>
      <c r="AF21" s="1126"/>
      <c r="AG21" s="1126"/>
      <c r="AH21" s="1127"/>
      <c r="AI21" s="449"/>
      <c r="BC21" s="458"/>
    </row>
    <row r="22" spans="1:55" ht="15" hidden="1" customHeight="1">
      <c r="A22" s="291" t="s">
        <v>86</v>
      </c>
      <c r="B22" s="291" t="s">
        <v>86</v>
      </c>
      <c r="C22" s="298" t="s">
        <v>87</v>
      </c>
      <c r="D22" s="412" t="s">
        <v>83</v>
      </c>
      <c r="E22" s="294" t="s">
        <v>79</v>
      </c>
      <c r="F22" s="294" t="s">
        <v>80</v>
      </c>
      <c r="G22" s="294" t="s">
        <v>41</v>
      </c>
      <c r="H22" s="295"/>
      <c r="I22" s="296" t="s">
        <v>56</v>
      </c>
      <c r="J22" s="296" t="s">
        <v>56</v>
      </c>
      <c r="K22" s="458"/>
      <c r="L22" s="593" t="s">
        <v>85</v>
      </c>
      <c r="M22" s="458"/>
      <c r="N22" s="297">
        <v>18</v>
      </c>
      <c r="O22" s="297"/>
      <c r="P22" s="730"/>
      <c r="Q22" s="1179"/>
      <c r="R22" s="1179"/>
      <c r="S22" s="1044"/>
      <c r="T22" s="382"/>
      <c r="U22" s="382"/>
      <c r="V22" s="382"/>
      <c r="W22" s="383"/>
      <c r="X22" s="383"/>
      <c r="Y22" s="383"/>
      <c r="Z22" s="383"/>
      <c r="AA22" s="1126"/>
      <c r="AB22" s="1126"/>
      <c r="AC22" s="1126"/>
      <c r="AD22" s="1126"/>
      <c r="AE22" s="1126"/>
      <c r="AF22" s="1126"/>
      <c r="AG22" s="1126"/>
      <c r="AH22" s="1127"/>
      <c r="AI22" s="449"/>
      <c r="BC22" s="458"/>
    </row>
    <row r="23" spans="1:55" ht="15" hidden="1" customHeight="1">
      <c r="A23" s="291" t="s">
        <v>88</v>
      </c>
      <c r="B23" s="291" t="s">
        <v>88</v>
      </c>
      <c r="C23" s="298" t="s">
        <v>89</v>
      </c>
      <c r="D23" s="412" t="s">
        <v>90</v>
      </c>
      <c r="E23" s="294" t="s">
        <v>79</v>
      </c>
      <c r="F23" s="294" t="s">
        <v>80</v>
      </c>
      <c r="G23" s="294" t="s">
        <v>41</v>
      </c>
      <c r="H23" s="295"/>
      <c r="I23" s="296" t="s">
        <v>56</v>
      </c>
      <c r="J23" s="296" t="s">
        <v>56</v>
      </c>
      <c r="K23" s="458"/>
      <c r="L23" s="593" t="s">
        <v>85</v>
      </c>
      <c r="M23" s="458"/>
      <c r="N23" s="297"/>
      <c r="O23" s="297">
        <v>18</v>
      </c>
      <c r="P23" s="730"/>
      <c r="Q23" s="1179"/>
      <c r="R23" s="1179"/>
      <c r="S23" s="1044"/>
      <c r="T23" s="382"/>
      <c r="U23" s="382"/>
      <c r="V23" s="382"/>
      <c r="W23" s="383"/>
      <c r="X23" s="383"/>
      <c r="Y23" s="383"/>
      <c r="Z23" s="383"/>
      <c r="AA23" s="1126"/>
      <c r="AB23" s="1126"/>
      <c r="AC23" s="1126"/>
      <c r="AD23" s="1126"/>
      <c r="AE23" s="1126"/>
      <c r="AF23" s="1126"/>
      <c r="AG23" s="1126"/>
      <c r="AH23" s="1127"/>
      <c r="AI23" s="449"/>
      <c r="BC23" s="458"/>
    </row>
    <row r="24" spans="1:55" ht="15" hidden="1" customHeight="1">
      <c r="A24" s="291" t="s">
        <v>91</v>
      </c>
      <c r="B24" s="291" t="s">
        <v>91</v>
      </c>
      <c r="C24" s="298" t="s">
        <v>92</v>
      </c>
      <c r="D24" s="412" t="s">
        <v>93</v>
      </c>
      <c r="E24" s="294" t="s">
        <v>79</v>
      </c>
      <c r="F24" s="294" t="s">
        <v>80</v>
      </c>
      <c r="G24" s="294" t="s">
        <v>41</v>
      </c>
      <c r="H24" s="295"/>
      <c r="I24" s="296" t="s">
        <v>36</v>
      </c>
      <c r="J24" s="296" t="s">
        <v>36</v>
      </c>
      <c r="K24" s="458"/>
      <c r="L24" s="593" t="s">
        <v>85</v>
      </c>
      <c r="M24" s="458"/>
      <c r="N24" s="297"/>
      <c r="O24" s="297">
        <v>24</v>
      </c>
      <c r="P24" s="730"/>
      <c r="Q24" s="1179"/>
      <c r="R24" s="1179"/>
      <c r="S24" s="1044"/>
      <c r="T24" s="382"/>
      <c r="U24" s="382"/>
      <c r="V24" s="382"/>
      <c r="W24" s="383"/>
      <c r="X24" s="383"/>
      <c r="Y24" s="383"/>
      <c r="Z24" s="383"/>
      <c r="AA24" s="1126"/>
      <c r="AB24" s="1126"/>
      <c r="AC24" s="1126"/>
      <c r="AD24" s="1126"/>
      <c r="AE24" s="1126"/>
      <c r="AF24" s="1126"/>
      <c r="AG24" s="1126"/>
      <c r="AH24" s="1127"/>
      <c r="AI24" s="449"/>
      <c r="BC24" s="458"/>
    </row>
    <row r="25" spans="1:55" ht="15" hidden="1" customHeight="1">
      <c r="A25" s="308"/>
      <c r="B25" s="308"/>
      <c r="C25" s="309" t="s">
        <v>94</v>
      </c>
      <c r="D25" s="633"/>
      <c r="E25" s="310"/>
      <c r="F25" s="310"/>
      <c r="G25" s="310"/>
      <c r="H25" s="295"/>
      <c r="I25" s="297"/>
      <c r="J25" s="297"/>
      <c r="K25" s="460"/>
      <c r="L25" s="593"/>
      <c r="M25" s="460"/>
      <c r="N25" s="297"/>
      <c r="O25" s="297"/>
      <c r="P25" s="730"/>
      <c r="Q25" s="1179"/>
      <c r="R25" s="1179"/>
      <c r="S25" s="1044"/>
      <c r="T25" s="382"/>
      <c r="U25" s="382"/>
      <c r="V25" s="382"/>
      <c r="W25" s="383"/>
      <c r="X25" s="383"/>
      <c r="Y25" s="383"/>
      <c r="Z25" s="383"/>
      <c r="AA25" s="1126"/>
      <c r="AB25" s="1126"/>
      <c r="AC25" s="1126"/>
      <c r="AD25" s="1126"/>
      <c r="AE25" s="1126"/>
      <c r="AF25" s="1126"/>
      <c r="AG25" s="1126"/>
      <c r="AH25" s="1127"/>
      <c r="AI25" s="449"/>
      <c r="BC25" s="460"/>
    </row>
    <row r="26" spans="1:55" ht="15" hidden="1" customHeight="1">
      <c r="A26" s="291" t="s">
        <v>95</v>
      </c>
      <c r="B26" s="291" t="s">
        <v>95</v>
      </c>
      <c r="C26" s="292" t="s">
        <v>53</v>
      </c>
      <c r="D26" s="410" t="s">
        <v>54</v>
      </c>
      <c r="E26" s="294" t="s">
        <v>96</v>
      </c>
      <c r="F26" s="294" t="s">
        <v>55</v>
      </c>
      <c r="G26" s="294" t="s">
        <v>22</v>
      </c>
      <c r="H26" s="295"/>
      <c r="I26" s="296" t="s">
        <v>56</v>
      </c>
      <c r="J26" s="296" t="s">
        <v>56</v>
      </c>
      <c r="K26" s="458"/>
      <c r="L26" s="593" t="s">
        <v>57</v>
      </c>
      <c r="M26" s="458"/>
      <c r="N26" s="297"/>
      <c r="O26" s="297">
        <v>15</v>
      </c>
      <c r="P26" s="730"/>
      <c r="Q26" s="1179"/>
      <c r="R26" s="1179"/>
      <c r="S26" s="1264"/>
      <c r="T26" s="1265"/>
      <c r="U26" s="1265"/>
      <c r="V26" s="1265"/>
      <c r="W26" s="1265"/>
      <c r="X26" s="1265"/>
      <c r="Y26" s="1265"/>
      <c r="Z26" s="1265"/>
      <c r="AA26" s="1263"/>
      <c r="AB26" s="1263"/>
      <c r="AC26" s="1263"/>
      <c r="AD26" s="1263"/>
      <c r="AE26" s="1124"/>
      <c r="AF26" s="1124"/>
      <c r="AG26" s="1124"/>
      <c r="AH26" s="1128"/>
      <c r="AI26" s="449"/>
      <c r="BC26" s="458"/>
    </row>
    <row r="27" spans="1:55" ht="15" hidden="1" customHeight="1">
      <c r="A27" s="306"/>
      <c r="B27" s="306"/>
      <c r="C27" s="289" t="s">
        <v>97</v>
      </c>
      <c r="D27" s="413"/>
      <c r="E27" s="285"/>
      <c r="F27" s="285"/>
      <c r="G27" s="285"/>
      <c r="H27" s="307"/>
      <c r="I27" s="287"/>
      <c r="J27" s="287"/>
      <c r="K27" s="457"/>
      <c r="L27" s="638"/>
      <c r="M27" s="457"/>
      <c r="N27" s="287"/>
      <c r="O27" s="287"/>
      <c r="P27" s="969"/>
      <c r="Q27" s="1045"/>
      <c r="R27" s="1045"/>
      <c r="S27" s="1044"/>
      <c r="T27" s="382"/>
      <c r="U27" s="382"/>
      <c r="V27" s="382"/>
      <c r="W27" s="383"/>
      <c r="X27" s="383"/>
      <c r="Y27" s="383"/>
      <c r="Z27" s="383"/>
      <c r="AA27" s="1126"/>
      <c r="AB27" s="1126"/>
      <c r="AC27" s="1126"/>
      <c r="AD27" s="1126"/>
      <c r="AE27" s="1126"/>
      <c r="AF27" s="1126"/>
      <c r="AG27" s="1126"/>
      <c r="AH27" s="1127"/>
      <c r="AI27" s="449"/>
      <c r="BC27" s="457"/>
    </row>
    <row r="28" spans="1:55" ht="15" hidden="1" customHeight="1">
      <c r="A28" s="291" t="s">
        <v>98</v>
      </c>
      <c r="B28" s="291" t="s">
        <v>98</v>
      </c>
      <c r="C28" s="311" t="s">
        <v>99</v>
      </c>
      <c r="D28" s="412" t="s">
        <v>100</v>
      </c>
      <c r="E28" s="294" t="s">
        <v>101</v>
      </c>
      <c r="F28" s="294" t="s">
        <v>102</v>
      </c>
      <c r="G28" s="294" t="s">
        <v>41</v>
      </c>
      <c r="H28" s="295"/>
      <c r="I28" s="296" t="s">
        <v>23</v>
      </c>
      <c r="J28" s="296" t="s">
        <v>23</v>
      </c>
      <c r="K28" s="458"/>
      <c r="L28" s="593" t="s">
        <v>103</v>
      </c>
      <c r="M28" s="458"/>
      <c r="N28" s="297">
        <v>36</v>
      </c>
      <c r="O28" s="297">
        <v>20</v>
      </c>
      <c r="P28" s="730"/>
      <c r="Q28" s="1179"/>
      <c r="R28" s="1179"/>
      <c r="S28" s="1044"/>
      <c r="T28" s="382"/>
      <c r="U28" s="382"/>
      <c r="V28" s="382"/>
      <c r="W28" s="383"/>
      <c r="X28" s="383"/>
      <c r="Y28" s="383"/>
      <c r="Z28" s="383"/>
      <c r="AA28" s="1126"/>
      <c r="AB28" s="1126"/>
      <c r="AC28" s="1126"/>
      <c r="AD28" s="1126"/>
      <c r="AE28" s="1126"/>
      <c r="AF28" s="1126"/>
      <c r="AG28" s="1126"/>
      <c r="AH28" s="1127"/>
      <c r="AI28" s="449"/>
      <c r="BC28" s="458"/>
    </row>
    <row r="29" spans="1:55" ht="15" hidden="1" customHeight="1">
      <c r="A29" s="291" t="s">
        <v>104</v>
      </c>
      <c r="B29" s="291" t="s">
        <v>104</v>
      </c>
      <c r="C29" s="292" t="s">
        <v>105</v>
      </c>
      <c r="D29" s="412" t="s">
        <v>106</v>
      </c>
      <c r="E29" s="294" t="s">
        <v>101</v>
      </c>
      <c r="F29" s="294" t="s">
        <v>102</v>
      </c>
      <c r="G29" s="294" t="s">
        <v>41</v>
      </c>
      <c r="H29" s="295"/>
      <c r="I29" s="296" t="s">
        <v>23</v>
      </c>
      <c r="J29" s="296" t="s">
        <v>23</v>
      </c>
      <c r="K29" s="458"/>
      <c r="L29" s="593" t="s">
        <v>56</v>
      </c>
      <c r="M29" s="458"/>
      <c r="N29" s="297">
        <v>36</v>
      </c>
      <c r="O29" s="297">
        <v>20</v>
      </c>
      <c r="P29" s="730"/>
      <c r="Q29" s="1179"/>
      <c r="R29" s="1179"/>
      <c r="S29" s="1044"/>
      <c r="T29" s="382"/>
      <c r="U29" s="382"/>
      <c r="V29" s="382"/>
      <c r="W29" s="383"/>
      <c r="X29" s="383"/>
      <c r="Y29" s="383"/>
      <c r="Z29" s="383"/>
      <c r="AA29" s="1126"/>
      <c r="AB29" s="1126"/>
      <c r="AC29" s="1126"/>
      <c r="AD29" s="1126"/>
      <c r="AE29" s="1126"/>
      <c r="AF29" s="1126"/>
      <c r="AG29" s="1126"/>
      <c r="AH29" s="1127"/>
      <c r="AI29" s="449"/>
      <c r="BC29" s="458"/>
    </row>
    <row r="30" spans="1:55" ht="15" hidden="1" customHeight="1">
      <c r="A30" s="291" t="s">
        <v>107</v>
      </c>
      <c r="B30" s="291" t="s">
        <v>107</v>
      </c>
      <c r="C30" s="292" t="s">
        <v>33</v>
      </c>
      <c r="D30" s="410" t="s">
        <v>34</v>
      </c>
      <c r="E30" s="294" t="s">
        <v>101</v>
      </c>
      <c r="F30" s="294" t="s">
        <v>108</v>
      </c>
      <c r="G30" s="294" t="s">
        <v>22</v>
      </c>
      <c r="H30" s="295"/>
      <c r="I30" s="296" t="s">
        <v>84</v>
      </c>
      <c r="J30" s="296" t="s">
        <v>84</v>
      </c>
      <c r="K30" s="458"/>
      <c r="L30" s="593" t="s">
        <v>24</v>
      </c>
      <c r="M30" s="458"/>
      <c r="N30" s="297"/>
      <c r="O30" s="297">
        <v>30</v>
      </c>
      <c r="P30" s="730"/>
      <c r="Q30" s="1179"/>
      <c r="R30" s="1179"/>
      <c r="S30" s="1044"/>
      <c r="T30" s="382"/>
      <c r="U30" s="382"/>
      <c r="V30" s="382"/>
      <c r="W30" s="383"/>
      <c r="X30" s="383"/>
      <c r="Y30" s="383"/>
      <c r="Z30" s="383"/>
      <c r="AA30" s="1126"/>
      <c r="AB30" s="1126"/>
      <c r="AC30" s="1126"/>
      <c r="AD30" s="1126"/>
      <c r="AE30" s="1126"/>
      <c r="AF30" s="1126"/>
      <c r="AG30" s="1126"/>
      <c r="AH30" s="1127"/>
      <c r="AI30" s="449"/>
      <c r="BC30" s="458"/>
    </row>
    <row r="31" spans="1:55" ht="15" hidden="1" customHeight="1">
      <c r="A31" s="291" t="s">
        <v>109</v>
      </c>
      <c r="B31" s="291" t="s">
        <v>109</v>
      </c>
      <c r="C31" s="292" t="s">
        <v>110</v>
      </c>
      <c r="D31" s="410" t="s">
        <v>111</v>
      </c>
      <c r="E31" s="294" t="s">
        <v>101</v>
      </c>
      <c r="F31" s="294" t="s">
        <v>112</v>
      </c>
      <c r="G31" s="294" t="s">
        <v>22</v>
      </c>
      <c r="H31" s="295"/>
      <c r="I31" s="296" t="s">
        <v>23</v>
      </c>
      <c r="J31" s="296" t="s">
        <v>23</v>
      </c>
      <c r="K31" s="458"/>
      <c r="L31" s="593" t="s">
        <v>24</v>
      </c>
      <c r="M31" s="458"/>
      <c r="N31" s="297">
        <v>24</v>
      </c>
      <c r="O31" s="297">
        <v>24</v>
      </c>
      <c r="P31" s="730"/>
      <c r="Q31" s="1179"/>
      <c r="R31" s="1179"/>
      <c r="S31" s="1044"/>
      <c r="T31" s="382"/>
      <c r="U31" s="382"/>
      <c r="V31" s="382"/>
      <c r="W31" s="383"/>
      <c r="X31" s="383"/>
      <c r="Y31" s="383"/>
      <c r="Z31" s="383"/>
      <c r="AA31" s="1126"/>
      <c r="AB31" s="1126"/>
      <c r="AC31" s="1126"/>
      <c r="AD31" s="1126"/>
      <c r="AE31" s="1126"/>
      <c r="AF31" s="1126"/>
      <c r="AG31" s="1126"/>
      <c r="AH31" s="1127"/>
      <c r="AI31" s="449"/>
      <c r="BC31" s="458"/>
    </row>
    <row r="32" spans="1:55" ht="15" hidden="1" customHeight="1">
      <c r="A32" s="312" t="s">
        <v>113</v>
      </c>
      <c r="B32" s="312" t="s">
        <v>113</v>
      </c>
      <c r="C32" s="313" t="s">
        <v>59</v>
      </c>
      <c r="D32" s="411" t="s">
        <v>60</v>
      </c>
      <c r="E32" s="301" t="s">
        <v>101</v>
      </c>
      <c r="F32" s="302"/>
      <c r="G32" s="301" t="s">
        <v>41</v>
      </c>
      <c r="H32" s="303"/>
      <c r="I32" s="304"/>
      <c r="J32" s="304"/>
      <c r="K32" s="459"/>
      <c r="L32" s="619"/>
      <c r="M32" s="459"/>
      <c r="N32" s="304"/>
      <c r="O32" s="304"/>
      <c r="P32" s="1038"/>
      <c r="Q32" s="1045"/>
      <c r="R32" s="1045"/>
      <c r="S32" s="1044"/>
      <c r="T32" s="382"/>
      <c r="U32" s="382"/>
      <c r="V32" s="382"/>
      <c r="W32" s="383"/>
      <c r="X32" s="383"/>
      <c r="Y32" s="383"/>
      <c r="Z32" s="383"/>
      <c r="AA32" s="1126"/>
      <c r="AB32" s="1126"/>
      <c r="AC32" s="1126"/>
      <c r="AD32" s="1126"/>
      <c r="AE32" s="1126"/>
      <c r="AF32" s="1126"/>
      <c r="AG32" s="1126"/>
      <c r="AH32" s="1127"/>
      <c r="AI32" s="449"/>
      <c r="BC32" s="459"/>
    </row>
    <row r="33" spans="1:55" ht="15" hidden="1" customHeight="1">
      <c r="A33" s="291" t="s">
        <v>114</v>
      </c>
      <c r="B33" s="291" t="s">
        <v>114</v>
      </c>
      <c r="C33" s="305" t="s">
        <v>62</v>
      </c>
      <c r="D33" s="412" t="s">
        <v>63</v>
      </c>
      <c r="E33" s="310"/>
      <c r="F33" s="294" t="s">
        <v>64</v>
      </c>
      <c r="G33" s="294" t="s">
        <v>41</v>
      </c>
      <c r="H33" s="295"/>
      <c r="I33" s="296" t="s">
        <v>56</v>
      </c>
      <c r="J33" s="296" t="s">
        <v>56</v>
      </c>
      <c r="K33" s="458"/>
      <c r="L33" s="593"/>
      <c r="M33" s="460"/>
      <c r="N33" s="297"/>
      <c r="O33" s="297">
        <v>18</v>
      </c>
      <c r="P33" s="730"/>
      <c r="Q33" s="1179"/>
      <c r="R33" s="1179"/>
      <c r="S33" s="1044"/>
      <c r="T33" s="382"/>
      <c r="U33" s="382"/>
      <c r="V33" s="382"/>
      <c r="W33" s="383"/>
      <c r="X33" s="383"/>
      <c r="Y33" s="383"/>
      <c r="Z33" s="383"/>
      <c r="AA33" s="1126"/>
      <c r="AB33" s="1126"/>
      <c r="AC33" s="1126"/>
      <c r="AD33" s="1126"/>
      <c r="AE33" s="1126"/>
      <c r="AF33" s="1126"/>
      <c r="AG33" s="1126"/>
      <c r="AH33" s="1127"/>
      <c r="AI33" s="449"/>
      <c r="BC33" s="460"/>
    </row>
    <row r="34" spans="1:55" ht="15" hidden="1" customHeight="1">
      <c r="A34" s="291" t="s">
        <v>115</v>
      </c>
      <c r="B34" s="291" t="s">
        <v>115</v>
      </c>
      <c r="C34" s="305" t="s">
        <v>66</v>
      </c>
      <c r="D34" s="412" t="s">
        <v>67</v>
      </c>
      <c r="E34" s="310"/>
      <c r="F34" s="294" t="s">
        <v>64</v>
      </c>
      <c r="G34" s="294" t="s">
        <v>41</v>
      </c>
      <c r="H34" s="295"/>
      <c r="I34" s="296" t="s">
        <v>56</v>
      </c>
      <c r="J34" s="296" t="s">
        <v>56</v>
      </c>
      <c r="K34" s="458"/>
      <c r="L34" s="593"/>
      <c r="M34" s="460"/>
      <c r="N34" s="297"/>
      <c r="O34" s="297">
        <v>18</v>
      </c>
      <c r="P34" s="730"/>
      <c r="Q34" s="1179"/>
      <c r="R34" s="1179"/>
      <c r="S34" s="1044"/>
      <c r="T34" s="382"/>
      <c r="U34" s="382"/>
      <c r="V34" s="382"/>
      <c r="W34" s="383"/>
      <c r="X34" s="383"/>
      <c r="Y34" s="383"/>
      <c r="Z34" s="383"/>
      <c r="AA34" s="1126"/>
      <c r="AB34" s="1126"/>
      <c r="AC34" s="1126"/>
      <c r="AD34" s="1126"/>
      <c r="AE34" s="1126"/>
      <c r="AF34" s="1126"/>
      <c r="AG34" s="1126"/>
      <c r="AH34" s="1127"/>
      <c r="AI34" s="449"/>
      <c r="BC34" s="460"/>
    </row>
    <row r="35" spans="1:55" ht="15" hidden="1" customHeight="1">
      <c r="A35" s="291" t="s">
        <v>116</v>
      </c>
      <c r="B35" s="291" t="s">
        <v>116</v>
      </c>
      <c r="C35" s="305" t="s">
        <v>69</v>
      </c>
      <c r="D35" s="412" t="s">
        <v>70</v>
      </c>
      <c r="E35" s="310"/>
      <c r="F35" s="294" t="s">
        <v>64</v>
      </c>
      <c r="G35" s="294" t="s">
        <v>41</v>
      </c>
      <c r="H35" s="295"/>
      <c r="I35" s="296" t="s">
        <v>56</v>
      </c>
      <c r="J35" s="296" t="s">
        <v>56</v>
      </c>
      <c r="K35" s="458"/>
      <c r="L35" s="593"/>
      <c r="M35" s="460"/>
      <c r="N35" s="297"/>
      <c r="O35" s="297">
        <v>18</v>
      </c>
      <c r="P35" s="730"/>
      <c r="Q35" s="1179"/>
      <c r="R35" s="1179"/>
      <c r="S35" s="1044"/>
      <c r="T35" s="382"/>
      <c r="U35" s="382"/>
      <c r="V35" s="382"/>
      <c r="W35" s="383"/>
      <c r="X35" s="383"/>
      <c r="Y35" s="383"/>
      <c r="Z35" s="383"/>
      <c r="AA35" s="1126"/>
      <c r="AB35" s="1126"/>
      <c r="AC35" s="1126"/>
      <c r="AD35" s="1126"/>
      <c r="AE35" s="1126"/>
      <c r="AF35" s="1126"/>
      <c r="AG35" s="1126"/>
      <c r="AH35" s="1127"/>
      <c r="AI35" s="449"/>
      <c r="BC35" s="460"/>
    </row>
    <row r="36" spans="1:55" ht="15" hidden="1" customHeight="1">
      <c r="A36" s="314"/>
      <c r="B36" s="314"/>
      <c r="C36" s="315" t="s">
        <v>117</v>
      </c>
      <c r="D36" s="414"/>
      <c r="E36" s="302"/>
      <c r="F36" s="317"/>
      <c r="G36" s="317"/>
      <c r="H36" s="318"/>
      <c r="I36" s="316"/>
      <c r="J36" s="316"/>
      <c r="K36" s="461"/>
      <c r="L36" s="619"/>
      <c r="M36" s="459"/>
      <c r="N36" s="304"/>
      <c r="O36" s="304"/>
      <c r="P36" s="1038"/>
      <c r="Q36" s="1045"/>
      <c r="R36" s="1045"/>
      <c r="S36" s="1264"/>
      <c r="T36" s="1265"/>
      <c r="U36" s="1265"/>
      <c r="V36" s="1265"/>
      <c r="W36" s="1265"/>
      <c r="X36" s="1265"/>
      <c r="Y36" s="1265"/>
      <c r="Z36" s="1265"/>
      <c r="AA36" s="1263"/>
      <c r="AB36" s="1263"/>
      <c r="AC36" s="1263"/>
      <c r="AD36" s="1263"/>
      <c r="AE36" s="1124"/>
      <c r="AF36" s="1124"/>
      <c r="AG36" s="1124"/>
      <c r="AH36" s="1128"/>
      <c r="AI36" s="449"/>
      <c r="BC36" s="459"/>
    </row>
    <row r="37" spans="1:55" ht="15" hidden="1" customHeight="1">
      <c r="A37" s="291" t="s">
        <v>118</v>
      </c>
      <c r="B37" s="291" t="s">
        <v>118</v>
      </c>
      <c r="C37" s="298" t="s">
        <v>73</v>
      </c>
      <c r="D37" s="412" t="s">
        <v>119</v>
      </c>
      <c r="E37" s="294" t="s">
        <v>120</v>
      </c>
      <c r="F37" s="294" t="s">
        <v>121</v>
      </c>
      <c r="G37" s="294" t="s">
        <v>22</v>
      </c>
      <c r="H37" s="295"/>
      <c r="I37" s="296" t="s">
        <v>56</v>
      </c>
      <c r="J37" s="296" t="s">
        <v>56</v>
      </c>
      <c r="K37" s="458"/>
      <c r="L37" s="593" t="s">
        <v>31</v>
      </c>
      <c r="M37" s="458"/>
      <c r="N37" s="297">
        <v>24</v>
      </c>
      <c r="O37" s="297"/>
      <c r="P37" s="730"/>
      <c r="Q37" s="1179"/>
      <c r="R37" s="1179"/>
      <c r="S37" s="1044"/>
      <c r="T37" s="382"/>
      <c r="U37" s="382"/>
      <c r="V37" s="382"/>
      <c r="W37" s="383"/>
      <c r="X37" s="383"/>
      <c r="Y37" s="383"/>
      <c r="Z37" s="383"/>
      <c r="AA37" s="1126"/>
      <c r="AB37" s="1126"/>
      <c r="AC37" s="1126"/>
      <c r="AD37" s="1126"/>
      <c r="AE37" s="1126"/>
      <c r="AF37" s="1126"/>
      <c r="AG37" s="1126"/>
      <c r="AH37" s="1127"/>
      <c r="AI37" s="449"/>
      <c r="BC37" s="458"/>
    </row>
    <row r="38" spans="1:55" ht="15" hidden="1" customHeight="1">
      <c r="A38" s="319"/>
      <c r="B38" s="319"/>
      <c r="C38" s="320" t="s">
        <v>122</v>
      </c>
      <c r="D38" s="628"/>
      <c r="E38" s="301" t="s">
        <v>120</v>
      </c>
      <c r="F38" s="301" t="s">
        <v>102</v>
      </c>
      <c r="G38" s="301" t="s">
        <v>41</v>
      </c>
      <c r="H38" s="303"/>
      <c r="I38" s="304"/>
      <c r="J38" s="304"/>
      <c r="K38" s="459"/>
      <c r="L38" s="619"/>
      <c r="M38" s="459"/>
      <c r="N38" s="304"/>
      <c r="O38" s="304"/>
      <c r="P38" s="1038"/>
      <c r="Q38" s="1045"/>
      <c r="R38" s="1045"/>
      <c r="S38" s="1044"/>
      <c r="T38" s="382"/>
      <c r="U38" s="382"/>
      <c r="V38" s="382"/>
      <c r="W38" s="383"/>
      <c r="X38" s="383"/>
      <c r="Y38" s="383"/>
      <c r="Z38" s="383"/>
      <c r="AA38" s="1126"/>
      <c r="AB38" s="1126"/>
      <c r="AC38" s="1126"/>
      <c r="AD38" s="1126"/>
      <c r="AE38" s="1126"/>
      <c r="AF38" s="1126"/>
      <c r="AG38" s="1126"/>
      <c r="AH38" s="1127"/>
      <c r="AI38" s="449"/>
      <c r="BC38" s="459"/>
    </row>
    <row r="39" spans="1:55" ht="15" hidden="1" customHeight="1">
      <c r="A39" s="291" t="s">
        <v>123</v>
      </c>
      <c r="B39" s="291" t="s">
        <v>123</v>
      </c>
      <c r="C39" s="305" t="s">
        <v>124</v>
      </c>
      <c r="D39" s="412" t="s">
        <v>125</v>
      </c>
      <c r="E39" s="310"/>
      <c r="F39" s="310"/>
      <c r="G39" s="310"/>
      <c r="H39" s="295"/>
      <c r="I39" s="296" t="s">
        <v>56</v>
      </c>
      <c r="J39" s="296" t="s">
        <v>56</v>
      </c>
      <c r="K39" s="458"/>
      <c r="L39" s="593" t="s">
        <v>36</v>
      </c>
      <c r="M39" s="458"/>
      <c r="N39" s="297">
        <v>24</v>
      </c>
      <c r="O39" s="297"/>
      <c r="P39" s="730"/>
      <c r="Q39" s="1179"/>
      <c r="R39" s="1179"/>
      <c r="S39" s="1044"/>
      <c r="T39" s="382"/>
      <c r="U39" s="382"/>
      <c r="V39" s="382"/>
      <c r="W39" s="383"/>
      <c r="X39" s="383"/>
      <c r="Y39" s="383"/>
      <c r="Z39" s="383"/>
      <c r="AA39" s="1126"/>
      <c r="AB39" s="1126"/>
      <c r="AC39" s="1126"/>
      <c r="AD39" s="1126"/>
      <c r="AE39" s="1126"/>
      <c r="AF39" s="1126"/>
      <c r="AG39" s="1126"/>
      <c r="AH39" s="1127"/>
      <c r="AI39" s="449"/>
      <c r="BC39" s="458"/>
    </row>
    <row r="40" spans="1:55" ht="15" hidden="1" customHeight="1">
      <c r="A40" s="321" t="s">
        <v>126</v>
      </c>
      <c r="B40" s="321" t="s">
        <v>126</v>
      </c>
      <c r="C40" s="322" t="s">
        <v>127</v>
      </c>
      <c r="D40" s="415" t="s">
        <v>128</v>
      </c>
      <c r="E40" s="324"/>
      <c r="F40" s="324"/>
      <c r="G40" s="324"/>
      <c r="H40" s="325"/>
      <c r="I40" s="323" t="s">
        <v>56</v>
      </c>
      <c r="J40" s="323" t="s">
        <v>56</v>
      </c>
      <c r="K40" s="462"/>
      <c r="L40" s="636" t="s">
        <v>103</v>
      </c>
      <c r="M40" s="462"/>
      <c r="N40" s="326">
        <v>24</v>
      </c>
      <c r="O40" s="326"/>
      <c r="P40" s="970"/>
      <c r="Q40" s="1179"/>
      <c r="R40" s="1179"/>
      <c r="S40" s="1044"/>
      <c r="T40" s="382"/>
      <c r="U40" s="382"/>
      <c r="V40" s="382"/>
      <c r="W40" s="383"/>
      <c r="X40" s="383"/>
      <c r="Y40" s="383"/>
      <c r="Z40" s="383"/>
      <c r="AA40" s="1126"/>
      <c r="AB40" s="1126"/>
      <c r="AC40" s="1126"/>
      <c r="AD40" s="1126"/>
      <c r="AE40" s="1126"/>
      <c r="AF40" s="1126"/>
      <c r="AG40" s="1126"/>
      <c r="AH40" s="1127"/>
      <c r="AI40" s="449"/>
      <c r="BC40" s="462"/>
    </row>
    <row r="41" spans="1:55" ht="15" hidden="1" customHeight="1">
      <c r="A41" s="327"/>
      <c r="B41" s="327"/>
      <c r="C41" s="1302" t="s">
        <v>258</v>
      </c>
      <c r="D41" s="1303"/>
      <c r="E41" s="1303"/>
      <c r="F41" s="1303"/>
      <c r="G41" s="1303"/>
      <c r="H41" s="1303"/>
      <c r="I41" s="1303"/>
      <c r="J41" s="1303"/>
      <c r="K41" s="1304"/>
      <c r="L41" s="1303"/>
      <c r="M41" s="475"/>
      <c r="N41" s="328">
        <v>104</v>
      </c>
      <c r="O41" s="329">
        <v>153</v>
      </c>
      <c r="P41" s="1039"/>
      <c r="Q41" s="1180"/>
      <c r="R41" s="1180"/>
      <c r="S41" s="1044"/>
      <c r="T41" s="382"/>
      <c r="U41" s="382"/>
      <c r="V41" s="382"/>
      <c r="W41" s="383"/>
      <c r="X41" s="383"/>
      <c r="Y41" s="383"/>
      <c r="Z41" s="383"/>
      <c r="AA41" s="1126"/>
      <c r="AB41" s="1126"/>
      <c r="AC41" s="1126"/>
      <c r="AD41" s="1126"/>
      <c r="AE41" s="1126"/>
      <c r="AF41" s="1126"/>
      <c r="AG41" s="1126"/>
      <c r="AH41" s="1127"/>
      <c r="AI41" s="449"/>
      <c r="BC41" s="475"/>
    </row>
    <row r="42" spans="1:55" ht="15" hidden="1" customHeight="1">
      <c r="A42" s="330"/>
      <c r="B42" s="330"/>
      <c r="C42" s="1302" t="s">
        <v>259</v>
      </c>
      <c r="D42" s="1303"/>
      <c r="E42" s="1303"/>
      <c r="F42" s="1303"/>
      <c r="G42" s="1303"/>
      <c r="H42" s="1303"/>
      <c r="I42" s="1303"/>
      <c r="J42" s="1303"/>
      <c r="K42" s="1304"/>
      <c r="L42" s="1303"/>
      <c r="M42" s="475"/>
      <c r="N42" s="329">
        <v>80</v>
      </c>
      <c r="O42" s="329">
        <v>99</v>
      </c>
      <c r="P42" s="1039"/>
      <c r="Q42" s="1180"/>
      <c r="R42" s="1180"/>
      <c r="S42" s="445"/>
      <c r="AA42" s="1129"/>
      <c r="AB42" s="1129"/>
      <c r="AC42" s="1129"/>
      <c r="AD42" s="1129"/>
      <c r="AE42" s="1129"/>
      <c r="AF42" s="1129"/>
      <c r="AG42" s="1129"/>
      <c r="AH42" s="1130"/>
      <c r="AI42" s="449"/>
      <c r="BC42" s="475"/>
    </row>
    <row r="43" spans="1:55" ht="15" hidden="1" customHeight="1">
      <c r="A43" s="330"/>
      <c r="B43" s="330"/>
      <c r="C43" s="1302" t="s">
        <v>260</v>
      </c>
      <c r="D43" s="1303"/>
      <c r="E43" s="1303"/>
      <c r="F43" s="1303"/>
      <c r="G43" s="1303"/>
      <c r="H43" s="1303"/>
      <c r="I43" s="1303"/>
      <c r="J43" s="1303"/>
      <c r="K43" s="1304"/>
      <c r="L43" s="1303"/>
      <c r="M43" s="475"/>
      <c r="N43" s="329">
        <v>168</v>
      </c>
      <c r="O43" s="329">
        <v>148</v>
      </c>
      <c r="P43" s="1039"/>
      <c r="Q43" s="1180"/>
      <c r="R43" s="1180"/>
      <c r="S43" s="445"/>
      <c r="AA43" s="1129"/>
      <c r="AB43" s="1129"/>
      <c r="AC43" s="1129"/>
      <c r="AD43" s="1129"/>
      <c r="AE43" s="1129"/>
      <c r="AF43" s="1129"/>
      <c r="AG43" s="1129"/>
      <c r="AH43" s="1130"/>
      <c r="AI43" s="449"/>
      <c r="BC43" s="475"/>
    </row>
    <row r="44" spans="1:55" ht="15" hidden="1" customHeight="1">
      <c r="A44" s="330"/>
      <c r="B44" s="330"/>
      <c r="C44" s="1241" t="s">
        <v>261</v>
      </c>
      <c r="D44" s="1242"/>
      <c r="E44" s="1242"/>
      <c r="F44" s="1242"/>
      <c r="G44" s="1242"/>
      <c r="H44" s="1242"/>
      <c r="I44" s="1242"/>
      <c r="J44" s="1242"/>
      <c r="K44" s="1243"/>
      <c r="L44" s="1242"/>
      <c r="M44" s="476"/>
      <c r="N44" s="329"/>
      <c r="O44" s="329"/>
      <c r="P44" s="1039"/>
      <c r="Q44" s="1180"/>
      <c r="R44" s="1180"/>
      <c r="S44" s="445"/>
      <c r="AA44" s="1129"/>
      <c r="AB44" s="1129"/>
      <c r="AC44" s="1129"/>
      <c r="AD44" s="1129"/>
      <c r="AE44" s="1129"/>
      <c r="AF44" s="1129"/>
      <c r="AG44" s="1129"/>
      <c r="AH44" s="1130"/>
      <c r="AI44" s="449"/>
      <c r="BC44" s="476"/>
    </row>
    <row r="45" spans="1:55" ht="15" hidden="1" customHeight="1">
      <c r="A45" s="331"/>
      <c r="B45" s="331"/>
      <c r="C45" s="332"/>
      <c r="D45" s="416"/>
      <c r="E45" s="334"/>
      <c r="F45" s="335"/>
      <c r="G45" s="335"/>
      <c r="H45" s="336"/>
      <c r="I45" s="332"/>
      <c r="J45" s="332"/>
      <c r="K45" s="332"/>
      <c r="L45" s="602"/>
      <c r="M45" s="332"/>
      <c r="N45" s="337"/>
      <c r="O45" s="338"/>
      <c r="P45" s="338"/>
      <c r="Q45" s="1045"/>
      <c r="R45" s="1045"/>
      <c r="S45" s="445"/>
      <c r="AA45" s="1129"/>
      <c r="AB45" s="1129"/>
      <c r="AC45" s="1129"/>
      <c r="AD45" s="1129"/>
      <c r="AE45" s="1129"/>
      <c r="AF45" s="1129"/>
      <c r="AG45" s="1129"/>
      <c r="AH45" s="1130"/>
      <c r="AI45" s="449"/>
      <c r="BC45" s="332"/>
    </row>
    <row r="46" spans="1:55" ht="15" hidden="1" customHeight="1">
      <c r="A46" s="340"/>
      <c r="B46" s="340"/>
      <c r="C46" s="341" t="s">
        <v>129</v>
      </c>
      <c r="D46" s="616"/>
      <c r="E46" s="342"/>
      <c r="F46" s="340"/>
      <c r="G46" s="340"/>
      <c r="H46" s="342"/>
      <c r="I46" s="340"/>
      <c r="J46" s="340"/>
      <c r="K46" s="463"/>
      <c r="L46" s="610"/>
      <c r="M46" s="342"/>
      <c r="N46" s="342"/>
      <c r="O46" s="340"/>
      <c r="P46" s="1040"/>
      <c r="Q46" s="1181"/>
      <c r="R46" s="1181"/>
      <c r="S46" s="445"/>
      <c r="AA46" s="1129"/>
      <c r="AB46" s="1129"/>
      <c r="AC46" s="1129"/>
      <c r="AD46" s="1129"/>
      <c r="AE46" s="1129"/>
      <c r="AF46" s="1129"/>
      <c r="AG46" s="1129"/>
      <c r="AH46" s="1130"/>
      <c r="AI46" s="449"/>
      <c r="BC46" s="342"/>
    </row>
    <row r="47" spans="1:55" ht="15" hidden="1" customHeight="1">
      <c r="A47" s="340"/>
      <c r="B47" s="340"/>
      <c r="C47" s="343" t="s">
        <v>16</v>
      </c>
      <c r="D47" s="635"/>
      <c r="E47" s="340"/>
      <c r="F47" s="340"/>
      <c r="G47" s="340"/>
      <c r="H47" s="340"/>
      <c r="I47" s="340"/>
      <c r="J47" s="340"/>
      <c r="K47" s="463"/>
      <c r="L47" s="610"/>
      <c r="M47" s="463"/>
      <c r="N47" s="340"/>
      <c r="O47" s="340"/>
      <c r="P47" s="1040"/>
      <c r="Q47" s="1181"/>
      <c r="R47" s="1181"/>
      <c r="S47" s="445"/>
      <c r="AA47" s="1129"/>
      <c r="AB47" s="1129"/>
      <c r="AC47" s="1129"/>
      <c r="AD47" s="1129"/>
      <c r="AE47" s="1129"/>
      <c r="AF47" s="1129"/>
      <c r="AG47" s="1129"/>
      <c r="AH47" s="1130"/>
      <c r="AI47" s="449"/>
      <c r="BC47" s="463"/>
    </row>
    <row r="48" spans="1:55" ht="15" hidden="1" customHeight="1">
      <c r="A48" s="340"/>
      <c r="B48" s="340"/>
      <c r="C48" s="344" t="s">
        <v>130</v>
      </c>
      <c r="D48" s="635"/>
      <c r="E48" s="345"/>
      <c r="F48" s="345"/>
      <c r="G48" s="345"/>
      <c r="H48" s="340"/>
      <c r="I48" s="340"/>
      <c r="J48" s="345"/>
      <c r="K48" s="464"/>
      <c r="L48" s="610"/>
      <c r="M48" s="463"/>
      <c r="N48" s="340"/>
      <c r="O48" s="345"/>
      <c r="P48" s="1040"/>
      <c r="Q48" s="1181"/>
      <c r="R48" s="1181"/>
      <c r="S48" s="445"/>
      <c r="AA48" s="1129"/>
      <c r="AB48" s="1129"/>
      <c r="AC48" s="1129"/>
      <c r="AD48" s="1129"/>
      <c r="AE48" s="1129"/>
      <c r="AF48" s="1129"/>
      <c r="AG48" s="1129"/>
      <c r="AH48" s="1130"/>
      <c r="AI48" s="449"/>
      <c r="BC48" s="463"/>
    </row>
    <row r="49" spans="1:55" ht="15" hidden="1" customHeight="1">
      <c r="A49" s="346" t="s">
        <v>17</v>
      </c>
      <c r="B49" s="346" t="s">
        <v>17</v>
      </c>
      <c r="C49" s="347" t="s">
        <v>131</v>
      </c>
      <c r="D49" s="417" t="s">
        <v>132</v>
      </c>
      <c r="E49" s="349" t="s">
        <v>133</v>
      </c>
      <c r="F49" s="349" t="s">
        <v>21</v>
      </c>
      <c r="G49" s="349" t="s">
        <v>22</v>
      </c>
      <c r="H49" s="350"/>
      <c r="I49" s="348" t="s">
        <v>23</v>
      </c>
      <c r="J49" s="351" t="s">
        <v>23</v>
      </c>
      <c r="K49" s="465"/>
      <c r="L49" s="647" t="s">
        <v>24</v>
      </c>
      <c r="M49" s="465"/>
      <c r="N49" s="352">
        <v>24</v>
      </c>
      <c r="O49" s="353">
        <v>24</v>
      </c>
      <c r="P49" s="973"/>
      <c r="Q49" s="1179"/>
      <c r="R49" s="1179"/>
      <c r="S49" s="445"/>
      <c r="AA49" s="1129"/>
      <c r="AB49" s="1129"/>
      <c r="AC49" s="1129"/>
      <c r="AD49" s="1129"/>
      <c r="AE49" s="1129"/>
      <c r="AF49" s="1129"/>
      <c r="AG49" s="1129"/>
      <c r="AH49" s="1130"/>
      <c r="AI49" s="449"/>
      <c r="BC49" s="465"/>
    </row>
    <row r="50" spans="1:55" ht="15" hidden="1" customHeight="1">
      <c r="A50" s="291" t="s">
        <v>25</v>
      </c>
      <c r="B50" s="291" t="s">
        <v>25</v>
      </c>
      <c r="C50" s="298" t="s">
        <v>134</v>
      </c>
      <c r="D50" s="412" t="s">
        <v>135</v>
      </c>
      <c r="E50" s="294" t="s">
        <v>133</v>
      </c>
      <c r="F50" s="294" t="s">
        <v>29</v>
      </c>
      <c r="G50" s="294" t="s">
        <v>41</v>
      </c>
      <c r="H50" s="295"/>
      <c r="I50" s="296" t="s">
        <v>23</v>
      </c>
      <c r="J50" s="296" t="s">
        <v>23</v>
      </c>
      <c r="K50" s="458"/>
      <c r="L50" s="593" t="s">
        <v>42</v>
      </c>
      <c r="M50" s="477"/>
      <c r="N50" s="297">
        <v>24</v>
      </c>
      <c r="O50" s="297">
        <v>21</v>
      </c>
      <c r="P50" s="730"/>
      <c r="Q50" s="1179"/>
      <c r="R50" s="1179"/>
      <c r="S50" s="445"/>
      <c r="AA50" s="1129"/>
      <c r="AB50" s="1129"/>
      <c r="AC50" s="1129"/>
      <c r="AD50" s="1129"/>
      <c r="AE50" s="1129"/>
      <c r="AF50" s="1129"/>
      <c r="AG50" s="1129"/>
      <c r="AH50" s="1130"/>
      <c r="AI50" s="449"/>
      <c r="BC50" s="477"/>
    </row>
    <row r="51" spans="1:55" ht="15" hidden="1" customHeight="1">
      <c r="A51" s="306"/>
      <c r="B51" s="306"/>
      <c r="C51" s="354" t="s">
        <v>136</v>
      </c>
      <c r="D51" s="413"/>
      <c r="E51" s="285"/>
      <c r="F51" s="285"/>
      <c r="G51" s="285"/>
      <c r="H51" s="355"/>
      <c r="I51" s="287"/>
      <c r="J51" s="287"/>
      <c r="K51" s="457"/>
      <c r="L51" s="638"/>
      <c r="M51" s="478"/>
      <c r="N51" s="287"/>
      <c r="O51" s="287"/>
      <c r="P51" s="969"/>
      <c r="Q51" s="1045"/>
      <c r="R51" s="1045"/>
      <c r="S51" s="445"/>
      <c r="AA51" s="1129"/>
      <c r="AB51" s="1129"/>
      <c r="AC51" s="1129"/>
      <c r="AD51" s="1129"/>
      <c r="AE51" s="1129"/>
      <c r="AF51" s="1129"/>
      <c r="AG51" s="1129"/>
      <c r="AH51" s="1130"/>
      <c r="AI51" s="449"/>
      <c r="BC51" s="478"/>
    </row>
    <row r="52" spans="1:55" ht="15" hidden="1" customHeight="1">
      <c r="A52" s="291" t="s">
        <v>32</v>
      </c>
      <c r="B52" s="291" t="s">
        <v>32</v>
      </c>
      <c r="C52" s="298" t="s">
        <v>137</v>
      </c>
      <c r="D52" s="412" t="s">
        <v>138</v>
      </c>
      <c r="E52" s="294" t="s">
        <v>139</v>
      </c>
      <c r="F52" s="294" t="s">
        <v>140</v>
      </c>
      <c r="G52" s="294" t="s">
        <v>22</v>
      </c>
      <c r="H52" s="295"/>
      <c r="I52" s="296" t="s">
        <v>23</v>
      </c>
      <c r="J52" s="296" t="s">
        <v>23</v>
      </c>
      <c r="K52" s="458"/>
      <c r="L52" s="593" t="s">
        <v>31</v>
      </c>
      <c r="M52" s="477"/>
      <c r="N52" s="297">
        <v>24</v>
      </c>
      <c r="O52" s="297">
        <v>24</v>
      </c>
      <c r="P52" s="730"/>
      <c r="Q52" s="1179"/>
      <c r="R52" s="1179"/>
      <c r="S52" s="445"/>
      <c r="AA52" s="1129"/>
      <c r="AB52" s="1129"/>
      <c r="AC52" s="1129"/>
      <c r="AD52" s="1129"/>
      <c r="AE52" s="1129"/>
      <c r="AF52" s="1129"/>
      <c r="AG52" s="1129"/>
      <c r="AH52" s="1130"/>
      <c r="AI52" s="449"/>
      <c r="BC52" s="477"/>
    </row>
    <row r="53" spans="1:55" ht="15" hidden="1" customHeight="1">
      <c r="A53" s="291" t="s">
        <v>37</v>
      </c>
      <c r="B53" s="291" t="s">
        <v>37</v>
      </c>
      <c r="C53" s="298" t="s">
        <v>141</v>
      </c>
      <c r="D53" s="412" t="s">
        <v>142</v>
      </c>
      <c r="E53" s="294" t="s">
        <v>120</v>
      </c>
      <c r="F53" s="294" t="s">
        <v>102</v>
      </c>
      <c r="G53" s="294" t="s">
        <v>22</v>
      </c>
      <c r="H53" s="295"/>
      <c r="I53" s="296" t="s">
        <v>143</v>
      </c>
      <c r="J53" s="296" t="s">
        <v>30</v>
      </c>
      <c r="K53" s="458"/>
      <c r="L53" s="593" t="s">
        <v>31</v>
      </c>
      <c r="M53" s="477"/>
      <c r="N53" s="297">
        <v>24</v>
      </c>
      <c r="O53" s="297"/>
      <c r="P53" s="730"/>
      <c r="Q53" s="1179"/>
      <c r="R53" s="1179"/>
      <c r="S53" s="445"/>
      <c r="AA53" s="1129"/>
      <c r="AB53" s="1129"/>
      <c r="AC53" s="1129"/>
      <c r="AD53" s="1129"/>
      <c r="AE53" s="1129"/>
      <c r="AF53" s="1129"/>
      <c r="AG53" s="1129"/>
      <c r="AH53" s="1130"/>
      <c r="AI53" s="449"/>
      <c r="BC53" s="477"/>
    </row>
    <row r="54" spans="1:55" ht="15" hidden="1" customHeight="1">
      <c r="A54" s="291" t="s">
        <v>43</v>
      </c>
      <c r="B54" s="291" t="s">
        <v>43</v>
      </c>
      <c r="C54" s="298" t="s">
        <v>144</v>
      </c>
      <c r="D54" s="412" t="s">
        <v>27</v>
      </c>
      <c r="E54" s="294" t="s">
        <v>120</v>
      </c>
      <c r="F54" s="310"/>
      <c r="G54" s="294" t="s">
        <v>22</v>
      </c>
      <c r="H54" s="295"/>
      <c r="I54" s="296" t="s">
        <v>36</v>
      </c>
      <c r="J54" s="296" t="s">
        <v>36</v>
      </c>
      <c r="K54" s="458"/>
      <c r="L54" s="593" t="s">
        <v>31</v>
      </c>
      <c r="M54" s="477"/>
      <c r="N54" s="297"/>
      <c r="O54" s="297">
        <v>30</v>
      </c>
      <c r="P54" s="730"/>
      <c r="Q54" s="1179"/>
      <c r="R54" s="1179"/>
      <c r="S54" s="445"/>
      <c r="AA54" s="1129"/>
      <c r="AB54" s="1129"/>
      <c r="AC54" s="1129"/>
      <c r="AD54" s="1129"/>
      <c r="AE54" s="1129"/>
      <c r="AF54" s="1129"/>
      <c r="AG54" s="1129"/>
      <c r="AH54" s="1130"/>
      <c r="AI54" s="449"/>
      <c r="BC54" s="477"/>
    </row>
    <row r="55" spans="1:55" ht="15" hidden="1" customHeight="1">
      <c r="A55" s="291" t="s">
        <v>46</v>
      </c>
      <c r="B55" s="291" t="s">
        <v>46</v>
      </c>
      <c r="C55" s="298" t="s">
        <v>145</v>
      </c>
      <c r="D55" s="412" t="s">
        <v>27</v>
      </c>
      <c r="E55" s="294" t="s">
        <v>120</v>
      </c>
      <c r="F55" s="310"/>
      <c r="G55" s="294" t="s">
        <v>22</v>
      </c>
      <c r="H55" s="295"/>
      <c r="I55" s="296" t="s">
        <v>30</v>
      </c>
      <c r="J55" s="296" t="s">
        <v>30</v>
      </c>
      <c r="K55" s="458"/>
      <c r="L55" s="593" t="s">
        <v>57</v>
      </c>
      <c r="M55" s="477"/>
      <c r="N55" s="297">
        <v>24</v>
      </c>
      <c r="O55" s="297"/>
      <c r="P55" s="730"/>
      <c r="Q55" s="1179"/>
      <c r="R55" s="1179"/>
      <c r="S55" s="445"/>
      <c r="AA55" s="1129"/>
      <c r="AB55" s="1129"/>
      <c r="AC55" s="1129"/>
      <c r="AD55" s="1129"/>
      <c r="AE55" s="1129"/>
      <c r="AF55" s="1129"/>
      <c r="AG55" s="1129"/>
      <c r="AH55" s="1130"/>
      <c r="AI55" s="449"/>
      <c r="BC55" s="477"/>
    </row>
    <row r="56" spans="1:55" ht="15" hidden="1" customHeight="1">
      <c r="A56" s="312" t="s">
        <v>49</v>
      </c>
      <c r="B56" s="312" t="s">
        <v>49</v>
      </c>
      <c r="C56" s="356" t="s">
        <v>146</v>
      </c>
      <c r="D56" s="411" t="s">
        <v>147</v>
      </c>
      <c r="E56" s="301" t="s">
        <v>120</v>
      </c>
      <c r="F56" s="302"/>
      <c r="G56" s="301" t="s">
        <v>41</v>
      </c>
      <c r="H56" s="303"/>
      <c r="I56" s="304"/>
      <c r="J56" s="304"/>
      <c r="K56" s="459"/>
      <c r="L56" s="619"/>
      <c r="M56" s="479"/>
      <c r="N56" s="304"/>
      <c r="O56" s="304"/>
      <c r="P56" s="1038"/>
      <c r="Q56" s="1045"/>
      <c r="R56" s="1045"/>
      <c r="S56" s="445"/>
      <c r="AA56" s="1129"/>
      <c r="AB56" s="1129"/>
      <c r="AC56" s="1129"/>
      <c r="AD56" s="1129"/>
      <c r="AE56" s="1129"/>
      <c r="AF56" s="1129"/>
      <c r="AG56" s="1129"/>
      <c r="AH56" s="1130"/>
      <c r="AI56" s="449"/>
      <c r="BC56" s="479"/>
    </row>
    <row r="57" spans="1:55" ht="15" hidden="1" customHeight="1">
      <c r="A57" s="291" t="s">
        <v>148</v>
      </c>
      <c r="B57" s="291" t="s">
        <v>148</v>
      </c>
      <c r="C57" s="305" t="s">
        <v>62</v>
      </c>
      <c r="D57" s="412" t="s">
        <v>149</v>
      </c>
      <c r="E57" s="310"/>
      <c r="F57" s="294" t="s">
        <v>64</v>
      </c>
      <c r="G57" s="294" t="s">
        <v>41</v>
      </c>
      <c r="H57" s="295"/>
      <c r="I57" s="296" t="s">
        <v>56</v>
      </c>
      <c r="J57" s="296" t="s">
        <v>56</v>
      </c>
      <c r="K57" s="458"/>
      <c r="L57" s="593"/>
      <c r="M57" s="480"/>
      <c r="N57" s="297"/>
      <c r="O57" s="297">
        <v>18</v>
      </c>
      <c r="P57" s="730"/>
      <c r="Q57" s="1179"/>
      <c r="R57" s="1179"/>
      <c r="S57" s="445"/>
      <c r="AA57" s="1129"/>
      <c r="AB57" s="1129"/>
      <c r="AC57" s="1129"/>
      <c r="AD57" s="1129"/>
      <c r="AE57" s="1129"/>
      <c r="AF57" s="1129"/>
      <c r="AG57" s="1129"/>
      <c r="AH57" s="1130"/>
      <c r="AI57" s="449"/>
      <c r="BC57" s="480"/>
    </row>
    <row r="58" spans="1:55" ht="15" hidden="1" customHeight="1">
      <c r="A58" s="291" t="s">
        <v>150</v>
      </c>
      <c r="B58" s="291" t="s">
        <v>150</v>
      </c>
      <c r="C58" s="305" t="s">
        <v>66</v>
      </c>
      <c r="D58" s="412" t="s">
        <v>151</v>
      </c>
      <c r="E58" s="310"/>
      <c r="F58" s="294" t="s">
        <v>64</v>
      </c>
      <c r="G58" s="294" t="s">
        <v>41</v>
      </c>
      <c r="H58" s="295"/>
      <c r="I58" s="296" t="s">
        <v>56</v>
      </c>
      <c r="J58" s="296" t="s">
        <v>56</v>
      </c>
      <c r="K58" s="458"/>
      <c r="L58" s="593"/>
      <c r="M58" s="480"/>
      <c r="N58" s="297"/>
      <c r="O58" s="297">
        <v>18</v>
      </c>
      <c r="P58" s="730"/>
      <c r="Q58" s="1179"/>
      <c r="R58" s="1179"/>
      <c r="S58" s="445"/>
      <c r="AA58" s="1129"/>
      <c r="AB58" s="1129"/>
      <c r="AC58" s="1129"/>
      <c r="AD58" s="1129"/>
      <c r="AE58" s="1129"/>
      <c r="AF58" s="1129"/>
      <c r="AG58" s="1129"/>
      <c r="AH58" s="1130"/>
      <c r="AI58" s="449"/>
      <c r="BC58" s="480"/>
    </row>
    <row r="59" spans="1:55" ht="15" hidden="1" customHeight="1">
      <c r="A59" s="291" t="s">
        <v>152</v>
      </c>
      <c r="B59" s="291" t="s">
        <v>152</v>
      </c>
      <c r="C59" s="305" t="s">
        <v>69</v>
      </c>
      <c r="D59" s="412" t="s">
        <v>153</v>
      </c>
      <c r="E59" s="310"/>
      <c r="F59" s="294" t="s">
        <v>64</v>
      </c>
      <c r="G59" s="294" t="s">
        <v>41</v>
      </c>
      <c r="H59" s="295"/>
      <c r="I59" s="296" t="s">
        <v>56</v>
      </c>
      <c r="J59" s="296" t="s">
        <v>56</v>
      </c>
      <c r="K59" s="458"/>
      <c r="L59" s="593"/>
      <c r="M59" s="480"/>
      <c r="N59" s="297"/>
      <c r="O59" s="297">
        <v>18</v>
      </c>
      <c r="P59" s="730"/>
      <c r="Q59" s="1179"/>
      <c r="R59" s="1179"/>
      <c r="S59" s="445"/>
      <c r="AA59" s="1129"/>
      <c r="AB59" s="1129"/>
      <c r="AC59" s="1129"/>
      <c r="AD59" s="1129"/>
      <c r="AE59" s="1129"/>
      <c r="AF59" s="1129"/>
      <c r="AG59" s="1129"/>
      <c r="AH59" s="1130"/>
      <c r="AI59" s="449"/>
      <c r="BC59" s="480"/>
    </row>
    <row r="60" spans="1:55" ht="15" hidden="1" customHeight="1">
      <c r="A60" s="306"/>
      <c r="B60" s="306"/>
      <c r="C60" s="289" t="s">
        <v>71</v>
      </c>
      <c r="D60" s="413"/>
      <c r="E60" s="285"/>
      <c r="F60" s="285"/>
      <c r="G60" s="285"/>
      <c r="H60" s="355"/>
      <c r="I60" s="287"/>
      <c r="J60" s="287"/>
      <c r="K60" s="457"/>
      <c r="L60" s="638"/>
      <c r="M60" s="478"/>
      <c r="N60" s="287"/>
      <c r="O60" s="287"/>
      <c r="P60" s="969"/>
      <c r="Q60" s="1045"/>
      <c r="R60" s="1045"/>
      <c r="S60" s="445"/>
      <c r="AA60" s="1129"/>
      <c r="AB60" s="1129"/>
      <c r="AC60" s="1129"/>
      <c r="AD60" s="1129"/>
      <c r="AE60" s="1129"/>
      <c r="AF60" s="1129"/>
      <c r="AG60" s="1129"/>
      <c r="AH60" s="1130"/>
      <c r="AI60" s="449"/>
      <c r="BC60" s="478"/>
    </row>
    <row r="61" spans="1:55" ht="15" hidden="1" customHeight="1">
      <c r="A61" s="306"/>
      <c r="B61" s="306"/>
      <c r="C61" s="354" t="s">
        <v>130</v>
      </c>
      <c r="D61" s="413"/>
      <c r="E61" s="285"/>
      <c r="F61" s="285"/>
      <c r="G61" s="285"/>
      <c r="H61" s="355"/>
      <c r="I61" s="287"/>
      <c r="J61" s="287"/>
      <c r="K61" s="457"/>
      <c r="L61" s="638"/>
      <c r="M61" s="478"/>
      <c r="N61" s="287"/>
      <c r="O61" s="287"/>
      <c r="P61" s="969"/>
      <c r="Q61" s="1045"/>
      <c r="R61" s="1045"/>
      <c r="S61" s="445"/>
      <c r="AA61" s="1129"/>
      <c r="AB61" s="1129"/>
      <c r="AC61" s="1129"/>
      <c r="AD61" s="1129"/>
      <c r="AE61" s="1129"/>
      <c r="AF61" s="1129"/>
      <c r="AG61" s="1129"/>
      <c r="AH61" s="1130"/>
      <c r="AI61" s="449"/>
      <c r="BC61" s="478"/>
    </row>
    <row r="62" spans="1:55" ht="15" hidden="1" customHeight="1">
      <c r="A62" s="291" t="s">
        <v>154</v>
      </c>
      <c r="B62" s="291" t="s">
        <v>154</v>
      </c>
      <c r="C62" s="298" t="s">
        <v>137</v>
      </c>
      <c r="D62" s="412" t="s">
        <v>138</v>
      </c>
      <c r="E62" s="294" t="s">
        <v>155</v>
      </c>
      <c r="F62" s="294" t="s">
        <v>140</v>
      </c>
      <c r="G62" s="294" t="s">
        <v>22</v>
      </c>
      <c r="H62" s="295"/>
      <c r="I62" s="296" t="s">
        <v>23</v>
      </c>
      <c r="J62" s="296" t="s">
        <v>23</v>
      </c>
      <c r="K62" s="458"/>
      <c r="L62" s="593" t="s">
        <v>31</v>
      </c>
      <c r="M62" s="477"/>
      <c r="N62" s="297">
        <v>24</v>
      </c>
      <c r="O62" s="297">
        <v>24</v>
      </c>
      <c r="P62" s="730"/>
      <c r="Q62" s="1179"/>
      <c r="R62" s="1179"/>
      <c r="S62" s="445"/>
      <c r="AA62" s="1129"/>
      <c r="AB62" s="1129"/>
      <c r="AC62" s="1129"/>
      <c r="AD62" s="1129"/>
      <c r="AE62" s="1129"/>
      <c r="AF62" s="1129"/>
      <c r="AG62" s="1129"/>
      <c r="AH62" s="1130"/>
      <c r="AI62" s="449"/>
      <c r="BC62" s="477"/>
    </row>
    <row r="63" spans="1:55" ht="15" hidden="1" customHeight="1">
      <c r="A63" s="291" t="s">
        <v>58</v>
      </c>
      <c r="B63" s="291" t="s">
        <v>58</v>
      </c>
      <c r="C63" s="298" t="s">
        <v>156</v>
      </c>
      <c r="D63" s="412" t="s">
        <v>83</v>
      </c>
      <c r="E63" s="294" t="s">
        <v>155</v>
      </c>
      <c r="F63" s="294" t="s">
        <v>80</v>
      </c>
      <c r="G63" s="294" t="s">
        <v>41</v>
      </c>
      <c r="H63" s="295"/>
      <c r="I63" s="296" t="s">
        <v>84</v>
      </c>
      <c r="J63" s="296" t="s">
        <v>84</v>
      </c>
      <c r="K63" s="458"/>
      <c r="L63" s="593"/>
      <c r="M63" s="480"/>
      <c r="N63" s="297">
        <v>18</v>
      </c>
      <c r="O63" s="297">
        <v>18</v>
      </c>
      <c r="P63" s="730"/>
      <c r="Q63" s="1179"/>
      <c r="R63" s="1179"/>
      <c r="S63" s="445"/>
      <c r="AA63" s="1129"/>
      <c r="AB63" s="1129"/>
      <c r="AC63" s="1129"/>
      <c r="AD63" s="1129"/>
      <c r="AE63" s="1129"/>
      <c r="AF63" s="1129"/>
      <c r="AG63" s="1129"/>
      <c r="AH63" s="1130"/>
      <c r="AI63" s="449"/>
      <c r="BC63" s="480"/>
    </row>
    <row r="64" spans="1:55" ht="15" hidden="1" customHeight="1">
      <c r="A64" s="291" t="s">
        <v>72</v>
      </c>
      <c r="B64" s="291" t="s">
        <v>72</v>
      </c>
      <c r="C64" s="298" t="s">
        <v>157</v>
      </c>
      <c r="D64" s="412" t="s">
        <v>27</v>
      </c>
      <c r="E64" s="294" t="s">
        <v>155</v>
      </c>
      <c r="F64" s="294" t="s">
        <v>80</v>
      </c>
      <c r="G64" s="294" t="s">
        <v>22</v>
      </c>
      <c r="H64" s="295"/>
      <c r="I64" s="296" t="s">
        <v>56</v>
      </c>
      <c r="J64" s="296" t="s">
        <v>56</v>
      </c>
      <c r="K64" s="458"/>
      <c r="L64" s="593" t="s">
        <v>158</v>
      </c>
      <c r="M64" s="477"/>
      <c r="N64" s="297"/>
      <c r="O64" s="297">
        <v>18</v>
      </c>
      <c r="P64" s="730"/>
      <c r="Q64" s="1179"/>
      <c r="R64" s="1179"/>
      <c r="S64" s="445"/>
      <c r="AA64" s="1129"/>
      <c r="AB64" s="1129"/>
      <c r="AC64" s="1129"/>
      <c r="AD64" s="1129"/>
      <c r="AE64" s="1129"/>
      <c r="AF64" s="1129"/>
      <c r="AG64" s="1129"/>
      <c r="AH64" s="1130"/>
      <c r="AI64" s="449"/>
      <c r="BC64" s="477"/>
    </row>
    <row r="65" spans="1:55" ht="15" hidden="1" customHeight="1">
      <c r="A65" s="306"/>
      <c r="B65" s="306"/>
      <c r="C65" s="354" t="s">
        <v>136</v>
      </c>
      <c r="D65" s="413"/>
      <c r="E65" s="285"/>
      <c r="F65" s="285"/>
      <c r="G65" s="285"/>
      <c r="H65" s="355"/>
      <c r="I65" s="287"/>
      <c r="J65" s="287"/>
      <c r="K65" s="457"/>
      <c r="L65" s="638"/>
      <c r="M65" s="478"/>
      <c r="N65" s="287"/>
      <c r="O65" s="287"/>
      <c r="P65" s="969"/>
      <c r="Q65" s="1045"/>
      <c r="R65" s="1045"/>
      <c r="S65" s="445"/>
      <c r="AA65" s="1129"/>
      <c r="AB65" s="1129"/>
      <c r="AC65" s="1129"/>
      <c r="AD65" s="1129"/>
      <c r="AE65" s="1129"/>
      <c r="AF65" s="1129"/>
      <c r="AG65" s="1129"/>
      <c r="AH65" s="1130"/>
      <c r="AI65" s="449"/>
      <c r="BC65" s="478"/>
    </row>
    <row r="66" spans="1:55" ht="15" hidden="1" customHeight="1">
      <c r="A66" s="291" t="s">
        <v>77</v>
      </c>
      <c r="B66" s="291" t="s">
        <v>77</v>
      </c>
      <c r="C66" s="298" t="s">
        <v>131</v>
      </c>
      <c r="D66" s="412" t="s">
        <v>132</v>
      </c>
      <c r="E66" s="294" t="s">
        <v>96</v>
      </c>
      <c r="F66" s="310"/>
      <c r="G66" s="294" t="s">
        <v>22</v>
      </c>
      <c r="H66" s="295"/>
      <c r="I66" s="296" t="s">
        <v>23</v>
      </c>
      <c r="J66" s="296" t="s">
        <v>23</v>
      </c>
      <c r="K66" s="458"/>
      <c r="L66" s="593" t="s">
        <v>24</v>
      </c>
      <c r="M66" s="477"/>
      <c r="N66" s="297">
        <v>24</v>
      </c>
      <c r="O66" s="297">
        <v>24</v>
      </c>
      <c r="P66" s="730"/>
      <c r="Q66" s="1179"/>
      <c r="R66" s="1179"/>
      <c r="S66" s="445"/>
      <c r="AA66" s="1129"/>
      <c r="AB66" s="1129"/>
      <c r="AC66" s="1129"/>
      <c r="AD66" s="1129"/>
      <c r="AE66" s="1129"/>
      <c r="AF66" s="1129"/>
      <c r="AG66" s="1129"/>
      <c r="AH66" s="1130"/>
      <c r="AI66" s="449"/>
      <c r="BC66" s="477"/>
    </row>
    <row r="67" spans="1:55" ht="15" hidden="1" customHeight="1">
      <c r="A67" s="291" t="s">
        <v>81</v>
      </c>
      <c r="B67" s="291" t="s">
        <v>81</v>
      </c>
      <c r="C67" s="298" t="s">
        <v>159</v>
      </c>
      <c r="D67" s="412" t="s">
        <v>142</v>
      </c>
      <c r="E67" s="294" t="s">
        <v>96</v>
      </c>
      <c r="F67" s="310"/>
      <c r="G67" s="294" t="s">
        <v>22</v>
      </c>
      <c r="H67" s="295"/>
      <c r="I67" s="296" t="s">
        <v>30</v>
      </c>
      <c r="J67" s="296" t="s">
        <v>30</v>
      </c>
      <c r="K67" s="458"/>
      <c r="L67" s="593" t="s">
        <v>24</v>
      </c>
      <c r="M67" s="477"/>
      <c r="N67" s="297">
        <v>24</v>
      </c>
      <c r="O67" s="297"/>
      <c r="P67" s="730"/>
      <c r="Q67" s="1179"/>
      <c r="R67" s="1179"/>
      <c r="S67" s="445"/>
      <c r="AA67" s="1129"/>
      <c r="AB67" s="1129"/>
      <c r="AC67" s="1129"/>
      <c r="AD67" s="1129"/>
      <c r="AE67" s="1129"/>
      <c r="AF67" s="1129"/>
      <c r="AG67" s="1129"/>
      <c r="AH67" s="1130"/>
      <c r="AI67" s="449"/>
      <c r="BC67" s="477"/>
    </row>
    <row r="68" spans="1:55" ht="15" hidden="1" customHeight="1">
      <c r="A68" s="291" t="s">
        <v>86</v>
      </c>
      <c r="B68" s="291" t="s">
        <v>86</v>
      </c>
      <c r="C68" s="298" t="s">
        <v>160</v>
      </c>
      <c r="D68" s="412" t="s">
        <v>27</v>
      </c>
      <c r="E68" s="294" t="s">
        <v>96</v>
      </c>
      <c r="F68" s="310"/>
      <c r="G68" s="294" t="s">
        <v>22</v>
      </c>
      <c r="H68" s="295"/>
      <c r="I68" s="296" t="s">
        <v>30</v>
      </c>
      <c r="J68" s="296" t="s">
        <v>30</v>
      </c>
      <c r="K68" s="458"/>
      <c r="L68" s="593" t="s">
        <v>24</v>
      </c>
      <c r="M68" s="477"/>
      <c r="N68" s="297"/>
      <c r="O68" s="297">
        <v>24</v>
      </c>
      <c r="P68" s="730"/>
      <c r="Q68" s="1179"/>
      <c r="R68" s="1179"/>
      <c r="S68" s="445"/>
      <c r="AA68" s="1129"/>
      <c r="AB68" s="1129"/>
      <c r="AC68" s="1129"/>
      <c r="AD68" s="1129"/>
      <c r="AE68" s="1129"/>
      <c r="AF68" s="1129"/>
      <c r="AG68" s="1129"/>
      <c r="AH68" s="1130"/>
      <c r="AI68" s="449"/>
      <c r="BC68" s="477"/>
    </row>
    <row r="69" spans="1:55" ht="15" hidden="1" customHeight="1">
      <c r="A69" s="291" t="s">
        <v>88</v>
      </c>
      <c r="B69" s="291" t="s">
        <v>88</v>
      </c>
      <c r="C69" s="298" t="s">
        <v>145</v>
      </c>
      <c r="D69" s="412" t="s">
        <v>27</v>
      </c>
      <c r="E69" s="294" t="s">
        <v>96</v>
      </c>
      <c r="F69" s="310"/>
      <c r="G69" s="294" t="s">
        <v>22</v>
      </c>
      <c r="H69" s="295"/>
      <c r="I69" s="296" t="s">
        <v>30</v>
      </c>
      <c r="J69" s="296" t="s">
        <v>30</v>
      </c>
      <c r="K69" s="458"/>
      <c r="L69" s="593" t="s">
        <v>57</v>
      </c>
      <c r="M69" s="477"/>
      <c r="N69" s="297">
        <v>24</v>
      </c>
      <c r="O69" s="297"/>
      <c r="P69" s="730"/>
      <c r="Q69" s="1179"/>
      <c r="R69" s="1179"/>
      <c r="S69" s="445"/>
      <c r="AA69" s="1129"/>
      <c r="AB69" s="1129"/>
      <c r="AC69" s="1129"/>
      <c r="AD69" s="1129"/>
      <c r="AE69" s="1129"/>
      <c r="AF69" s="1129"/>
      <c r="AG69" s="1129"/>
      <c r="AH69" s="1130"/>
      <c r="AI69" s="449"/>
      <c r="BC69" s="477"/>
    </row>
    <row r="70" spans="1:55" ht="15" hidden="1" customHeight="1">
      <c r="A70" s="312" t="s">
        <v>91</v>
      </c>
      <c r="B70" s="312" t="s">
        <v>91</v>
      </c>
      <c r="C70" s="320" t="s">
        <v>146</v>
      </c>
      <c r="D70" s="411" t="s">
        <v>147</v>
      </c>
      <c r="E70" s="301" t="s">
        <v>120</v>
      </c>
      <c r="F70" s="302"/>
      <c r="G70" s="301" t="s">
        <v>41</v>
      </c>
      <c r="H70" s="303">
        <v>1</v>
      </c>
      <c r="I70" s="304"/>
      <c r="J70" s="304"/>
      <c r="K70" s="459"/>
      <c r="L70" s="619"/>
      <c r="M70" s="479"/>
      <c r="N70" s="304"/>
      <c r="O70" s="304"/>
      <c r="P70" s="1038"/>
      <c r="Q70" s="1045"/>
      <c r="R70" s="1045"/>
      <c r="S70" s="445"/>
      <c r="AA70" s="1129"/>
      <c r="AB70" s="1129"/>
      <c r="AC70" s="1129"/>
      <c r="AD70" s="1129"/>
      <c r="AE70" s="1129"/>
      <c r="AF70" s="1129"/>
      <c r="AG70" s="1129"/>
      <c r="AH70" s="1130"/>
      <c r="AI70" s="449"/>
      <c r="BC70" s="479"/>
    </row>
    <row r="71" spans="1:55" ht="15" hidden="1" customHeight="1">
      <c r="A71" s="291" t="s">
        <v>161</v>
      </c>
      <c r="B71" s="291" t="s">
        <v>161</v>
      </c>
      <c r="C71" s="305" t="s">
        <v>62</v>
      </c>
      <c r="D71" s="412" t="s">
        <v>149</v>
      </c>
      <c r="E71" s="310"/>
      <c r="F71" s="294" t="s">
        <v>64</v>
      </c>
      <c r="G71" s="294" t="s">
        <v>41</v>
      </c>
      <c r="H71" s="295"/>
      <c r="I71" s="296" t="s">
        <v>56</v>
      </c>
      <c r="J71" s="296" t="s">
        <v>56</v>
      </c>
      <c r="K71" s="458"/>
      <c r="L71" s="593"/>
      <c r="M71" s="480"/>
      <c r="N71" s="297"/>
      <c r="O71" s="297">
        <v>18</v>
      </c>
      <c r="P71" s="730"/>
      <c r="Q71" s="1179"/>
      <c r="R71" s="1179"/>
      <c r="S71" s="445"/>
      <c r="AA71" s="1129"/>
      <c r="AB71" s="1129"/>
      <c r="AC71" s="1129"/>
      <c r="AD71" s="1129"/>
      <c r="AE71" s="1129"/>
      <c r="AF71" s="1129"/>
      <c r="AG71" s="1129"/>
      <c r="AH71" s="1130"/>
      <c r="AI71" s="449"/>
      <c r="BC71" s="480"/>
    </row>
    <row r="72" spans="1:55" ht="15" hidden="1" customHeight="1">
      <c r="A72" s="291" t="s">
        <v>162</v>
      </c>
      <c r="B72" s="291" t="s">
        <v>162</v>
      </c>
      <c r="C72" s="305" t="s">
        <v>66</v>
      </c>
      <c r="D72" s="412" t="s">
        <v>151</v>
      </c>
      <c r="E72" s="310"/>
      <c r="F72" s="294" t="s">
        <v>64</v>
      </c>
      <c r="G72" s="294" t="s">
        <v>41</v>
      </c>
      <c r="H72" s="295"/>
      <c r="I72" s="296" t="s">
        <v>56</v>
      </c>
      <c r="J72" s="296" t="s">
        <v>56</v>
      </c>
      <c r="K72" s="458"/>
      <c r="L72" s="593"/>
      <c r="M72" s="480"/>
      <c r="N72" s="297"/>
      <c r="O72" s="297">
        <v>18</v>
      </c>
      <c r="P72" s="730"/>
      <c r="Q72" s="1179"/>
      <c r="R72" s="1179"/>
      <c r="S72" s="445"/>
      <c r="AA72" s="1129"/>
      <c r="AB72" s="1129"/>
      <c r="AC72" s="1129"/>
      <c r="AD72" s="1129"/>
      <c r="AE72" s="1129"/>
      <c r="AF72" s="1129"/>
      <c r="AG72" s="1129"/>
      <c r="AH72" s="1130"/>
      <c r="AI72" s="449"/>
      <c r="BC72" s="480"/>
    </row>
    <row r="73" spans="1:55" ht="15" hidden="1" customHeight="1">
      <c r="A73" s="291" t="s">
        <v>163</v>
      </c>
      <c r="B73" s="291" t="s">
        <v>163</v>
      </c>
      <c r="C73" s="305" t="s">
        <v>69</v>
      </c>
      <c r="D73" s="412" t="s">
        <v>153</v>
      </c>
      <c r="E73" s="310"/>
      <c r="F73" s="294" t="s">
        <v>64</v>
      </c>
      <c r="G73" s="294" t="s">
        <v>41</v>
      </c>
      <c r="H73" s="295"/>
      <c r="I73" s="296" t="s">
        <v>56</v>
      </c>
      <c r="J73" s="296" t="s">
        <v>56</v>
      </c>
      <c r="K73" s="458"/>
      <c r="L73" s="593"/>
      <c r="M73" s="480"/>
      <c r="N73" s="297"/>
      <c r="O73" s="297">
        <v>18</v>
      </c>
      <c r="P73" s="730"/>
      <c r="Q73" s="1179"/>
      <c r="R73" s="1179"/>
      <c r="S73" s="445"/>
      <c r="AA73" s="1129"/>
      <c r="AB73" s="1129"/>
      <c r="AC73" s="1129"/>
      <c r="AD73" s="1129"/>
      <c r="AE73" s="1129"/>
      <c r="AF73" s="1129"/>
      <c r="AG73" s="1129"/>
      <c r="AH73" s="1130"/>
      <c r="AI73" s="449"/>
      <c r="BC73" s="480"/>
    </row>
    <row r="74" spans="1:55" ht="15" hidden="1" customHeight="1">
      <c r="A74" s="306"/>
      <c r="B74" s="306"/>
      <c r="C74" s="289" t="s">
        <v>97</v>
      </c>
      <c r="D74" s="413"/>
      <c r="E74" s="285"/>
      <c r="F74" s="285"/>
      <c r="G74" s="285"/>
      <c r="H74" s="355"/>
      <c r="I74" s="287"/>
      <c r="J74" s="287"/>
      <c r="K74" s="457"/>
      <c r="L74" s="638"/>
      <c r="M74" s="478"/>
      <c r="N74" s="287"/>
      <c r="O74" s="287"/>
      <c r="P74" s="969"/>
      <c r="Q74" s="1045"/>
      <c r="R74" s="1045"/>
      <c r="S74" s="445"/>
      <c r="AA74" s="1129"/>
      <c r="AB74" s="1129"/>
      <c r="AC74" s="1129"/>
      <c r="AD74" s="1129"/>
      <c r="AE74" s="1129"/>
      <c r="AF74" s="1129"/>
      <c r="AG74" s="1129"/>
      <c r="AH74" s="1130"/>
      <c r="AI74" s="449"/>
      <c r="BC74" s="478"/>
    </row>
    <row r="75" spans="1:55" ht="15" hidden="1" customHeight="1">
      <c r="A75" s="291" t="s">
        <v>95</v>
      </c>
      <c r="B75" s="291" t="s">
        <v>95</v>
      </c>
      <c r="C75" s="298" t="s">
        <v>164</v>
      </c>
      <c r="D75" s="412" t="s">
        <v>138</v>
      </c>
      <c r="E75" s="294" t="s">
        <v>165</v>
      </c>
      <c r="F75" s="294" t="s">
        <v>121</v>
      </c>
      <c r="G75" s="294" t="s">
        <v>22</v>
      </c>
      <c r="H75" s="295"/>
      <c r="I75" s="296">
        <v>5</v>
      </c>
      <c r="J75" s="296">
        <v>5</v>
      </c>
      <c r="K75" s="458"/>
      <c r="L75" s="593">
        <v>21</v>
      </c>
      <c r="M75" s="477"/>
      <c r="N75" s="297">
        <v>24</v>
      </c>
      <c r="O75" s="297">
        <v>24</v>
      </c>
      <c r="P75" s="730"/>
      <c r="Q75" s="1179"/>
      <c r="R75" s="1179"/>
      <c r="S75" s="445"/>
      <c r="AA75" s="1129"/>
      <c r="AB75" s="1129"/>
      <c r="AC75" s="1129"/>
      <c r="AD75" s="1129"/>
      <c r="AE75" s="1129"/>
      <c r="AF75" s="1129"/>
      <c r="AG75" s="1129"/>
      <c r="AH75" s="1130"/>
      <c r="AI75" s="449"/>
      <c r="BC75" s="477"/>
    </row>
    <row r="76" spans="1:55" ht="15" hidden="1" customHeight="1">
      <c r="A76" s="291" t="s">
        <v>98</v>
      </c>
      <c r="B76" s="291" t="s">
        <v>98</v>
      </c>
      <c r="C76" s="298" t="s">
        <v>166</v>
      </c>
      <c r="D76" s="412" t="s">
        <v>167</v>
      </c>
      <c r="E76" s="294" t="s">
        <v>165</v>
      </c>
      <c r="F76" s="294" t="s">
        <v>102</v>
      </c>
      <c r="G76" s="294" t="s">
        <v>41</v>
      </c>
      <c r="H76" s="295"/>
      <c r="I76" s="296">
        <v>5</v>
      </c>
      <c r="J76" s="296">
        <v>5</v>
      </c>
      <c r="K76" s="458"/>
      <c r="L76" s="593">
        <v>2</v>
      </c>
      <c r="M76" s="477"/>
      <c r="N76" s="297">
        <v>36</v>
      </c>
      <c r="O76" s="297">
        <v>15</v>
      </c>
      <c r="P76" s="730"/>
      <c r="Q76" s="1179"/>
      <c r="R76" s="1179"/>
      <c r="S76" s="445"/>
      <c r="AA76" s="1129"/>
      <c r="AB76" s="1129"/>
      <c r="AC76" s="1129"/>
      <c r="AD76" s="1129"/>
      <c r="AE76" s="1129"/>
      <c r="AF76" s="1129"/>
      <c r="AG76" s="1129"/>
      <c r="AH76" s="1130"/>
      <c r="AI76" s="449"/>
      <c r="BC76" s="477"/>
    </row>
    <row r="77" spans="1:55" ht="15" hidden="1" customHeight="1">
      <c r="A77" s="291" t="s">
        <v>104</v>
      </c>
      <c r="B77" s="291" t="s">
        <v>104</v>
      </c>
      <c r="C77" s="298" t="s">
        <v>168</v>
      </c>
      <c r="D77" s="412" t="s">
        <v>169</v>
      </c>
      <c r="E77" s="294" t="s">
        <v>165</v>
      </c>
      <c r="F77" s="294" t="s">
        <v>102</v>
      </c>
      <c r="G77" s="294" t="s">
        <v>41</v>
      </c>
      <c r="H77" s="295"/>
      <c r="I77" s="296">
        <v>5</v>
      </c>
      <c r="J77" s="296">
        <v>5</v>
      </c>
      <c r="K77" s="458"/>
      <c r="L77" s="593">
        <v>1</v>
      </c>
      <c r="M77" s="477"/>
      <c r="N77" s="297">
        <v>36</v>
      </c>
      <c r="O77" s="297">
        <v>15</v>
      </c>
      <c r="P77" s="730"/>
      <c r="Q77" s="1179"/>
      <c r="R77" s="1179"/>
      <c r="S77" s="445"/>
      <c r="AA77" s="1129"/>
      <c r="AB77" s="1129"/>
      <c r="AC77" s="1129"/>
      <c r="AD77" s="1129"/>
      <c r="AE77" s="1129"/>
      <c r="AF77" s="1129"/>
      <c r="AG77" s="1129"/>
      <c r="AH77" s="1130"/>
      <c r="AI77" s="449"/>
      <c r="BC77" s="477"/>
    </row>
    <row r="78" spans="1:55" ht="15" hidden="1" customHeight="1">
      <c r="A78" s="291" t="s">
        <v>107</v>
      </c>
      <c r="B78" s="291" t="s">
        <v>107</v>
      </c>
      <c r="C78" s="298" t="s">
        <v>170</v>
      </c>
      <c r="D78" s="412" t="s">
        <v>171</v>
      </c>
      <c r="E78" s="294" t="s">
        <v>165</v>
      </c>
      <c r="F78" s="294" t="s">
        <v>102</v>
      </c>
      <c r="G78" s="294" t="s">
        <v>22</v>
      </c>
      <c r="H78" s="295"/>
      <c r="I78" s="296">
        <v>3</v>
      </c>
      <c r="J78" s="296">
        <v>3</v>
      </c>
      <c r="K78" s="458"/>
      <c r="L78" s="593">
        <v>22</v>
      </c>
      <c r="M78" s="477"/>
      <c r="N78" s="297">
        <v>24</v>
      </c>
      <c r="O78" s="297"/>
      <c r="P78" s="730"/>
      <c r="Q78" s="1179"/>
      <c r="R78" s="1179"/>
      <c r="S78" s="445"/>
      <c r="AA78" s="1129"/>
      <c r="AB78" s="1129"/>
      <c r="AC78" s="1129"/>
      <c r="AD78" s="1129"/>
      <c r="AE78" s="1129"/>
      <c r="AF78" s="1129"/>
      <c r="AG78" s="1129"/>
      <c r="AH78" s="1130"/>
      <c r="AI78" s="449"/>
      <c r="BC78" s="477"/>
    </row>
    <row r="79" spans="1:55" ht="15" hidden="1" customHeight="1">
      <c r="A79" s="312" t="s">
        <v>109</v>
      </c>
      <c r="B79" s="312" t="s">
        <v>109</v>
      </c>
      <c r="C79" s="320" t="s">
        <v>146</v>
      </c>
      <c r="D79" s="411" t="s">
        <v>147</v>
      </c>
      <c r="E79" s="301" t="s">
        <v>172</v>
      </c>
      <c r="F79" s="302"/>
      <c r="G79" s="301" t="s">
        <v>41</v>
      </c>
      <c r="H79" s="303">
        <v>1</v>
      </c>
      <c r="I79" s="304"/>
      <c r="J79" s="304"/>
      <c r="K79" s="459"/>
      <c r="L79" s="619"/>
      <c r="M79" s="479"/>
      <c r="N79" s="304"/>
      <c r="O79" s="304"/>
      <c r="P79" s="1038"/>
      <c r="Q79" s="1045"/>
      <c r="R79" s="1045"/>
      <c r="S79" s="445"/>
      <c r="AA79" s="1129"/>
      <c r="AB79" s="1129"/>
      <c r="AC79" s="1129"/>
      <c r="AD79" s="1129"/>
      <c r="AE79" s="1129"/>
      <c r="AF79" s="1129"/>
      <c r="AG79" s="1129"/>
      <c r="AH79" s="1130"/>
      <c r="AI79" s="449"/>
      <c r="BC79" s="479"/>
    </row>
    <row r="80" spans="1:55" ht="15" hidden="1" customHeight="1">
      <c r="A80" s="291" t="s">
        <v>114</v>
      </c>
      <c r="B80" s="291" t="s">
        <v>114</v>
      </c>
      <c r="C80" s="305" t="s">
        <v>62</v>
      </c>
      <c r="D80" s="412" t="s">
        <v>149</v>
      </c>
      <c r="E80" s="310"/>
      <c r="F80" s="294" t="s">
        <v>64</v>
      </c>
      <c r="G80" s="294" t="s">
        <v>41</v>
      </c>
      <c r="H80" s="295"/>
      <c r="I80" s="296" t="s">
        <v>56</v>
      </c>
      <c r="J80" s="296" t="s">
        <v>56</v>
      </c>
      <c r="K80" s="458"/>
      <c r="L80" s="593"/>
      <c r="M80" s="480"/>
      <c r="N80" s="297"/>
      <c r="O80" s="297">
        <v>18</v>
      </c>
      <c r="P80" s="730"/>
      <c r="Q80" s="1179"/>
      <c r="R80" s="1179"/>
      <c r="S80" s="445"/>
      <c r="AA80" s="1129"/>
      <c r="AB80" s="1129"/>
      <c r="AC80" s="1129"/>
      <c r="AD80" s="1129"/>
      <c r="AE80" s="1129"/>
      <c r="AF80" s="1129"/>
      <c r="AG80" s="1129"/>
      <c r="AH80" s="1130"/>
      <c r="AI80" s="449"/>
      <c r="BC80" s="480"/>
    </row>
    <row r="81" spans="1:241" ht="15" hidden="1" customHeight="1">
      <c r="A81" s="291" t="s">
        <v>115</v>
      </c>
      <c r="B81" s="291" t="s">
        <v>115</v>
      </c>
      <c r="C81" s="305" t="s">
        <v>66</v>
      </c>
      <c r="D81" s="412" t="s">
        <v>151</v>
      </c>
      <c r="E81" s="310"/>
      <c r="F81" s="294" t="s">
        <v>64</v>
      </c>
      <c r="G81" s="294" t="s">
        <v>41</v>
      </c>
      <c r="H81" s="295"/>
      <c r="I81" s="296" t="s">
        <v>56</v>
      </c>
      <c r="J81" s="296" t="s">
        <v>56</v>
      </c>
      <c r="K81" s="458"/>
      <c r="L81" s="593"/>
      <c r="M81" s="480"/>
      <c r="N81" s="297"/>
      <c r="O81" s="297">
        <v>18</v>
      </c>
      <c r="P81" s="730"/>
      <c r="Q81" s="1179"/>
      <c r="R81" s="1179"/>
      <c r="S81" s="445"/>
      <c r="AA81" s="1129"/>
      <c r="AB81" s="1129"/>
      <c r="AC81" s="1129"/>
      <c r="AD81" s="1129"/>
      <c r="AE81" s="1129"/>
      <c r="AF81" s="1129"/>
      <c r="AG81" s="1129"/>
      <c r="AH81" s="1130"/>
      <c r="AI81" s="449"/>
      <c r="BC81" s="480"/>
    </row>
    <row r="82" spans="1:241" ht="15" hidden="1" customHeight="1">
      <c r="A82" s="291" t="s">
        <v>173</v>
      </c>
      <c r="B82" s="291" t="s">
        <v>173</v>
      </c>
      <c r="C82" s="305" t="s">
        <v>69</v>
      </c>
      <c r="D82" s="412" t="s">
        <v>153</v>
      </c>
      <c r="E82" s="310"/>
      <c r="F82" s="294" t="s">
        <v>64</v>
      </c>
      <c r="G82" s="294" t="s">
        <v>41</v>
      </c>
      <c r="H82" s="295"/>
      <c r="I82" s="296" t="s">
        <v>56</v>
      </c>
      <c r="J82" s="296" t="s">
        <v>56</v>
      </c>
      <c r="K82" s="458"/>
      <c r="L82" s="593"/>
      <c r="M82" s="480"/>
      <c r="N82" s="297"/>
      <c r="O82" s="297">
        <v>18</v>
      </c>
      <c r="P82" s="730"/>
      <c r="Q82" s="1179"/>
      <c r="R82" s="1179"/>
      <c r="S82" s="445"/>
      <c r="AA82" s="1129"/>
      <c r="AB82" s="1129"/>
      <c r="AC82" s="1129"/>
      <c r="AD82" s="1129"/>
      <c r="AE82" s="1129"/>
      <c r="AF82" s="1129"/>
      <c r="AG82" s="1129"/>
      <c r="AH82" s="1130"/>
      <c r="AI82" s="449"/>
      <c r="BC82" s="480"/>
    </row>
    <row r="83" spans="1:241" ht="15" hidden="1" customHeight="1">
      <c r="A83" s="357"/>
      <c r="B83" s="357"/>
      <c r="C83" s="358" t="s">
        <v>174</v>
      </c>
      <c r="D83" s="418"/>
      <c r="E83" s="285"/>
      <c r="F83" s="360"/>
      <c r="G83" s="360"/>
      <c r="H83" s="355"/>
      <c r="I83" s="359"/>
      <c r="J83" s="359"/>
      <c r="K83" s="466"/>
      <c r="L83" s="638"/>
      <c r="M83" s="478"/>
      <c r="N83" s="287"/>
      <c r="O83" s="287"/>
      <c r="P83" s="969"/>
      <c r="Q83" s="1045"/>
      <c r="R83" s="1045"/>
      <c r="S83" s="445"/>
      <c r="AA83" s="1129"/>
      <c r="AB83" s="1129"/>
      <c r="AC83" s="1129"/>
      <c r="AD83" s="1129"/>
      <c r="AE83" s="1129"/>
      <c r="AF83" s="1129"/>
      <c r="AG83" s="1129"/>
      <c r="AH83" s="1130"/>
      <c r="AI83" s="449"/>
      <c r="BC83" s="478"/>
    </row>
    <row r="84" spans="1:241" ht="15" hidden="1" customHeight="1">
      <c r="A84" s="291" t="s">
        <v>123</v>
      </c>
      <c r="B84" s="291" t="s">
        <v>123</v>
      </c>
      <c r="C84" s="298" t="s">
        <v>159</v>
      </c>
      <c r="D84" s="412" t="s">
        <v>142</v>
      </c>
      <c r="E84" s="294" t="s">
        <v>120</v>
      </c>
      <c r="F84" s="294" t="s">
        <v>102</v>
      </c>
      <c r="G84" s="294" t="s">
        <v>22</v>
      </c>
      <c r="H84" s="295"/>
      <c r="I84" s="296" t="s">
        <v>36</v>
      </c>
      <c r="J84" s="296" t="s">
        <v>36</v>
      </c>
      <c r="K84" s="458"/>
      <c r="L84" s="593" t="s">
        <v>24</v>
      </c>
      <c r="M84" s="477"/>
      <c r="N84" s="297">
        <v>24</v>
      </c>
      <c r="O84" s="297"/>
      <c r="P84" s="730"/>
      <c r="Q84" s="1179"/>
      <c r="R84" s="1179"/>
      <c r="S84" s="445"/>
      <c r="AA84" s="1129"/>
      <c r="AB84" s="1129"/>
      <c r="AC84" s="1129"/>
      <c r="AD84" s="1129"/>
      <c r="AE84" s="1129"/>
      <c r="AF84" s="1129"/>
      <c r="AG84" s="1129"/>
      <c r="AH84" s="1130"/>
      <c r="AI84" s="449"/>
      <c r="BC84" s="477"/>
    </row>
    <row r="85" spans="1:241" ht="15" hidden="1" customHeight="1">
      <c r="A85" s="291" t="s">
        <v>126</v>
      </c>
      <c r="B85" s="291" t="s">
        <v>126</v>
      </c>
      <c r="C85" s="298" t="s">
        <v>175</v>
      </c>
      <c r="D85" s="412" t="s">
        <v>132</v>
      </c>
      <c r="E85" s="294" t="s">
        <v>120</v>
      </c>
      <c r="F85" s="294" t="s">
        <v>102</v>
      </c>
      <c r="G85" s="294" t="s">
        <v>22</v>
      </c>
      <c r="H85" s="295"/>
      <c r="I85" s="296" t="s">
        <v>30</v>
      </c>
      <c r="J85" s="296" t="s">
        <v>30</v>
      </c>
      <c r="K85" s="458"/>
      <c r="L85" s="593" t="s">
        <v>24</v>
      </c>
      <c r="M85" s="477"/>
      <c r="N85" s="297">
        <v>24</v>
      </c>
      <c r="O85" s="297"/>
      <c r="P85" s="730"/>
      <c r="Q85" s="1179"/>
      <c r="R85" s="1179"/>
      <c r="S85" s="445"/>
      <c r="AA85" s="1129"/>
      <c r="AB85" s="1129"/>
      <c r="AC85" s="1129"/>
      <c r="AD85" s="1129"/>
      <c r="AE85" s="1129"/>
      <c r="AF85" s="1129"/>
      <c r="AG85" s="1129"/>
      <c r="AH85" s="1130"/>
      <c r="AI85" s="449"/>
      <c r="BC85" s="477"/>
    </row>
    <row r="86" spans="1:241" ht="15" hidden="1" customHeight="1">
      <c r="A86" s="319"/>
      <c r="B86" s="319"/>
      <c r="C86" s="320" t="s">
        <v>122</v>
      </c>
      <c r="D86" s="628"/>
      <c r="E86" s="302"/>
      <c r="F86" s="302"/>
      <c r="G86" s="302"/>
      <c r="H86" s="303">
        <v>1</v>
      </c>
      <c r="I86" s="300">
        <v>3</v>
      </c>
      <c r="J86" s="300">
        <v>3</v>
      </c>
      <c r="K86" s="467"/>
      <c r="L86" s="619"/>
      <c r="M86" s="479"/>
      <c r="N86" s="304"/>
      <c r="O86" s="304"/>
      <c r="P86" s="1038"/>
      <c r="Q86" s="1045"/>
      <c r="R86" s="1045"/>
      <c r="S86" s="445"/>
      <c r="AA86" s="1129"/>
      <c r="AB86" s="1129"/>
      <c r="AC86" s="1129"/>
      <c r="AD86" s="1129"/>
      <c r="AE86" s="1129"/>
      <c r="AF86" s="1129"/>
      <c r="AG86" s="1129"/>
      <c r="AH86" s="1130"/>
      <c r="AI86" s="449"/>
      <c r="BC86" s="479"/>
    </row>
    <row r="87" spans="1:241" ht="15" hidden="1" customHeight="1">
      <c r="A87" s="291" t="s">
        <v>176</v>
      </c>
      <c r="B87" s="291" t="s">
        <v>176</v>
      </c>
      <c r="C87" s="305" t="s">
        <v>177</v>
      </c>
      <c r="D87" s="412" t="s">
        <v>178</v>
      </c>
      <c r="E87" s="294" t="s">
        <v>120</v>
      </c>
      <c r="F87" s="294" t="s">
        <v>179</v>
      </c>
      <c r="G87" s="294" t="s">
        <v>41</v>
      </c>
      <c r="H87" s="295"/>
      <c r="I87" s="297"/>
      <c r="J87" s="297"/>
      <c r="K87" s="460"/>
      <c r="L87" s="593">
        <v>3</v>
      </c>
      <c r="M87" s="477"/>
      <c r="N87" s="297">
        <v>36</v>
      </c>
      <c r="O87" s="297"/>
      <c r="P87" s="730"/>
      <c r="Q87" s="1179"/>
      <c r="R87" s="1179"/>
      <c r="S87" s="445"/>
      <c r="AA87" s="1129"/>
      <c r="AB87" s="1129"/>
      <c r="AC87" s="1129"/>
      <c r="AD87" s="1129"/>
      <c r="AE87" s="1129"/>
      <c r="AF87" s="1129"/>
      <c r="AG87" s="1129"/>
      <c r="AH87" s="1130"/>
      <c r="AI87" s="449"/>
      <c r="BC87" s="477"/>
    </row>
    <row r="88" spans="1:241" ht="15" hidden="1" customHeight="1">
      <c r="A88" s="291" t="s">
        <v>180</v>
      </c>
      <c r="B88" s="291" t="s">
        <v>180</v>
      </c>
      <c r="C88" s="305" t="s">
        <v>181</v>
      </c>
      <c r="D88" s="412" t="s">
        <v>182</v>
      </c>
      <c r="E88" s="294" t="s">
        <v>120</v>
      </c>
      <c r="F88" s="294" t="s">
        <v>179</v>
      </c>
      <c r="G88" s="294" t="s">
        <v>41</v>
      </c>
      <c r="H88" s="295"/>
      <c r="I88" s="297"/>
      <c r="J88" s="297"/>
      <c r="K88" s="460"/>
      <c r="L88" s="593"/>
      <c r="M88" s="480"/>
      <c r="N88" s="297">
        <v>24</v>
      </c>
      <c r="O88" s="297"/>
      <c r="P88" s="730"/>
      <c r="Q88" s="1179"/>
      <c r="R88" s="1179"/>
      <c r="S88" s="445"/>
      <c r="AA88" s="1129"/>
      <c r="AB88" s="1129"/>
      <c r="AC88" s="1129"/>
      <c r="AD88" s="1129"/>
      <c r="AE88" s="1129"/>
      <c r="AF88" s="1129"/>
      <c r="AG88" s="1129"/>
      <c r="AH88" s="1130"/>
      <c r="AI88" s="449"/>
      <c r="BC88" s="480"/>
    </row>
    <row r="89" spans="1:241" ht="15" hidden="1" customHeight="1">
      <c r="A89" s="327"/>
      <c r="B89" s="327"/>
      <c r="C89" s="1302" t="s">
        <v>262</v>
      </c>
      <c r="D89" s="1303"/>
      <c r="E89" s="1303"/>
      <c r="F89" s="1303"/>
      <c r="G89" s="1303"/>
      <c r="H89" s="1303"/>
      <c r="I89" s="1303"/>
      <c r="J89" s="1303"/>
      <c r="K89" s="1304"/>
      <c r="L89" s="1303"/>
      <c r="M89" s="481"/>
      <c r="N89" s="328">
        <v>120</v>
      </c>
      <c r="O89" s="329">
        <v>117</v>
      </c>
      <c r="P89" s="1039"/>
      <c r="Q89" s="1180"/>
      <c r="R89" s="1180"/>
      <c r="S89" s="445"/>
      <c r="AA89" s="1129"/>
      <c r="AB89" s="1129"/>
      <c r="AC89" s="1129"/>
      <c r="AD89" s="1129"/>
      <c r="AE89" s="1129"/>
      <c r="AF89" s="1129"/>
      <c r="AG89" s="1129"/>
      <c r="AH89" s="1130"/>
      <c r="AI89" s="449"/>
      <c r="BC89" s="481"/>
    </row>
    <row r="90" spans="1:241" ht="15" hidden="1" customHeight="1">
      <c r="A90" s="330"/>
      <c r="B90" s="330"/>
      <c r="C90" s="1302" t="s">
        <v>263</v>
      </c>
      <c r="D90" s="1303"/>
      <c r="E90" s="1303"/>
      <c r="F90" s="1303"/>
      <c r="G90" s="1303"/>
      <c r="H90" s="1303"/>
      <c r="I90" s="1303"/>
      <c r="J90" s="1303"/>
      <c r="K90" s="1304"/>
      <c r="L90" s="1303"/>
      <c r="M90" s="481"/>
      <c r="N90" s="329">
        <v>114</v>
      </c>
      <c r="O90" s="329">
        <v>126</v>
      </c>
      <c r="P90" s="1039"/>
      <c r="Q90" s="1180"/>
      <c r="R90" s="1180"/>
      <c r="S90" s="445"/>
      <c r="AA90" s="1129"/>
      <c r="AB90" s="1129"/>
      <c r="AC90" s="1129"/>
      <c r="AD90" s="1129"/>
      <c r="AE90" s="1129"/>
      <c r="AF90" s="1129"/>
      <c r="AG90" s="1129"/>
      <c r="AH90" s="1130"/>
      <c r="AI90" s="449"/>
      <c r="BC90" s="481"/>
    </row>
    <row r="91" spans="1:241" ht="15" hidden="1" customHeight="1">
      <c r="A91" s="330"/>
      <c r="B91" s="330"/>
      <c r="C91" s="1302" t="s">
        <v>264</v>
      </c>
      <c r="D91" s="1303"/>
      <c r="E91" s="1303"/>
      <c r="F91" s="1303"/>
      <c r="G91" s="1303"/>
      <c r="H91" s="1303"/>
      <c r="I91" s="1303"/>
      <c r="J91" s="1303"/>
      <c r="K91" s="1304"/>
      <c r="L91" s="1303"/>
      <c r="M91" s="481"/>
      <c r="N91" s="329">
        <v>228</v>
      </c>
      <c r="O91" s="329">
        <v>72</v>
      </c>
      <c r="P91" s="1039"/>
      <c r="Q91" s="1180"/>
      <c r="R91" s="1180"/>
      <c r="S91" s="445"/>
      <c r="AA91" s="1129"/>
      <c r="AB91" s="1129"/>
      <c r="AC91" s="1129"/>
      <c r="AD91" s="1129"/>
      <c r="AE91" s="1129"/>
      <c r="AF91" s="1129"/>
      <c r="AG91" s="1129"/>
      <c r="AH91" s="1130"/>
      <c r="AI91" s="449"/>
      <c r="BC91" s="481"/>
    </row>
    <row r="92" spans="1:241" ht="15" hidden="1" customHeight="1">
      <c r="A92" s="330"/>
      <c r="B92" s="330"/>
      <c r="C92" s="1241" t="s">
        <v>265</v>
      </c>
      <c r="D92" s="1242"/>
      <c r="E92" s="1242"/>
      <c r="F92" s="1242"/>
      <c r="G92" s="1242"/>
      <c r="H92" s="1242"/>
      <c r="I92" s="1242"/>
      <c r="J92" s="1242"/>
      <c r="K92" s="1243"/>
      <c r="L92" s="1242"/>
      <c r="M92" s="482"/>
      <c r="N92" s="329"/>
      <c r="O92" s="329"/>
      <c r="P92" s="1039"/>
      <c r="Q92" s="1180"/>
      <c r="R92" s="1180"/>
      <c r="S92" s="445"/>
      <c r="AA92" s="1129"/>
      <c r="AB92" s="1129"/>
      <c r="AC92" s="1129"/>
      <c r="AD92" s="1129"/>
      <c r="AE92" s="1129"/>
      <c r="AF92" s="1129"/>
      <c r="AG92" s="1129"/>
      <c r="AH92" s="1130"/>
      <c r="AI92" s="449"/>
      <c r="BC92" s="482"/>
    </row>
    <row r="93" spans="1:241" ht="15" hidden="1" customHeight="1">
      <c r="A93" s="361"/>
      <c r="B93" s="361"/>
      <c r="C93" s="362"/>
      <c r="D93" s="419"/>
      <c r="E93" s="570"/>
      <c r="F93" s="570"/>
      <c r="G93" s="362"/>
      <c r="H93" s="362"/>
      <c r="I93" s="362"/>
      <c r="J93" s="362"/>
      <c r="K93" s="468"/>
      <c r="L93" s="595"/>
      <c r="M93" s="483"/>
      <c r="N93" s="570"/>
      <c r="O93" s="570"/>
      <c r="P93" s="1041"/>
      <c r="Q93" s="1180"/>
      <c r="R93" s="1180"/>
      <c r="S93" s="445"/>
      <c r="AA93" s="1129"/>
      <c r="AB93" s="1129"/>
      <c r="AC93" s="1129"/>
      <c r="AD93" s="1129"/>
      <c r="AE93" s="1129"/>
      <c r="AF93" s="1129"/>
      <c r="AG93" s="1129"/>
      <c r="AH93" s="1130"/>
      <c r="AI93" s="449"/>
      <c r="BC93" s="483"/>
    </row>
    <row r="94" spans="1:241" s="498" customFormat="1" ht="34.5" customHeight="1">
      <c r="A94" s="490" t="s">
        <v>674</v>
      </c>
      <c r="B94" s="491" t="s">
        <v>661</v>
      </c>
      <c r="C94" s="492" t="s">
        <v>657</v>
      </c>
      <c r="D94" s="493"/>
      <c r="E94" s="491"/>
      <c r="F94" s="491"/>
      <c r="G94" s="494"/>
      <c r="H94" s="491"/>
      <c r="I94" s="491"/>
      <c r="J94" s="491"/>
      <c r="K94" s="491"/>
      <c r="L94" s="642"/>
      <c r="M94" s="491"/>
      <c r="N94" s="495"/>
      <c r="O94" s="495"/>
      <c r="P94" s="974"/>
      <c r="Q94" s="1182"/>
      <c r="R94" s="1182"/>
      <c r="S94" s="998"/>
      <c r="T94" s="491"/>
      <c r="U94" s="491"/>
      <c r="V94" s="491"/>
      <c r="W94" s="491"/>
      <c r="X94" s="491"/>
      <c r="Y94" s="491"/>
      <c r="Z94" s="491"/>
      <c r="AA94" s="1047"/>
      <c r="AB94" s="1047"/>
      <c r="AC94" s="1047"/>
      <c r="AD94" s="1047"/>
      <c r="AE94" s="1047"/>
      <c r="AF94" s="1047"/>
      <c r="AG94" s="1047"/>
      <c r="AH94" s="1047"/>
      <c r="AI94" s="496"/>
      <c r="AJ94" s="497"/>
      <c r="AK94" s="497"/>
      <c r="AL94" s="497"/>
      <c r="AM94" s="497"/>
      <c r="AN94" s="497"/>
      <c r="AO94" s="497"/>
      <c r="AP94" s="497"/>
      <c r="AQ94" s="497"/>
      <c r="AR94" s="497"/>
      <c r="AS94" s="497"/>
      <c r="AT94" s="497"/>
      <c r="AU94" s="497"/>
      <c r="AV94" s="497"/>
      <c r="AW94" s="497"/>
      <c r="AX94" s="497"/>
      <c r="AY94" s="497"/>
      <c r="AZ94" s="497"/>
      <c r="BA94" s="497"/>
      <c r="BB94" s="497"/>
      <c r="BC94" s="491"/>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497"/>
      <c r="CA94" s="497"/>
      <c r="CB94" s="497"/>
      <c r="CC94" s="497"/>
      <c r="CD94" s="497"/>
      <c r="CE94" s="497"/>
      <c r="CF94" s="497"/>
      <c r="CG94" s="497"/>
      <c r="CH94" s="497"/>
      <c r="CI94" s="497"/>
      <c r="CJ94" s="497"/>
      <c r="CK94" s="497"/>
      <c r="CL94" s="497"/>
      <c r="CM94" s="497"/>
      <c r="CN94" s="497"/>
      <c r="CO94" s="497"/>
      <c r="CP94" s="497"/>
      <c r="CQ94" s="497"/>
      <c r="CR94" s="497"/>
      <c r="CS94" s="497"/>
      <c r="CT94" s="497"/>
      <c r="CU94" s="497"/>
      <c r="CV94" s="497"/>
      <c r="CW94" s="497"/>
      <c r="CX94" s="497"/>
      <c r="CY94" s="497"/>
      <c r="CZ94" s="497"/>
      <c r="DA94" s="497"/>
      <c r="DB94" s="497"/>
      <c r="DC94" s="497"/>
      <c r="DD94" s="497"/>
      <c r="DE94" s="497"/>
      <c r="DF94" s="497"/>
      <c r="DG94" s="497"/>
      <c r="DH94" s="497"/>
      <c r="DI94" s="497"/>
      <c r="DJ94" s="497"/>
      <c r="DK94" s="497"/>
      <c r="DL94" s="497"/>
      <c r="DM94" s="497"/>
      <c r="DN94" s="497"/>
      <c r="DO94" s="497"/>
      <c r="DP94" s="497"/>
      <c r="DQ94" s="497"/>
      <c r="DR94" s="497"/>
      <c r="DS94" s="497"/>
      <c r="DT94" s="497"/>
      <c r="DU94" s="497"/>
      <c r="DV94" s="497"/>
      <c r="DW94" s="497"/>
      <c r="DX94" s="497"/>
      <c r="DY94" s="497"/>
      <c r="DZ94" s="497"/>
      <c r="EA94" s="497"/>
      <c r="EB94" s="497"/>
      <c r="EC94" s="497"/>
      <c r="ED94" s="497"/>
      <c r="EE94" s="497"/>
      <c r="EF94" s="497"/>
      <c r="EG94" s="497"/>
      <c r="EH94" s="497"/>
      <c r="EI94" s="497"/>
      <c r="EJ94" s="497"/>
      <c r="EK94" s="497"/>
      <c r="EL94" s="497"/>
      <c r="EM94" s="497"/>
      <c r="EN94" s="497"/>
      <c r="EO94" s="497"/>
      <c r="EP94" s="497"/>
      <c r="EQ94" s="497"/>
      <c r="ER94" s="497"/>
      <c r="ES94" s="497"/>
      <c r="ET94" s="497"/>
      <c r="EU94" s="497"/>
      <c r="EV94" s="497"/>
      <c r="EW94" s="497"/>
      <c r="EX94" s="497"/>
      <c r="EY94" s="497"/>
      <c r="EZ94" s="497"/>
      <c r="FA94" s="497"/>
      <c r="FB94" s="497"/>
      <c r="FC94" s="497"/>
      <c r="FD94" s="497"/>
      <c r="FE94" s="497"/>
      <c r="FF94" s="497"/>
      <c r="FG94" s="497"/>
      <c r="FH94" s="497"/>
      <c r="FI94" s="497"/>
      <c r="FJ94" s="497"/>
      <c r="FK94" s="497"/>
      <c r="FL94" s="497"/>
      <c r="FM94" s="497"/>
      <c r="FN94" s="497"/>
      <c r="FO94" s="497"/>
      <c r="FP94" s="497"/>
      <c r="FQ94" s="497"/>
      <c r="FR94" s="497"/>
      <c r="FS94" s="497"/>
      <c r="FT94" s="497"/>
      <c r="FU94" s="497"/>
      <c r="FV94" s="497"/>
      <c r="FW94" s="497"/>
      <c r="FX94" s="497"/>
      <c r="FY94" s="497"/>
      <c r="FZ94" s="497"/>
      <c r="GA94" s="497"/>
      <c r="GB94" s="497"/>
      <c r="GC94" s="497"/>
      <c r="GD94" s="497"/>
      <c r="GE94" s="497"/>
      <c r="GF94" s="497"/>
      <c r="GG94" s="497"/>
      <c r="GH94" s="497"/>
      <c r="GI94" s="497"/>
      <c r="GJ94" s="497"/>
      <c r="GK94" s="497"/>
      <c r="GL94" s="497"/>
      <c r="GM94" s="497"/>
      <c r="GN94" s="497"/>
      <c r="GO94" s="497"/>
      <c r="GP94" s="497"/>
      <c r="GQ94" s="497"/>
      <c r="GR94" s="497"/>
      <c r="GS94" s="497"/>
      <c r="GT94" s="497"/>
      <c r="GU94" s="497"/>
      <c r="GV94" s="497"/>
      <c r="GW94" s="497"/>
      <c r="GX94" s="497"/>
      <c r="GY94" s="497"/>
      <c r="GZ94" s="497"/>
      <c r="HA94" s="497"/>
      <c r="HB94" s="497"/>
      <c r="HC94" s="497"/>
      <c r="HD94" s="497"/>
      <c r="HE94" s="497"/>
      <c r="HF94" s="497"/>
      <c r="HG94" s="497"/>
      <c r="HH94" s="497"/>
      <c r="HI94" s="497"/>
      <c r="HJ94" s="497"/>
      <c r="HK94" s="497"/>
      <c r="HL94" s="497"/>
      <c r="HM94" s="497"/>
      <c r="HN94" s="497"/>
      <c r="HO94" s="497"/>
      <c r="HP94" s="497"/>
      <c r="HQ94" s="497"/>
      <c r="HR94" s="497"/>
      <c r="HS94" s="497"/>
      <c r="HT94" s="497"/>
      <c r="HU94" s="497"/>
      <c r="HV94" s="497"/>
      <c r="HW94" s="497"/>
      <c r="HX94" s="497"/>
      <c r="HY94" s="497"/>
      <c r="HZ94" s="497"/>
      <c r="IA94" s="497"/>
      <c r="IB94" s="497"/>
      <c r="IC94" s="497"/>
      <c r="ID94" s="497"/>
      <c r="IE94" s="497"/>
      <c r="IF94" s="497"/>
      <c r="IG94" s="497"/>
    </row>
    <row r="95" spans="1:241" s="498" customFormat="1" ht="34.5" hidden="1" customHeight="1">
      <c r="A95" s="490" t="s">
        <v>660</v>
      </c>
      <c r="B95" s="491" t="s">
        <v>659</v>
      </c>
      <c r="C95" s="492" t="s">
        <v>658</v>
      </c>
      <c r="D95" s="493" t="s">
        <v>542</v>
      </c>
      <c r="E95" s="491" t="s">
        <v>710</v>
      </c>
      <c r="F95" s="491"/>
      <c r="G95" s="494"/>
      <c r="H95" s="491"/>
      <c r="I95" s="491"/>
      <c r="J95" s="491"/>
      <c r="K95" s="491"/>
      <c r="L95" s="642"/>
      <c r="M95" s="491"/>
      <c r="N95" s="495"/>
      <c r="O95" s="495"/>
      <c r="P95" s="974"/>
      <c r="Q95" s="1182"/>
      <c r="R95" s="1182"/>
      <c r="S95" s="998"/>
      <c r="T95" s="491"/>
      <c r="U95" s="491"/>
      <c r="V95" s="491"/>
      <c r="W95" s="491"/>
      <c r="X95" s="491"/>
      <c r="Y95" s="491"/>
      <c r="Z95" s="491"/>
      <c r="AA95" s="1047"/>
      <c r="AB95" s="1047"/>
      <c r="AC95" s="1047"/>
      <c r="AD95" s="1047"/>
      <c r="AE95" s="1047"/>
      <c r="AF95" s="1047"/>
      <c r="AG95" s="1047"/>
      <c r="AH95" s="1047"/>
      <c r="AI95" s="496"/>
      <c r="AJ95" s="497"/>
      <c r="AK95" s="497"/>
      <c r="AL95" s="497"/>
      <c r="AM95" s="497"/>
      <c r="AN95" s="497"/>
      <c r="AO95" s="497"/>
      <c r="AP95" s="497"/>
      <c r="AQ95" s="497"/>
      <c r="AR95" s="497"/>
      <c r="AS95" s="497"/>
      <c r="AT95" s="497"/>
      <c r="AU95" s="497"/>
      <c r="AV95" s="497"/>
      <c r="AW95" s="497"/>
      <c r="AX95" s="497"/>
      <c r="AY95" s="497"/>
      <c r="AZ95" s="497"/>
      <c r="BA95" s="497"/>
      <c r="BB95" s="497"/>
      <c r="BC95" s="491"/>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497"/>
      <c r="CA95" s="497"/>
      <c r="CB95" s="497"/>
      <c r="CC95" s="497"/>
      <c r="CD95" s="497"/>
      <c r="CE95" s="497"/>
      <c r="CF95" s="497"/>
      <c r="CG95" s="497"/>
      <c r="CH95" s="497"/>
      <c r="CI95" s="497"/>
      <c r="CJ95" s="497"/>
      <c r="CK95" s="497"/>
      <c r="CL95" s="497"/>
      <c r="CM95" s="497"/>
      <c r="CN95" s="497"/>
      <c r="CO95" s="497"/>
      <c r="CP95" s="497"/>
      <c r="CQ95" s="497"/>
      <c r="CR95" s="497"/>
      <c r="CS95" s="497"/>
      <c r="CT95" s="497"/>
      <c r="CU95" s="497"/>
      <c r="CV95" s="497"/>
      <c r="CW95" s="497"/>
      <c r="CX95" s="497"/>
      <c r="CY95" s="497"/>
      <c r="CZ95" s="497"/>
      <c r="DA95" s="497"/>
      <c r="DB95" s="497"/>
      <c r="DC95" s="497"/>
      <c r="DD95" s="497"/>
      <c r="DE95" s="497"/>
      <c r="DF95" s="497"/>
      <c r="DG95" s="497"/>
      <c r="DH95" s="497"/>
      <c r="DI95" s="497"/>
      <c r="DJ95" s="497"/>
      <c r="DK95" s="497"/>
      <c r="DL95" s="497"/>
      <c r="DM95" s="497"/>
      <c r="DN95" s="497"/>
      <c r="DO95" s="497"/>
      <c r="DP95" s="497"/>
      <c r="DQ95" s="497"/>
      <c r="DR95" s="497"/>
      <c r="DS95" s="497"/>
      <c r="DT95" s="497"/>
      <c r="DU95" s="497"/>
      <c r="DV95" s="497"/>
      <c r="DW95" s="497"/>
      <c r="DX95" s="497"/>
      <c r="DY95" s="497"/>
      <c r="DZ95" s="497"/>
      <c r="EA95" s="497"/>
      <c r="EB95" s="497"/>
      <c r="EC95" s="497"/>
      <c r="ED95" s="497"/>
      <c r="EE95" s="497"/>
      <c r="EF95" s="497"/>
      <c r="EG95" s="497"/>
      <c r="EH95" s="497"/>
      <c r="EI95" s="497"/>
      <c r="EJ95" s="497"/>
      <c r="EK95" s="497"/>
      <c r="EL95" s="497"/>
      <c r="EM95" s="497"/>
      <c r="EN95" s="497"/>
      <c r="EO95" s="497"/>
      <c r="EP95" s="497"/>
      <c r="EQ95" s="497"/>
      <c r="ER95" s="497"/>
      <c r="ES95" s="497"/>
      <c r="ET95" s="497"/>
      <c r="EU95" s="497"/>
      <c r="EV95" s="497"/>
      <c r="EW95" s="497"/>
      <c r="EX95" s="497"/>
      <c r="EY95" s="497"/>
      <c r="EZ95" s="497"/>
      <c r="FA95" s="497"/>
      <c r="FB95" s="497"/>
      <c r="FC95" s="497"/>
      <c r="FD95" s="497"/>
      <c r="FE95" s="497"/>
      <c r="FF95" s="497"/>
      <c r="FG95" s="497"/>
      <c r="FH95" s="497"/>
      <c r="FI95" s="497"/>
      <c r="FJ95" s="497"/>
      <c r="FK95" s="497"/>
      <c r="FL95" s="497"/>
      <c r="FM95" s="497"/>
      <c r="FN95" s="497"/>
      <c r="FO95" s="497"/>
      <c r="FP95" s="497"/>
      <c r="FQ95" s="497"/>
      <c r="FR95" s="497"/>
      <c r="FS95" s="497"/>
      <c r="FT95" s="497"/>
      <c r="FU95" s="497"/>
      <c r="FV95" s="497"/>
      <c r="FW95" s="497"/>
      <c r="FX95" s="497"/>
      <c r="FY95" s="497"/>
      <c r="FZ95" s="497"/>
      <c r="GA95" s="497"/>
      <c r="GB95" s="497"/>
      <c r="GC95" s="497"/>
      <c r="GD95" s="497"/>
      <c r="GE95" s="497"/>
      <c r="GF95" s="497"/>
      <c r="GG95" s="497"/>
      <c r="GH95" s="497"/>
      <c r="GI95" s="497"/>
      <c r="GJ95" s="497"/>
      <c r="GK95" s="497"/>
      <c r="GL95" s="497"/>
      <c r="GM95" s="497"/>
      <c r="GN95" s="497"/>
      <c r="GO95" s="497"/>
      <c r="GP95" s="497"/>
      <c r="GQ95" s="497"/>
      <c r="GR95" s="497"/>
      <c r="GS95" s="497"/>
      <c r="GT95" s="497"/>
      <c r="GU95" s="497"/>
      <c r="GV95" s="497"/>
      <c r="GW95" s="497"/>
      <c r="GX95" s="497"/>
      <c r="GY95" s="497"/>
      <c r="GZ95" s="497"/>
      <c r="HA95" s="497"/>
      <c r="HB95" s="497"/>
      <c r="HC95" s="497"/>
      <c r="HD95" s="497"/>
      <c r="HE95" s="497"/>
      <c r="HF95" s="497"/>
      <c r="HG95" s="497"/>
      <c r="HH95" s="497"/>
      <c r="HI95" s="497"/>
      <c r="HJ95" s="497"/>
      <c r="HK95" s="497"/>
      <c r="HL95" s="497"/>
      <c r="HM95" s="497"/>
      <c r="HN95" s="497"/>
      <c r="HO95" s="497"/>
      <c r="HP95" s="497"/>
      <c r="HQ95" s="497"/>
      <c r="HR95" s="497"/>
      <c r="HS95" s="497"/>
      <c r="HT95" s="497"/>
      <c r="HU95" s="497"/>
      <c r="HV95" s="497"/>
      <c r="HW95" s="497"/>
      <c r="HX95" s="497"/>
      <c r="HY95" s="497"/>
      <c r="HZ95" s="497"/>
      <c r="IA95" s="497"/>
      <c r="IB95" s="497"/>
      <c r="IC95" s="497"/>
      <c r="ID95" s="497"/>
      <c r="IE95" s="497"/>
      <c r="IF95" s="497"/>
      <c r="IG95" s="497"/>
    </row>
    <row r="96" spans="1:241" s="505" customFormat="1" ht="34.5" hidden="1" customHeight="1">
      <c r="A96" s="499"/>
      <c r="B96" s="499"/>
      <c r="C96" s="500" t="s">
        <v>680</v>
      </c>
      <c r="D96" s="501"/>
      <c r="E96" s="502"/>
      <c r="F96" s="502"/>
      <c r="G96" s="502"/>
      <c r="H96" s="503"/>
      <c r="I96" s="503">
        <f>+I97+I98+I101+I105</f>
        <v>13</v>
      </c>
      <c r="J96" s="503">
        <f>+J97+J98+J101+J105</f>
        <v>13</v>
      </c>
      <c r="K96" s="503"/>
      <c r="L96" s="644"/>
      <c r="M96" s="503"/>
      <c r="N96" s="503"/>
      <c r="O96" s="503"/>
      <c r="P96" s="975"/>
      <c r="Q96" s="1181"/>
      <c r="R96" s="1181"/>
      <c r="S96" s="999"/>
      <c r="T96" s="503"/>
      <c r="U96" s="503"/>
      <c r="V96" s="503"/>
      <c r="W96" s="504"/>
      <c r="X96" s="503"/>
      <c r="Y96" s="503"/>
      <c r="Z96" s="503"/>
      <c r="AA96" s="1131"/>
      <c r="AB96" s="1047"/>
      <c r="AC96" s="1047"/>
      <c r="AD96" s="1047"/>
      <c r="AE96" s="1131"/>
      <c r="AF96" s="1047"/>
      <c r="AG96" s="1047"/>
      <c r="AH96" s="1047"/>
      <c r="AI96" s="503"/>
      <c r="BC96" s="503"/>
    </row>
    <row r="97" spans="1:242" s="555" customFormat="1" ht="56.25" hidden="1" customHeight="1">
      <c r="A97" s="547" t="s">
        <v>449</v>
      </c>
      <c r="B97" s="547" t="s">
        <v>449</v>
      </c>
      <c r="C97" s="561" t="s">
        <v>679</v>
      </c>
      <c r="D97" s="564" t="s">
        <v>835</v>
      </c>
      <c r="E97" s="572" t="s">
        <v>130</v>
      </c>
      <c r="F97" s="657" t="s">
        <v>784</v>
      </c>
      <c r="G97" s="656" t="s">
        <v>708</v>
      </c>
      <c r="H97" s="566"/>
      <c r="I97" s="564" t="s">
        <v>23</v>
      </c>
      <c r="J97" s="564" t="s">
        <v>23</v>
      </c>
      <c r="K97" s="573" t="s">
        <v>785</v>
      </c>
      <c r="L97" s="576" t="s">
        <v>31</v>
      </c>
      <c r="M97" s="568"/>
      <c r="N97" s="567">
        <v>24</v>
      </c>
      <c r="O97" s="567">
        <v>24</v>
      </c>
      <c r="P97" s="976"/>
      <c r="Q97" s="1183"/>
      <c r="R97" s="1183"/>
      <c r="S97" s="1000" t="s">
        <v>716</v>
      </c>
      <c r="T97" s="548" t="s">
        <v>316</v>
      </c>
      <c r="U97" s="548" t="s">
        <v>320</v>
      </c>
      <c r="V97" s="548" t="s">
        <v>717</v>
      </c>
      <c r="W97" s="549">
        <v>1</v>
      </c>
      <c r="X97" s="550" t="s">
        <v>314</v>
      </c>
      <c r="Y97" s="550" t="s">
        <v>350</v>
      </c>
      <c r="Z97" s="550" t="s">
        <v>351</v>
      </c>
      <c r="AA97" s="1132">
        <v>1</v>
      </c>
      <c r="AB97" s="1132" t="s">
        <v>314</v>
      </c>
      <c r="AC97" s="1132" t="s">
        <v>350</v>
      </c>
      <c r="AD97" s="1132" t="s">
        <v>351</v>
      </c>
      <c r="AE97" s="1052">
        <v>1</v>
      </c>
      <c r="AF97" s="1050" t="s">
        <v>314</v>
      </c>
      <c r="AG97" s="1050" t="s">
        <v>350</v>
      </c>
      <c r="AH97" s="1050" t="s">
        <v>351</v>
      </c>
      <c r="AI97" s="569" t="s">
        <v>600</v>
      </c>
      <c r="AJ97" s="554"/>
      <c r="AK97" s="554"/>
      <c r="AL97" s="554"/>
      <c r="AM97" s="554"/>
      <c r="AN97" s="554"/>
      <c r="AO97" s="554"/>
      <c r="AP97" s="554"/>
      <c r="AQ97" s="554"/>
      <c r="AR97" s="554"/>
      <c r="AS97" s="554"/>
      <c r="AT97" s="554"/>
      <c r="AU97" s="554"/>
      <c r="AV97" s="554"/>
      <c r="AW97" s="554"/>
      <c r="AX97" s="554"/>
      <c r="AY97" s="554"/>
      <c r="AZ97" s="554"/>
      <c r="BA97" s="554"/>
      <c r="BB97" s="554"/>
      <c r="BC97" s="554" t="s">
        <v>600</v>
      </c>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554"/>
      <c r="CC97" s="554"/>
      <c r="CD97" s="554"/>
      <c r="CE97" s="554"/>
      <c r="CF97" s="554"/>
      <c r="CG97" s="554"/>
      <c r="CH97" s="554"/>
      <c r="CI97" s="554"/>
      <c r="CJ97" s="554"/>
      <c r="CK97" s="554"/>
      <c r="CL97" s="554"/>
      <c r="CM97" s="554"/>
      <c r="CN97" s="554"/>
      <c r="CO97" s="554"/>
      <c r="CP97" s="554"/>
      <c r="CQ97" s="554"/>
      <c r="CR97" s="554"/>
      <c r="CS97" s="554"/>
      <c r="CT97" s="554"/>
      <c r="CU97" s="554"/>
      <c r="CV97" s="554"/>
      <c r="CW97" s="554"/>
      <c r="CX97" s="554"/>
      <c r="CY97" s="554"/>
      <c r="CZ97" s="554"/>
      <c r="DA97" s="554"/>
      <c r="DB97" s="554"/>
      <c r="DC97" s="554"/>
      <c r="DD97" s="554"/>
      <c r="DE97" s="554"/>
      <c r="DF97" s="554"/>
      <c r="DG97" s="554"/>
      <c r="DH97" s="554"/>
      <c r="DI97" s="554"/>
      <c r="DJ97" s="554"/>
      <c r="DK97" s="554"/>
      <c r="DL97" s="554"/>
      <c r="DM97" s="554"/>
      <c r="DN97" s="554"/>
      <c r="DO97" s="554"/>
      <c r="DP97" s="554"/>
      <c r="DQ97" s="554"/>
      <c r="DR97" s="554"/>
      <c r="DS97" s="554"/>
      <c r="DT97" s="554"/>
      <c r="DU97" s="554"/>
      <c r="DV97" s="554"/>
      <c r="DW97" s="554"/>
      <c r="DX97" s="554"/>
      <c r="DY97" s="554"/>
      <c r="DZ97" s="554"/>
      <c r="EA97" s="554"/>
      <c r="EB97" s="554"/>
      <c r="EC97" s="554"/>
      <c r="ED97" s="554"/>
      <c r="EE97" s="554"/>
      <c r="EF97" s="554"/>
      <c r="EG97" s="554"/>
      <c r="EH97" s="554"/>
      <c r="EI97" s="554"/>
      <c r="EJ97" s="554"/>
      <c r="EK97" s="554"/>
      <c r="EL97" s="554"/>
      <c r="EM97" s="554"/>
      <c r="EN97" s="554"/>
      <c r="EO97" s="554"/>
      <c r="EP97" s="554"/>
      <c r="EQ97" s="554"/>
      <c r="ER97" s="554"/>
      <c r="ES97" s="554"/>
      <c r="ET97" s="554"/>
      <c r="EU97" s="554"/>
      <c r="EV97" s="554"/>
      <c r="EW97" s="554"/>
      <c r="EX97" s="554"/>
      <c r="EY97" s="554"/>
      <c r="EZ97" s="554"/>
      <c r="FA97" s="554"/>
      <c r="FB97" s="554"/>
      <c r="FC97" s="554"/>
      <c r="FD97" s="554"/>
      <c r="FE97" s="554"/>
      <c r="FF97" s="554"/>
      <c r="FG97" s="554"/>
      <c r="FH97" s="554"/>
      <c r="FI97" s="554"/>
      <c r="FJ97" s="554"/>
      <c r="FK97" s="554"/>
      <c r="FL97" s="554"/>
      <c r="FM97" s="554"/>
      <c r="FN97" s="554"/>
      <c r="FO97" s="554"/>
      <c r="FP97" s="554"/>
      <c r="FQ97" s="554"/>
      <c r="FR97" s="554"/>
      <c r="FS97" s="554"/>
      <c r="FT97" s="554"/>
      <c r="FU97" s="554"/>
      <c r="FV97" s="554"/>
      <c r="FW97" s="554"/>
      <c r="FX97" s="554"/>
      <c r="FY97" s="554"/>
      <c r="FZ97" s="554"/>
      <c r="GA97" s="554"/>
      <c r="GB97" s="554"/>
      <c r="GC97" s="554"/>
      <c r="GD97" s="554"/>
      <c r="GE97" s="554"/>
      <c r="GF97" s="554"/>
      <c r="GG97" s="554"/>
      <c r="GH97" s="554"/>
      <c r="GI97" s="554"/>
      <c r="GJ97" s="554"/>
      <c r="GK97" s="554"/>
      <c r="GL97" s="554"/>
      <c r="GM97" s="554"/>
      <c r="GN97" s="554"/>
      <c r="GO97" s="554"/>
      <c r="GP97" s="554"/>
      <c r="GQ97" s="554"/>
      <c r="GR97" s="554"/>
      <c r="GS97" s="554"/>
      <c r="GT97" s="554"/>
      <c r="GU97" s="554"/>
      <c r="GV97" s="554"/>
      <c r="GW97" s="554"/>
      <c r="GX97" s="554"/>
      <c r="GY97" s="554"/>
      <c r="GZ97" s="554"/>
      <c r="HA97" s="554"/>
      <c r="HB97" s="554"/>
      <c r="HC97" s="554"/>
      <c r="HD97" s="554"/>
      <c r="HE97" s="554"/>
      <c r="HF97" s="554"/>
      <c r="HG97" s="554"/>
      <c r="HH97" s="554"/>
      <c r="HI97" s="554"/>
      <c r="HJ97" s="554"/>
      <c r="HK97" s="554"/>
      <c r="HL97" s="554"/>
      <c r="HM97" s="554"/>
      <c r="HN97" s="554"/>
      <c r="HO97" s="554"/>
      <c r="HP97" s="554"/>
      <c r="HQ97" s="554"/>
      <c r="HR97" s="554"/>
      <c r="HS97" s="554"/>
      <c r="HT97" s="554"/>
      <c r="HU97" s="554"/>
      <c r="HV97" s="554"/>
      <c r="HW97" s="554"/>
      <c r="HX97" s="554"/>
      <c r="HY97" s="554"/>
      <c r="HZ97" s="554"/>
      <c r="IA97" s="554"/>
      <c r="IB97" s="554"/>
      <c r="IC97" s="554"/>
      <c r="ID97" s="554"/>
      <c r="IE97" s="554"/>
      <c r="IF97" s="554"/>
      <c r="IG97" s="554"/>
      <c r="IH97" s="554"/>
    </row>
    <row r="98" spans="1:242" s="555" customFormat="1" ht="34.5" hidden="1" customHeight="1">
      <c r="A98" s="584" t="s">
        <v>682</v>
      </c>
      <c r="B98" s="584" t="s">
        <v>363</v>
      </c>
      <c r="C98" s="582" t="s">
        <v>580</v>
      </c>
      <c r="D98" s="581" t="s">
        <v>683</v>
      </c>
      <c r="E98" s="584" t="s">
        <v>756</v>
      </c>
      <c r="F98" s="584" t="s">
        <v>684</v>
      </c>
      <c r="G98" s="585"/>
      <c r="H98" s="583"/>
      <c r="I98" s="1293">
        <v>2</v>
      </c>
      <c r="J98" s="1296">
        <v>2</v>
      </c>
      <c r="K98" s="513" t="s">
        <v>685</v>
      </c>
      <c r="L98" s="627">
        <v>27</v>
      </c>
      <c r="M98" s="513"/>
      <c r="N98" s="513">
        <v>12</v>
      </c>
      <c r="O98" s="513">
        <v>12</v>
      </c>
      <c r="P98" s="1299"/>
      <c r="Q98" s="1183"/>
      <c r="R98" s="1183"/>
      <c r="S98" s="1278">
        <v>1</v>
      </c>
      <c r="T98" s="1281" t="s">
        <v>311</v>
      </c>
      <c r="U98" s="1281" t="s">
        <v>415</v>
      </c>
      <c r="V98" s="1281" t="s">
        <v>447</v>
      </c>
      <c r="W98" s="1284">
        <v>1</v>
      </c>
      <c r="X98" s="1287" t="s">
        <v>314</v>
      </c>
      <c r="Y98" s="1287" t="s">
        <v>415</v>
      </c>
      <c r="Z98" s="1287" t="s">
        <v>447</v>
      </c>
      <c r="AA98" s="1290">
        <v>1</v>
      </c>
      <c r="AB98" s="1270" t="s">
        <v>314</v>
      </c>
      <c r="AC98" s="1270" t="s">
        <v>415</v>
      </c>
      <c r="AD98" s="1270" t="s">
        <v>447</v>
      </c>
      <c r="AE98" s="1273">
        <v>1</v>
      </c>
      <c r="AF98" s="1270" t="s">
        <v>314</v>
      </c>
      <c r="AG98" s="1270" t="s">
        <v>415</v>
      </c>
      <c r="AH98" s="1270" t="s">
        <v>447</v>
      </c>
      <c r="AI98" s="553"/>
      <c r="AJ98" s="554"/>
      <c r="AK98" s="554"/>
      <c r="AL98" s="554"/>
      <c r="AM98" s="554"/>
      <c r="AN98" s="554"/>
      <c r="AO98" s="554"/>
      <c r="AP98" s="554"/>
      <c r="AQ98" s="554"/>
      <c r="AR98" s="554"/>
      <c r="AS98" s="554"/>
      <c r="AT98" s="554"/>
      <c r="AU98" s="554"/>
      <c r="AV98" s="554"/>
      <c r="AW98" s="554"/>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4"/>
      <c r="CX98" s="554"/>
      <c r="CY98" s="554"/>
      <c r="CZ98" s="554"/>
      <c r="DA98" s="554"/>
      <c r="DB98" s="554"/>
      <c r="DC98" s="554"/>
      <c r="DD98" s="554"/>
      <c r="DE98" s="554"/>
      <c r="DF98" s="554"/>
      <c r="DG98" s="554"/>
      <c r="DH98" s="554"/>
      <c r="DI98" s="554"/>
      <c r="DJ98" s="554"/>
      <c r="DK98" s="554"/>
      <c r="DL98" s="554"/>
      <c r="DM98" s="554"/>
      <c r="DN98" s="554"/>
      <c r="DO98" s="554"/>
      <c r="DP98" s="554"/>
      <c r="DQ98" s="554"/>
      <c r="DR98" s="554"/>
      <c r="DS98" s="554"/>
      <c r="DT98" s="554"/>
      <c r="DU98" s="554"/>
      <c r="DV98" s="554"/>
      <c r="DW98" s="554"/>
      <c r="DX98" s="554"/>
      <c r="DY98" s="554"/>
      <c r="DZ98" s="554"/>
      <c r="EA98" s="554"/>
      <c r="EB98" s="554"/>
      <c r="EC98" s="554"/>
      <c r="ED98" s="554"/>
      <c r="EE98" s="554"/>
      <c r="EF98" s="554"/>
      <c r="EG98" s="554"/>
      <c r="EH98" s="554"/>
      <c r="EI98" s="554"/>
      <c r="EJ98" s="554"/>
      <c r="EK98" s="554"/>
      <c r="EL98" s="554"/>
      <c r="EM98" s="554"/>
      <c r="EN98" s="554"/>
      <c r="EO98" s="554"/>
      <c r="EP98" s="554"/>
      <c r="EQ98" s="554"/>
      <c r="ER98" s="554"/>
      <c r="ES98" s="554"/>
      <c r="ET98" s="554"/>
      <c r="EU98" s="554"/>
      <c r="EV98" s="554"/>
      <c r="EW98" s="554"/>
      <c r="EX98" s="554"/>
      <c r="EY98" s="554"/>
      <c r="EZ98" s="554"/>
      <c r="FA98" s="554"/>
      <c r="FB98" s="554"/>
      <c r="FC98" s="554"/>
      <c r="FD98" s="554"/>
      <c r="FE98" s="554"/>
      <c r="FF98" s="554"/>
      <c r="FG98" s="554"/>
      <c r="FH98" s="554"/>
      <c r="FI98" s="554"/>
      <c r="FJ98" s="554"/>
      <c r="FK98" s="554"/>
      <c r="FL98" s="554"/>
      <c r="FM98" s="554"/>
      <c r="FN98" s="554"/>
      <c r="FO98" s="554"/>
      <c r="FP98" s="554"/>
      <c r="FQ98" s="554"/>
      <c r="FR98" s="554"/>
      <c r="FS98" s="554"/>
      <c r="FT98" s="554"/>
      <c r="FU98" s="554"/>
      <c r="FV98" s="554"/>
      <c r="FW98" s="554"/>
      <c r="FX98" s="554"/>
      <c r="FY98" s="554"/>
      <c r="FZ98" s="554"/>
      <c r="GA98" s="554"/>
      <c r="GB98" s="554"/>
      <c r="GC98" s="554"/>
      <c r="GD98" s="554"/>
      <c r="GE98" s="554"/>
      <c r="GF98" s="554"/>
      <c r="GG98" s="554"/>
      <c r="GH98" s="554"/>
      <c r="GI98" s="554"/>
      <c r="GJ98" s="554"/>
      <c r="GK98" s="554"/>
      <c r="GL98" s="554"/>
      <c r="GM98" s="554"/>
      <c r="GN98" s="554"/>
      <c r="GO98" s="554"/>
      <c r="GP98" s="554"/>
      <c r="GQ98" s="554"/>
      <c r="GR98" s="554"/>
      <c r="GS98" s="554"/>
      <c r="GT98" s="554"/>
      <c r="GU98" s="554"/>
      <c r="GV98" s="554"/>
      <c r="GW98" s="554"/>
      <c r="GX98" s="554"/>
      <c r="GY98" s="554"/>
      <c r="GZ98" s="554"/>
      <c r="HA98" s="554"/>
      <c r="HB98" s="554"/>
      <c r="HC98" s="554"/>
      <c r="HD98" s="554"/>
      <c r="HE98" s="554"/>
      <c r="HF98" s="554"/>
      <c r="HG98" s="554"/>
      <c r="HH98" s="554"/>
      <c r="HI98" s="554"/>
      <c r="HJ98" s="554"/>
      <c r="HK98" s="554"/>
      <c r="HL98" s="554"/>
      <c r="HM98" s="554"/>
      <c r="HN98" s="554"/>
      <c r="HO98" s="554"/>
      <c r="HP98" s="554"/>
      <c r="HQ98" s="554"/>
      <c r="HR98" s="554"/>
      <c r="HS98" s="554"/>
      <c r="HT98" s="554"/>
      <c r="HU98" s="554"/>
      <c r="HV98" s="554"/>
      <c r="HW98" s="554"/>
      <c r="HX98" s="554"/>
      <c r="HY98" s="554"/>
      <c r="HZ98" s="554"/>
      <c r="IA98" s="554"/>
      <c r="IB98" s="554"/>
      <c r="IC98" s="554"/>
      <c r="ID98" s="554"/>
      <c r="IE98" s="554"/>
      <c r="IF98" s="554"/>
      <c r="IG98" s="554"/>
      <c r="IH98" s="554"/>
    </row>
    <row r="99" spans="1:242" s="555" customFormat="1" ht="34.5" hidden="1" customHeight="1">
      <c r="A99" s="547"/>
      <c r="B99" s="547" t="s">
        <v>364</v>
      </c>
      <c r="C99" s="556" t="s">
        <v>366</v>
      </c>
      <c r="D99" s="557"/>
      <c r="E99" s="552" t="s">
        <v>686</v>
      </c>
      <c r="F99" s="626" t="s">
        <v>687</v>
      </c>
      <c r="G99" s="558"/>
      <c r="H99" s="559"/>
      <c r="I99" s="1294"/>
      <c r="J99" s="1297"/>
      <c r="K99" s="560" t="s">
        <v>685</v>
      </c>
      <c r="L99" s="606">
        <v>27</v>
      </c>
      <c r="M99" s="560"/>
      <c r="N99" s="547">
        <v>12</v>
      </c>
      <c r="O99" s="547"/>
      <c r="P99" s="1300"/>
      <c r="Q99" s="1183"/>
      <c r="R99" s="1183"/>
      <c r="S99" s="1279"/>
      <c r="T99" s="1282"/>
      <c r="U99" s="1282"/>
      <c r="V99" s="1282"/>
      <c r="W99" s="1285"/>
      <c r="X99" s="1288"/>
      <c r="Y99" s="1288"/>
      <c r="Z99" s="1288"/>
      <c r="AA99" s="1291"/>
      <c r="AB99" s="1271"/>
      <c r="AC99" s="1271"/>
      <c r="AD99" s="1271"/>
      <c r="AE99" s="1274"/>
      <c r="AF99" s="1271"/>
      <c r="AG99" s="1271"/>
      <c r="AH99" s="1271"/>
      <c r="AI99" s="562" t="s">
        <v>688</v>
      </c>
      <c r="AJ99" s="554"/>
      <c r="AK99" s="554"/>
      <c r="AL99" s="554"/>
      <c r="AM99" s="554"/>
      <c r="AN99" s="554"/>
      <c r="AO99" s="554"/>
      <c r="AP99" s="554"/>
      <c r="AQ99" s="554"/>
      <c r="AR99" s="554"/>
      <c r="AS99" s="554"/>
      <c r="AT99" s="554"/>
      <c r="AU99" s="554"/>
      <c r="AV99" s="554"/>
      <c r="AW99" s="554"/>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4"/>
      <c r="CX99" s="554"/>
      <c r="CY99" s="554"/>
      <c r="CZ99" s="554"/>
      <c r="DA99" s="554"/>
      <c r="DB99" s="554"/>
      <c r="DC99" s="554"/>
      <c r="DD99" s="554"/>
      <c r="DE99" s="554"/>
      <c r="DF99" s="554"/>
      <c r="DG99" s="554"/>
      <c r="DH99" s="554"/>
      <c r="DI99" s="554"/>
      <c r="DJ99" s="554"/>
      <c r="DK99" s="554"/>
      <c r="DL99" s="554"/>
      <c r="DM99" s="554"/>
      <c r="DN99" s="554"/>
      <c r="DO99" s="554"/>
      <c r="DP99" s="554"/>
      <c r="DQ99" s="554"/>
      <c r="DR99" s="554"/>
      <c r="DS99" s="554"/>
      <c r="DT99" s="554"/>
      <c r="DU99" s="554"/>
      <c r="DV99" s="554"/>
      <c r="DW99" s="554"/>
      <c r="DX99" s="554"/>
      <c r="DY99" s="554"/>
      <c r="DZ99" s="554"/>
      <c r="EA99" s="554"/>
      <c r="EB99" s="554"/>
      <c r="EC99" s="554"/>
      <c r="ED99" s="554"/>
      <c r="EE99" s="554"/>
      <c r="EF99" s="554"/>
      <c r="EG99" s="554"/>
      <c r="EH99" s="554"/>
      <c r="EI99" s="554"/>
      <c r="EJ99" s="554"/>
      <c r="EK99" s="554"/>
      <c r="EL99" s="554"/>
      <c r="EM99" s="554"/>
      <c r="EN99" s="554"/>
      <c r="EO99" s="554"/>
      <c r="EP99" s="554"/>
      <c r="EQ99" s="554"/>
      <c r="ER99" s="554"/>
      <c r="ES99" s="554"/>
      <c r="ET99" s="554"/>
      <c r="EU99" s="554"/>
      <c r="EV99" s="554"/>
      <c r="EW99" s="554"/>
      <c r="EX99" s="554"/>
      <c r="EY99" s="554"/>
      <c r="EZ99" s="554"/>
      <c r="FA99" s="554"/>
      <c r="FB99" s="554"/>
      <c r="FC99" s="554"/>
      <c r="FD99" s="554"/>
      <c r="FE99" s="554"/>
      <c r="FF99" s="554"/>
      <c r="FG99" s="554"/>
      <c r="FH99" s="554"/>
      <c r="FI99" s="554"/>
      <c r="FJ99" s="554"/>
      <c r="FK99" s="554"/>
      <c r="FL99" s="554"/>
      <c r="FM99" s="554"/>
      <c r="FN99" s="554"/>
      <c r="FO99" s="554"/>
      <c r="FP99" s="554"/>
      <c r="FQ99" s="554"/>
      <c r="FR99" s="554"/>
      <c r="FS99" s="554"/>
      <c r="FT99" s="554"/>
      <c r="FU99" s="554"/>
      <c r="FV99" s="554"/>
      <c r="FW99" s="554"/>
      <c r="FX99" s="554"/>
      <c r="FY99" s="554"/>
      <c r="FZ99" s="554"/>
      <c r="GA99" s="554"/>
      <c r="GB99" s="554"/>
      <c r="GC99" s="554"/>
      <c r="GD99" s="554"/>
      <c r="GE99" s="554"/>
      <c r="GF99" s="554"/>
      <c r="GG99" s="554"/>
      <c r="GH99" s="554"/>
      <c r="GI99" s="554"/>
      <c r="GJ99" s="554"/>
      <c r="GK99" s="554"/>
      <c r="GL99" s="554"/>
      <c r="GM99" s="554"/>
      <c r="GN99" s="554"/>
      <c r="GO99" s="554"/>
      <c r="GP99" s="554"/>
      <c r="GQ99" s="554"/>
      <c r="GR99" s="554"/>
      <c r="GS99" s="554"/>
      <c r="GT99" s="554"/>
      <c r="GU99" s="554"/>
      <c r="GV99" s="554"/>
      <c r="GW99" s="554"/>
      <c r="GX99" s="554"/>
      <c r="GY99" s="554"/>
      <c r="GZ99" s="554"/>
      <c r="HA99" s="554"/>
      <c r="HB99" s="554"/>
      <c r="HC99" s="554"/>
      <c r="HD99" s="554"/>
      <c r="HE99" s="554"/>
      <c r="HF99" s="554"/>
      <c r="HG99" s="554"/>
      <c r="HH99" s="554"/>
      <c r="HI99" s="554"/>
      <c r="HJ99" s="554"/>
      <c r="HK99" s="554"/>
      <c r="HL99" s="554"/>
      <c r="HM99" s="554"/>
      <c r="HN99" s="554"/>
      <c r="HO99" s="554"/>
      <c r="HP99" s="554"/>
      <c r="HQ99" s="554"/>
      <c r="HR99" s="554"/>
      <c r="HS99" s="554"/>
      <c r="HT99" s="554"/>
      <c r="HU99" s="554"/>
      <c r="HV99" s="554"/>
      <c r="HW99" s="554"/>
      <c r="HX99" s="554"/>
      <c r="HY99" s="554"/>
      <c r="HZ99" s="554"/>
      <c r="IA99" s="554"/>
      <c r="IB99" s="554"/>
      <c r="IC99" s="554"/>
      <c r="ID99" s="554"/>
      <c r="IE99" s="554"/>
      <c r="IF99" s="554"/>
      <c r="IG99" s="554"/>
      <c r="IH99" s="554"/>
    </row>
    <row r="100" spans="1:242" s="555" customFormat="1" ht="34.5" hidden="1" customHeight="1">
      <c r="A100" s="547"/>
      <c r="B100" s="547" t="s">
        <v>365</v>
      </c>
      <c r="C100" s="563" t="s">
        <v>689</v>
      </c>
      <c r="D100" s="564"/>
      <c r="E100" s="547" t="s">
        <v>686</v>
      </c>
      <c r="F100" s="520" t="s">
        <v>684</v>
      </c>
      <c r="G100" s="565"/>
      <c r="H100" s="566"/>
      <c r="I100" s="1295"/>
      <c r="J100" s="1298"/>
      <c r="K100" s="560" t="s">
        <v>685</v>
      </c>
      <c r="L100" s="606">
        <v>27</v>
      </c>
      <c r="M100" s="560"/>
      <c r="N100" s="547"/>
      <c r="O100" s="547">
        <v>12</v>
      </c>
      <c r="P100" s="1301"/>
      <c r="Q100" s="1183"/>
      <c r="R100" s="1183"/>
      <c r="S100" s="1280"/>
      <c r="T100" s="1283"/>
      <c r="U100" s="1283"/>
      <c r="V100" s="1283"/>
      <c r="W100" s="1286"/>
      <c r="X100" s="1289"/>
      <c r="Y100" s="1289"/>
      <c r="Z100" s="1289"/>
      <c r="AA100" s="1292"/>
      <c r="AB100" s="1277"/>
      <c r="AC100" s="1277"/>
      <c r="AD100" s="1277"/>
      <c r="AE100" s="1275"/>
      <c r="AF100" s="1272"/>
      <c r="AG100" s="1272"/>
      <c r="AH100" s="1272"/>
      <c r="AI100" s="562" t="s">
        <v>690</v>
      </c>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4"/>
      <c r="CX100" s="554"/>
      <c r="CY100" s="554"/>
      <c r="CZ100" s="554"/>
      <c r="DA100" s="554"/>
      <c r="DB100" s="554"/>
      <c r="DC100" s="554"/>
      <c r="DD100" s="554"/>
      <c r="DE100" s="554"/>
      <c r="DF100" s="554"/>
      <c r="DG100" s="554"/>
      <c r="DH100" s="554"/>
      <c r="DI100" s="554"/>
      <c r="DJ100" s="554"/>
      <c r="DK100" s="554"/>
      <c r="DL100" s="554"/>
      <c r="DM100" s="554"/>
      <c r="DN100" s="554"/>
      <c r="DO100" s="554"/>
      <c r="DP100" s="554"/>
      <c r="DQ100" s="554"/>
      <c r="DR100" s="554"/>
      <c r="DS100" s="554"/>
      <c r="DT100" s="554"/>
      <c r="DU100" s="554"/>
      <c r="DV100" s="554"/>
      <c r="DW100" s="554"/>
      <c r="DX100" s="554"/>
      <c r="DY100" s="554"/>
      <c r="DZ100" s="554"/>
      <c r="EA100" s="554"/>
      <c r="EB100" s="554"/>
      <c r="EC100" s="554"/>
      <c r="ED100" s="554"/>
      <c r="EE100" s="554"/>
      <c r="EF100" s="554"/>
      <c r="EG100" s="554"/>
      <c r="EH100" s="554"/>
      <c r="EI100" s="554"/>
      <c r="EJ100" s="554"/>
      <c r="EK100" s="554"/>
      <c r="EL100" s="554"/>
      <c r="EM100" s="554"/>
      <c r="EN100" s="554"/>
      <c r="EO100" s="554"/>
      <c r="EP100" s="554"/>
      <c r="EQ100" s="554"/>
      <c r="ER100" s="554"/>
      <c r="ES100" s="554"/>
      <c r="ET100" s="554"/>
      <c r="EU100" s="554"/>
      <c r="EV100" s="554"/>
      <c r="EW100" s="554"/>
      <c r="EX100" s="554"/>
      <c r="EY100" s="554"/>
      <c r="EZ100" s="554"/>
      <c r="FA100" s="554"/>
      <c r="FB100" s="554"/>
      <c r="FC100" s="554"/>
      <c r="FD100" s="554"/>
      <c r="FE100" s="554"/>
      <c r="FF100" s="554"/>
      <c r="FG100" s="554"/>
      <c r="FH100" s="554"/>
      <c r="FI100" s="554"/>
      <c r="FJ100" s="554"/>
      <c r="FK100" s="554"/>
      <c r="FL100" s="554"/>
      <c r="FM100" s="554"/>
      <c r="FN100" s="554"/>
      <c r="FO100" s="554"/>
      <c r="FP100" s="554"/>
      <c r="FQ100" s="554"/>
      <c r="FR100" s="554"/>
      <c r="FS100" s="554"/>
      <c r="FT100" s="554"/>
      <c r="FU100" s="554"/>
      <c r="FV100" s="554"/>
      <c r="FW100" s="554"/>
      <c r="FX100" s="554"/>
      <c r="FY100" s="554"/>
      <c r="FZ100" s="554"/>
      <c r="GA100" s="554"/>
      <c r="GB100" s="554"/>
      <c r="GC100" s="554"/>
      <c r="GD100" s="554"/>
      <c r="GE100" s="554"/>
      <c r="GF100" s="554"/>
      <c r="GG100" s="554"/>
      <c r="GH100" s="554"/>
      <c r="GI100" s="554"/>
      <c r="GJ100" s="554"/>
      <c r="GK100" s="554"/>
      <c r="GL100" s="554"/>
      <c r="GM100" s="554"/>
      <c r="GN100" s="554"/>
      <c r="GO100" s="554"/>
      <c r="GP100" s="554"/>
      <c r="GQ100" s="554"/>
      <c r="GR100" s="554"/>
      <c r="GS100" s="554"/>
      <c r="GT100" s="554"/>
      <c r="GU100" s="554"/>
      <c r="GV100" s="554"/>
      <c r="GW100" s="554"/>
      <c r="GX100" s="554"/>
      <c r="GY100" s="554"/>
      <c r="GZ100" s="554"/>
      <c r="HA100" s="554"/>
      <c r="HB100" s="554"/>
      <c r="HC100" s="554"/>
      <c r="HD100" s="554"/>
      <c r="HE100" s="554"/>
      <c r="HF100" s="554"/>
      <c r="HG100" s="554"/>
      <c r="HH100" s="554"/>
      <c r="HI100" s="554"/>
      <c r="HJ100" s="554"/>
      <c r="HK100" s="554"/>
      <c r="HL100" s="554"/>
      <c r="HM100" s="554"/>
      <c r="HN100" s="554"/>
      <c r="HO100" s="554"/>
      <c r="HP100" s="554"/>
      <c r="HQ100" s="554"/>
      <c r="HR100" s="554"/>
      <c r="HS100" s="554"/>
      <c r="HT100" s="554"/>
      <c r="HU100" s="554"/>
      <c r="HV100" s="554"/>
      <c r="HW100" s="554"/>
      <c r="HX100" s="554"/>
      <c r="HY100" s="554"/>
      <c r="HZ100" s="554"/>
      <c r="IA100" s="554"/>
      <c r="IB100" s="554"/>
      <c r="IC100" s="554"/>
      <c r="ID100" s="554"/>
      <c r="IE100" s="554"/>
      <c r="IF100" s="554"/>
      <c r="IG100" s="554"/>
      <c r="IH100" s="554"/>
    </row>
    <row r="101" spans="1:242" s="505" customFormat="1" ht="34.5" hidden="1" customHeight="1">
      <c r="A101" s="507" t="s">
        <v>691</v>
      </c>
      <c r="B101" s="507" t="s">
        <v>335</v>
      </c>
      <c r="C101" s="508" t="s">
        <v>463</v>
      </c>
      <c r="D101" s="509"/>
      <c r="E101" s="509" t="s">
        <v>757</v>
      </c>
      <c r="F101" s="509"/>
      <c r="G101" s="510"/>
      <c r="H101" s="511" t="s">
        <v>692</v>
      </c>
      <c r="I101" s="512">
        <v>2</v>
      </c>
      <c r="J101" s="512">
        <v>2</v>
      </c>
      <c r="K101" s="512"/>
      <c r="L101" s="577"/>
      <c r="M101" s="512"/>
      <c r="N101" s="511"/>
      <c r="O101" s="513"/>
      <c r="P101" s="977"/>
      <c r="Q101" s="1184"/>
      <c r="R101" s="1184"/>
      <c r="S101" s="1001"/>
      <c r="T101" s="514"/>
      <c r="U101" s="514"/>
      <c r="V101" s="514"/>
      <c r="W101" s="515"/>
      <c r="X101" s="516"/>
      <c r="Y101" s="516"/>
      <c r="Z101" s="516"/>
      <c r="AA101" s="1051"/>
      <c r="AB101" s="1050"/>
      <c r="AC101" s="1050"/>
      <c r="AD101" s="1050"/>
      <c r="AE101" s="1051"/>
      <c r="AF101" s="1050"/>
      <c r="AG101" s="1050"/>
      <c r="AH101" s="1050"/>
      <c r="AI101" s="518"/>
    </row>
    <row r="102" spans="1:242" s="555" customFormat="1" ht="34.5" hidden="1" customHeight="1">
      <c r="A102" s="547"/>
      <c r="B102" s="547" t="s">
        <v>569</v>
      </c>
      <c r="C102" s="561" t="s">
        <v>556</v>
      </c>
      <c r="D102" s="564" t="s">
        <v>693</v>
      </c>
      <c r="E102" s="572" t="s">
        <v>702</v>
      </c>
      <c r="F102" s="572" t="s">
        <v>704</v>
      </c>
      <c r="G102" s="564" t="s">
        <v>700</v>
      </c>
      <c r="H102" s="566"/>
      <c r="I102" s="564">
        <v>2</v>
      </c>
      <c r="J102" s="564">
        <v>2</v>
      </c>
      <c r="K102" s="573" t="s">
        <v>694</v>
      </c>
      <c r="L102" s="576">
        <v>12</v>
      </c>
      <c r="M102" s="568"/>
      <c r="N102" s="567"/>
      <c r="O102" s="567">
        <v>18</v>
      </c>
      <c r="P102" s="976"/>
      <c r="Q102" s="1183"/>
      <c r="R102" s="1183"/>
      <c r="S102" s="1000">
        <v>1</v>
      </c>
      <c r="T102" s="548" t="s">
        <v>311</v>
      </c>
      <c r="U102" s="548" t="s">
        <v>695</v>
      </c>
      <c r="V102" s="548" t="s">
        <v>356</v>
      </c>
      <c r="W102" s="549">
        <v>1</v>
      </c>
      <c r="X102" s="550" t="s">
        <v>314</v>
      </c>
      <c r="Y102" s="550" t="s">
        <v>312</v>
      </c>
      <c r="Z102" s="550" t="s">
        <v>354</v>
      </c>
      <c r="AA102" s="1132">
        <v>1</v>
      </c>
      <c r="AB102" s="1132" t="s">
        <v>314</v>
      </c>
      <c r="AC102" s="1132" t="s">
        <v>359</v>
      </c>
      <c r="AD102" s="1132" t="s">
        <v>414</v>
      </c>
      <c r="AE102" s="1052">
        <v>1</v>
      </c>
      <c r="AF102" s="1050" t="s">
        <v>314</v>
      </c>
      <c r="AG102" s="1050" t="s">
        <v>359</v>
      </c>
      <c r="AH102" s="1050" t="s">
        <v>414</v>
      </c>
      <c r="AI102" s="569" t="s">
        <v>602</v>
      </c>
      <c r="AJ102" s="554"/>
      <c r="AK102" s="554"/>
      <c r="AL102" s="554"/>
      <c r="AM102" s="554"/>
      <c r="AN102" s="554"/>
      <c r="AO102" s="554"/>
      <c r="AP102" s="554"/>
      <c r="AQ102" s="554"/>
      <c r="AR102" s="554"/>
      <c r="AS102" s="554"/>
      <c r="AT102" s="554"/>
      <c r="AU102" s="554"/>
      <c r="AV102" s="554"/>
      <c r="AW102" s="554"/>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c r="BW102" s="554"/>
      <c r="BX102" s="554"/>
      <c r="BY102" s="554"/>
      <c r="BZ102" s="554"/>
      <c r="CA102" s="554"/>
      <c r="CB102" s="554"/>
      <c r="CC102" s="554"/>
      <c r="CD102" s="554"/>
      <c r="CE102" s="554"/>
      <c r="CF102" s="554"/>
      <c r="CG102" s="554"/>
      <c r="CH102" s="554"/>
      <c r="CI102" s="554"/>
      <c r="CJ102" s="554"/>
      <c r="CK102" s="554"/>
      <c r="CL102" s="554"/>
      <c r="CM102" s="554"/>
      <c r="CN102" s="554"/>
      <c r="CO102" s="554"/>
      <c r="CP102" s="554"/>
      <c r="CQ102" s="554"/>
      <c r="CR102" s="554"/>
      <c r="CS102" s="554"/>
      <c r="CT102" s="554"/>
      <c r="CU102" s="554"/>
      <c r="CV102" s="554"/>
      <c r="CW102" s="554"/>
      <c r="CX102" s="554"/>
      <c r="CY102" s="554"/>
      <c r="CZ102" s="554"/>
      <c r="DA102" s="554"/>
      <c r="DB102" s="554"/>
      <c r="DC102" s="554"/>
      <c r="DD102" s="554"/>
      <c r="DE102" s="554"/>
      <c r="DF102" s="554"/>
      <c r="DG102" s="554"/>
      <c r="DH102" s="554"/>
      <c r="DI102" s="554"/>
      <c r="DJ102" s="554"/>
      <c r="DK102" s="554"/>
      <c r="DL102" s="554"/>
      <c r="DM102" s="554"/>
      <c r="DN102" s="554"/>
      <c r="DO102" s="554"/>
      <c r="DP102" s="554"/>
      <c r="DQ102" s="554"/>
      <c r="DR102" s="554"/>
      <c r="DS102" s="554"/>
      <c r="DT102" s="554"/>
      <c r="DU102" s="554"/>
      <c r="DV102" s="554"/>
      <c r="DW102" s="554"/>
      <c r="DX102" s="554"/>
      <c r="DY102" s="554"/>
      <c r="DZ102" s="554"/>
      <c r="EA102" s="554"/>
      <c r="EB102" s="554"/>
      <c r="EC102" s="554"/>
      <c r="ED102" s="554"/>
      <c r="EE102" s="554"/>
      <c r="EF102" s="554"/>
      <c r="EG102" s="554"/>
      <c r="EH102" s="554"/>
      <c r="EI102" s="554"/>
      <c r="EJ102" s="554"/>
      <c r="EK102" s="554"/>
      <c r="EL102" s="554"/>
      <c r="EM102" s="554"/>
      <c r="EN102" s="554"/>
      <c r="EO102" s="554"/>
      <c r="EP102" s="554"/>
      <c r="EQ102" s="554"/>
      <c r="ER102" s="554"/>
      <c r="ES102" s="554"/>
      <c r="ET102" s="554"/>
      <c r="EU102" s="554"/>
      <c r="EV102" s="554"/>
      <c r="EW102" s="554"/>
      <c r="EX102" s="554"/>
      <c r="EY102" s="554"/>
      <c r="EZ102" s="554"/>
      <c r="FA102" s="554"/>
      <c r="FB102" s="554"/>
      <c r="FC102" s="554"/>
      <c r="FD102" s="554"/>
      <c r="FE102" s="554"/>
      <c r="FF102" s="554"/>
      <c r="FG102" s="554"/>
      <c r="FH102" s="554"/>
      <c r="FI102" s="554"/>
      <c r="FJ102" s="554"/>
      <c r="FK102" s="554"/>
      <c r="FL102" s="554"/>
      <c r="FM102" s="554"/>
      <c r="FN102" s="554"/>
      <c r="FO102" s="554"/>
      <c r="FP102" s="554"/>
      <c r="FQ102" s="554"/>
      <c r="FR102" s="554"/>
      <c r="FS102" s="554"/>
      <c r="FT102" s="554"/>
      <c r="FU102" s="554"/>
      <c r="FV102" s="554"/>
      <c r="FW102" s="554"/>
      <c r="FX102" s="554"/>
      <c r="FY102" s="554"/>
      <c r="FZ102" s="554"/>
      <c r="GA102" s="554"/>
      <c r="GB102" s="554"/>
      <c r="GC102" s="554"/>
      <c r="GD102" s="554"/>
      <c r="GE102" s="554"/>
      <c r="GF102" s="554"/>
      <c r="GG102" s="554"/>
      <c r="GH102" s="554"/>
      <c r="GI102" s="554"/>
      <c r="GJ102" s="554"/>
      <c r="GK102" s="554"/>
      <c r="GL102" s="554"/>
      <c r="GM102" s="554"/>
      <c r="GN102" s="554"/>
      <c r="GO102" s="554"/>
      <c r="GP102" s="554"/>
      <c r="GQ102" s="554"/>
      <c r="GR102" s="554"/>
      <c r="GS102" s="554"/>
      <c r="GT102" s="554"/>
      <c r="GU102" s="554"/>
      <c r="GV102" s="554"/>
      <c r="GW102" s="554"/>
      <c r="GX102" s="554"/>
      <c r="GY102" s="554"/>
      <c r="GZ102" s="554"/>
      <c r="HA102" s="554"/>
      <c r="HB102" s="554"/>
      <c r="HC102" s="554"/>
      <c r="HD102" s="554"/>
      <c r="HE102" s="554"/>
      <c r="HF102" s="554"/>
      <c r="HG102" s="554"/>
      <c r="HH102" s="554"/>
      <c r="HI102" s="554"/>
      <c r="HJ102" s="554"/>
      <c r="HK102" s="554"/>
      <c r="HL102" s="554"/>
      <c r="HM102" s="554"/>
      <c r="HN102" s="554"/>
      <c r="HO102" s="554"/>
      <c r="HP102" s="554"/>
      <c r="HQ102" s="554"/>
      <c r="HR102" s="554"/>
      <c r="HS102" s="554"/>
      <c r="HT102" s="554"/>
      <c r="HU102" s="554"/>
      <c r="HV102" s="554"/>
      <c r="HW102" s="554"/>
      <c r="HX102" s="554"/>
      <c r="HY102" s="554"/>
      <c r="HZ102" s="554"/>
      <c r="IA102" s="554"/>
      <c r="IB102" s="554"/>
      <c r="IC102" s="554"/>
      <c r="ID102" s="554"/>
      <c r="IE102" s="554"/>
      <c r="IF102" s="554"/>
      <c r="IG102" s="554"/>
      <c r="IH102" s="554"/>
    </row>
    <row r="103" spans="1:242" s="555" customFormat="1" ht="34.5" hidden="1" customHeight="1">
      <c r="A103" s="547"/>
      <c r="B103" s="547" t="s">
        <v>336</v>
      </c>
      <c r="C103" s="561" t="s">
        <v>557</v>
      </c>
      <c r="D103" s="564" t="s">
        <v>696</v>
      </c>
      <c r="E103" s="572" t="s">
        <v>702</v>
      </c>
      <c r="F103" s="572" t="s">
        <v>704</v>
      </c>
      <c r="G103" s="564" t="s">
        <v>701</v>
      </c>
      <c r="H103" s="566"/>
      <c r="I103" s="564">
        <v>2</v>
      </c>
      <c r="J103" s="564">
        <v>2</v>
      </c>
      <c r="K103" s="573" t="s">
        <v>697</v>
      </c>
      <c r="L103" s="576">
        <v>11</v>
      </c>
      <c r="M103" s="568"/>
      <c r="N103" s="567"/>
      <c r="O103" s="567">
        <v>18</v>
      </c>
      <c r="P103" s="976"/>
      <c r="Q103" s="1183"/>
      <c r="R103" s="1183"/>
      <c r="S103" s="1000">
        <v>1</v>
      </c>
      <c r="T103" s="548" t="s">
        <v>311</v>
      </c>
      <c r="U103" s="548" t="s">
        <v>695</v>
      </c>
      <c r="V103" s="548"/>
      <c r="W103" s="549">
        <v>1</v>
      </c>
      <c r="X103" s="550" t="s">
        <v>314</v>
      </c>
      <c r="Y103" s="550" t="s">
        <v>312</v>
      </c>
      <c r="Z103" s="550" t="s">
        <v>354</v>
      </c>
      <c r="AA103" s="1132">
        <v>1</v>
      </c>
      <c r="AB103" s="1132" t="s">
        <v>314</v>
      </c>
      <c r="AC103" s="1132" t="s">
        <v>312</v>
      </c>
      <c r="AD103" s="1132" t="s">
        <v>354</v>
      </c>
      <c r="AE103" s="1052">
        <v>1</v>
      </c>
      <c r="AF103" s="1050" t="s">
        <v>314</v>
      </c>
      <c r="AG103" s="1050" t="s">
        <v>312</v>
      </c>
      <c r="AH103" s="1050" t="s">
        <v>354</v>
      </c>
      <c r="AI103" s="569" t="s">
        <v>603</v>
      </c>
      <c r="AJ103" s="554"/>
      <c r="AK103" s="554"/>
      <c r="AL103" s="554"/>
      <c r="AM103" s="554"/>
      <c r="AN103" s="554"/>
      <c r="AO103" s="554"/>
      <c r="AP103" s="554"/>
      <c r="AQ103" s="554"/>
      <c r="AR103" s="554"/>
      <c r="AS103" s="554"/>
      <c r="AT103" s="554"/>
      <c r="AU103" s="554"/>
      <c r="AV103" s="554"/>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4"/>
      <c r="CX103" s="554"/>
      <c r="CY103" s="554"/>
      <c r="CZ103" s="554"/>
      <c r="DA103" s="554"/>
      <c r="DB103" s="554"/>
      <c r="DC103" s="554"/>
      <c r="DD103" s="554"/>
      <c r="DE103" s="554"/>
      <c r="DF103" s="554"/>
      <c r="DG103" s="554"/>
      <c r="DH103" s="554"/>
      <c r="DI103" s="554"/>
      <c r="DJ103" s="554"/>
      <c r="DK103" s="554"/>
      <c r="DL103" s="554"/>
      <c r="DM103" s="554"/>
      <c r="DN103" s="554"/>
      <c r="DO103" s="554"/>
      <c r="DP103" s="554"/>
      <c r="DQ103" s="554"/>
      <c r="DR103" s="554"/>
      <c r="DS103" s="554"/>
      <c r="DT103" s="554"/>
      <c r="DU103" s="554"/>
      <c r="DV103" s="554"/>
      <c r="DW103" s="554"/>
      <c r="DX103" s="554"/>
      <c r="DY103" s="554"/>
      <c r="DZ103" s="554"/>
      <c r="EA103" s="554"/>
      <c r="EB103" s="554"/>
      <c r="EC103" s="554"/>
      <c r="ED103" s="554"/>
      <c r="EE103" s="554"/>
      <c r="EF103" s="554"/>
      <c r="EG103" s="554"/>
      <c r="EH103" s="554"/>
      <c r="EI103" s="554"/>
      <c r="EJ103" s="554"/>
      <c r="EK103" s="554"/>
      <c r="EL103" s="554"/>
      <c r="EM103" s="554"/>
      <c r="EN103" s="554"/>
      <c r="EO103" s="554"/>
      <c r="EP103" s="554"/>
      <c r="EQ103" s="554"/>
      <c r="ER103" s="554"/>
      <c r="ES103" s="554"/>
      <c r="ET103" s="554"/>
      <c r="EU103" s="554"/>
      <c r="EV103" s="554"/>
      <c r="EW103" s="554"/>
      <c r="EX103" s="554"/>
      <c r="EY103" s="554"/>
      <c r="EZ103" s="554"/>
      <c r="FA103" s="554"/>
      <c r="FB103" s="554"/>
      <c r="FC103" s="554"/>
      <c r="FD103" s="554"/>
      <c r="FE103" s="554"/>
      <c r="FF103" s="554"/>
      <c r="FG103" s="554"/>
      <c r="FH103" s="554"/>
      <c r="FI103" s="554"/>
      <c r="FJ103" s="554"/>
      <c r="FK103" s="554"/>
      <c r="FL103" s="554"/>
      <c r="FM103" s="554"/>
      <c r="FN103" s="554"/>
      <c r="FO103" s="554"/>
      <c r="FP103" s="554"/>
      <c r="FQ103" s="554"/>
      <c r="FR103" s="554"/>
      <c r="FS103" s="554"/>
      <c r="FT103" s="554"/>
      <c r="FU103" s="554"/>
      <c r="FV103" s="554"/>
      <c r="FW103" s="554"/>
      <c r="FX103" s="554"/>
      <c r="FY103" s="554"/>
      <c r="FZ103" s="554"/>
      <c r="GA103" s="554"/>
      <c r="GB103" s="554"/>
      <c r="GC103" s="554"/>
      <c r="GD103" s="554"/>
      <c r="GE103" s="554"/>
      <c r="GF103" s="554"/>
      <c r="GG103" s="554"/>
      <c r="GH103" s="554"/>
      <c r="GI103" s="554"/>
      <c r="GJ103" s="554"/>
      <c r="GK103" s="554"/>
      <c r="GL103" s="554"/>
      <c r="GM103" s="554"/>
      <c r="GN103" s="554"/>
      <c r="GO103" s="554"/>
      <c r="GP103" s="554"/>
      <c r="GQ103" s="554"/>
      <c r="GR103" s="554"/>
      <c r="GS103" s="554"/>
      <c r="GT103" s="554"/>
      <c r="GU103" s="554"/>
      <c r="GV103" s="554"/>
      <c r="GW103" s="554"/>
      <c r="GX103" s="554"/>
      <c r="GY103" s="554"/>
      <c r="GZ103" s="554"/>
      <c r="HA103" s="554"/>
      <c r="HB103" s="554"/>
      <c r="HC103" s="554"/>
      <c r="HD103" s="554"/>
      <c r="HE103" s="554"/>
      <c r="HF103" s="554"/>
      <c r="HG103" s="554"/>
      <c r="HH103" s="554"/>
      <c r="HI103" s="554"/>
      <c r="HJ103" s="554"/>
      <c r="HK103" s="554"/>
      <c r="HL103" s="554"/>
      <c r="HM103" s="554"/>
      <c r="HN103" s="554"/>
      <c r="HO103" s="554"/>
      <c r="HP103" s="554"/>
      <c r="HQ103" s="554"/>
      <c r="HR103" s="554"/>
      <c r="HS103" s="554"/>
      <c r="HT103" s="554"/>
      <c r="HU103" s="554"/>
      <c r="HV103" s="554"/>
      <c r="HW103" s="554"/>
      <c r="HX103" s="554"/>
      <c r="HY103" s="554"/>
      <c r="HZ103" s="554"/>
      <c r="IA103" s="554"/>
      <c r="IB103" s="554"/>
      <c r="IC103" s="554"/>
      <c r="ID103" s="554"/>
      <c r="IE103" s="554"/>
      <c r="IF103" s="554"/>
      <c r="IG103" s="554"/>
      <c r="IH103" s="554"/>
    </row>
    <row r="104" spans="1:242" s="555" customFormat="1" ht="34.5" hidden="1" customHeight="1">
      <c r="A104" s="547"/>
      <c r="B104" s="547" t="s">
        <v>337</v>
      </c>
      <c r="C104" s="561" t="s">
        <v>558</v>
      </c>
      <c r="D104" s="564" t="s">
        <v>698</v>
      </c>
      <c r="E104" s="572" t="s">
        <v>702</v>
      </c>
      <c r="F104" s="572" t="s">
        <v>704</v>
      </c>
      <c r="G104" s="564" t="s">
        <v>701</v>
      </c>
      <c r="H104" s="566"/>
      <c r="I104" s="564">
        <v>2</v>
      </c>
      <c r="J104" s="564">
        <v>2</v>
      </c>
      <c r="K104" s="573" t="s">
        <v>699</v>
      </c>
      <c r="L104" s="576">
        <v>14</v>
      </c>
      <c r="M104" s="568"/>
      <c r="N104" s="567"/>
      <c r="O104" s="567">
        <v>18</v>
      </c>
      <c r="P104" s="976"/>
      <c r="Q104" s="1183"/>
      <c r="R104" s="1183"/>
      <c r="S104" s="1000">
        <v>1</v>
      </c>
      <c r="T104" s="548" t="s">
        <v>311</v>
      </c>
      <c r="U104" s="548" t="s">
        <v>695</v>
      </c>
      <c r="V104" s="548"/>
      <c r="W104" s="549">
        <v>1</v>
      </c>
      <c r="X104" s="550" t="s">
        <v>314</v>
      </c>
      <c r="Y104" s="550" t="s">
        <v>312</v>
      </c>
      <c r="Z104" s="550" t="s">
        <v>354</v>
      </c>
      <c r="AA104" s="1132">
        <v>1</v>
      </c>
      <c r="AB104" s="1132" t="s">
        <v>314</v>
      </c>
      <c r="AC104" s="1132" t="s">
        <v>312</v>
      </c>
      <c r="AD104" s="1132" t="s">
        <v>354</v>
      </c>
      <c r="AE104" s="1052">
        <v>1</v>
      </c>
      <c r="AF104" s="1050" t="s">
        <v>314</v>
      </c>
      <c r="AG104" s="1050" t="s">
        <v>312</v>
      </c>
      <c r="AH104" s="1050" t="s">
        <v>354</v>
      </c>
      <c r="AI104" s="569" t="s">
        <v>603</v>
      </c>
      <c r="AJ104" s="554"/>
      <c r="AK104" s="554"/>
      <c r="AL104" s="554"/>
      <c r="AM104" s="554"/>
      <c r="AN104" s="554"/>
      <c r="AO104" s="554"/>
      <c r="AP104" s="554"/>
      <c r="AQ104" s="554"/>
      <c r="AR104" s="554"/>
      <c r="AS104" s="554"/>
      <c r="AT104" s="554"/>
      <c r="AU104" s="554"/>
      <c r="AV104" s="554"/>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4"/>
      <c r="CX104" s="554"/>
      <c r="CY104" s="554"/>
      <c r="CZ104" s="554"/>
      <c r="DA104" s="554"/>
      <c r="DB104" s="554"/>
      <c r="DC104" s="554"/>
      <c r="DD104" s="554"/>
      <c r="DE104" s="554"/>
      <c r="DF104" s="554"/>
      <c r="DG104" s="554"/>
      <c r="DH104" s="554"/>
      <c r="DI104" s="554"/>
      <c r="DJ104" s="554"/>
      <c r="DK104" s="554"/>
      <c r="DL104" s="554"/>
      <c r="DM104" s="554"/>
      <c r="DN104" s="554"/>
      <c r="DO104" s="554"/>
      <c r="DP104" s="554"/>
      <c r="DQ104" s="554"/>
      <c r="DR104" s="554"/>
      <c r="DS104" s="554"/>
      <c r="DT104" s="554"/>
      <c r="DU104" s="554"/>
      <c r="DV104" s="554"/>
      <c r="DW104" s="554"/>
      <c r="DX104" s="554"/>
      <c r="DY104" s="554"/>
      <c r="DZ104" s="554"/>
      <c r="EA104" s="554"/>
      <c r="EB104" s="554"/>
      <c r="EC104" s="554"/>
      <c r="ED104" s="554"/>
      <c r="EE104" s="554"/>
      <c r="EF104" s="554"/>
      <c r="EG104" s="554"/>
      <c r="EH104" s="554"/>
      <c r="EI104" s="554"/>
      <c r="EJ104" s="554"/>
      <c r="EK104" s="554"/>
      <c r="EL104" s="554"/>
      <c r="EM104" s="554"/>
      <c r="EN104" s="554"/>
      <c r="EO104" s="554"/>
      <c r="EP104" s="554"/>
      <c r="EQ104" s="554"/>
      <c r="ER104" s="554"/>
      <c r="ES104" s="554"/>
      <c r="ET104" s="554"/>
      <c r="EU104" s="554"/>
      <c r="EV104" s="554"/>
      <c r="EW104" s="554"/>
      <c r="EX104" s="554"/>
      <c r="EY104" s="554"/>
      <c r="EZ104" s="554"/>
      <c r="FA104" s="554"/>
      <c r="FB104" s="554"/>
      <c r="FC104" s="554"/>
      <c r="FD104" s="554"/>
      <c r="FE104" s="554"/>
      <c r="FF104" s="554"/>
      <c r="FG104" s="554"/>
      <c r="FH104" s="554"/>
      <c r="FI104" s="554"/>
      <c r="FJ104" s="554"/>
      <c r="FK104" s="554"/>
      <c r="FL104" s="554"/>
      <c r="FM104" s="554"/>
      <c r="FN104" s="554"/>
      <c r="FO104" s="554"/>
      <c r="FP104" s="554"/>
      <c r="FQ104" s="554"/>
      <c r="FR104" s="554"/>
      <c r="FS104" s="554"/>
      <c r="FT104" s="554"/>
      <c r="FU104" s="554"/>
      <c r="FV104" s="554"/>
      <c r="FW104" s="554"/>
      <c r="FX104" s="554"/>
      <c r="FY104" s="554"/>
      <c r="FZ104" s="554"/>
      <c r="GA104" s="554"/>
      <c r="GB104" s="554"/>
      <c r="GC104" s="554"/>
      <c r="GD104" s="554"/>
      <c r="GE104" s="554"/>
      <c r="GF104" s="554"/>
      <c r="GG104" s="554"/>
      <c r="GH104" s="554"/>
      <c r="GI104" s="554"/>
      <c r="GJ104" s="554"/>
      <c r="GK104" s="554"/>
      <c r="GL104" s="554"/>
      <c r="GM104" s="554"/>
      <c r="GN104" s="554"/>
      <c r="GO104" s="554"/>
      <c r="GP104" s="554"/>
      <c r="GQ104" s="554"/>
      <c r="GR104" s="554"/>
      <c r="GS104" s="554"/>
      <c r="GT104" s="554"/>
      <c r="GU104" s="554"/>
      <c r="GV104" s="554"/>
      <c r="GW104" s="554"/>
      <c r="GX104" s="554"/>
      <c r="GY104" s="554"/>
      <c r="GZ104" s="554"/>
      <c r="HA104" s="554"/>
      <c r="HB104" s="554"/>
      <c r="HC104" s="554"/>
      <c r="HD104" s="554"/>
      <c r="HE104" s="554"/>
      <c r="HF104" s="554"/>
      <c r="HG104" s="554"/>
      <c r="HH104" s="554"/>
      <c r="HI104" s="554"/>
      <c r="HJ104" s="554"/>
      <c r="HK104" s="554"/>
      <c r="HL104" s="554"/>
      <c r="HM104" s="554"/>
      <c r="HN104" s="554"/>
      <c r="HO104" s="554"/>
      <c r="HP104" s="554"/>
      <c r="HQ104" s="554"/>
      <c r="HR104" s="554"/>
      <c r="HS104" s="554"/>
      <c r="HT104" s="554"/>
      <c r="HU104" s="554"/>
      <c r="HV104" s="554"/>
      <c r="HW104" s="554"/>
      <c r="HX104" s="554"/>
      <c r="HY104" s="554"/>
      <c r="HZ104" s="554"/>
      <c r="IA104" s="554"/>
      <c r="IB104" s="554"/>
      <c r="IC104" s="554"/>
      <c r="ID104" s="554"/>
      <c r="IE104" s="554"/>
      <c r="IF104" s="554"/>
      <c r="IG104" s="554"/>
      <c r="IH104" s="554"/>
    </row>
    <row r="105" spans="1:242" s="505" customFormat="1" ht="34.5" hidden="1" customHeight="1">
      <c r="A105" s="507" t="s">
        <v>456</v>
      </c>
      <c r="B105" s="507" t="s">
        <v>456</v>
      </c>
      <c r="C105" s="508" t="s">
        <v>718</v>
      </c>
      <c r="D105" s="509"/>
      <c r="E105" s="509" t="s">
        <v>703</v>
      </c>
      <c r="F105" s="509"/>
      <c r="G105" s="510" t="s">
        <v>708</v>
      </c>
      <c r="H105" s="511" t="s">
        <v>719</v>
      </c>
      <c r="I105" s="512">
        <v>3</v>
      </c>
      <c r="J105" s="512">
        <v>3</v>
      </c>
      <c r="K105" s="512"/>
      <c r="L105" s="577"/>
      <c r="M105" s="512"/>
      <c r="N105" s="511"/>
      <c r="O105" s="513"/>
      <c r="P105" s="977"/>
      <c r="Q105" s="1184"/>
      <c r="R105" s="1184"/>
      <c r="S105" s="1001"/>
      <c r="T105" s="514"/>
      <c r="U105" s="514"/>
      <c r="V105" s="514"/>
      <c r="W105" s="515"/>
      <c r="X105" s="516"/>
      <c r="Y105" s="516"/>
      <c r="Z105" s="516"/>
      <c r="AA105" s="1051"/>
      <c r="AB105" s="1050"/>
      <c r="AC105" s="1050"/>
      <c r="AD105" s="1050"/>
      <c r="AE105" s="1051"/>
      <c r="AF105" s="1050"/>
      <c r="AG105" s="1050"/>
      <c r="AH105" s="1050"/>
      <c r="AI105" s="518"/>
    </row>
    <row r="106" spans="1:242" s="555" customFormat="1" ht="34.5" hidden="1" customHeight="1">
      <c r="A106" s="547"/>
      <c r="B106" s="547" t="s">
        <v>457</v>
      </c>
      <c r="C106" s="561" t="s">
        <v>581</v>
      </c>
      <c r="D106" s="564" t="s">
        <v>836</v>
      </c>
      <c r="E106" s="572" t="s">
        <v>702</v>
      </c>
      <c r="F106" s="572"/>
      <c r="G106" s="564" t="s">
        <v>708</v>
      </c>
      <c r="H106" s="566"/>
      <c r="I106" s="564" t="s">
        <v>30</v>
      </c>
      <c r="J106" s="564" t="s">
        <v>30</v>
      </c>
      <c r="K106" s="573" t="s">
        <v>840</v>
      </c>
      <c r="L106" s="576" t="s">
        <v>24</v>
      </c>
      <c r="M106" s="568"/>
      <c r="N106" s="567">
        <v>18</v>
      </c>
      <c r="O106" s="567"/>
      <c r="P106" s="976"/>
      <c r="Q106" s="1183"/>
      <c r="R106" s="1183"/>
      <c r="S106" s="1000" t="s">
        <v>729</v>
      </c>
      <c r="T106" s="548" t="s">
        <v>348</v>
      </c>
      <c r="U106" s="548" t="s">
        <v>320</v>
      </c>
      <c r="V106" s="548" t="s">
        <v>443</v>
      </c>
      <c r="W106" s="525">
        <v>1</v>
      </c>
      <c r="X106" s="550" t="s">
        <v>314</v>
      </c>
      <c r="Y106" s="550" t="s">
        <v>315</v>
      </c>
      <c r="Z106" s="550" t="s">
        <v>371</v>
      </c>
      <c r="AA106" s="1132">
        <v>1</v>
      </c>
      <c r="AB106" s="1132" t="s">
        <v>314</v>
      </c>
      <c r="AC106" s="1132" t="s">
        <v>315</v>
      </c>
      <c r="AD106" s="1132" t="s">
        <v>371</v>
      </c>
      <c r="AE106" s="1051">
        <v>1</v>
      </c>
      <c r="AF106" s="1050" t="s">
        <v>314</v>
      </c>
      <c r="AG106" s="1050" t="s">
        <v>315</v>
      </c>
      <c r="AH106" s="1050" t="s">
        <v>371</v>
      </c>
      <c r="AI106" s="569" t="s">
        <v>605</v>
      </c>
      <c r="AJ106" s="554"/>
      <c r="AK106" s="554"/>
      <c r="AL106" s="554"/>
      <c r="AM106" s="554"/>
      <c r="AN106" s="554"/>
      <c r="AO106" s="554"/>
      <c r="AP106" s="554"/>
      <c r="AQ106" s="554"/>
      <c r="AR106" s="554"/>
      <c r="AS106" s="554"/>
      <c r="AT106" s="554"/>
      <c r="AU106" s="554"/>
      <c r="AV106" s="554"/>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554"/>
      <c r="CX106" s="554"/>
      <c r="CY106" s="554"/>
      <c r="CZ106" s="554"/>
      <c r="DA106" s="554"/>
      <c r="DB106" s="554"/>
      <c r="DC106" s="554"/>
      <c r="DD106" s="554"/>
      <c r="DE106" s="554"/>
      <c r="DF106" s="554"/>
      <c r="DG106" s="554"/>
      <c r="DH106" s="554"/>
      <c r="DI106" s="554"/>
      <c r="DJ106" s="554"/>
      <c r="DK106" s="554"/>
      <c r="DL106" s="554"/>
      <c r="DM106" s="554"/>
      <c r="DN106" s="554"/>
      <c r="DO106" s="554"/>
      <c r="DP106" s="554"/>
      <c r="DQ106" s="554"/>
      <c r="DR106" s="554"/>
      <c r="DS106" s="554"/>
      <c r="DT106" s="554"/>
      <c r="DU106" s="554"/>
      <c r="DV106" s="554"/>
      <c r="DW106" s="554"/>
      <c r="DX106" s="554"/>
      <c r="DY106" s="554"/>
      <c r="DZ106" s="554"/>
      <c r="EA106" s="554"/>
      <c r="EB106" s="554"/>
      <c r="EC106" s="554"/>
      <c r="ED106" s="554"/>
      <c r="EE106" s="554"/>
      <c r="EF106" s="554"/>
      <c r="EG106" s="554"/>
      <c r="EH106" s="554"/>
      <c r="EI106" s="554"/>
      <c r="EJ106" s="554"/>
      <c r="EK106" s="554"/>
      <c r="EL106" s="554"/>
      <c r="EM106" s="554"/>
      <c r="EN106" s="554"/>
      <c r="EO106" s="554"/>
      <c r="EP106" s="554"/>
      <c r="EQ106" s="554"/>
      <c r="ER106" s="554"/>
      <c r="ES106" s="554"/>
      <c r="ET106" s="554"/>
      <c r="EU106" s="554"/>
      <c r="EV106" s="554"/>
      <c r="EW106" s="554"/>
      <c r="EX106" s="554"/>
      <c r="EY106" s="554"/>
      <c r="EZ106" s="554"/>
      <c r="FA106" s="554"/>
      <c r="FB106" s="554"/>
      <c r="FC106" s="554"/>
      <c r="FD106" s="554"/>
      <c r="FE106" s="554"/>
      <c r="FF106" s="554"/>
      <c r="FG106" s="554"/>
      <c r="FH106" s="554"/>
      <c r="FI106" s="554"/>
      <c r="FJ106" s="554"/>
      <c r="FK106" s="554"/>
      <c r="FL106" s="554"/>
      <c r="FM106" s="554"/>
      <c r="FN106" s="554"/>
      <c r="FO106" s="554"/>
      <c r="FP106" s="554"/>
      <c r="FQ106" s="554"/>
      <c r="FR106" s="554"/>
      <c r="FS106" s="554"/>
      <c r="FT106" s="554"/>
      <c r="FU106" s="554"/>
      <c r="FV106" s="554"/>
      <c r="FW106" s="554"/>
      <c r="FX106" s="554"/>
      <c r="FY106" s="554"/>
      <c r="FZ106" s="554"/>
      <c r="GA106" s="554"/>
      <c r="GB106" s="554"/>
      <c r="GC106" s="554"/>
      <c r="GD106" s="554"/>
      <c r="GE106" s="554"/>
      <c r="GF106" s="554"/>
      <c r="GG106" s="554"/>
      <c r="GH106" s="554"/>
      <c r="GI106" s="554"/>
      <c r="GJ106" s="554"/>
      <c r="GK106" s="554"/>
      <c r="GL106" s="554"/>
      <c r="GM106" s="554"/>
      <c r="GN106" s="554"/>
      <c r="GO106" s="554"/>
      <c r="GP106" s="554"/>
      <c r="GQ106" s="554"/>
      <c r="GR106" s="554"/>
      <c r="GS106" s="554"/>
      <c r="GT106" s="554"/>
      <c r="GU106" s="554"/>
      <c r="GV106" s="554"/>
      <c r="GW106" s="554"/>
      <c r="GX106" s="554"/>
      <c r="GY106" s="554"/>
      <c r="GZ106" s="554"/>
      <c r="HA106" s="554"/>
      <c r="HB106" s="554"/>
      <c r="HC106" s="554"/>
      <c r="HD106" s="554"/>
      <c r="HE106" s="554"/>
      <c r="HF106" s="554"/>
      <c r="HG106" s="554"/>
      <c r="HH106" s="554"/>
      <c r="HI106" s="554"/>
      <c r="HJ106" s="554"/>
      <c r="HK106" s="554"/>
      <c r="HL106" s="554"/>
      <c r="HM106" s="554"/>
      <c r="HN106" s="554"/>
      <c r="HO106" s="554"/>
      <c r="HP106" s="554"/>
      <c r="HQ106" s="554"/>
      <c r="HR106" s="554"/>
      <c r="HS106" s="554"/>
      <c r="HT106" s="554"/>
      <c r="HU106" s="554"/>
      <c r="HV106" s="554"/>
      <c r="HW106" s="554"/>
      <c r="HX106" s="554"/>
      <c r="HY106" s="554"/>
      <c r="HZ106" s="554"/>
      <c r="IA106" s="554"/>
      <c r="IB106" s="554"/>
      <c r="IC106" s="554"/>
      <c r="ID106" s="554"/>
      <c r="IE106" s="554"/>
      <c r="IF106" s="554"/>
      <c r="IG106" s="554"/>
      <c r="IH106" s="554"/>
    </row>
    <row r="107" spans="1:242" s="555" customFormat="1" ht="34.5" hidden="1" customHeight="1">
      <c r="A107" s="547"/>
      <c r="B107" s="547" t="s">
        <v>458</v>
      </c>
      <c r="C107" s="561" t="s">
        <v>582</v>
      </c>
      <c r="D107" s="564" t="s">
        <v>837</v>
      </c>
      <c r="E107" s="572" t="s">
        <v>702</v>
      </c>
      <c r="F107" s="572"/>
      <c r="G107" s="564" t="s">
        <v>708</v>
      </c>
      <c r="H107" s="566"/>
      <c r="I107" s="564" t="s">
        <v>30</v>
      </c>
      <c r="J107" s="564" t="s">
        <v>30</v>
      </c>
      <c r="K107" s="573" t="s">
        <v>841</v>
      </c>
      <c r="L107" s="576" t="s">
        <v>31</v>
      </c>
      <c r="M107" s="568"/>
      <c r="N107" s="567">
        <v>18</v>
      </c>
      <c r="O107" s="567"/>
      <c r="P107" s="976"/>
      <c r="Q107" s="1183"/>
      <c r="R107" s="1183"/>
      <c r="S107" s="1000">
        <v>1</v>
      </c>
      <c r="T107" s="548" t="s">
        <v>311</v>
      </c>
      <c r="U107" s="548" t="s">
        <v>312</v>
      </c>
      <c r="V107" s="548"/>
      <c r="W107" s="525">
        <v>1</v>
      </c>
      <c r="X107" s="550" t="s">
        <v>314</v>
      </c>
      <c r="Y107" s="550" t="s">
        <v>312</v>
      </c>
      <c r="Z107" s="550" t="s">
        <v>354</v>
      </c>
      <c r="AA107" s="1132">
        <v>1</v>
      </c>
      <c r="AB107" s="1132" t="s">
        <v>314</v>
      </c>
      <c r="AC107" s="1132" t="s">
        <v>312</v>
      </c>
      <c r="AD107" s="1132" t="s">
        <v>354</v>
      </c>
      <c r="AE107" s="1051">
        <v>1</v>
      </c>
      <c r="AF107" s="1050" t="s">
        <v>314</v>
      </c>
      <c r="AG107" s="1050" t="s">
        <v>312</v>
      </c>
      <c r="AH107" s="1050" t="s">
        <v>354</v>
      </c>
      <c r="AI107" s="569" t="s">
        <v>606</v>
      </c>
      <c r="AJ107" s="554"/>
      <c r="AK107" s="554"/>
      <c r="AL107" s="554"/>
      <c r="AM107" s="554"/>
      <c r="AN107" s="554"/>
      <c r="AO107" s="554"/>
      <c r="AP107" s="554"/>
      <c r="AQ107" s="554"/>
      <c r="AR107" s="554"/>
      <c r="AS107" s="554"/>
      <c r="AT107" s="554"/>
      <c r="AU107" s="554"/>
      <c r="AV107" s="554"/>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4"/>
      <c r="CX107" s="554"/>
      <c r="CY107" s="554"/>
      <c r="CZ107" s="554"/>
      <c r="DA107" s="554"/>
      <c r="DB107" s="554"/>
      <c r="DC107" s="554"/>
      <c r="DD107" s="554"/>
      <c r="DE107" s="554"/>
      <c r="DF107" s="554"/>
      <c r="DG107" s="554"/>
      <c r="DH107" s="554"/>
      <c r="DI107" s="554"/>
      <c r="DJ107" s="554"/>
      <c r="DK107" s="554"/>
      <c r="DL107" s="554"/>
      <c r="DM107" s="554"/>
      <c r="DN107" s="554"/>
      <c r="DO107" s="554"/>
      <c r="DP107" s="554"/>
      <c r="DQ107" s="554"/>
      <c r="DR107" s="554"/>
      <c r="DS107" s="554"/>
      <c r="DT107" s="554"/>
      <c r="DU107" s="554"/>
      <c r="DV107" s="554"/>
      <c r="DW107" s="554"/>
      <c r="DX107" s="554"/>
      <c r="DY107" s="554"/>
      <c r="DZ107" s="554"/>
      <c r="EA107" s="554"/>
      <c r="EB107" s="554"/>
      <c r="EC107" s="554"/>
      <c r="ED107" s="554"/>
      <c r="EE107" s="554"/>
      <c r="EF107" s="554"/>
      <c r="EG107" s="554"/>
      <c r="EH107" s="554"/>
      <c r="EI107" s="554"/>
      <c r="EJ107" s="554"/>
      <c r="EK107" s="554"/>
      <c r="EL107" s="554"/>
      <c r="EM107" s="554"/>
      <c r="EN107" s="554"/>
      <c r="EO107" s="554"/>
      <c r="EP107" s="554"/>
      <c r="EQ107" s="554"/>
      <c r="ER107" s="554"/>
      <c r="ES107" s="554"/>
      <c r="ET107" s="554"/>
      <c r="EU107" s="554"/>
      <c r="EV107" s="554"/>
      <c r="EW107" s="554"/>
      <c r="EX107" s="554"/>
      <c r="EY107" s="554"/>
      <c r="EZ107" s="554"/>
      <c r="FA107" s="554"/>
      <c r="FB107" s="554"/>
      <c r="FC107" s="554"/>
      <c r="FD107" s="554"/>
      <c r="FE107" s="554"/>
      <c r="FF107" s="554"/>
      <c r="FG107" s="554"/>
      <c r="FH107" s="554"/>
      <c r="FI107" s="554"/>
      <c r="FJ107" s="554"/>
      <c r="FK107" s="554"/>
      <c r="FL107" s="554"/>
      <c r="FM107" s="554"/>
      <c r="FN107" s="554"/>
      <c r="FO107" s="554"/>
      <c r="FP107" s="554"/>
      <c r="FQ107" s="554"/>
      <c r="FR107" s="554"/>
      <c r="FS107" s="554"/>
      <c r="FT107" s="554"/>
      <c r="FU107" s="554"/>
      <c r="FV107" s="554"/>
      <c r="FW107" s="554"/>
      <c r="FX107" s="554"/>
      <c r="FY107" s="554"/>
      <c r="FZ107" s="554"/>
      <c r="GA107" s="554"/>
      <c r="GB107" s="554"/>
      <c r="GC107" s="554"/>
      <c r="GD107" s="554"/>
      <c r="GE107" s="554"/>
      <c r="GF107" s="554"/>
      <c r="GG107" s="554"/>
      <c r="GH107" s="554"/>
      <c r="GI107" s="554"/>
      <c r="GJ107" s="554"/>
      <c r="GK107" s="554"/>
      <c r="GL107" s="554"/>
      <c r="GM107" s="554"/>
      <c r="GN107" s="554"/>
      <c r="GO107" s="554"/>
      <c r="GP107" s="554"/>
      <c r="GQ107" s="554"/>
      <c r="GR107" s="554"/>
      <c r="GS107" s="554"/>
      <c r="GT107" s="554"/>
      <c r="GU107" s="554"/>
      <c r="GV107" s="554"/>
      <c r="GW107" s="554"/>
      <c r="GX107" s="554"/>
      <c r="GY107" s="554"/>
      <c r="GZ107" s="554"/>
      <c r="HA107" s="554"/>
      <c r="HB107" s="554"/>
      <c r="HC107" s="554"/>
      <c r="HD107" s="554"/>
      <c r="HE107" s="554"/>
      <c r="HF107" s="554"/>
      <c r="HG107" s="554"/>
      <c r="HH107" s="554"/>
      <c r="HI107" s="554"/>
      <c r="HJ107" s="554"/>
      <c r="HK107" s="554"/>
      <c r="HL107" s="554"/>
      <c r="HM107" s="554"/>
      <c r="HN107" s="554"/>
      <c r="HO107" s="554"/>
      <c r="HP107" s="554"/>
      <c r="HQ107" s="554"/>
      <c r="HR107" s="554"/>
      <c r="HS107" s="554"/>
      <c r="HT107" s="554"/>
      <c r="HU107" s="554"/>
      <c r="HV107" s="554"/>
      <c r="HW107" s="554"/>
      <c r="HX107" s="554"/>
      <c r="HY107" s="554"/>
      <c r="HZ107" s="554"/>
      <c r="IA107" s="554"/>
      <c r="IB107" s="554"/>
      <c r="IC107" s="554"/>
      <c r="ID107" s="554"/>
      <c r="IE107" s="554"/>
      <c r="IF107" s="554"/>
      <c r="IG107" s="554"/>
      <c r="IH107" s="554"/>
    </row>
    <row r="108" spans="1:242" s="505" customFormat="1" ht="34.5" hidden="1" customHeight="1">
      <c r="A108" s="499"/>
      <c r="B108" s="499"/>
      <c r="C108" s="500" t="s">
        <v>681</v>
      </c>
      <c r="D108" s="501"/>
      <c r="E108" s="502"/>
      <c r="F108" s="502"/>
      <c r="G108" s="502"/>
      <c r="H108" s="503"/>
      <c r="I108" s="503">
        <f>+I109+I110+I111</f>
        <v>10</v>
      </c>
      <c r="J108" s="503">
        <f>+J109+J110+J111</f>
        <v>10</v>
      </c>
      <c r="K108" s="503"/>
      <c r="L108" s="644"/>
      <c r="M108" s="503"/>
      <c r="N108" s="503"/>
      <c r="O108" s="503"/>
      <c r="P108" s="975"/>
      <c r="Q108" s="1181"/>
      <c r="R108" s="1181"/>
      <c r="S108" s="999"/>
      <c r="T108" s="503"/>
      <c r="U108" s="503"/>
      <c r="V108" s="503"/>
      <c r="W108" s="504"/>
      <c r="X108" s="503"/>
      <c r="Y108" s="503"/>
      <c r="Z108" s="503"/>
      <c r="AA108" s="1131"/>
      <c r="AB108" s="1047"/>
      <c r="AC108" s="1047"/>
      <c r="AD108" s="1047"/>
      <c r="AE108" s="1131"/>
      <c r="AF108" s="1047"/>
      <c r="AG108" s="1047"/>
      <c r="AH108" s="1047"/>
      <c r="AI108" s="503"/>
      <c r="BC108" s="503"/>
    </row>
    <row r="109" spans="1:242" s="505" customFormat="1" ht="34.5" hidden="1" customHeight="1">
      <c r="A109" s="519"/>
      <c r="B109" s="519" t="s">
        <v>362</v>
      </c>
      <c r="C109" s="520" t="s">
        <v>183</v>
      </c>
      <c r="D109" s="487" t="s">
        <v>541</v>
      </c>
      <c r="E109" s="521" t="s">
        <v>130</v>
      </c>
      <c r="F109" s="523" t="s">
        <v>810</v>
      </c>
      <c r="G109" s="521" t="s">
        <v>708</v>
      </c>
      <c r="H109" s="522"/>
      <c r="I109" s="523" t="s">
        <v>23</v>
      </c>
      <c r="J109" s="546" t="s">
        <v>23</v>
      </c>
      <c r="K109" s="524" t="s">
        <v>839</v>
      </c>
      <c r="L109" s="592" t="s">
        <v>24</v>
      </c>
      <c r="M109" s="486"/>
      <c r="N109" s="486">
        <v>24</v>
      </c>
      <c r="O109" s="547">
        <v>24</v>
      </c>
      <c r="P109" s="978"/>
      <c r="Q109" s="1045"/>
      <c r="R109" s="1045"/>
      <c r="S109" s="1000" t="s">
        <v>729</v>
      </c>
      <c r="T109" s="632" t="s">
        <v>316</v>
      </c>
      <c r="U109" s="632" t="s">
        <v>320</v>
      </c>
      <c r="V109" s="632" t="s">
        <v>740</v>
      </c>
      <c r="W109" s="525">
        <v>1</v>
      </c>
      <c r="X109" s="526" t="s">
        <v>314</v>
      </c>
      <c r="Y109" s="526" t="s">
        <v>350</v>
      </c>
      <c r="Z109" s="526" t="s">
        <v>351</v>
      </c>
      <c r="AA109" s="1051">
        <v>1</v>
      </c>
      <c r="AB109" s="1133" t="s">
        <v>314</v>
      </c>
      <c r="AC109" s="1133" t="s">
        <v>350</v>
      </c>
      <c r="AD109" s="1133" t="s">
        <v>351</v>
      </c>
      <c r="AE109" s="1051">
        <v>1</v>
      </c>
      <c r="AF109" s="1133" t="s">
        <v>314</v>
      </c>
      <c r="AG109" s="1133" t="s">
        <v>350</v>
      </c>
      <c r="AH109" s="1134" t="s">
        <v>351</v>
      </c>
      <c r="AI109" s="527" t="s">
        <v>601</v>
      </c>
      <c r="BC109" s="505" t="s">
        <v>601</v>
      </c>
    </row>
    <row r="110" spans="1:242" s="505" customFormat="1" ht="34.5" hidden="1" customHeight="1">
      <c r="A110" s="519"/>
      <c r="B110" s="519" t="s">
        <v>455</v>
      </c>
      <c r="C110" s="520" t="s">
        <v>579</v>
      </c>
      <c r="D110" s="487" t="s">
        <v>543</v>
      </c>
      <c r="E110" s="521" t="s">
        <v>130</v>
      </c>
      <c r="F110" s="523"/>
      <c r="G110" s="521" t="s">
        <v>708</v>
      </c>
      <c r="H110" s="522"/>
      <c r="I110" s="523" t="s">
        <v>56</v>
      </c>
      <c r="J110" s="546" t="s">
        <v>56</v>
      </c>
      <c r="K110" s="524" t="s">
        <v>840</v>
      </c>
      <c r="L110" s="592" t="s">
        <v>811</v>
      </c>
      <c r="M110" s="486"/>
      <c r="N110" s="486"/>
      <c r="O110" s="547">
        <v>20</v>
      </c>
      <c r="P110" s="978"/>
      <c r="Q110" s="1045"/>
      <c r="R110" s="1045"/>
      <c r="S110" s="1000">
        <v>1</v>
      </c>
      <c r="T110" s="632" t="s">
        <v>311</v>
      </c>
      <c r="U110" s="632"/>
      <c r="V110" s="632"/>
      <c r="W110" s="525">
        <v>1</v>
      </c>
      <c r="X110" s="526" t="s">
        <v>314</v>
      </c>
      <c r="Y110" s="526" t="s">
        <v>312</v>
      </c>
      <c r="Z110" s="526" t="s">
        <v>354</v>
      </c>
      <c r="AA110" s="1051">
        <v>1</v>
      </c>
      <c r="AB110" s="1133" t="s">
        <v>314</v>
      </c>
      <c r="AC110" s="1133" t="s">
        <v>312</v>
      </c>
      <c r="AD110" s="1133" t="s">
        <v>354</v>
      </c>
      <c r="AE110" s="1051">
        <v>1</v>
      </c>
      <c r="AF110" s="1133" t="s">
        <v>314</v>
      </c>
      <c r="AG110" s="1133" t="s">
        <v>312</v>
      </c>
      <c r="AH110" s="1134" t="s">
        <v>354</v>
      </c>
      <c r="AI110" s="527" t="s">
        <v>604</v>
      </c>
      <c r="BC110" s="505" t="s">
        <v>604</v>
      </c>
    </row>
    <row r="111" spans="1:242" s="505" customFormat="1" ht="34.5" hidden="1" customHeight="1">
      <c r="A111" s="507" t="s">
        <v>705</v>
      </c>
      <c r="B111" s="507" t="s">
        <v>353</v>
      </c>
      <c r="C111" s="508" t="s">
        <v>706</v>
      </c>
      <c r="D111" s="509" t="s">
        <v>552</v>
      </c>
      <c r="E111" s="509" t="s">
        <v>703</v>
      </c>
      <c r="F111" s="509" t="s">
        <v>707</v>
      </c>
      <c r="G111" s="510"/>
      <c r="H111" s="511" t="s">
        <v>692</v>
      </c>
      <c r="I111" s="512">
        <v>2</v>
      </c>
      <c r="J111" s="512">
        <v>2</v>
      </c>
      <c r="K111" s="512"/>
      <c r="L111" s="577"/>
      <c r="M111" s="512"/>
      <c r="N111" s="511">
        <v>15</v>
      </c>
      <c r="O111" s="513"/>
      <c r="P111" s="977"/>
      <c r="Q111" s="1184"/>
      <c r="R111" s="1184"/>
      <c r="S111" s="1001"/>
      <c r="T111" s="514"/>
      <c r="U111" s="514"/>
      <c r="V111" s="514"/>
      <c r="W111" s="515"/>
      <c r="X111" s="516"/>
      <c r="Y111" s="516"/>
      <c r="Z111" s="516"/>
      <c r="AA111" s="1051"/>
      <c r="AB111" s="1050"/>
      <c r="AC111" s="1050"/>
      <c r="AD111" s="1050"/>
      <c r="AE111" s="1051"/>
      <c r="AF111" s="1050"/>
      <c r="AG111" s="1050"/>
      <c r="AH111" s="1050"/>
      <c r="AI111" s="518"/>
    </row>
    <row r="112" spans="1:242" s="555" customFormat="1" ht="9.75" hidden="1" customHeight="1">
      <c r="A112" s="547"/>
      <c r="B112" s="547"/>
      <c r="C112" s="561"/>
      <c r="D112" s="564"/>
      <c r="E112" s="571"/>
      <c r="F112" s="572"/>
      <c r="G112" s="564"/>
      <c r="H112" s="566"/>
      <c r="I112" s="564"/>
      <c r="J112" s="564"/>
      <c r="K112" s="568"/>
      <c r="L112" s="631"/>
      <c r="M112" s="568"/>
      <c r="N112" s="567"/>
      <c r="O112" s="567"/>
      <c r="P112" s="976"/>
      <c r="Q112" s="1183"/>
      <c r="R112" s="1183"/>
      <c r="S112" s="1002"/>
      <c r="T112" s="551"/>
      <c r="U112" s="551"/>
      <c r="V112" s="551"/>
      <c r="W112" s="549"/>
      <c r="X112" s="550"/>
      <c r="Y112" s="550"/>
      <c r="Z112" s="550"/>
      <c r="AA112" s="1052"/>
      <c r="AB112" s="1050"/>
      <c r="AC112" s="1050"/>
      <c r="AD112" s="1050"/>
      <c r="AE112" s="1052"/>
      <c r="AF112" s="1050"/>
      <c r="AG112" s="1050"/>
      <c r="AH112" s="1050"/>
      <c r="AI112" s="569"/>
      <c r="AJ112" s="554"/>
      <c r="AK112" s="554"/>
      <c r="AL112" s="554"/>
      <c r="AM112" s="554"/>
      <c r="AN112" s="554"/>
      <c r="AO112" s="554"/>
      <c r="AP112" s="554"/>
      <c r="AQ112" s="554"/>
      <c r="AR112" s="554"/>
      <c r="AS112" s="554"/>
      <c r="AT112" s="554"/>
      <c r="AU112" s="554"/>
      <c r="AV112" s="554"/>
      <c r="AW112" s="554"/>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c r="BW112" s="554"/>
      <c r="BX112" s="554"/>
      <c r="BY112" s="554"/>
      <c r="BZ112" s="554"/>
      <c r="CA112" s="554"/>
      <c r="CB112" s="554"/>
      <c r="CC112" s="554"/>
      <c r="CD112" s="554"/>
      <c r="CE112" s="554"/>
      <c r="CF112" s="554"/>
      <c r="CG112" s="554"/>
      <c r="CH112" s="554"/>
      <c r="CI112" s="554"/>
      <c r="CJ112" s="554"/>
      <c r="CK112" s="554"/>
      <c r="CL112" s="554"/>
      <c r="CM112" s="554"/>
      <c r="CN112" s="554"/>
      <c r="CO112" s="554"/>
      <c r="CP112" s="554"/>
      <c r="CQ112" s="554"/>
      <c r="CR112" s="554"/>
      <c r="CS112" s="554"/>
      <c r="CT112" s="554"/>
      <c r="CU112" s="554"/>
      <c r="CV112" s="554"/>
      <c r="CW112" s="554"/>
      <c r="CX112" s="554"/>
      <c r="CY112" s="554"/>
      <c r="CZ112" s="554"/>
      <c r="DA112" s="554"/>
      <c r="DB112" s="554"/>
      <c r="DC112" s="554"/>
      <c r="DD112" s="554"/>
      <c r="DE112" s="554"/>
      <c r="DF112" s="554"/>
      <c r="DG112" s="554"/>
      <c r="DH112" s="554"/>
      <c r="DI112" s="554"/>
      <c r="DJ112" s="554"/>
      <c r="DK112" s="554"/>
      <c r="DL112" s="554"/>
      <c r="DM112" s="554"/>
      <c r="DN112" s="554"/>
      <c r="DO112" s="554"/>
      <c r="DP112" s="554"/>
      <c r="DQ112" s="554"/>
      <c r="DR112" s="554"/>
      <c r="DS112" s="554"/>
      <c r="DT112" s="554"/>
      <c r="DU112" s="554"/>
      <c r="DV112" s="554"/>
      <c r="DW112" s="554"/>
      <c r="DX112" s="554"/>
      <c r="DY112" s="554"/>
      <c r="DZ112" s="554"/>
      <c r="EA112" s="554"/>
      <c r="EB112" s="554"/>
      <c r="EC112" s="554"/>
      <c r="ED112" s="554"/>
      <c r="EE112" s="554"/>
      <c r="EF112" s="554"/>
      <c r="EG112" s="554"/>
      <c r="EH112" s="554"/>
      <c r="EI112" s="554"/>
      <c r="EJ112" s="554"/>
      <c r="EK112" s="554"/>
      <c r="EL112" s="554"/>
      <c r="EM112" s="554"/>
      <c r="EN112" s="554"/>
      <c r="EO112" s="554"/>
      <c r="EP112" s="554"/>
      <c r="EQ112" s="554"/>
      <c r="ER112" s="554"/>
      <c r="ES112" s="554"/>
      <c r="ET112" s="554"/>
      <c r="EU112" s="554"/>
      <c r="EV112" s="554"/>
      <c r="EW112" s="554"/>
      <c r="EX112" s="554"/>
      <c r="EY112" s="554"/>
      <c r="EZ112" s="554"/>
      <c r="FA112" s="554"/>
      <c r="FB112" s="554"/>
      <c r="FC112" s="554"/>
      <c r="FD112" s="554"/>
      <c r="FE112" s="554"/>
      <c r="FF112" s="554"/>
      <c r="FG112" s="554"/>
      <c r="FH112" s="554"/>
      <c r="FI112" s="554"/>
      <c r="FJ112" s="554"/>
      <c r="FK112" s="554"/>
      <c r="FL112" s="554"/>
      <c r="FM112" s="554"/>
      <c r="FN112" s="554"/>
      <c r="FO112" s="554"/>
      <c r="FP112" s="554"/>
      <c r="FQ112" s="554"/>
      <c r="FR112" s="554"/>
      <c r="FS112" s="554"/>
      <c r="FT112" s="554"/>
      <c r="FU112" s="554"/>
      <c r="FV112" s="554"/>
      <c r="FW112" s="554"/>
      <c r="FX112" s="554"/>
      <c r="FY112" s="554"/>
      <c r="FZ112" s="554"/>
      <c r="GA112" s="554"/>
      <c r="GB112" s="554"/>
      <c r="GC112" s="554"/>
      <c r="GD112" s="554"/>
      <c r="GE112" s="554"/>
      <c r="GF112" s="554"/>
      <c r="GG112" s="554"/>
      <c r="GH112" s="554"/>
      <c r="GI112" s="554"/>
      <c r="GJ112" s="554"/>
      <c r="GK112" s="554"/>
      <c r="GL112" s="554"/>
      <c r="GM112" s="554"/>
      <c r="GN112" s="554"/>
      <c r="GO112" s="554"/>
      <c r="GP112" s="554"/>
      <c r="GQ112" s="554"/>
      <c r="GR112" s="554"/>
      <c r="GS112" s="554"/>
      <c r="GT112" s="554"/>
      <c r="GU112" s="554"/>
      <c r="GV112" s="554"/>
      <c r="GW112" s="554"/>
      <c r="GX112" s="554"/>
      <c r="GY112" s="554"/>
      <c r="GZ112" s="554"/>
      <c r="HA112" s="554"/>
      <c r="HB112" s="554"/>
      <c r="HC112" s="554"/>
      <c r="HD112" s="554"/>
      <c r="HE112" s="554"/>
      <c r="HF112" s="554"/>
      <c r="HG112" s="554"/>
      <c r="HH112" s="554"/>
      <c r="HI112" s="554"/>
      <c r="HJ112" s="554"/>
      <c r="HK112" s="554"/>
      <c r="HL112" s="554"/>
      <c r="HM112" s="554"/>
      <c r="HN112" s="554"/>
      <c r="HO112" s="554"/>
      <c r="HP112" s="554"/>
      <c r="HQ112" s="554"/>
      <c r="HR112" s="554"/>
      <c r="HS112" s="554"/>
      <c r="HT112" s="554"/>
      <c r="HU112" s="554"/>
      <c r="HV112" s="554"/>
      <c r="HW112" s="554"/>
      <c r="HX112" s="554"/>
      <c r="HY112" s="554"/>
      <c r="HZ112" s="554"/>
      <c r="IA112" s="554"/>
      <c r="IB112" s="554"/>
      <c r="IC112" s="554"/>
      <c r="ID112" s="554"/>
      <c r="IE112" s="554"/>
      <c r="IF112" s="554"/>
      <c r="IG112" s="554"/>
      <c r="IH112" s="554"/>
    </row>
    <row r="113" spans="1:242" s="505" customFormat="1" ht="34.5" hidden="1" customHeight="1">
      <c r="A113" s="528" t="s">
        <v>676</v>
      </c>
      <c r="B113" s="528" t="s">
        <v>461</v>
      </c>
      <c r="C113" s="529" t="s">
        <v>675</v>
      </c>
      <c r="D113" s="530" t="s">
        <v>571</v>
      </c>
      <c r="E113" s="531" t="s">
        <v>709</v>
      </c>
      <c r="F113" s="531"/>
      <c r="G113" s="531"/>
      <c r="H113" s="532"/>
      <c r="I113" s="533">
        <f>+I$96+I$108+I114</f>
        <v>30</v>
      </c>
      <c r="J113" s="533">
        <f>+J$96+J$108+J114</f>
        <v>30</v>
      </c>
      <c r="K113" s="533"/>
      <c r="L113" s="629"/>
      <c r="M113" s="533"/>
      <c r="N113" s="534"/>
      <c r="O113" s="534"/>
      <c r="P113" s="979"/>
      <c r="Q113" s="1185"/>
      <c r="R113" s="1185"/>
      <c r="S113" s="1003"/>
      <c r="T113" s="535"/>
      <c r="U113" s="535"/>
      <c r="V113" s="535"/>
      <c r="W113" s="536"/>
      <c r="X113" s="530"/>
      <c r="Y113" s="537"/>
      <c r="Z113" s="538"/>
      <c r="AA113" s="1135"/>
      <c r="AB113" s="1136"/>
      <c r="AC113" s="1136"/>
      <c r="AD113" s="1136"/>
      <c r="AE113" s="1135"/>
      <c r="AF113" s="1136"/>
      <c r="AG113" s="1136"/>
      <c r="AH113" s="1136"/>
      <c r="AI113" s="539"/>
    </row>
    <row r="114" spans="1:242" s="505" customFormat="1" ht="34.5" hidden="1" customHeight="1">
      <c r="A114" s="507" t="s">
        <v>724</v>
      </c>
      <c r="B114" s="507" t="s">
        <v>367</v>
      </c>
      <c r="C114" s="508" t="s">
        <v>465</v>
      </c>
      <c r="D114" s="509"/>
      <c r="E114" s="509" t="s">
        <v>756</v>
      </c>
      <c r="F114" s="509"/>
      <c r="G114" s="510"/>
      <c r="H114" s="511"/>
      <c r="I114" s="512">
        <f>+I115+I116+I117</f>
        <v>7</v>
      </c>
      <c r="J114" s="512">
        <f>+J115+J116+J117</f>
        <v>7</v>
      </c>
      <c r="K114" s="512"/>
      <c r="L114" s="577"/>
      <c r="M114" s="512"/>
      <c r="N114" s="511"/>
      <c r="O114" s="513"/>
      <c r="P114" s="980"/>
      <c r="Q114" s="1184"/>
      <c r="R114" s="1184"/>
      <c r="S114" s="1001"/>
      <c r="T114" s="514"/>
      <c r="U114" s="514"/>
      <c r="V114" s="514"/>
      <c r="W114" s="515"/>
      <c r="X114" s="516"/>
      <c r="Y114" s="516"/>
      <c r="Z114" s="516"/>
      <c r="AA114" s="1051"/>
      <c r="AB114" s="1050"/>
      <c r="AC114" s="1050"/>
      <c r="AD114" s="1050"/>
      <c r="AE114" s="1051"/>
      <c r="AF114" s="1050"/>
      <c r="AG114" s="1050"/>
      <c r="AH114" s="1050"/>
      <c r="AI114" s="518"/>
    </row>
    <row r="115" spans="1:242" s="555" customFormat="1" ht="34.5" hidden="1" customHeight="1">
      <c r="A115" s="547"/>
      <c r="B115" s="547" t="s">
        <v>358</v>
      </c>
      <c r="C115" s="561" t="s">
        <v>711</v>
      </c>
      <c r="D115" s="564"/>
      <c r="E115" s="572" t="s">
        <v>120</v>
      </c>
      <c r="F115" s="572" t="s">
        <v>712</v>
      </c>
      <c r="G115" s="564" t="s">
        <v>713</v>
      </c>
      <c r="H115" s="566"/>
      <c r="I115" s="564" t="s">
        <v>56</v>
      </c>
      <c r="J115" s="564" t="s">
        <v>56</v>
      </c>
      <c r="K115" s="573" t="s">
        <v>715</v>
      </c>
      <c r="L115" s="576">
        <v>23</v>
      </c>
      <c r="M115" s="568"/>
      <c r="N115" s="567">
        <v>15</v>
      </c>
      <c r="O115" s="567"/>
      <c r="P115" s="976"/>
      <c r="Q115" s="1183"/>
      <c r="R115" s="1183"/>
      <c r="S115" s="1000">
        <v>1</v>
      </c>
      <c r="T115" s="548" t="s">
        <v>314</v>
      </c>
      <c r="U115" s="548" t="s">
        <v>350</v>
      </c>
      <c r="V115" s="548" t="s">
        <v>355</v>
      </c>
      <c r="W115" s="549">
        <v>1</v>
      </c>
      <c r="X115" s="550" t="s">
        <v>314</v>
      </c>
      <c r="Y115" s="550" t="s">
        <v>350</v>
      </c>
      <c r="Z115" s="550" t="s">
        <v>355</v>
      </c>
      <c r="AA115" s="1132">
        <v>1</v>
      </c>
      <c r="AB115" s="1132" t="s">
        <v>314</v>
      </c>
      <c r="AC115" s="1132" t="s">
        <v>350</v>
      </c>
      <c r="AD115" s="1132" t="s">
        <v>354</v>
      </c>
      <c r="AE115" s="1052">
        <v>1</v>
      </c>
      <c r="AF115" s="1050" t="s">
        <v>314</v>
      </c>
      <c r="AG115" s="1050" t="s">
        <v>350</v>
      </c>
      <c r="AH115" s="1050" t="s">
        <v>354</v>
      </c>
      <c r="AI115" s="569" t="s">
        <v>610</v>
      </c>
      <c r="AJ115" s="554"/>
      <c r="AK115" s="554"/>
      <c r="AL115" s="554"/>
      <c r="AM115" s="554"/>
      <c r="AN115" s="554"/>
      <c r="AO115" s="554"/>
      <c r="AP115" s="554"/>
      <c r="AQ115" s="554"/>
      <c r="AR115" s="554"/>
      <c r="AS115" s="554"/>
      <c r="AT115" s="554"/>
      <c r="AU115" s="554"/>
      <c r="AV115" s="554"/>
      <c r="AW115" s="554"/>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4"/>
      <c r="CC115" s="554"/>
      <c r="CD115" s="554"/>
      <c r="CE115" s="554"/>
      <c r="CF115" s="554"/>
      <c r="CG115" s="554"/>
      <c r="CH115" s="554"/>
      <c r="CI115" s="554"/>
      <c r="CJ115" s="554"/>
      <c r="CK115" s="554"/>
      <c r="CL115" s="554"/>
      <c r="CM115" s="554"/>
      <c r="CN115" s="554"/>
      <c r="CO115" s="554"/>
      <c r="CP115" s="554"/>
      <c r="CQ115" s="554"/>
      <c r="CR115" s="554"/>
      <c r="CS115" s="554"/>
      <c r="CT115" s="554"/>
      <c r="CU115" s="554"/>
      <c r="CV115" s="554"/>
      <c r="CW115" s="554"/>
      <c r="CX115" s="554"/>
      <c r="CY115" s="554"/>
      <c r="CZ115" s="554"/>
      <c r="DA115" s="554"/>
      <c r="DB115" s="554"/>
      <c r="DC115" s="554"/>
      <c r="DD115" s="554"/>
      <c r="DE115" s="554"/>
      <c r="DF115" s="554"/>
      <c r="DG115" s="554"/>
      <c r="DH115" s="554"/>
      <c r="DI115" s="554"/>
      <c r="DJ115" s="554"/>
      <c r="DK115" s="554"/>
      <c r="DL115" s="554"/>
      <c r="DM115" s="554"/>
      <c r="DN115" s="554"/>
      <c r="DO115" s="554"/>
      <c r="DP115" s="554"/>
      <c r="DQ115" s="554"/>
      <c r="DR115" s="554"/>
      <c r="DS115" s="554"/>
      <c r="DT115" s="554"/>
      <c r="DU115" s="554"/>
      <c r="DV115" s="554"/>
      <c r="DW115" s="554"/>
      <c r="DX115" s="554"/>
      <c r="DY115" s="554"/>
      <c r="DZ115" s="554"/>
      <c r="EA115" s="554"/>
      <c r="EB115" s="554"/>
      <c r="EC115" s="554"/>
      <c r="ED115" s="554"/>
      <c r="EE115" s="554"/>
      <c r="EF115" s="554"/>
      <c r="EG115" s="554"/>
      <c r="EH115" s="554"/>
      <c r="EI115" s="554"/>
      <c r="EJ115" s="554"/>
      <c r="EK115" s="554"/>
      <c r="EL115" s="554"/>
      <c r="EM115" s="554"/>
      <c r="EN115" s="554"/>
      <c r="EO115" s="554"/>
      <c r="EP115" s="554"/>
      <c r="EQ115" s="554"/>
      <c r="ER115" s="554"/>
      <c r="ES115" s="554"/>
      <c r="ET115" s="554"/>
      <c r="EU115" s="554"/>
      <c r="EV115" s="554"/>
      <c r="EW115" s="554"/>
      <c r="EX115" s="554"/>
      <c r="EY115" s="554"/>
      <c r="EZ115" s="554"/>
      <c r="FA115" s="554"/>
      <c r="FB115" s="554"/>
      <c r="FC115" s="554"/>
      <c r="FD115" s="554"/>
      <c r="FE115" s="554"/>
      <c r="FF115" s="554"/>
      <c r="FG115" s="554"/>
      <c r="FH115" s="554"/>
      <c r="FI115" s="554"/>
      <c r="FJ115" s="554"/>
      <c r="FK115" s="554"/>
      <c r="FL115" s="554"/>
      <c r="FM115" s="554"/>
      <c r="FN115" s="554"/>
      <c r="FO115" s="554"/>
      <c r="FP115" s="554"/>
      <c r="FQ115" s="554"/>
      <c r="FR115" s="554"/>
      <c r="FS115" s="554"/>
      <c r="FT115" s="554"/>
      <c r="FU115" s="554"/>
      <c r="FV115" s="554"/>
      <c r="FW115" s="554"/>
      <c r="FX115" s="554"/>
      <c r="FY115" s="554"/>
      <c r="FZ115" s="554"/>
      <c r="GA115" s="554"/>
      <c r="GB115" s="554"/>
      <c r="GC115" s="554"/>
      <c r="GD115" s="554"/>
      <c r="GE115" s="554"/>
      <c r="GF115" s="554"/>
      <c r="GG115" s="554"/>
      <c r="GH115" s="554"/>
      <c r="GI115" s="554"/>
      <c r="GJ115" s="554"/>
      <c r="GK115" s="554"/>
      <c r="GL115" s="554"/>
      <c r="GM115" s="554"/>
      <c r="GN115" s="554"/>
      <c r="GO115" s="554"/>
      <c r="GP115" s="554"/>
      <c r="GQ115" s="554"/>
      <c r="GR115" s="554"/>
      <c r="GS115" s="554"/>
      <c r="GT115" s="554"/>
      <c r="GU115" s="554"/>
      <c r="GV115" s="554"/>
      <c r="GW115" s="554"/>
      <c r="GX115" s="554"/>
      <c r="GY115" s="554"/>
      <c r="GZ115" s="554"/>
      <c r="HA115" s="554"/>
      <c r="HB115" s="554"/>
      <c r="HC115" s="554"/>
      <c r="HD115" s="554"/>
      <c r="HE115" s="554"/>
      <c r="HF115" s="554"/>
      <c r="HG115" s="554"/>
      <c r="HH115" s="554"/>
      <c r="HI115" s="554"/>
      <c r="HJ115" s="554"/>
      <c r="HK115" s="554"/>
      <c r="HL115" s="554"/>
      <c r="HM115" s="554"/>
      <c r="HN115" s="554"/>
      <c r="HO115" s="554"/>
      <c r="HP115" s="554"/>
      <c r="HQ115" s="554"/>
      <c r="HR115" s="554"/>
      <c r="HS115" s="554"/>
      <c r="HT115" s="554"/>
      <c r="HU115" s="554"/>
      <c r="HV115" s="554"/>
      <c r="HW115" s="554"/>
      <c r="HX115" s="554"/>
      <c r="HY115" s="554"/>
      <c r="HZ115" s="554"/>
      <c r="IA115" s="554"/>
      <c r="IB115" s="554"/>
      <c r="IC115" s="554"/>
      <c r="ID115" s="554"/>
      <c r="IE115" s="554"/>
      <c r="IF115" s="554"/>
      <c r="IG115" s="554"/>
      <c r="IH115" s="554"/>
    </row>
    <row r="116" spans="1:242" s="555" customFormat="1" ht="34.5" hidden="1" customHeight="1">
      <c r="A116" s="547"/>
      <c r="B116" s="547" t="s">
        <v>357</v>
      </c>
      <c r="C116" s="561" t="s">
        <v>583</v>
      </c>
      <c r="D116" s="564" t="s">
        <v>553</v>
      </c>
      <c r="E116" s="572" t="s">
        <v>120</v>
      </c>
      <c r="F116" s="572" t="s">
        <v>712</v>
      </c>
      <c r="G116" s="564" t="s">
        <v>713</v>
      </c>
      <c r="H116" s="566"/>
      <c r="I116" s="564" t="s">
        <v>56</v>
      </c>
      <c r="J116" s="564" t="s">
        <v>56</v>
      </c>
      <c r="K116" s="573" t="s">
        <v>720</v>
      </c>
      <c r="L116" s="576">
        <v>23</v>
      </c>
      <c r="M116" s="573"/>
      <c r="N116" s="567">
        <v>15</v>
      </c>
      <c r="O116" s="567"/>
      <c r="P116" s="976"/>
      <c r="Q116" s="1183"/>
      <c r="R116" s="1183"/>
      <c r="S116" s="1000">
        <v>1</v>
      </c>
      <c r="T116" s="548" t="s">
        <v>314</v>
      </c>
      <c r="U116" s="548" t="s">
        <v>350</v>
      </c>
      <c r="V116" s="548" t="s">
        <v>355</v>
      </c>
      <c r="W116" s="549">
        <v>1</v>
      </c>
      <c r="X116" s="550" t="s">
        <v>314</v>
      </c>
      <c r="Y116" s="550" t="s">
        <v>350</v>
      </c>
      <c r="Z116" s="550" t="s">
        <v>355</v>
      </c>
      <c r="AA116" s="1132">
        <v>1</v>
      </c>
      <c r="AB116" s="1132" t="s">
        <v>314</v>
      </c>
      <c r="AC116" s="1132" t="s">
        <v>350</v>
      </c>
      <c r="AD116" s="1132" t="s">
        <v>355</v>
      </c>
      <c r="AE116" s="1052">
        <v>1</v>
      </c>
      <c r="AF116" s="1050" t="s">
        <v>314</v>
      </c>
      <c r="AG116" s="1050" t="s">
        <v>350</v>
      </c>
      <c r="AH116" s="1050" t="s">
        <v>355</v>
      </c>
      <c r="AI116" s="569" t="s">
        <v>609</v>
      </c>
      <c r="AJ116" s="554"/>
      <c r="AK116" s="554"/>
      <c r="AL116" s="554"/>
      <c r="AM116" s="554"/>
      <c r="AN116" s="554"/>
      <c r="AO116" s="554"/>
      <c r="AP116" s="554"/>
      <c r="AQ116" s="554"/>
      <c r="AR116" s="554"/>
      <c r="AS116" s="554"/>
      <c r="AT116" s="554"/>
      <c r="AU116" s="554"/>
      <c r="AV116" s="554"/>
      <c r="AW116" s="554"/>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554"/>
      <c r="BU116" s="554"/>
      <c r="BV116" s="554"/>
      <c r="BW116" s="554"/>
      <c r="BX116" s="554"/>
      <c r="BY116" s="554"/>
      <c r="BZ116" s="554"/>
      <c r="CA116" s="554"/>
      <c r="CB116" s="554"/>
      <c r="CC116" s="554"/>
      <c r="CD116" s="554"/>
      <c r="CE116" s="554"/>
      <c r="CF116" s="554"/>
      <c r="CG116" s="554"/>
      <c r="CH116" s="554"/>
      <c r="CI116" s="554"/>
      <c r="CJ116" s="554"/>
      <c r="CK116" s="554"/>
      <c r="CL116" s="554"/>
      <c r="CM116" s="554"/>
      <c r="CN116" s="554"/>
      <c r="CO116" s="554"/>
      <c r="CP116" s="554"/>
      <c r="CQ116" s="554"/>
      <c r="CR116" s="554"/>
      <c r="CS116" s="554"/>
      <c r="CT116" s="554"/>
      <c r="CU116" s="554"/>
      <c r="CV116" s="554"/>
      <c r="CW116" s="554"/>
      <c r="CX116" s="554"/>
      <c r="CY116" s="554"/>
      <c r="CZ116" s="554"/>
      <c r="DA116" s="554"/>
      <c r="DB116" s="554"/>
      <c r="DC116" s="554"/>
      <c r="DD116" s="554"/>
      <c r="DE116" s="554"/>
      <c r="DF116" s="554"/>
      <c r="DG116" s="554"/>
      <c r="DH116" s="554"/>
      <c r="DI116" s="554"/>
      <c r="DJ116" s="554"/>
      <c r="DK116" s="554"/>
      <c r="DL116" s="554"/>
      <c r="DM116" s="554"/>
      <c r="DN116" s="554"/>
      <c r="DO116" s="554"/>
      <c r="DP116" s="554"/>
      <c r="DQ116" s="554"/>
      <c r="DR116" s="554"/>
      <c r="DS116" s="554"/>
      <c r="DT116" s="554"/>
      <c r="DU116" s="554"/>
      <c r="DV116" s="554"/>
      <c r="DW116" s="554"/>
      <c r="DX116" s="554"/>
      <c r="DY116" s="554"/>
      <c r="DZ116" s="554"/>
      <c r="EA116" s="554"/>
      <c r="EB116" s="554"/>
      <c r="EC116" s="554"/>
      <c r="ED116" s="554"/>
      <c r="EE116" s="554"/>
      <c r="EF116" s="554"/>
      <c r="EG116" s="554"/>
      <c r="EH116" s="554"/>
      <c r="EI116" s="554"/>
      <c r="EJ116" s="554"/>
      <c r="EK116" s="554"/>
      <c r="EL116" s="554"/>
      <c r="EM116" s="554"/>
      <c r="EN116" s="554"/>
      <c r="EO116" s="554"/>
      <c r="EP116" s="554"/>
      <c r="EQ116" s="554"/>
      <c r="ER116" s="554"/>
      <c r="ES116" s="554"/>
      <c r="ET116" s="554"/>
      <c r="EU116" s="554"/>
      <c r="EV116" s="554"/>
      <c r="EW116" s="554"/>
      <c r="EX116" s="554"/>
      <c r="EY116" s="554"/>
      <c r="EZ116" s="554"/>
      <c r="FA116" s="554"/>
      <c r="FB116" s="554"/>
      <c r="FC116" s="554"/>
      <c r="FD116" s="554"/>
      <c r="FE116" s="554"/>
      <c r="FF116" s="554"/>
      <c r="FG116" s="554"/>
      <c r="FH116" s="554"/>
      <c r="FI116" s="554"/>
      <c r="FJ116" s="554"/>
      <c r="FK116" s="554"/>
      <c r="FL116" s="554"/>
      <c r="FM116" s="554"/>
      <c r="FN116" s="554"/>
      <c r="FO116" s="554"/>
      <c r="FP116" s="554"/>
      <c r="FQ116" s="554"/>
      <c r="FR116" s="554"/>
      <c r="FS116" s="554"/>
      <c r="FT116" s="554"/>
      <c r="FU116" s="554"/>
      <c r="FV116" s="554"/>
      <c r="FW116" s="554"/>
      <c r="FX116" s="554"/>
      <c r="FY116" s="554"/>
      <c r="FZ116" s="554"/>
      <c r="GA116" s="554"/>
      <c r="GB116" s="554"/>
      <c r="GC116" s="554"/>
      <c r="GD116" s="554"/>
      <c r="GE116" s="554"/>
      <c r="GF116" s="554"/>
      <c r="GG116" s="554"/>
      <c r="GH116" s="554"/>
      <c r="GI116" s="554"/>
      <c r="GJ116" s="554"/>
      <c r="GK116" s="554"/>
      <c r="GL116" s="554"/>
      <c r="GM116" s="554"/>
      <c r="GN116" s="554"/>
      <c r="GO116" s="554"/>
      <c r="GP116" s="554"/>
      <c r="GQ116" s="554"/>
      <c r="GR116" s="554"/>
      <c r="GS116" s="554"/>
      <c r="GT116" s="554"/>
      <c r="GU116" s="554"/>
      <c r="GV116" s="554"/>
      <c r="GW116" s="554"/>
      <c r="GX116" s="554"/>
      <c r="GY116" s="554"/>
      <c r="GZ116" s="554"/>
      <c r="HA116" s="554"/>
      <c r="HB116" s="554"/>
      <c r="HC116" s="554"/>
      <c r="HD116" s="554"/>
      <c r="HE116" s="554"/>
      <c r="HF116" s="554"/>
      <c r="HG116" s="554"/>
      <c r="HH116" s="554"/>
      <c r="HI116" s="554"/>
      <c r="HJ116" s="554"/>
      <c r="HK116" s="554"/>
      <c r="HL116" s="554"/>
      <c r="HM116" s="554"/>
      <c r="HN116" s="554"/>
      <c r="HO116" s="554"/>
      <c r="HP116" s="554"/>
      <c r="HQ116" s="554"/>
      <c r="HR116" s="554"/>
      <c r="HS116" s="554"/>
      <c r="HT116" s="554"/>
      <c r="HU116" s="554"/>
      <c r="HV116" s="554"/>
      <c r="HW116" s="554"/>
      <c r="HX116" s="554"/>
      <c r="HY116" s="554"/>
      <c r="HZ116" s="554"/>
      <c r="IA116" s="554"/>
      <c r="IB116" s="554"/>
      <c r="IC116" s="554"/>
      <c r="ID116" s="554"/>
      <c r="IE116" s="554"/>
      <c r="IF116" s="554"/>
      <c r="IG116" s="554"/>
      <c r="IH116" s="554"/>
    </row>
    <row r="117" spans="1:242" s="505" customFormat="1" ht="68.25" hidden="1" customHeight="1">
      <c r="A117" s="844"/>
      <c r="B117" s="844" t="s">
        <v>459</v>
      </c>
      <c r="C117" s="845" t="s">
        <v>1157</v>
      </c>
      <c r="D117" s="748" t="s">
        <v>721</v>
      </c>
      <c r="E117" s="846" t="s">
        <v>1158</v>
      </c>
      <c r="F117" s="860" t="s">
        <v>722</v>
      </c>
      <c r="G117" s="846" t="s">
        <v>714</v>
      </c>
      <c r="H117" s="846" t="s">
        <v>1159</v>
      </c>
      <c r="I117" s="846" t="s">
        <v>30</v>
      </c>
      <c r="J117" s="846">
        <v>3</v>
      </c>
      <c r="K117" s="847" t="s">
        <v>723</v>
      </c>
      <c r="L117" s="847">
        <v>70</v>
      </c>
      <c r="M117" s="848">
        <v>79</v>
      </c>
      <c r="N117" s="849">
        <v>20</v>
      </c>
      <c r="O117" s="850" t="s">
        <v>1159</v>
      </c>
      <c r="P117" s="981" t="s">
        <v>1159</v>
      </c>
      <c r="Q117" s="1045"/>
      <c r="R117" s="1045"/>
      <c r="S117" s="1000">
        <v>1</v>
      </c>
      <c r="T117" s="851" t="s">
        <v>311</v>
      </c>
      <c r="U117" s="852" t="s">
        <v>350</v>
      </c>
      <c r="V117" s="853"/>
      <c r="W117" s="854">
        <v>1</v>
      </c>
      <c r="X117" s="855" t="s">
        <v>314</v>
      </c>
      <c r="Y117" s="855" t="s">
        <v>350</v>
      </c>
      <c r="Z117" s="855" t="s">
        <v>356</v>
      </c>
      <c r="AA117" s="1137">
        <v>1</v>
      </c>
      <c r="AB117" s="1138" t="s">
        <v>314</v>
      </c>
      <c r="AC117" s="1138" t="s">
        <v>350</v>
      </c>
      <c r="AD117" s="1138" t="s">
        <v>356</v>
      </c>
      <c r="AE117" s="1137">
        <v>1</v>
      </c>
      <c r="AF117" s="1138" t="s">
        <v>314</v>
      </c>
      <c r="AG117" s="1138" t="s">
        <v>350</v>
      </c>
      <c r="AH117" s="1138" t="s">
        <v>356</v>
      </c>
      <c r="AI117" s="856" t="s">
        <v>1160</v>
      </c>
      <c r="AJ117" s="857"/>
      <c r="AK117" s="857"/>
      <c r="AL117" s="857"/>
      <c r="AM117" s="857"/>
      <c r="AN117" s="857"/>
      <c r="AO117" s="857"/>
      <c r="AP117" s="857"/>
      <c r="AQ117" s="857"/>
      <c r="AR117" s="857"/>
      <c r="AS117" s="857"/>
      <c r="AT117" s="857"/>
      <c r="AU117" s="857"/>
      <c r="AV117" s="857"/>
      <c r="AW117" s="857"/>
      <c r="AX117" s="857"/>
      <c r="AY117" s="857"/>
      <c r="AZ117" s="857"/>
      <c r="BA117" s="857"/>
      <c r="BB117" s="857"/>
      <c r="BC117" s="857"/>
      <c r="BD117" s="857"/>
      <c r="BE117" s="857"/>
      <c r="BF117" s="857"/>
      <c r="BG117" s="857"/>
      <c r="BH117" s="857"/>
      <c r="BI117" s="857"/>
      <c r="BJ117" s="857"/>
      <c r="BK117" s="857"/>
      <c r="BL117" s="857"/>
      <c r="BM117" s="857"/>
      <c r="BN117" s="857"/>
      <c r="BO117" s="857"/>
      <c r="BP117" s="857"/>
      <c r="BQ117" s="857"/>
      <c r="BR117" s="857"/>
      <c r="BS117" s="857"/>
      <c r="BT117" s="857"/>
      <c r="BU117" s="857"/>
      <c r="BV117" s="857"/>
      <c r="BW117" s="857"/>
      <c r="BX117" s="857"/>
      <c r="BY117" s="857"/>
      <c r="BZ117" s="857"/>
      <c r="CA117" s="857"/>
      <c r="CB117" s="857"/>
      <c r="CC117" s="857"/>
      <c r="CD117" s="857"/>
      <c r="CE117" s="857"/>
      <c r="CF117" s="857"/>
      <c r="CG117" s="857"/>
      <c r="CH117" s="857"/>
      <c r="CI117" s="857"/>
      <c r="CJ117" s="857"/>
      <c r="CK117" s="857"/>
      <c r="CL117" s="857"/>
      <c r="CM117" s="857"/>
      <c r="CN117" s="857"/>
      <c r="CO117" s="857"/>
      <c r="CP117" s="857"/>
      <c r="CQ117" s="857"/>
      <c r="CR117" s="857"/>
      <c r="CS117" s="857"/>
      <c r="CT117" s="857"/>
      <c r="CU117" s="857"/>
      <c r="CV117" s="857"/>
      <c r="CW117" s="857"/>
      <c r="CX117" s="857"/>
      <c r="CY117" s="857"/>
      <c r="CZ117" s="857"/>
      <c r="DA117" s="857"/>
      <c r="DB117" s="857"/>
      <c r="DC117" s="857"/>
      <c r="DD117" s="857"/>
      <c r="DE117" s="857"/>
      <c r="DF117" s="857"/>
      <c r="DG117" s="858"/>
      <c r="DH117" s="858"/>
      <c r="DI117" s="858"/>
      <c r="DJ117" s="858"/>
      <c r="DK117" s="858"/>
      <c r="DL117" s="858"/>
      <c r="DM117" s="858"/>
      <c r="DN117" s="858"/>
      <c r="DO117" s="858"/>
      <c r="DP117" s="858"/>
      <c r="DQ117" s="858"/>
      <c r="DR117" s="858"/>
      <c r="DS117" s="858"/>
      <c r="DT117" s="858"/>
      <c r="DU117" s="858"/>
      <c r="DV117" s="858"/>
      <c r="DW117" s="858"/>
      <c r="DX117" s="858"/>
      <c r="DY117" s="858"/>
      <c r="DZ117" s="858"/>
      <c r="EA117" s="858"/>
      <c r="EB117" s="858"/>
      <c r="EC117" s="858"/>
      <c r="ED117" s="858"/>
      <c r="EE117" s="858"/>
      <c r="EF117" s="858"/>
      <c r="EG117" s="858"/>
      <c r="EH117" s="858"/>
      <c r="EI117" s="858"/>
      <c r="EJ117" s="858"/>
      <c r="EK117" s="858"/>
      <c r="EL117" s="858"/>
      <c r="EM117" s="858"/>
      <c r="EN117" s="858"/>
      <c r="EO117" s="858"/>
      <c r="EP117" s="858"/>
      <c r="EQ117" s="858"/>
      <c r="ER117" s="858"/>
      <c r="ES117" s="858"/>
      <c r="ET117" s="858"/>
      <c r="EU117" s="858"/>
      <c r="EV117" s="858"/>
      <c r="EW117" s="858"/>
      <c r="EX117" s="858"/>
      <c r="EY117" s="858"/>
      <c r="EZ117" s="858"/>
      <c r="FA117" s="858"/>
      <c r="FB117" s="858"/>
      <c r="FC117" s="858"/>
      <c r="FD117" s="858"/>
      <c r="FE117" s="858"/>
      <c r="FF117" s="858"/>
      <c r="FG117" s="858"/>
      <c r="FH117" s="858"/>
      <c r="FI117" s="858"/>
      <c r="FJ117" s="858"/>
      <c r="FK117" s="858"/>
      <c r="FL117" s="858"/>
      <c r="FM117" s="858"/>
      <c r="FN117" s="858"/>
      <c r="FO117" s="858"/>
      <c r="FP117" s="858"/>
      <c r="FQ117" s="858"/>
      <c r="FR117" s="858"/>
      <c r="FS117" s="858"/>
      <c r="FT117" s="858"/>
      <c r="FU117" s="858"/>
      <c r="FV117" s="858"/>
      <c r="FW117" s="858"/>
      <c r="FX117" s="858"/>
      <c r="FY117" s="858"/>
      <c r="FZ117" s="858"/>
      <c r="GA117" s="858"/>
      <c r="GB117" s="858"/>
      <c r="GC117" s="858"/>
      <c r="GD117" s="858"/>
      <c r="GE117" s="858"/>
      <c r="GF117" s="858"/>
      <c r="GG117" s="858"/>
      <c r="GH117" s="858"/>
      <c r="GI117" s="858"/>
      <c r="GJ117" s="858"/>
      <c r="GK117" s="858"/>
      <c r="GL117" s="858"/>
      <c r="GM117" s="858"/>
      <c r="GN117" s="858"/>
      <c r="GO117" s="858"/>
      <c r="GP117" s="858"/>
      <c r="GQ117" s="858"/>
      <c r="GR117" s="858"/>
      <c r="GS117" s="858"/>
      <c r="GT117" s="858"/>
      <c r="GU117" s="858"/>
      <c r="GV117" s="858"/>
      <c r="GW117" s="858"/>
      <c r="GX117" s="858"/>
      <c r="GY117" s="858"/>
      <c r="GZ117" s="858"/>
      <c r="HA117" s="858"/>
      <c r="HB117" s="858"/>
      <c r="HC117" s="858"/>
      <c r="HD117" s="858"/>
      <c r="HE117" s="858"/>
      <c r="HF117" s="859"/>
      <c r="HG117" s="859"/>
      <c r="HH117" s="859"/>
      <c r="HI117" s="859"/>
      <c r="HJ117" s="859"/>
      <c r="HK117" s="859"/>
      <c r="HL117" s="859"/>
      <c r="HM117" s="859"/>
      <c r="HN117" s="859"/>
      <c r="HO117" s="859"/>
      <c r="HP117" s="859"/>
      <c r="HQ117" s="859"/>
      <c r="HR117" s="859"/>
      <c r="HS117" s="859"/>
      <c r="HT117" s="859"/>
      <c r="HU117" s="859"/>
      <c r="HV117" s="859"/>
      <c r="HW117" s="859"/>
      <c r="HX117" s="859"/>
      <c r="HY117" s="859"/>
      <c r="HZ117" s="859"/>
      <c r="IA117" s="859"/>
      <c r="IB117" s="859"/>
      <c r="IC117" s="859"/>
      <c r="ID117" s="859"/>
      <c r="IE117" s="859"/>
      <c r="IF117" s="859"/>
      <c r="IG117" s="859"/>
    </row>
    <row r="118" spans="1:242" s="505" customFormat="1" ht="34.5" hidden="1" customHeight="1">
      <c r="A118" s="528" t="s">
        <v>677</v>
      </c>
      <c r="B118" s="528" t="s">
        <v>460</v>
      </c>
      <c r="C118" s="529" t="s">
        <v>188</v>
      </c>
      <c r="D118" s="530" t="s">
        <v>572</v>
      </c>
      <c r="E118" s="531" t="s">
        <v>709</v>
      </c>
      <c r="F118" s="531"/>
      <c r="G118" s="531"/>
      <c r="H118" s="532"/>
      <c r="I118" s="533">
        <f>+I$96+I$108+I119</f>
        <v>30</v>
      </c>
      <c r="J118" s="533">
        <f>+J$96+J$108+J119</f>
        <v>30</v>
      </c>
      <c r="K118" s="533"/>
      <c r="L118" s="629"/>
      <c r="M118" s="533"/>
      <c r="N118" s="534"/>
      <c r="O118" s="534"/>
      <c r="P118" s="979"/>
      <c r="Q118" s="1185"/>
      <c r="R118" s="1185"/>
      <c r="S118" s="1003"/>
      <c r="T118" s="535"/>
      <c r="U118" s="535"/>
      <c r="V118" s="535"/>
      <c r="W118" s="536"/>
      <c r="X118" s="530"/>
      <c r="Y118" s="537"/>
      <c r="Z118" s="538"/>
      <c r="AA118" s="1135"/>
      <c r="AB118" s="1136"/>
      <c r="AC118" s="1136"/>
      <c r="AD118" s="1136"/>
      <c r="AE118" s="1135"/>
      <c r="AF118" s="1136"/>
      <c r="AG118" s="1136"/>
      <c r="AH118" s="1136"/>
      <c r="AI118" s="539"/>
    </row>
    <row r="119" spans="1:242" s="505" customFormat="1" ht="34.5" hidden="1" customHeight="1">
      <c r="A119" s="507" t="s">
        <v>725</v>
      </c>
      <c r="B119" s="507" t="s">
        <v>370</v>
      </c>
      <c r="C119" s="508" t="s">
        <v>466</v>
      </c>
      <c r="D119" s="509"/>
      <c r="E119" s="509" t="s">
        <v>756</v>
      </c>
      <c r="F119" s="509"/>
      <c r="G119" s="510"/>
      <c r="H119" s="511"/>
      <c r="I119" s="512">
        <f>+I120+I121+I122</f>
        <v>7</v>
      </c>
      <c r="J119" s="512">
        <f>+J120+J121+J122</f>
        <v>7</v>
      </c>
      <c r="K119" s="512"/>
      <c r="L119" s="577"/>
      <c r="M119" s="512"/>
      <c r="N119" s="511"/>
      <c r="O119" s="513"/>
      <c r="P119" s="980"/>
      <c r="Q119" s="1184"/>
      <c r="R119" s="1184"/>
      <c r="S119" s="1001"/>
      <c r="T119" s="514"/>
      <c r="U119" s="514"/>
      <c r="V119" s="514"/>
      <c r="W119" s="515"/>
      <c r="X119" s="516"/>
      <c r="Y119" s="516"/>
      <c r="Z119" s="516"/>
      <c r="AA119" s="1051"/>
      <c r="AB119" s="1050"/>
      <c r="AC119" s="1050"/>
      <c r="AD119" s="1050"/>
      <c r="AE119" s="1051"/>
      <c r="AF119" s="1050"/>
      <c r="AG119" s="1050"/>
      <c r="AH119" s="1050"/>
      <c r="AI119" s="518"/>
    </row>
    <row r="120" spans="1:242" s="555" customFormat="1" ht="34.5" hidden="1" customHeight="1">
      <c r="A120" s="547"/>
      <c r="B120" s="547" t="s">
        <v>372</v>
      </c>
      <c r="C120" s="520" t="s">
        <v>786</v>
      </c>
      <c r="D120" s="564" t="s">
        <v>726</v>
      </c>
      <c r="E120" s="572" t="s">
        <v>120</v>
      </c>
      <c r="F120" s="547" t="s">
        <v>812</v>
      </c>
      <c r="G120" s="564" t="s">
        <v>727</v>
      </c>
      <c r="H120" s="566"/>
      <c r="I120" s="564" t="s">
        <v>30</v>
      </c>
      <c r="J120" s="564" t="s">
        <v>30</v>
      </c>
      <c r="K120" s="573" t="s">
        <v>728</v>
      </c>
      <c r="L120" s="576" t="str">
        <f>"09"</f>
        <v>09</v>
      </c>
      <c r="M120" s="573"/>
      <c r="N120" s="567"/>
      <c r="O120" s="567">
        <v>18</v>
      </c>
      <c r="P120" s="976"/>
      <c r="Q120" s="1183"/>
      <c r="R120" s="1183"/>
      <c r="S120" s="1000">
        <v>1</v>
      </c>
      <c r="T120" s="548" t="s">
        <v>311</v>
      </c>
      <c r="U120" s="548"/>
      <c r="V120" s="548"/>
      <c r="W120" s="549">
        <v>1</v>
      </c>
      <c r="X120" s="550" t="s">
        <v>314</v>
      </c>
      <c r="Y120" s="550" t="s">
        <v>404</v>
      </c>
      <c r="Z120" s="550" t="s">
        <v>354</v>
      </c>
      <c r="AA120" s="1132">
        <v>1</v>
      </c>
      <c r="AB120" s="1132" t="s">
        <v>314</v>
      </c>
      <c r="AC120" s="1132" t="s">
        <v>404</v>
      </c>
      <c r="AD120" s="1132" t="s">
        <v>354</v>
      </c>
      <c r="AE120" s="1052">
        <v>1</v>
      </c>
      <c r="AF120" s="1050" t="s">
        <v>314</v>
      </c>
      <c r="AG120" s="1050" t="s">
        <v>404</v>
      </c>
      <c r="AH120" s="1050" t="s">
        <v>354</v>
      </c>
      <c r="AI120" s="569"/>
      <c r="AJ120" s="554"/>
      <c r="AK120" s="554"/>
      <c r="AL120" s="554"/>
      <c r="AM120" s="554"/>
      <c r="AN120" s="554"/>
      <c r="AO120" s="554"/>
      <c r="AP120" s="554"/>
      <c r="AQ120" s="554"/>
      <c r="AR120" s="554"/>
      <c r="AS120" s="554"/>
      <c r="AT120" s="554"/>
      <c r="AU120" s="554"/>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4"/>
      <c r="CX120" s="554"/>
      <c r="CY120" s="554"/>
      <c r="CZ120" s="554"/>
      <c r="DA120" s="554"/>
      <c r="DB120" s="554"/>
      <c r="DC120" s="554"/>
      <c r="DD120" s="554"/>
      <c r="DE120" s="554"/>
      <c r="DF120" s="554"/>
      <c r="DG120" s="554"/>
      <c r="DH120" s="554"/>
      <c r="DI120" s="554"/>
      <c r="DJ120" s="554"/>
      <c r="DK120" s="554"/>
      <c r="DL120" s="554"/>
      <c r="DM120" s="554"/>
      <c r="DN120" s="554"/>
      <c r="DO120" s="554"/>
      <c r="DP120" s="554"/>
      <c r="DQ120" s="554"/>
      <c r="DR120" s="554"/>
      <c r="DS120" s="554"/>
      <c r="DT120" s="554"/>
      <c r="DU120" s="554"/>
      <c r="DV120" s="554"/>
      <c r="DW120" s="554"/>
      <c r="DX120" s="554"/>
      <c r="DY120" s="554"/>
      <c r="DZ120" s="554"/>
      <c r="EA120" s="554"/>
      <c r="EB120" s="554"/>
      <c r="EC120" s="554"/>
      <c r="ED120" s="554"/>
      <c r="EE120" s="554"/>
      <c r="EF120" s="554"/>
      <c r="EG120" s="554"/>
      <c r="EH120" s="554"/>
      <c r="EI120" s="554"/>
      <c r="EJ120" s="554"/>
      <c r="EK120" s="554"/>
      <c r="EL120" s="554"/>
      <c r="EM120" s="554"/>
      <c r="EN120" s="554"/>
      <c r="EO120" s="554"/>
      <c r="EP120" s="554"/>
      <c r="EQ120" s="554"/>
      <c r="ER120" s="554"/>
      <c r="ES120" s="554"/>
      <c r="ET120" s="554"/>
      <c r="EU120" s="554"/>
      <c r="EV120" s="554"/>
      <c r="EW120" s="554"/>
      <c r="EX120" s="554"/>
      <c r="EY120" s="554"/>
      <c r="EZ120" s="554"/>
      <c r="FA120" s="554"/>
      <c r="FB120" s="554"/>
      <c r="FC120" s="554"/>
      <c r="FD120" s="554"/>
      <c r="FE120" s="554"/>
      <c r="FF120" s="554"/>
      <c r="FG120" s="554"/>
      <c r="FH120" s="554"/>
      <c r="FI120" s="554"/>
      <c r="FJ120" s="554"/>
      <c r="FK120" s="554"/>
      <c r="FL120" s="554"/>
      <c r="FM120" s="554"/>
      <c r="FN120" s="554"/>
      <c r="FO120" s="554"/>
      <c r="FP120" s="554"/>
      <c r="FQ120" s="554"/>
      <c r="FR120" s="554"/>
      <c r="FS120" s="554"/>
      <c r="FT120" s="554"/>
      <c r="FU120" s="554"/>
      <c r="FV120" s="554"/>
      <c r="FW120" s="554"/>
      <c r="FX120" s="554"/>
      <c r="FY120" s="554"/>
      <c r="FZ120" s="554"/>
      <c r="GA120" s="554"/>
      <c r="GB120" s="554"/>
      <c r="GC120" s="554"/>
      <c r="GD120" s="554"/>
      <c r="GE120" s="554"/>
      <c r="GF120" s="554"/>
      <c r="GG120" s="554"/>
      <c r="GH120" s="554"/>
      <c r="GI120" s="554"/>
      <c r="GJ120" s="554"/>
      <c r="GK120" s="554"/>
      <c r="GL120" s="554"/>
      <c r="GM120" s="554"/>
      <c r="GN120" s="554"/>
      <c r="GO120" s="554"/>
      <c r="GP120" s="554"/>
      <c r="GQ120" s="554"/>
      <c r="GR120" s="554"/>
      <c r="GS120" s="554"/>
      <c r="GT120" s="554"/>
      <c r="GU120" s="554"/>
      <c r="GV120" s="554"/>
      <c r="GW120" s="554"/>
      <c r="GX120" s="554"/>
      <c r="GY120" s="554"/>
      <c r="GZ120" s="554"/>
      <c r="HA120" s="554"/>
      <c r="HB120" s="554"/>
      <c r="HC120" s="554"/>
      <c r="HD120" s="554"/>
      <c r="HE120" s="554"/>
      <c r="HF120" s="554"/>
      <c r="HG120" s="554"/>
      <c r="HH120" s="554"/>
      <c r="HI120" s="554"/>
      <c r="HJ120" s="554"/>
      <c r="HK120" s="554"/>
      <c r="HL120" s="554"/>
      <c r="HM120" s="554"/>
      <c r="HN120" s="554"/>
      <c r="HO120" s="554"/>
      <c r="HP120" s="554"/>
      <c r="HQ120" s="554"/>
      <c r="HR120" s="554"/>
      <c r="HS120" s="554"/>
      <c r="HT120" s="554"/>
      <c r="HU120" s="554"/>
      <c r="HV120" s="554"/>
      <c r="HW120" s="554"/>
      <c r="HX120" s="554"/>
      <c r="HY120" s="554"/>
      <c r="HZ120" s="554"/>
      <c r="IA120" s="554"/>
      <c r="IB120" s="554"/>
      <c r="IC120" s="554"/>
      <c r="ID120" s="554"/>
      <c r="IE120" s="554"/>
      <c r="IF120" s="554"/>
      <c r="IG120" s="554"/>
      <c r="IH120" s="554"/>
    </row>
    <row r="121" spans="1:242" s="555" customFormat="1" ht="34.5" hidden="1" customHeight="1">
      <c r="A121" s="547"/>
      <c r="B121" s="547" t="s">
        <v>368</v>
      </c>
      <c r="C121" s="561" t="s">
        <v>189</v>
      </c>
      <c r="D121" s="564" t="s">
        <v>554</v>
      </c>
      <c r="E121" s="572" t="s">
        <v>120</v>
      </c>
      <c r="F121" s="572"/>
      <c r="G121" s="564" t="s">
        <v>708</v>
      </c>
      <c r="H121" s="566"/>
      <c r="I121" s="564" t="s">
        <v>56</v>
      </c>
      <c r="J121" s="564" t="s">
        <v>56</v>
      </c>
      <c r="K121" s="689" t="s">
        <v>785</v>
      </c>
      <c r="L121" s="576" t="s">
        <v>31</v>
      </c>
      <c r="M121" s="573"/>
      <c r="N121" s="567"/>
      <c r="O121" s="567">
        <v>16</v>
      </c>
      <c r="P121" s="976"/>
      <c r="Q121" s="1183"/>
      <c r="R121" s="1183"/>
      <c r="S121" s="1000" t="s">
        <v>729</v>
      </c>
      <c r="T121" s="548" t="s">
        <v>348</v>
      </c>
      <c r="U121" s="548" t="s">
        <v>373</v>
      </c>
      <c r="V121" s="548" t="s">
        <v>374</v>
      </c>
      <c r="W121" s="549">
        <v>1</v>
      </c>
      <c r="X121" s="550" t="s">
        <v>314</v>
      </c>
      <c r="Y121" s="550" t="s">
        <v>312</v>
      </c>
      <c r="Z121" s="550" t="s">
        <v>354</v>
      </c>
      <c r="AA121" s="1132">
        <v>1</v>
      </c>
      <c r="AB121" s="1132" t="s">
        <v>314</v>
      </c>
      <c r="AC121" s="1132" t="s">
        <v>312</v>
      </c>
      <c r="AD121" s="1132" t="s">
        <v>354</v>
      </c>
      <c r="AE121" s="1052">
        <v>1</v>
      </c>
      <c r="AF121" s="1050" t="s">
        <v>314</v>
      </c>
      <c r="AG121" s="1050" t="s">
        <v>312</v>
      </c>
      <c r="AH121" s="1050" t="s">
        <v>354</v>
      </c>
      <c r="AI121" s="569" t="s">
        <v>607</v>
      </c>
      <c r="AJ121" s="554"/>
      <c r="AK121" s="554"/>
      <c r="AL121" s="554"/>
      <c r="AM121" s="554"/>
      <c r="AN121" s="554"/>
      <c r="AO121" s="554"/>
      <c r="AP121" s="554"/>
      <c r="AQ121" s="554"/>
      <c r="AR121" s="554"/>
      <c r="AS121" s="554"/>
      <c r="AT121" s="554"/>
      <c r="AU121" s="554"/>
      <c r="AV121" s="554"/>
      <c r="AW121" s="554"/>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4"/>
      <c r="CX121" s="554"/>
      <c r="CY121" s="554"/>
      <c r="CZ121" s="554"/>
      <c r="DA121" s="554"/>
      <c r="DB121" s="554"/>
      <c r="DC121" s="554"/>
      <c r="DD121" s="554"/>
      <c r="DE121" s="554"/>
      <c r="DF121" s="554"/>
      <c r="DG121" s="554"/>
      <c r="DH121" s="554"/>
      <c r="DI121" s="554"/>
      <c r="DJ121" s="554"/>
      <c r="DK121" s="554"/>
      <c r="DL121" s="554"/>
      <c r="DM121" s="554"/>
      <c r="DN121" s="554"/>
      <c r="DO121" s="554"/>
      <c r="DP121" s="554"/>
      <c r="DQ121" s="554"/>
      <c r="DR121" s="554"/>
      <c r="DS121" s="554"/>
      <c r="DT121" s="554"/>
      <c r="DU121" s="554"/>
      <c r="DV121" s="554"/>
      <c r="DW121" s="554"/>
      <c r="DX121" s="554"/>
      <c r="DY121" s="554"/>
      <c r="DZ121" s="554"/>
      <c r="EA121" s="554"/>
      <c r="EB121" s="554"/>
      <c r="EC121" s="554"/>
      <c r="ED121" s="554"/>
      <c r="EE121" s="554"/>
      <c r="EF121" s="554"/>
      <c r="EG121" s="554"/>
      <c r="EH121" s="554"/>
      <c r="EI121" s="554"/>
      <c r="EJ121" s="554"/>
      <c r="EK121" s="554"/>
      <c r="EL121" s="554"/>
      <c r="EM121" s="554"/>
      <c r="EN121" s="554"/>
      <c r="EO121" s="554"/>
      <c r="EP121" s="554"/>
      <c r="EQ121" s="554"/>
      <c r="ER121" s="554"/>
      <c r="ES121" s="554"/>
      <c r="ET121" s="554"/>
      <c r="EU121" s="554"/>
      <c r="EV121" s="554"/>
      <c r="EW121" s="554"/>
      <c r="EX121" s="554"/>
      <c r="EY121" s="554"/>
      <c r="EZ121" s="554"/>
      <c r="FA121" s="554"/>
      <c r="FB121" s="554"/>
      <c r="FC121" s="554"/>
      <c r="FD121" s="554"/>
      <c r="FE121" s="554"/>
      <c r="FF121" s="554"/>
      <c r="FG121" s="554"/>
      <c r="FH121" s="554"/>
      <c r="FI121" s="554"/>
      <c r="FJ121" s="554"/>
      <c r="FK121" s="554"/>
      <c r="FL121" s="554"/>
      <c r="FM121" s="554"/>
      <c r="FN121" s="554"/>
      <c r="FO121" s="554"/>
      <c r="FP121" s="554"/>
      <c r="FQ121" s="554"/>
      <c r="FR121" s="554"/>
      <c r="FS121" s="554"/>
      <c r="FT121" s="554"/>
      <c r="FU121" s="554"/>
      <c r="FV121" s="554"/>
      <c r="FW121" s="554"/>
      <c r="FX121" s="554"/>
      <c r="FY121" s="554"/>
      <c r="FZ121" s="554"/>
      <c r="GA121" s="554"/>
      <c r="GB121" s="554"/>
      <c r="GC121" s="554"/>
      <c r="GD121" s="554"/>
      <c r="GE121" s="554"/>
      <c r="GF121" s="554"/>
      <c r="GG121" s="554"/>
      <c r="GH121" s="554"/>
      <c r="GI121" s="554"/>
      <c r="GJ121" s="554"/>
      <c r="GK121" s="554"/>
      <c r="GL121" s="554"/>
      <c r="GM121" s="554"/>
      <c r="GN121" s="554"/>
      <c r="GO121" s="554"/>
      <c r="GP121" s="554"/>
      <c r="GQ121" s="554"/>
      <c r="GR121" s="554"/>
      <c r="GS121" s="554"/>
      <c r="GT121" s="554"/>
      <c r="GU121" s="554"/>
      <c r="GV121" s="554"/>
      <c r="GW121" s="554"/>
      <c r="GX121" s="554"/>
      <c r="GY121" s="554"/>
      <c r="GZ121" s="554"/>
      <c r="HA121" s="554"/>
      <c r="HB121" s="554"/>
      <c r="HC121" s="554"/>
      <c r="HD121" s="554"/>
      <c r="HE121" s="554"/>
      <c r="HF121" s="554"/>
      <c r="HG121" s="554"/>
      <c r="HH121" s="554"/>
      <c r="HI121" s="554"/>
      <c r="HJ121" s="554"/>
      <c r="HK121" s="554"/>
      <c r="HL121" s="554"/>
      <c r="HM121" s="554"/>
      <c r="HN121" s="554"/>
      <c r="HO121" s="554"/>
      <c r="HP121" s="554"/>
      <c r="HQ121" s="554"/>
      <c r="HR121" s="554"/>
      <c r="HS121" s="554"/>
      <c r="HT121" s="554"/>
      <c r="HU121" s="554"/>
      <c r="HV121" s="554"/>
      <c r="HW121" s="554"/>
      <c r="HX121" s="554"/>
      <c r="HY121" s="554"/>
      <c r="HZ121" s="554"/>
      <c r="IA121" s="554"/>
      <c r="IB121" s="554"/>
      <c r="IC121" s="554"/>
      <c r="ID121" s="554"/>
      <c r="IE121" s="554"/>
      <c r="IF121" s="554"/>
      <c r="IG121" s="554"/>
      <c r="IH121" s="554"/>
    </row>
    <row r="122" spans="1:242" s="555" customFormat="1" ht="34.5" hidden="1" customHeight="1">
      <c r="A122" s="547"/>
      <c r="B122" s="547" t="s">
        <v>369</v>
      </c>
      <c r="C122" s="561" t="s">
        <v>190</v>
      </c>
      <c r="D122" s="564"/>
      <c r="E122" s="572" t="s">
        <v>120</v>
      </c>
      <c r="F122" s="572"/>
      <c r="G122" s="564" t="s">
        <v>708</v>
      </c>
      <c r="H122" s="566"/>
      <c r="I122" s="564" t="s">
        <v>56</v>
      </c>
      <c r="J122" s="564" t="s">
        <v>56</v>
      </c>
      <c r="K122" s="689" t="s">
        <v>842</v>
      </c>
      <c r="L122" s="576" t="s">
        <v>31</v>
      </c>
      <c r="M122" s="573"/>
      <c r="N122" s="567"/>
      <c r="O122" s="567">
        <v>12</v>
      </c>
      <c r="P122" s="976"/>
      <c r="Q122" s="1183"/>
      <c r="R122" s="1183"/>
      <c r="S122" s="1000">
        <v>1</v>
      </c>
      <c r="T122" s="548" t="s">
        <v>314</v>
      </c>
      <c r="U122" s="548" t="s">
        <v>315</v>
      </c>
      <c r="V122" s="548" t="s">
        <v>371</v>
      </c>
      <c r="W122" s="549">
        <v>1</v>
      </c>
      <c r="X122" s="550" t="s">
        <v>314</v>
      </c>
      <c r="Y122" s="550" t="s">
        <v>315</v>
      </c>
      <c r="Z122" s="550" t="s">
        <v>371</v>
      </c>
      <c r="AA122" s="1132">
        <v>1</v>
      </c>
      <c r="AB122" s="1132" t="s">
        <v>314</v>
      </c>
      <c r="AC122" s="1132" t="s">
        <v>315</v>
      </c>
      <c r="AD122" s="1132" t="s">
        <v>371</v>
      </c>
      <c r="AE122" s="1052">
        <v>1</v>
      </c>
      <c r="AF122" s="1050" t="s">
        <v>314</v>
      </c>
      <c r="AG122" s="1050" t="s">
        <v>315</v>
      </c>
      <c r="AH122" s="1050" t="s">
        <v>371</v>
      </c>
      <c r="AI122" s="569" t="s">
        <v>608</v>
      </c>
      <c r="AJ122" s="554"/>
      <c r="AK122" s="554"/>
      <c r="AL122" s="554"/>
      <c r="AM122" s="554"/>
      <c r="AN122" s="554"/>
      <c r="AO122" s="554"/>
      <c r="AP122" s="554"/>
      <c r="AQ122" s="554"/>
      <c r="AR122" s="554"/>
      <c r="AS122" s="554"/>
      <c r="AT122" s="554"/>
      <c r="AU122" s="554"/>
      <c r="AV122" s="554"/>
      <c r="AW122" s="554"/>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4"/>
      <c r="CX122" s="554"/>
      <c r="CY122" s="554"/>
      <c r="CZ122" s="554"/>
      <c r="DA122" s="554"/>
      <c r="DB122" s="554"/>
      <c r="DC122" s="554"/>
      <c r="DD122" s="554"/>
      <c r="DE122" s="554"/>
      <c r="DF122" s="554"/>
      <c r="DG122" s="554"/>
      <c r="DH122" s="554"/>
      <c r="DI122" s="554"/>
      <c r="DJ122" s="554"/>
      <c r="DK122" s="554"/>
      <c r="DL122" s="554"/>
      <c r="DM122" s="554"/>
      <c r="DN122" s="554"/>
      <c r="DO122" s="554"/>
      <c r="DP122" s="554"/>
      <c r="DQ122" s="554"/>
      <c r="DR122" s="554"/>
      <c r="DS122" s="554"/>
      <c r="DT122" s="554"/>
      <c r="DU122" s="554"/>
      <c r="DV122" s="554"/>
      <c r="DW122" s="554"/>
      <c r="DX122" s="554"/>
      <c r="DY122" s="554"/>
      <c r="DZ122" s="554"/>
      <c r="EA122" s="554"/>
      <c r="EB122" s="554"/>
      <c r="EC122" s="554"/>
      <c r="ED122" s="554"/>
      <c r="EE122" s="554"/>
      <c r="EF122" s="554"/>
      <c r="EG122" s="554"/>
      <c r="EH122" s="554"/>
      <c r="EI122" s="554"/>
      <c r="EJ122" s="554"/>
      <c r="EK122" s="554"/>
      <c r="EL122" s="554"/>
      <c r="EM122" s="554"/>
      <c r="EN122" s="554"/>
      <c r="EO122" s="554"/>
      <c r="EP122" s="554"/>
      <c r="EQ122" s="554"/>
      <c r="ER122" s="554"/>
      <c r="ES122" s="554"/>
      <c r="ET122" s="554"/>
      <c r="EU122" s="554"/>
      <c r="EV122" s="554"/>
      <c r="EW122" s="554"/>
      <c r="EX122" s="554"/>
      <c r="EY122" s="554"/>
      <c r="EZ122" s="554"/>
      <c r="FA122" s="554"/>
      <c r="FB122" s="554"/>
      <c r="FC122" s="554"/>
      <c r="FD122" s="554"/>
      <c r="FE122" s="554"/>
      <c r="FF122" s="554"/>
      <c r="FG122" s="554"/>
      <c r="FH122" s="554"/>
      <c r="FI122" s="554"/>
      <c r="FJ122" s="554"/>
      <c r="FK122" s="554"/>
      <c r="FL122" s="554"/>
      <c r="FM122" s="554"/>
      <c r="FN122" s="554"/>
      <c r="FO122" s="554"/>
      <c r="FP122" s="554"/>
      <c r="FQ122" s="554"/>
      <c r="FR122" s="554"/>
      <c r="FS122" s="554"/>
      <c r="FT122" s="554"/>
      <c r="FU122" s="554"/>
      <c r="FV122" s="554"/>
      <c r="FW122" s="554"/>
      <c r="FX122" s="554"/>
      <c r="FY122" s="554"/>
      <c r="FZ122" s="554"/>
      <c r="GA122" s="554"/>
      <c r="GB122" s="554"/>
      <c r="GC122" s="554"/>
      <c r="GD122" s="554"/>
      <c r="GE122" s="554"/>
      <c r="GF122" s="554"/>
      <c r="GG122" s="554"/>
      <c r="GH122" s="554"/>
      <c r="GI122" s="554"/>
      <c r="GJ122" s="554"/>
      <c r="GK122" s="554"/>
      <c r="GL122" s="554"/>
      <c r="GM122" s="554"/>
      <c r="GN122" s="554"/>
      <c r="GO122" s="554"/>
      <c r="GP122" s="554"/>
      <c r="GQ122" s="554"/>
      <c r="GR122" s="554"/>
      <c r="GS122" s="554"/>
      <c r="GT122" s="554"/>
      <c r="GU122" s="554"/>
      <c r="GV122" s="554"/>
      <c r="GW122" s="554"/>
      <c r="GX122" s="554"/>
      <c r="GY122" s="554"/>
      <c r="GZ122" s="554"/>
      <c r="HA122" s="554"/>
      <c r="HB122" s="554"/>
      <c r="HC122" s="554"/>
      <c r="HD122" s="554"/>
      <c r="HE122" s="554"/>
      <c r="HF122" s="554"/>
      <c r="HG122" s="554"/>
      <c r="HH122" s="554"/>
      <c r="HI122" s="554"/>
      <c r="HJ122" s="554"/>
      <c r="HK122" s="554"/>
      <c r="HL122" s="554"/>
      <c r="HM122" s="554"/>
      <c r="HN122" s="554"/>
      <c r="HO122" s="554"/>
      <c r="HP122" s="554"/>
      <c r="HQ122" s="554"/>
      <c r="HR122" s="554"/>
      <c r="HS122" s="554"/>
      <c r="HT122" s="554"/>
      <c r="HU122" s="554"/>
      <c r="HV122" s="554"/>
      <c r="HW122" s="554"/>
      <c r="HX122" s="554"/>
      <c r="HY122" s="554"/>
      <c r="HZ122" s="554"/>
      <c r="IA122" s="554"/>
      <c r="IB122" s="554"/>
      <c r="IC122" s="554"/>
      <c r="ID122" s="554"/>
      <c r="IE122" s="554"/>
      <c r="IF122" s="554"/>
      <c r="IG122" s="554"/>
      <c r="IH122" s="554"/>
    </row>
    <row r="123" spans="1:242" s="505" customFormat="1" ht="34.5" hidden="1" customHeight="1">
      <c r="A123" s="528" t="s">
        <v>678</v>
      </c>
      <c r="B123" s="528" t="s">
        <v>462</v>
      </c>
      <c r="C123" s="529" t="s">
        <v>483</v>
      </c>
      <c r="D123" s="530" t="s">
        <v>573</v>
      </c>
      <c r="E123" s="531" t="s">
        <v>709</v>
      </c>
      <c r="F123" s="531"/>
      <c r="G123" s="531"/>
      <c r="H123" s="532"/>
      <c r="I123" s="533">
        <f>+I$96+I124+I125</f>
        <v>30</v>
      </c>
      <c r="J123" s="533">
        <f>+J$96+J124+J125</f>
        <v>30</v>
      </c>
      <c r="K123" s="533"/>
      <c r="L123" s="629"/>
      <c r="M123" s="533"/>
      <c r="N123" s="534"/>
      <c r="O123" s="534"/>
      <c r="P123" s="979"/>
      <c r="Q123" s="1185"/>
      <c r="R123" s="1185"/>
      <c r="S123" s="1003"/>
      <c r="T123" s="535"/>
      <c r="U123" s="535"/>
      <c r="V123" s="535"/>
      <c r="W123" s="536"/>
      <c r="X123" s="530"/>
      <c r="Y123" s="537"/>
      <c r="Z123" s="538"/>
      <c r="AA123" s="1135"/>
      <c r="AB123" s="1136"/>
      <c r="AC123" s="1136"/>
      <c r="AD123" s="1136"/>
      <c r="AE123" s="1135"/>
      <c r="AF123" s="1136"/>
      <c r="AG123" s="1136"/>
      <c r="AH123" s="1136"/>
      <c r="AI123" s="539"/>
    </row>
    <row r="124" spans="1:242" s="555" customFormat="1" ht="34.5" hidden="1" customHeight="1">
      <c r="A124" s="547" t="str">
        <f>IF(A109="","",A109)</f>
        <v/>
      </c>
      <c r="B124" s="547" t="s">
        <v>375</v>
      </c>
      <c r="C124" s="561" t="str">
        <f>IF(C109="","",C109)</f>
        <v>Histoire moderne : fondements institutionnels et politiques</v>
      </c>
      <c r="D124" s="564" t="s">
        <v>555</v>
      </c>
      <c r="E124" s="572" t="str">
        <f>IF(E109="","",E109)</f>
        <v>UE de tronc commun</v>
      </c>
      <c r="F124" s="572" t="str">
        <f>IF(F109="","",F109)</f>
        <v xml:space="preserve">L2 Histoire (parc. Histoire-Droit = CM uniquement) </v>
      </c>
      <c r="G124" s="564" t="str">
        <f>IF(G109="","",G109)</f>
        <v>HIST</v>
      </c>
      <c r="H124" s="566"/>
      <c r="I124" s="564">
        <v>3</v>
      </c>
      <c r="J124" s="564">
        <v>3</v>
      </c>
      <c r="K124" s="573" t="str">
        <f>IF(K109="","",K109)</f>
        <v>LANOË Catherine</v>
      </c>
      <c r="L124" s="576" t="str">
        <f>IF(L109="","",L109)</f>
        <v>22</v>
      </c>
      <c r="M124" s="573"/>
      <c r="N124" s="588">
        <f>IF(N109="","",N109)</f>
        <v>24</v>
      </c>
      <c r="O124" s="588"/>
      <c r="P124" s="976"/>
      <c r="Q124" s="1183"/>
      <c r="R124" s="1183"/>
      <c r="S124" s="1000" t="str">
        <f t="shared" ref="S124:AI124" si="0">IF(S109="","",S109)</f>
        <v>50%CC50% CT</v>
      </c>
      <c r="T124" s="548" t="str">
        <f t="shared" si="0"/>
        <v>mixte</v>
      </c>
      <c r="U124" s="548" t="str">
        <f t="shared" si="0"/>
        <v>écrit et oral</v>
      </c>
      <c r="V124" s="548" t="str">
        <f t="shared" si="0"/>
        <v>CT = écrit 4h00</v>
      </c>
      <c r="W124" s="549">
        <f t="shared" si="0"/>
        <v>1</v>
      </c>
      <c r="X124" s="550" t="str">
        <f t="shared" si="0"/>
        <v>CT</v>
      </c>
      <c r="Y124" s="550" t="str">
        <f t="shared" si="0"/>
        <v>Ecrit</v>
      </c>
      <c r="Z124" s="550" t="str">
        <f t="shared" si="0"/>
        <v>4h00</v>
      </c>
      <c r="AA124" s="1132">
        <f t="shared" si="0"/>
        <v>1</v>
      </c>
      <c r="AB124" s="1132" t="str">
        <f t="shared" si="0"/>
        <v>CT</v>
      </c>
      <c r="AC124" s="1132" t="str">
        <f t="shared" si="0"/>
        <v>Ecrit</v>
      </c>
      <c r="AD124" s="1132" t="str">
        <f t="shared" si="0"/>
        <v>4h00</v>
      </c>
      <c r="AE124" s="1052">
        <f t="shared" si="0"/>
        <v>1</v>
      </c>
      <c r="AF124" s="1050" t="str">
        <f t="shared" si="0"/>
        <v>CT</v>
      </c>
      <c r="AG124" s="1050" t="str">
        <f t="shared" si="0"/>
        <v>Ecrit</v>
      </c>
      <c r="AH124" s="1050" t="str">
        <f t="shared" si="0"/>
        <v>4h00</v>
      </c>
      <c r="AI124" s="569" t="str">
        <f t="shared" si="0"/>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J124" s="554"/>
      <c r="AK124" s="554"/>
      <c r="AL124" s="554"/>
      <c r="AM124" s="554"/>
      <c r="AN124" s="554"/>
      <c r="AO124" s="554"/>
      <c r="AP124" s="554"/>
      <c r="AQ124" s="554"/>
      <c r="AR124" s="554"/>
      <c r="AS124" s="554"/>
      <c r="AT124" s="554"/>
      <c r="AU124" s="554"/>
      <c r="AV124" s="554"/>
      <c r="AW124" s="554"/>
      <c r="AX124" s="554"/>
      <c r="AY124" s="554"/>
      <c r="AZ124" s="554"/>
      <c r="BA124" s="554"/>
      <c r="BB124" s="554"/>
      <c r="BC124" s="554"/>
      <c r="BD124" s="554"/>
      <c r="BE124" s="554"/>
      <c r="BF124" s="554"/>
      <c r="BG124" s="554"/>
      <c r="BH124" s="554"/>
      <c r="BI124" s="554"/>
      <c r="BJ124" s="554"/>
      <c r="BK124" s="554"/>
      <c r="BL124" s="554"/>
      <c r="BM124" s="554"/>
      <c r="BN124" s="554"/>
      <c r="BO124" s="554"/>
      <c r="BP124" s="554"/>
      <c r="BQ124" s="554"/>
      <c r="BR124" s="554"/>
      <c r="BS124" s="554"/>
      <c r="BT124" s="554"/>
      <c r="BU124" s="554"/>
      <c r="BV124" s="554"/>
      <c r="BW124" s="554"/>
      <c r="BX124" s="554"/>
      <c r="BY124" s="554"/>
      <c r="BZ124" s="554"/>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4"/>
      <c r="CX124" s="554"/>
      <c r="CY124" s="554"/>
      <c r="CZ124" s="554"/>
      <c r="DA124" s="554"/>
      <c r="DB124" s="554"/>
      <c r="DC124" s="554"/>
      <c r="DD124" s="554"/>
      <c r="DE124" s="554"/>
      <c r="DF124" s="554"/>
      <c r="DG124" s="554"/>
      <c r="DH124" s="554"/>
      <c r="DI124" s="554"/>
      <c r="DJ124" s="554"/>
      <c r="DK124" s="554"/>
      <c r="DL124" s="554"/>
      <c r="DM124" s="554"/>
      <c r="DN124" s="554"/>
      <c r="DO124" s="554"/>
      <c r="DP124" s="554"/>
      <c r="DQ124" s="554"/>
      <c r="DR124" s="554"/>
      <c r="DS124" s="554"/>
      <c r="DT124" s="554"/>
      <c r="DU124" s="554"/>
      <c r="DV124" s="554"/>
      <c r="DW124" s="554"/>
      <c r="DX124" s="554"/>
      <c r="DY124" s="554"/>
      <c r="DZ124" s="554"/>
      <c r="EA124" s="554"/>
      <c r="EB124" s="554"/>
      <c r="EC124" s="554"/>
      <c r="ED124" s="554"/>
      <c r="EE124" s="554"/>
      <c r="EF124" s="554"/>
      <c r="EG124" s="554"/>
      <c r="EH124" s="554"/>
      <c r="EI124" s="554"/>
      <c r="EJ124" s="554"/>
      <c r="EK124" s="554"/>
      <c r="EL124" s="554"/>
      <c r="EM124" s="554"/>
      <c r="EN124" s="554"/>
      <c r="EO124" s="554"/>
      <c r="EP124" s="554"/>
      <c r="EQ124" s="554"/>
      <c r="ER124" s="554"/>
      <c r="ES124" s="554"/>
      <c r="ET124" s="554"/>
      <c r="EU124" s="554"/>
      <c r="EV124" s="554"/>
      <c r="EW124" s="554"/>
      <c r="EX124" s="554"/>
      <c r="EY124" s="554"/>
      <c r="EZ124" s="554"/>
      <c r="FA124" s="554"/>
      <c r="FB124" s="554"/>
      <c r="FC124" s="554"/>
      <c r="FD124" s="554"/>
      <c r="FE124" s="554"/>
      <c r="FF124" s="554"/>
      <c r="FG124" s="554"/>
      <c r="FH124" s="554"/>
      <c r="FI124" s="554"/>
      <c r="FJ124" s="554"/>
      <c r="FK124" s="554"/>
      <c r="FL124" s="554"/>
      <c r="FM124" s="554"/>
      <c r="FN124" s="554"/>
      <c r="FO124" s="554"/>
      <c r="FP124" s="554"/>
      <c r="FQ124" s="554"/>
      <c r="FR124" s="554"/>
      <c r="FS124" s="554"/>
      <c r="FT124" s="554"/>
      <c r="FU124" s="554"/>
      <c r="FV124" s="554"/>
      <c r="FW124" s="554"/>
      <c r="FX124" s="554"/>
      <c r="FY124" s="554"/>
      <c r="FZ124" s="554"/>
      <c r="GA124" s="554"/>
      <c r="GB124" s="554"/>
      <c r="GC124" s="554"/>
      <c r="GD124" s="554"/>
      <c r="GE124" s="554"/>
      <c r="GF124" s="554"/>
      <c r="GG124" s="554"/>
      <c r="GH124" s="554"/>
      <c r="GI124" s="554"/>
      <c r="GJ124" s="554"/>
      <c r="GK124" s="554"/>
      <c r="GL124" s="554"/>
      <c r="GM124" s="554"/>
      <c r="GN124" s="554"/>
      <c r="GO124" s="554"/>
      <c r="GP124" s="554"/>
      <c r="GQ124" s="554"/>
      <c r="GR124" s="554"/>
      <c r="GS124" s="554"/>
      <c r="GT124" s="554"/>
      <c r="GU124" s="554"/>
      <c r="GV124" s="554"/>
      <c r="GW124" s="554"/>
      <c r="GX124" s="554"/>
      <c r="GY124" s="554"/>
      <c r="GZ124" s="554"/>
      <c r="HA124" s="554"/>
      <c r="HB124" s="554"/>
      <c r="HC124" s="554"/>
      <c r="HD124" s="554"/>
      <c r="HE124" s="554"/>
      <c r="HF124" s="554"/>
      <c r="HG124" s="554"/>
      <c r="HH124" s="554"/>
      <c r="HI124" s="554"/>
      <c r="HJ124" s="554"/>
      <c r="HK124" s="554"/>
      <c r="HL124" s="554"/>
      <c r="HM124" s="554"/>
      <c r="HN124" s="554"/>
      <c r="HO124" s="554"/>
      <c r="HP124" s="554"/>
      <c r="HQ124" s="554"/>
      <c r="HR124" s="554"/>
      <c r="HS124" s="554"/>
      <c r="HT124" s="554"/>
      <c r="HU124" s="554"/>
      <c r="HV124" s="554"/>
      <c r="HW124" s="554"/>
      <c r="HX124" s="554"/>
      <c r="HY124" s="554"/>
      <c r="HZ124" s="554"/>
      <c r="IA124" s="554"/>
      <c r="IB124" s="554"/>
      <c r="IC124" s="554"/>
      <c r="ID124" s="554"/>
      <c r="IE124" s="554"/>
      <c r="IF124" s="554"/>
      <c r="IG124" s="554"/>
      <c r="IH124" s="554"/>
    </row>
    <row r="125" spans="1:242" s="505" customFormat="1" ht="34.5" hidden="1" customHeight="1">
      <c r="A125" s="507" t="s">
        <v>730</v>
      </c>
      <c r="B125" s="507" t="s">
        <v>464</v>
      </c>
      <c r="C125" s="508" t="s">
        <v>794</v>
      </c>
      <c r="D125" s="509"/>
      <c r="E125" s="509" t="s">
        <v>756</v>
      </c>
      <c r="F125" s="509"/>
      <c r="G125" s="510"/>
      <c r="H125" s="511"/>
      <c r="I125" s="512">
        <f>+I126+I127+I128</f>
        <v>14</v>
      </c>
      <c r="J125" s="511">
        <f>+J126+J127+J128</f>
        <v>14</v>
      </c>
      <c r="K125" s="512"/>
      <c r="L125" s="577"/>
      <c r="M125" s="512"/>
      <c r="N125" s="511"/>
      <c r="O125" s="513"/>
      <c r="P125" s="977"/>
      <c r="Q125" s="1184"/>
      <c r="R125" s="1184"/>
      <c r="S125" s="1001"/>
      <c r="T125" s="514"/>
      <c r="U125" s="514"/>
      <c r="V125" s="514"/>
      <c r="W125" s="515"/>
      <c r="X125" s="516"/>
      <c r="Y125" s="516"/>
      <c r="Z125" s="516"/>
      <c r="AA125" s="1051"/>
      <c r="AB125" s="1050"/>
      <c r="AC125" s="1050"/>
      <c r="AD125" s="1050"/>
      <c r="AE125" s="1051"/>
      <c r="AF125" s="1050"/>
      <c r="AG125" s="1050"/>
      <c r="AH125" s="1050"/>
      <c r="AI125" s="518"/>
    </row>
    <row r="126" spans="1:242" s="555" customFormat="1" ht="34.5" hidden="1" customHeight="1">
      <c r="A126" s="547"/>
      <c r="B126" s="547" t="s">
        <v>469</v>
      </c>
      <c r="C126" s="561" t="s">
        <v>195</v>
      </c>
      <c r="D126" s="564" t="s">
        <v>559</v>
      </c>
      <c r="E126" s="572" t="s">
        <v>120</v>
      </c>
      <c r="F126" s="547" t="s">
        <v>102</v>
      </c>
      <c r="G126" s="564" t="s">
        <v>102</v>
      </c>
      <c r="H126" s="566"/>
      <c r="I126" s="564">
        <v>5</v>
      </c>
      <c r="J126" s="564">
        <v>5</v>
      </c>
      <c r="K126" s="573" t="s">
        <v>843</v>
      </c>
      <c r="L126" s="576" t="s">
        <v>733</v>
      </c>
      <c r="M126" s="573"/>
      <c r="N126" s="567">
        <v>36</v>
      </c>
      <c r="O126" s="567">
        <v>15</v>
      </c>
      <c r="P126" s="976"/>
      <c r="Q126" s="1183"/>
      <c r="R126" s="1183"/>
      <c r="S126" s="1000" t="s">
        <v>376</v>
      </c>
      <c r="T126" s="548" t="s">
        <v>376</v>
      </c>
      <c r="U126" s="548" t="s">
        <v>376</v>
      </c>
      <c r="V126" s="548" t="s">
        <v>376</v>
      </c>
      <c r="W126" s="549" t="s">
        <v>376</v>
      </c>
      <c r="X126" s="550" t="s">
        <v>376</v>
      </c>
      <c r="Y126" s="550" t="s">
        <v>376</v>
      </c>
      <c r="Z126" s="550" t="s">
        <v>376</v>
      </c>
      <c r="AA126" s="1132" t="s">
        <v>376</v>
      </c>
      <c r="AB126" s="1132" t="s">
        <v>376</v>
      </c>
      <c r="AC126" s="1132" t="s">
        <v>376</v>
      </c>
      <c r="AD126" s="1132" t="s">
        <v>376</v>
      </c>
      <c r="AE126" s="1052" t="s">
        <v>376</v>
      </c>
      <c r="AF126" s="1050" t="s">
        <v>376</v>
      </c>
      <c r="AG126" s="1050" t="s">
        <v>376</v>
      </c>
      <c r="AH126" s="1050" t="s">
        <v>376</v>
      </c>
      <c r="AI126" s="569"/>
      <c r="AJ126" s="554"/>
      <c r="AK126" s="554"/>
      <c r="AL126" s="554"/>
      <c r="AM126" s="554"/>
      <c r="AN126" s="554"/>
      <c r="AO126" s="554"/>
      <c r="AP126" s="554"/>
      <c r="AQ126" s="554"/>
      <c r="AR126" s="554"/>
      <c r="AS126" s="554"/>
      <c r="AT126" s="554"/>
      <c r="AU126" s="554"/>
      <c r="AV126" s="554"/>
      <c r="AW126" s="554"/>
      <c r="AX126" s="554"/>
      <c r="AY126" s="554"/>
      <c r="AZ126" s="554"/>
      <c r="BA126" s="554"/>
      <c r="BB126" s="554"/>
      <c r="BC126" s="554"/>
      <c r="BD126" s="554"/>
      <c r="BE126" s="554"/>
      <c r="BF126" s="554"/>
      <c r="BG126" s="554"/>
      <c r="BH126" s="554"/>
      <c r="BI126" s="554"/>
      <c r="BJ126" s="554"/>
      <c r="BK126" s="554"/>
      <c r="BL126" s="554"/>
      <c r="BM126" s="554"/>
      <c r="BN126" s="554"/>
      <c r="BO126" s="554"/>
      <c r="BP126" s="554"/>
      <c r="BQ126" s="554"/>
      <c r="BR126" s="554"/>
      <c r="BS126" s="554"/>
      <c r="BT126" s="554"/>
      <c r="BU126" s="554"/>
      <c r="BV126" s="554"/>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4"/>
      <c r="CX126" s="554"/>
      <c r="CY126" s="554"/>
      <c r="CZ126" s="554"/>
      <c r="DA126" s="554"/>
      <c r="DB126" s="554"/>
      <c r="DC126" s="554"/>
      <c r="DD126" s="554"/>
      <c r="DE126" s="554"/>
      <c r="DF126" s="554"/>
      <c r="DG126" s="554"/>
      <c r="DH126" s="554"/>
      <c r="DI126" s="554"/>
      <c r="DJ126" s="554"/>
      <c r="DK126" s="554"/>
      <c r="DL126" s="554"/>
      <c r="DM126" s="554"/>
      <c r="DN126" s="554"/>
      <c r="DO126" s="554"/>
      <c r="DP126" s="554"/>
      <c r="DQ126" s="554"/>
      <c r="DR126" s="554"/>
      <c r="DS126" s="554"/>
      <c r="DT126" s="554"/>
      <c r="DU126" s="554"/>
      <c r="DV126" s="554"/>
      <c r="DW126" s="554"/>
      <c r="DX126" s="554"/>
      <c r="DY126" s="554"/>
      <c r="DZ126" s="554"/>
      <c r="EA126" s="554"/>
      <c r="EB126" s="554"/>
      <c r="EC126" s="554"/>
      <c r="ED126" s="554"/>
      <c r="EE126" s="554"/>
      <c r="EF126" s="554"/>
      <c r="EG126" s="554"/>
      <c r="EH126" s="554"/>
      <c r="EI126" s="554"/>
      <c r="EJ126" s="554"/>
      <c r="EK126" s="554"/>
      <c r="EL126" s="554"/>
      <c r="EM126" s="554"/>
      <c r="EN126" s="554"/>
      <c r="EO126" s="554"/>
      <c r="EP126" s="554"/>
      <c r="EQ126" s="554"/>
      <c r="ER126" s="554"/>
      <c r="ES126" s="554"/>
      <c r="ET126" s="554"/>
      <c r="EU126" s="554"/>
      <c r="EV126" s="554"/>
      <c r="EW126" s="554"/>
      <c r="EX126" s="554"/>
      <c r="EY126" s="554"/>
      <c r="EZ126" s="554"/>
      <c r="FA126" s="554"/>
      <c r="FB126" s="554"/>
      <c r="FC126" s="554"/>
      <c r="FD126" s="554"/>
      <c r="FE126" s="554"/>
      <c r="FF126" s="554"/>
      <c r="FG126" s="554"/>
      <c r="FH126" s="554"/>
      <c r="FI126" s="554"/>
      <c r="FJ126" s="554"/>
      <c r="FK126" s="554"/>
      <c r="FL126" s="554"/>
      <c r="FM126" s="554"/>
      <c r="FN126" s="554"/>
      <c r="FO126" s="554"/>
      <c r="FP126" s="554"/>
      <c r="FQ126" s="554"/>
      <c r="FR126" s="554"/>
      <c r="FS126" s="554"/>
      <c r="FT126" s="554"/>
      <c r="FU126" s="554"/>
      <c r="FV126" s="554"/>
      <c r="FW126" s="554"/>
      <c r="FX126" s="554"/>
      <c r="FY126" s="554"/>
      <c r="FZ126" s="554"/>
      <c r="GA126" s="554"/>
      <c r="GB126" s="554"/>
      <c r="GC126" s="554"/>
      <c r="GD126" s="554"/>
      <c r="GE126" s="554"/>
      <c r="GF126" s="554"/>
      <c r="GG126" s="554"/>
      <c r="GH126" s="554"/>
      <c r="GI126" s="554"/>
      <c r="GJ126" s="554"/>
      <c r="GK126" s="554"/>
      <c r="GL126" s="554"/>
      <c r="GM126" s="554"/>
      <c r="GN126" s="554"/>
      <c r="GO126" s="554"/>
      <c r="GP126" s="554"/>
      <c r="GQ126" s="554"/>
      <c r="GR126" s="554"/>
      <c r="GS126" s="554"/>
      <c r="GT126" s="554"/>
      <c r="GU126" s="554"/>
      <c r="GV126" s="554"/>
      <c r="GW126" s="554"/>
      <c r="GX126" s="554"/>
      <c r="GY126" s="554"/>
      <c r="GZ126" s="554"/>
      <c r="HA126" s="554"/>
      <c r="HB126" s="554"/>
      <c r="HC126" s="554"/>
      <c r="HD126" s="554"/>
      <c r="HE126" s="554"/>
      <c r="HF126" s="554"/>
      <c r="HG126" s="554"/>
      <c r="HH126" s="554"/>
      <c r="HI126" s="554"/>
      <c r="HJ126" s="554"/>
      <c r="HK126" s="554"/>
      <c r="HL126" s="554"/>
      <c r="HM126" s="554"/>
      <c r="HN126" s="554"/>
      <c r="HO126" s="554"/>
      <c r="HP126" s="554"/>
      <c r="HQ126" s="554"/>
      <c r="HR126" s="554"/>
      <c r="HS126" s="554"/>
      <c r="HT126" s="554"/>
      <c r="HU126" s="554"/>
      <c r="HV126" s="554"/>
      <c r="HW126" s="554"/>
      <c r="HX126" s="554"/>
      <c r="HY126" s="554"/>
      <c r="HZ126" s="554"/>
      <c r="IA126" s="554"/>
      <c r="IB126" s="554"/>
      <c r="IC126" s="554"/>
      <c r="ID126" s="554"/>
      <c r="IE126" s="554"/>
      <c r="IF126" s="554"/>
      <c r="IG126" s="554"/>
      <c r="IH126" s="554"/>
    </row>
    <row r="127" spans="1:242" s="555" customFormat="1" ht="34.5" hidden="1" customHeight="1">
      <c r="A127" s="547"/>
      <c r="B127" s="547" t="s">
        <v>470</v>
      </c>
      <c r="C127" s="561" t="s">
        <v>584</v>
      </c>
      <c r="D127" s="564" t="s">
        <v>560</v>
      </c>
      <c r="E127" s="572" t="s">
        <v>120</v>
      </c>
      <c r="F127" s="572" t="s">
        <v>102</v>
      </c>
      <c r="G127" s="564" t="s">
        <v>102</v>
      </c>
      <c r="H127" s="566"/>
      <c r="I127" s="564">
        <v>5</v>
      </c>
      <c r="J127" s="564">
        <v>5</v>
      </c>
      <c r="K127" s="573" t="s">
        <v>844</v>
      </c>
      <c r="L127" s="576" t="s">
        <v>734</v>
      </c>
      <c r="M127" s="573"/>
      <c r="N127" s="567">
        <v>36</v>
      </c>
      <c r="O127" s="567">
        <v>15</v>
      </c>
      <c r="P127" s="976"/>
      <c r="Q127" s="1183"/>
      <c r="R127" s="1183"/>
      <c r="S127" s="1000" t="s">
        <v>376</v>
      </c>
      <c r="T127" s="548" t="s">
        <v>376</v>
      </c>
      <c r="U127" s="548" t="s">
        <v>376</v>
      </c>
      <c r="V127" s="548" t="s">
        <v>376</v>
      </c>
      <c r="W127" s="549" t="s">
        <v>376</v>
      </c>
      <c r="X127" s="550" t="s">
        <v>376</v>
      </c>
      <c r="Y127" s="550" t="s">
        <v>376</v>
      </c>
      <c r="Z127" s="550" t="s">
        <v>376</v>
      </c>
      <c r="AA127" s="1132" t="s">
        <v>376</v>
      </c>
      <c r="AB127" s="1132" t="s">
        <v>376</v>
      </c>
      <c r="AC127" s="1132" t="s">
        <v>376</v>
      </c>
      <c r="AD127" s="1132" t="s">
        <v>376</v>
      </c>
      <c r="AE127" s="1052" t="s">
        <v>376</v>
      </c>
      <c r="AF127" s="1050" t="s">
        <v>376</v>
      </c>
      <c r="AG127" s="1050" t="s">
        <v>376</v>
      </c>
      <c r="AH127" s="1050" t="s">
        <v>376</v>
      </c>
      <c r="AI127" s="569"/>
      <c r="AJ127" s="554"/>
      <c r="AK127" s="554"/>
      <c r="AL127" s="554"/>
      <c r="AM127" s="554"/>
      <c r="AN127" s="554"/>
      <c r="AO127" s="554"/>
      <c r="AP127" s="554"/>
      <c r="AQ127" s="554"/>
      <c r="AR127" s="554"/>
      <c r="AS127" s="554"/>
      <c r="AT127" s="554"/>
      <c r="AU127" s="554"/>
      <c r="AV127" s="554"/>
      <c r="AW127" s="554"/>
      <c r="AX127" s="554"/>
      <c r="AY127" s="554"/>
      <c r="AZ127" s="554"/>
      <c r="BA127" s="554"/>
      <c r="BB127" s="554"/>
      <c r="BC127" s="554"/>
      <c r="BD127" s="554"/>
      <c r="BE127" s="554"/>
      <c r="BF127" s="554"/>
      <c r="BG127" s="554"/>
      <c r="BH127" s="554"/>
      <c r="BI127" s="554"/>
      <c r="BJ127" s="554"/>
      <c r="BK127" s="554"/>
      <c r="BL127" s="554"/>
      <c r="BM127" s="554"/>
      <c r="BN127" s="554"/>
      <c r="BO127" s="554"/>
      <c r="BP127" s="554"/>
      <c r="BQ127" s="554"/>
      <c r="BR127" s="554"/>
      <c r="BS127" s="554"/>
      <c r="BT127" s="554"/>
      <c r="BU127" s="554"/>
      <c r="BV127" s="554"/>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4"/>
      <c r="CX127" s="554"/>
      <c r="CY127" s="554"/>
      <c r="CZ127" s="554"/>
      <c r="DA127" s="554"/>
      <c r="DB127" s="554"/>
      <c r="DC127" s="554"/>
      <c r="DD127" s="554"/>
      <c r="DE127" s="554"/>
      <c r="DF127" s="554"/>
      <c r="DG127" s="554"/>
      <c r="DH127" s="554"/>
      <c r="DI127" s="554"/>
      <c r="DJ127" s="554"/>
      <c r="DK127" s="554"/>
      <c r="DL127" s="554"/>
      <c r="DM127" s="554"/>
      <c r="DN127" s="554"/>
      <c r="DO127" s="554"/>
      <c r="DP127" s="554"/>
      <c r="DQ127" s="554"/>
      <c r="DR127" s="554"/>
      <c r="DS127" s="554"/>
      <c r="DT127" s="554"/>
      <c r="DU127" s="554"/>
      <c r="DV127" s="554"/>
      <c r="DW127" s="554"/>
      <c r="DX127" s="554"/>
      <c r="DY127" s="554"/>
      <c r="DZ127" s="554"/>
      <c r="EA127" s="554"/>
      <c r="EB127" s="554"/>
      <c r="EC127" s="554"/>
      <c r="ED127" s="554"/>
      <c r="EE127" s="554"/>
      <c r="EF127" s="554"/>
      <c r="EG127" s="554"/>
      <c r="EH127" s="554"/>
      <c r="EI127" s="554"/>
      <c r="EJ127" s="554"/>
      <c r="EK127" s="554"/>
      <c r="EL127" s="554"/>
      <c r="EM127" s="554"/>
      <c r="EN127" s="554"/>
      <c r="EO127" s="554"/>
      <c r="EP127" s="554"/>
      <c r="EQ127" s="554"/>
      <c r="ER127" s="554"/>
      <c r="ES127" s="554"/>
      <c r="ET127" s="554"/>
      <c r="EU127" s="554"/>
      <c r="EV127" s="554"/>
      <c r="EW127" s="554"/>
      <c r="EX127" s="554"/>
      <c r="EY127" s="554"/>
      <c r="EZ127" s="554"/>
      <c r="FA127" s="554"/>
      <c r="FB127" s="554"/>
      <c r="FC127" s="554"/>
      <c r="FD127" s="554"/>
      <c r="FE127" s="554"/>
      <c r="FF127" s="554"/>
      <c r="FG127" s="554"/>
      <c r="FH127" s="554"/>
      <c r="FI127" s="554"/>
      <c r="FJ127" s="554"/>
      <c r="FK127" s="554"/>
      <c r="FL127" s="554"/>
      <c r="FM127" s="554"/>
      <c r="FN127" s="554"/>
      <c r="FO127" s="554"/>
      <c r="FP127" s="554"/>
      <c r="FQ127" s="554"/>
      <c r="FR127" s="554"/>
      <c r="FS127" s="554"/>
      <c r="FT127" s="554"/>
      <c r="FU127" s="554"/>
      <c r="FV127" s="554"/>
      <c r="FW127" s="554"/>
      <c r="FX127" s="554"/>
      <c r="FY127" s="554"/>
      <c r="FZ127" s="554"/>
      <c r="GA127" s="554"/>
      <c r="GB127" s="554"/>
      <c r="GC127" s="554"/>
      <c r="GD127" s="554"/>
      <c r="GE127" s="554"/>
      <c r="GF127" s="554"/>
      <c r="GG127" s="554"/>
      <c r="GH127" s="554"/>
      <c r="GI127" s="554"/>
      <c r="GJ127" s="554"/>
      <c r="GK127" s="554"/>
      <c r="GL127" s="554"/>
      <c r="GM127" s="554"/>
      <c r="GN127" s="554"/>
      <c r="GO127" s="554"/>
      <c r="GP127" s="554"/>
      <c r="GQ127" s="554"/>
      <c r="GR127" s="554"/>
      <c r="GS127" s="554"/>
      <c r="GT127" s="554"/>
      <c r="GU127" s="554"/>
      <c r="GV127" s="554"/>
      <c r="GW127" s="554"/>
      <c r="GX127" s="554"/>
      <c r="GY127" s="554"/>
      <c r="GZ127" s="554"/>
      <c r="HA127" s="554"/>
      <c r="HB127" s="554"/>
      <c r="HC127" s="554"/>
      <c r="HD127" s="554"/>
      <c r="HE127" s="554"/>
      <c r="HF127" s="554"/>
      <c r="HG127" s="554"/>
      <c r="HH127" s="554"/>
      <c r="HI127" s="554"/>
      <c r="HJ127" s="554"/>
      <c r="HK127" s="554"/>
      <c r="HL127" s="554"/>
      <c r="HM127" s="554"/>
      <c r="HN127" s="554"/>
      <c r="HO127" s="554"/>
      <c r="HP127" s="554"/>
      <c r="HQ127" s="554"/>
      <c r="HR127" s="554"/>
      <c r="HS127" s="554"/>
      <c r="HT127" s="554"/>
      <c r="HU127" s="554"/>
      <c r="HV127" s="554"/>
      <c r="HW127" s="554"/>
      <c r="HX127" s="554"/>
      <c r="HY127" s="554"/>
      <c r="HZ127" s="554"/>
      <c r="IA127" s="554"/>
      <c r="IB127" s="554"/>
      <c r="IC127" s="554"/>
      <c r="ID127" s="554"/>
      <c r="IE127" s="554"/>
      <c r="IF127" s="554"/>
      <c r="IG127" s="554"/>
      <c r="IH127" s="554"/>
    </row>
    <row r="128" spans="1:242" s="505" customFormat="1" ht="34.5" hidden="1" customHeight="1">
      <c r="A128" s="507" t="s">
        <v>732</v>
      </c>
      <c r="B128" s="507" t="s">
        <v>377</v>
      </c>
      <c r="C128" s="508" t="s">
        <v>467</v>
      </c>
      <c r="D128" s="509"/>
      <c r="E128" s="509" t="s">
        <v>120</v>
      </c>
      <c r="F128" s="509"/>
      <c r="G128" s="510"/>
      <c r="H128" s="511" t="s">
        <v>468</v>
      </c>
      <c r="I128" s="512">
        <v>4</v>
      </c>
      <c r="J128" s="511">
        <v>4</v>
      </c>
      <c r="K128" s="512"/>
      <c r="L128" s="577"/>
      <c r="M128" s="512"/>
      <c r="N128" s="511"/>
      <c r="O128" s="513"/>
      <c r="P128" s="977"/>
      <c r="Q128" s="1184"/>
      <c r="R128" s="1184"/>
      <c r="S128" s="1001"/>
      <c r="T128" s="514"/>
      <c r="U128" s="514"/>
      <c r="V128" s="514"/>
      <c r="W128" s="515"/>
      <c r="X128" s="516"/>
      <c r="Y128" s="516"/>
      <c r="Z128" s="516"/>
      <c r="AA128" s="1051"/>
      <c r="AB128" s="1050"/>
      <c r="AC128" s="1050"/>
      <c r="AD128" s="1050"/>
      <c r="AE128" s="1051"/>
      <c r="AF128" s="1050"/>
      <c r="AG128" s="1050"/>
      <c r="AH128" s="1050"/>
      <c r="AI128" s="518"/>
    </row>
    <row r="129" spans="1:242" s="555" customFormat="1" ht="34.5" hidden="1" customHeight="1">
      <c r="A129" s="547"/>
      <c r="B129" s="547" t="s">
        <v>378</v>
      </c>
      <c r="C129" s="561" t="s">
        <v>787</v>
      </c>
      <c r="D129" s="564" t="s">
        <v>838</v>
      </c>
      <c r="E129" s="572" t="s">
        <v>120</v>
      </c>
      <c r="F129" s="572" t="s">
        <v>102</v>
      </c>
      <c r="G129" s="564" t="s">
        <v>708</v>
      </c>
      <c r="H129" s="566"/>
      <c r="I129" s="564">
        <v>4</v>
      </c>
      <c r="J129" s="564">
        <v>4</v>
      </c>
      <c r="K129" s="690" t="s">
        <v>846</v>
      </c>
      <c r="L129" s="576">
        <v>71</v>
      </c>
      <c r="M129" s="573"/>
      <c r="N129" s="567">
        <v>24</v>
      </c>
      <c r="O129" s="567"/>
      <c r="P129" s="976"/>
      <c r="Q129" s="1183"/>
      <c r="R129" s="1183"/>
      <c r="S129" s="1000" t="s">
        <v>729</v>
      </c>
      <c r="T129" s="548" t="s">
        <v>348</v>
      </c>
      <c r="U129" s="548" t="s">
        <v>320</v>
      </c>
      <c r="V129" s="548" t="s">
        <v>735</v>
      </c>
      <c r="W129" s="549">
        <v>1</v>
      </c>
      <c r="X129" s="550" t="s">
        <v>314</v>
      </c>
      <c r="Y129" s="550" t="s">
        <v>312</v>
      </c>
      <c r="Z129" s="550" t="s">
        <v>354</v>
      </c>
      <c r="AA129" s="1132">
        <v>1</v>
      </c>
      <c r="AB129" s="1132" t="s">
        <v>314</v>
      </c>
      <c r="AC129" s="1132" t="s">
        <v>312</v>
      </c>
      <c r="AD129" s="1132" t="s">
        <v>354</v>
      </c>
      <c r="AE129" s="1052">
        <v>1</v>
      </c>
      <c r="AF129" s="1050" t="s">
        <v>314</v>
      </c>
      <c r="AG129" s="1050" t="s">
        <v>312</v>
      </c>
      <c r="AH129" s="1050" t="s">
        <v>354</v>
      </c>
      <c r="AI129" s="569" t="s">
        <v>611</v>
      </c>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4"/>
      <c r="CX129" s="554"/>
      <c r="CY129" s="554"/>
      <c r="CZ129" s="554"/>
      <c r="DA129" s="554"/>
      <c r="DB129" s="554"/>
      <c r="DC129" s="554"/>
      <c r="DD129" s="554"/>
      <c r="DE129" s="554"/>
      <c r="DF129" s="554"/>
      <c r="DG129" s="554"/>
      <c r="DH129" s="554"/>
      <c r="DI129" s="554"/>
      <c r="DJ129" s="554"/>
      <c r="DK129" s="554"/>
      <c r="DL129" s="554"/>
      <c r="DM129" s="554"/>
      <c r="DN129" s="554"/>
      <c r="DO129" s="554"/>
      <c r="DP129" s="554"/>
      <c r="DQ129" s="554"/>
      <c r="DR129" s="554"/>
      <c r="DS129" s="554"/>
      <c r="DT129" s="554"/>
      <c r="DU129" s="554"/>
      <c r="DV129" s="554"/>
      <c r="DW129" s="554"/>
      <c r="DX129" s="554"/>
      <c r="DY129" s="554"/>
      <c r="DZ129" s="554"/>
      <c r="EA129" s="554"/>
      <c r="EB129" s="554"/>
      <c r="EC129" s="554"/>
      <c r="ED129" s="554"/>
      <c r="EE129" s="554"/>
      <c r="EF129" s="554"/>
      <c r="EG129" s="554"/>
      <c r="EH129" s="554"/>
      <c r="EI129" s="554"/>
      <c r="EJ129" s="554"/>
      <c r="EK129" s="554"/>
      <c r="EL129" s="554"/>
      <c r="EM129" s="554"/>
      <c r="EN129" s="554"/>
      <c r="EO129" s="554"/>
      <c r="EP129" s="554"/>
      <c r="EQ129" s="554"/>
      <c r="ER129" s="554"/>
      <c r="ES129" s="554"/>
      <c r="ET129" s="554"/>
      <c r="EU129" s="554"/>
      <c r="EV129" s="554"/>
      <c r="EW129" s="554"/>
      <c r="EX129" s="554"/>
      <c r="EY129" s="554"/>
      <c r="EZ129" s="554"/>
      <c r="FA129" s="554"/>
      <c r="FB129" s="554"/>
      <c r="FC129" s="554"/>
      <c r="FD129" s="554"/>
      <c r="FE129" s="554"/>
      <c r="FF129" s="554"/>
      <c r="FG129" s="554"/>
      <c r="FH129" s="554"/>
      <c r="FI129" s="554"/>
      <c r="FJ129" s="554"/>
      <c r="FK129" s="554"/>
      <c r="FL129" s="554"/>
      <c r="FM129" s="554"/>
      <c r="FN129" s="554"/>
      <c r="FO129" s="554"/>
      <c r="FP129" s="554"/>
      <c r="FQ129" s="554"/>
      <c r="FR129" s="554"/>
      <c r="FS129" s="554"/>
      <c r="FT129" s="554"/>
      <c r="FU129" s="554"/>
      <c r="FV129" s="554"/>
      <c r="FW129" s="554"/>
      <c r="FX129" s="554"/>
      <c r="FY129" s="554"/>
      <c r="FZ129" s="554"/>
      <c r="GA129" s="554"/>
      <c r="GB129" s="554"/>
      <c r="GC129" s="554"/>
      <c r="GD129" s="554"/>
      <c r="GE129" s="554"/>
      <c r="GF129" s="554"/>
      <c r="GG129" s="554"/>
      <c r="GH129" s="554"/>
      <c r="GI129" s="554"/>
      <c r="GJ129" s="554"/>
      <c r="GK129" s="554"/>
      <c r="GL129" s="554"/>
      <c r="GM129" s="554"/>
      <c r="GN129" s="554"/>
      <c r="GO129" s="554"/>
      <c r="GP129" s="554"/>
      <c r="GQ129" s="554"/>
      <c r="GR129" s="554"/>
      <c r="GS129" s="554"/>
      <c r="GT129" s="554"/>
      <c r="GU129" s="554"/>
      <c r="GV129" s="554"/>
      <c r="GW129" s="554"/>
      <c r="GX129" s="554"/>
      <c r="GY129" s="554"/>
      <c r="GZ129" s="554"/>
      <c r="HA129" s="554"/>
      <c r="HB129" s="554"/>
      <c r="HC129" s="554"/>
      <c r="HD129" s="554"/>
      <c r="HE129" s="554"/>
      <c r="HF129" s="554"/>
      <c r="HG129" s="554"/>
      <c r="HH129" s="554"/>
      <c r="HI129" s="554"/>
      <c r="HJ129" s="554"/>
      <c r="HK129" s="554"/>
      <c r="HL129" s="554"/>
      <c r="HM129" s="554"/>
      <c r="HN129" s="554"/>
      <c r="HO129" s="554"/>
      <c r="HP129" s="554"/>
      <c r="HQ129" s="554"/>
      <c r="HR129" s="554"/>
      <c r="HS129" s="554"/>
      <c r="HT129" s="554"/>
      <c r="HU129" s="554"/>
      <c r="HV129" s="554"/>
      <c r="HW129" s="554"/>
      <c r="HX129" s="554"/>
      <c r="HY129" s="554"/>
      <c r="HZ129" s="554"/>
      <c r="IA129" s="554"/>
      <c r="IB129" s="554"/>
      <c r="IC129" s="554"/>
      <c r="ID129" s="554"/>
      <c r="IE129" s="554"/>
      <c r="IF129" s="554"/>
      <c r="IG129" s="554"/>
      <c r="IH129" s="554"/>
    </row>
    <row r="130" spans="1:242" s="555" customFormat="1" ht="34.5" hidden="1" customHeight="1">
      <c r="A130" s="547"/>
      <c r="B130" s="547" t="s">
        <v>731</v>
      </c>
      <c r="C130" s="561" t="s">
        <v>196</v>
      </c>
      <c r="D130" s="564" t="s">
        <v>561</v>
      </c>
      <c r="E130" s="572" t="s">
        <v>120</v>
      </c>
      <c r="F130" s="572" t="s">
        <v>102</v>
      </c>
      <c r="G130" s="564" t="s">
        <v>102</v>
      </c>
      <c r="H130" s="566"/>
      <c r="I130" s="564">
        <v>4</v>
      </c>
      <c r="J130" s="564">
        <v>4</v>
      </c>
      <c r="K130" s="573" t="s">
        <v>845</v>
      </c>
      <c r="L130" s="576" t="s">
        <v>734</v>
      </c>
      <c r="M130" s="573"/>
      <c r="N130" s="567">
        <v>30</v>
      </c>
      <c r="O130" s="567"/>
      <c r="P130" s="976"/>
      <c r="Q130" s="1183"/>
      <c r="R130" s="1183"/>
      <c r="S130" s="1000" t="s">
        <v>376</v>
      </c>
      <c r="T130" s="548" t="s">
        <v>376</v>
      </c>
      <c r="U130" s="548" t="s">
        <v>376</v>
      </c>
      <c r="V130" s="548" t="s">
        <v>376</v>
      </c>
      <c r="W130" s="549" t="s">
        <v>376</v>
      </c>
      <c r="X130" s="550" t="s">
        <v>376</v>
      </c>
      <c r="Y130" s="550" t="s">
        <v>376</v>
      </c>
      <c r="Z130" s="550" t="s">
        <v>376</v>
      </c>
      <c r="AA130" s="1132" t="s">
        <v>376</v>
      </c>
      <c r="AB130" s="1132" t="s">
        <v>376</v>
      </c>
      <c r="AC130" s="1132" t="s">
        <v>376</v>
      </c>
      <c r="AD130" s="1132" t="s">
        <v>376</v>
      </c>
      <c r="AE130" s="1052" t="s">
        <v>376</v>
      </c>
      <c r="AF130" s="1050" t="s">
        <v>376</v>
      </c>
      <c r="AG130" s="1050" t="s">
        <v>376</v>
      </c>
      <c r="AH130" s="1050" t="s">
        <v>376</v>
      </c>
      <c r="AI130" s="569"/>
      <c r="AJ130" s="554"/>
      <c r="AK130" s="554"/>
      <c r="AL130" s="554"/>
      <c r="AM130" s="554"/>
      <c r="AN130" s="554"/>
      <c r="AO130" s="554"/>
      <c r="AP130" s="554"/>
      <c r="AQ130" s="554"/>
      <c r="AR130" s="554"/>
      <c r="AS130" s="554"/>
      <c r="AT130" s="554"/>
      <c r="AU130" s="554"/>
      <c r="AV130" s="554"/>
      <c r="AW130" s="554"/>
      <c r="AX130" s="554"/>
      <c r="AY130" s="554"/>
      <c r="AZ130" s="554"/>
      <c r="BA130" s="554"/>
      <c r="BB130" s="554"/>
      <c r="BC130" s="554"/>
      <c r="BD130" s="554"/>
      <c r="BE130" s="554"/>
      <c r="BF130" s="554"/>
      <c r="BG130" s="554"/>
      <c r="BH130" s="554"/>
      <c r="BI130" s="554"/>
      <c r="BJ130" s="554"/>
      <c r="BK130" s="554"/>
      <c r="BL130" s="554"/>
      <c r="BM130" s="554"/>
      <c r="BN130" s="554"/>
      <c r="BO130" s="554"/>
      <c r="BP130" s="554"/>
      <c r="BQ130" s="554"/>
      <c r="BR130" s="554"/>
      <c r="BS130" s="554"/>
      <c r="BT130" s="554"/>
      <c r="BU130" s="554"/>
      <c r="BV130" s="554"/>
      <c r="BW130" s="554"/>
      <c r="BX130" s="554"/>
      <c r="BY130" s="554"/>
      <c r="BZ130" s="554"/>
      <c r="CA130" s="554"/>
      <c r="CB130" s="554"/>
      <c r="CC130" s="554"/>
      <c r="CD130" s="554"/>
      <c r="CE130" s="554"/>
      <c r="CF130" s="554"/>
      <c r="CG130" s="554"/>
      <c r="CH130" s="554"/>
      <c r="CI130" s="554"/>
      <c r="CJ130" s="554"/>
      <c r="CK130" s="554"/>
      <c r="CL130" s="554"/>
      <c r="CM130" s="554"/>
      <c r="CN130" s="554"/>
      <c r="CO130" s="554"/>
      <c r="CP130" s="554"/>
      <c r="CQ130" s="554"/>
      <c r="CR130" s="554"/>
      <c r="CS130" s="554"/>
      <c r="CT130" s="554"/>
      <c r="CU130" s="554"/>
      <c r="CV130" s="554"/>
      <c r="CW130" s="554"/>
      <c r="CX130" s="554"/>
      <c r="CY130" s="554"/>
      <c r="CZ130" s="554"/>
      <c r="DA130" s="554"/>
      <c r="DB130" s="554"/>
      <c r="DC130" s="554"/>
      <c r="DD130" s="554"/>
      <c r="DE130" s="554"/>
      <c r="DF130" s="554"/>
      <c r="DG130" s="554"/>
      <c r="DH130" s="554"/>
      <c r="DI130" s="554"/>
      <c r="DJ130" s="554"/>
      <c r="DK130" s="554"/>
      <c r="DL130" s="554"/>
      <c r="DM130" s="554"/>
      <c r="DN130" s="554"/>
      <c r="DO130" s="554"/>
      <c r="DP130" s="554"/>
      <c r="DQ130" s="554"/>
      <c r="DR130" s="554"/>
      <c r="DS130" s="554"/>
      <c r="DT130" s="554"/>
      <c r="DU130" s="554"/>
      <c r="DV130" s="554"/>
      <c r="DW130" s="554"/>
      <c r="DX130" s="554"/>
      <c r="DY130" s="554"/>
      <c r="DZ130" s="554"/>
      <c r="EA130" s="554"/>
      <c r="EB130" s="554"/>
      <c r="EC130" s="554"/>
      <c r="ED130" s="554"/>
      <c r="EE130" s="554"/>
      <c r="EF130" s="554"/>
      <c r="EG130" s="554"/>
      <c r="EH130" s="554"/>
      <c r="EI130" s="554"/>
      <c r="EJ130" s="554"/>
      <c r="EK130" s="554"/>
      <c r="EL130" s="554"/>
      <c r="EM130" s="554"/>
      <c r="EN130" s="554"/>
      <c r="EO130" s="554"/>
      <c r="EP130" s="554"/>
      <c r="EQ130" s="554"/>
      <c r="ER130" s="554"/>
      <c r="ES130" s="554"/>
      <c r="ET130" s="554"/>
      <c r="EU130" s="554"/>
      <c r="EV130" s="554"/>
      <c r="EW130" s="554"/>
      <c r="EX130" s="554"/>
      <c r="EY130" s="554"/>
      <c r="EZ130" s="554"/>
      <c r="FA130" s="554"/>
      <c r="FB130" s="554"/>
      <c r="FC130" s="554"/>
      <c r="FD130" s="554"/>
      <c r="FE130" s="554"/>
      <c r="FF130" s="554"/>
      <c r="FG130" s="554"/>
      <c r="FH130" s="554"/>
      <c r="FI130" s="554"/>
      <c r="FJ130" s="554"/>
      <c r="FK130" s="554"/>
      <c r="FL130" s="554"/>
      <c r="FM130" s="554"/>
      <c r="FN130" s="554"/>
      <c r="FO130" s="554"/>
      <c r="FP130" s="554"/>
      <c r="FQ130" s="554"/>
      <c r="FR130" s="554"/>
      <c r="FS130" s="554"/>
      <c r="FT130" s="554"/>
      <c r="FU130" s="554"/>
      <c r="FV130" s="554"/>
      <c r="FW130" s="554"/>
      <c r="FX130" s="554"/>
      <c r="FY130" s="554"/>
      <c r="FZ130" s="554"/>
      <c r="GA130" s="554"/>
      <c r="GB130" s="554"/>
      <c r="GC130" s="554"/>
      <c r="GD130" s="554"/>
      <c r="GE130" s="554"/>
      <c r="GF130" s="554"/>
      <c r="GG130" s="554"/>
      <c r="GH130" s="554"/>
      <c r="GI130" s="554"/>
      <c r="GJ130" s="554"/>
      <c r="GK130" s="554"/>
      <c r="GL130" s="554"/>
      <c r="GM130" s="554"/>
      <c r="GN130" s="554"/>
      <c r="GO130" s="554"/>
      <c r="GP130" s="554"/>
      <c r="GQ130" s="554"/>
      <c r="GR130" s="554"/>
      <c r="GS130" s="554"/>
      <c r="GT130" s="554"/>
      <c r="GU130" s="554"/>
      <c r="GV130" s="554"/>
      <c r="GW130" s="554"/>
      <c r="GX130" s="554"/>
      <c r="GY130" s="554"/>
      <c r="GZ130" s="554"/>
      <c r="HA130" s="554"/>
      <c r="HB130" s="554"/>
      <c r="HC130" s="554"/>
      <c r="HD130" s="554"/>
      <c r="HE130" s="554"/>
      <c r="HF130" s="554"/>
      <c r="HG130" s="554"/>
      <c r="HH130" s="554"/>
      <c r="HI130" s="554"/>
      <c r="HJ130" s="554"/>
      <c r="HK130" s="554"/>
      <c r="HL130" s="554"/>
      <c r="HM130" s="554"/>
      <c r="HN130" s="554"/>
      <c r="HO130" s="554"/>
      <c r="HP130" s="554"/>
      <c r="HQ130" s="554"/>
      <c r="HR130" s="554"/>
      <c r="HS130" s="554"/>
      <c r="HT130" s="554"/>
      <c r="HU130" s="554"/>
      <c r="HV130" s="554"/>
      <c r="HW130" s="554"/>
      <c r="HX130" s="554"/>
      <c r="HY130" s="554"/>
      <c r="HZ130" s="554"/>
      <c r="IA130" s="554"/>
      <c r="IB130" s="554"/>
      <c r="IC130" s="554"/>
      <c r="ID130" s="554"/>
      <c r="IE130" s="554"/>
      <c r="IF130" s="554"/>
      <c r="IG130" s="554"/>
      <c r="IH130" s="554"/>
    </row>
    <row r="131" spans="1:242" ht="21.75" customHeight="1">
      <c r="A131" s="330"/>
      <c r="B131" s="330"/>
      <c r="C131" s="1244"/>
      <c r="D131" s="1245"/>
      <c r="E131" s="1245"/>
      <c r="F131" s="1245"/>
      <c r="G131" s="1245"/>
      <c r="H131" s="1245"/>
      <c r="I131" s="1245"/>
      <c r="J131" s="1245"/>
      <c r="K131" s="1245"/>
      <c r="L131" s="1245"/>
      <c r="M131" s="363"/>
      <c r="N131" s="363"/>
      <c r="O131" s="364"/>
      <c r="P131" s="364"/>
      <c r="Q131" s="1180"/>
      <c r="R131" s="1180"/>
      <c r="S131" s="364"/>
      <c r="T131" s="364"/>
      <c r="U131" s="364"/>
      <c r="V131" s="364"/>
      <c r="W131" s="364"/>
      <c r="X131" s="364"/>
      <c r="Y131" s="364"/>
      <c r="Z131" s="364"/>
      <c r="AA131" s="364"/>
      <c r="AB131" s="364"/>
      <c r="AC131" s="364"/>
      <c r="AD131" s="364"/>
      <c r="AE131" s="364"/>
      <c r="AF131" s="364"/>
      <c r="AG131" s="364"/>
      <c r="AH131" s="364"/>
      <c r="AI131" s="449"/>
      <c r="BC131" s="454"/>
    </row>
    <row r="132" spans="1:242">
      <c r="A132" s="366"/>
      <c r="B132" s="366"/>
      <c r="C132" s="367"/>
      <c r="D132" s="421"/>
      <c r="E132" s="385"/>
      <c r="F132" s="385"/>
      <c r="G132" s="367"/>
      <c r="H132" s="367"/>
      <c r="I132" s="367"/>
      <c r="J132" s="367"/>
      <c r="K132" s="469"/>
      <c r="L132" s="618"/>
      <c r="M132" s="469"/>
      <c r="N132" s="385"/>
      <c r="O132" s="385"/>
      <c r="P132" s="446"/>
      <c r="Q132" s="1180"/>
      <c r="R132" s="1180"/>
      <c r="S132" s="446"/>
      <c r="T132" s="385"/>
      <c r="U132" s="385"/>
      <c r="V132" s="385"/>
      <c r="W132" s="385"/>
      <c r="X132" s="385"/>
      <c r="Y132" s="385"/>
      <c r="Z132" s="385"/>
      <c r="AA132" s="385"/>
      <c r="AB132" s="385"/>
      <c r="AC132" s="385"/>
      <c r="AD132" s="385"/>
      <c r="AE132" s="385"/>
      <c r="AF132" s="385"/>
      <c r="AG132" s="385"/>
      <c r="AH132" s="446"/>
      <c r="AI132" s="449"/>
      <c r="BC132" s="469"/>
    </row>
    <row r="133" spans="1:242" s="498" customFormat="1" ht="34.5" customHeight="1">
      <c r="A133" s="490" t="s">
        <v>664</v>
      </c>
      <c r="B133" s="491" t="s">
        <v>663</v>
      </c>
      <c r="C133" s="492" t="s">
        <v>662</v>
      </c>
      <c r="D133" s="493" t="s">
        <v>542</v>
      </c>
      <c r="E133" s="491"/>
      <c r="F133" s="491"/>
      <c r="G133" s="494"/>
      <c r="H133" s="491"/>
      <c r="I133" s="491"/>
      <c r="J133" s="491"/>
      <c r="K133" s="491"/>
      <c r="L133" s="642"/>
      <c r="M133" s="491"/>
      <c r="N133" s="495"/>
      <c r="O133" s="495"/>
      <c r="P133" s="974"/>
      <c r="Q133" s="1182"/>
      <c r="R133" s="1182"/>
      <c r="S133" s="998"/>
      <c r="T133" s="491"/>
      <c r="U133" s="491"/>
      <c r="V133" s="491"/>
      <c r="W133" s="491"/>
      <c r="X133" s="491"/>
      <c r="Y133" s="491"/>
      <c r="Z133" s="491"/>
      <c r="AA133" s="491"/>
      <c r="AB133" s="491"/>
      <c r="AC133" s="491"/>
      <c r="AD133" s="491"/>
      <c r="AE133" s="491"/>
      <c r="AF133" s="491"/>
      <c r="AG133" s="491"/>
      <c r="AH133" s="491"/>
      <c r="AI133" s="496"/>
      <c r="AJ133" s="497"/>
      <c r="AK133" s="497"/>
      <c r="AL133" s="497"/>
      <c r="AM133" s="497"/>
      <c r="AN133" s="497"/>
      <c r="AO133" s="497"/>
      <c r="AP133" s="497"/>
      <c r="AQ133" s="497"/>
      <c r="AR133" s="497"/>
      <c r="AS133" s="497"/>
      <c r="AT133" s="497"/>
      <c r="AU133" s="497"/>
      <c r="AV133" s="497"/>
      <c r="AW133" s="497"/>
      <c r="AX133" s="497"/>
      <c r="AY133" s="497"/>
      <c r="AZ133" s="497"/>
      <c r="BA133" s="497"/>
      <c r="BB133" s="497"/>
      <c r="BC133" s="491"/>
      <c r="BD133" s="497"/>
      <c r="BE133" s="497"/>
      <c r="BF133" s="497"/>
      <c r="BG133" s="497"/>
      <c r="BH133" s="497"/>
      <c r="BI133" s="497"/>
      <c r="BJ133" s="497"/>
      <c r="BK133" s="497"/>
      <c r="BL133" s="497"/>
      <c r="BM133" s="497"/>
      <c r="BN133" s="497"/>
      <c r="BO133" s="497"/>
      <c r="BP133" s="497"/>
      <c r="BQ133" s="497"/>
      <c r="BR133" s="497"/>
      <c r="BS133" s="497"/>
      <c r="BT133" s="497"/>
      <c r="BU133" s="497"/>
      <c r="BV133" s="497"/>
      <c r="BW133" s="497"/>
      <c r="BX133" s="497"/>
      <c r="BY133" s="497"/>
      <c r="BZ133" s="497"/>
      <c r="CA133" s="497"/>
      <c r="CB133" s="497"/>
      <c r="CC133" s="497"/>
      <c r="CD133" s="497"/>
      <c r="CE133" s="497"/>
      <c r="CF133" s="497"/>
      <c r="CG133" s="497"/>
      <c r="CH133" s="497"/>
      <c r="CI133" s="497"/>
      <c r="CJ133" s="497"/>
      <c r="CK133" s="497"/>
      <c r="CL133" s="497"/>
      <c r="CM133" s="497"/>
      <c r="CN133" s="497"/>
      <c r="CO133" s="497"/>
      <c r="CP133" s="497"/>
      <c r="CQ133" s="497"/>
      <c r="CR133" s="497"/>
      <c r="CS133" s="497"/>
      <c r="CT133" s="497"/>
      <c r="CU133" s="497"/>
      <c r="CV133" s="497"/>
      <c r="CW133" s="497"/>
      <c r="CX133" s="497"/>
      <c r="CY133" s="497"/>
      <c r="CZ133" s="497"/>
      <c r="DA133" s="497"/>
      <c r="DB133" s="497"/>
      <c r="DC133" s="497"/>
      <c r="DD133" s="497"/>
      <c r="DE133" s="497"/>
      <c r="DF133" s="497"/>
      <c r="DG133" s="497"/>
      <c r="DH133" s="497"/>
      <c r="DI133" s="497"/>
      <c r="DJ133" s="497"/>
      <c r="DK133" s="497"/>
      <c r="DL133" s="497"/>
      <c r="DM133" s="497"/>
      <c r="DN133" s="497"/>
      <c r="DO133" s="497"/>
      <c r="DP133" s="497"/>
      <c r="DQ133" s="497"/>
      <c r="DR133" s="497"/>
      <c r="DS133" s="497"/>
      <c r="DT133" s="497"/>
      <c r="DU133" s="497"/>
      <c r="DV133" s="497"/>
      <c r="DW133" s="497"/>
      <c r="DX133" s="497"/>
      <c r="DY133" s="497"/>
      <c r="DZ133" s="497"/>
      <c r="EA133" s="497"/>
      <c r="EB133" s="497"/>
      <c r="EC133" s="497"/>
      <c r="ED133" s="497"/>
      <c r="EE133" s="497"/>
      <c r="EF133" s="497"/>
      <c r="EG133" s="497"/>
      <c r="EH133" s="497"/>
      <c r="EI133" s="497"/>
      <c r="EJ133" s="497"/>
      <c r="EK133" s="497"/>
      <c r="EL133" s="497"/>
      <c r="EM133" s="497"/>
      <c r="EN133" s="497"/>
      <c r="EO133" s="497"/>
      <c r="EP133" s="497"/>
      <c r="EQ133" s="497"/>
      <c r="ER133" s="497"/>
      <c r="ES133" s="497"/>
      <c r="ET133" s="497"/>
      <c r="EU133" s="497"/>
      <c r="EV133" s="497"/>
      <c r="EW133" s="497"/>
      <c r="EX133" s="497"/>
      <c r="EY133" s="497"/>
      <c r="EZ133" s="497"/>
      <c r="FA133" s="497"/>
      <c r="FB133" s="497"/>
      <c r="FC133" s="497"/>
      <c r="FD133" s="497"/>
      <c r="FE133" s="497"/>
      <c r="FF133" s="497"/>
      <c r="FG133" s="497"/>
      <c r="FH133" s="497"/>
      <c r="FI133" s="497"/>
      <c r="FJ133" s="497"/>
      <c r="FK133" s="497"/>
      <c r="FL133" s="497"/>
      <c r="FM133" s="497"/>
      <c r="FN133" s="497"/>
      <c r="FO133" s="497"/>
      <c r="FP133" s="497"/>
      <c r="FQ133" s="497"/>
      <c r="FR133" s="497"/>
      <c r="FS133" s="497"/>
      <c r="FT133" s="497"/>
      <c r="FU133" s="497"/>
      <c r="FV133" s="497"/>
      <c r="FW133" s="497"/>
      <c r="FX133" s="497"/>
      <c r="FY133" s="497"/>
      <c r="FZ133" s="497"/>
      <c r="GA133" s="497"/>
      <c r="GB133" s="497"/>
      <c r="GC133" s="497"/>
      <c r="GD133" s="497"/>
      <c r="GE133" s="497"/>
      <c r="GF133" s="497"/>
      <c r="GG133" s="497"/>
      <c r="GH133" s="497"/>
      <c r="GI133" s="497"/>
      <c r="GJ133" s="497"/>
      <c r="GK133" s="497"/>
      <c r="GL133" s="497"/>
      <c r="GM133" s="497"/>
      <c r="GN133" s="497"/>
      <c r="GO133" s="497"/>
      <c r="GP133" s="497"/>
      <c r="GQ133" s="497"/>
      <c r="GR133" s="497"/>
      <c r="GS133" s="497"/>
      <c r="GT133" s="497"/>
      <c r="GU133" s="497"/>
      <c r="GV133" s="497"/>
      <c r="GW133" s="497"/>
      <c r="GX133" s="497"/>
      <c r="GY133" s="497"/>
      <c r="GZ133" s="497"/>
      <c r="HA133" s="497"/>
      <c r="HB133" s="497"/>
      <c r="HC133" s="497"/>
      <c r="HD133" s="497"/>
      <c r="HE133" s="497"/>
      <c r="HF133" s="497"/>
      <c r="HG133" s="497"/>
      <c r="HH133" s="497"/>
      <c r="HI133" s="497"/>
      <c r="HJ133" s="497"/>
      <c r="HK133" s="497"/>
      <c r="HL133" s="497"/>
      <c r="HM133" s="497"/>
      <c r="HN133" s="497"/>
      <c r="HO133" s="497"/>
      <c r="HP133" s="497"/>
      <c r="HQ133" s="497"/>
      <c r="HR133" s="497"/>
      <c r="HS133" s="497"/>
      <c r="HT133" s="497"/>
      <c r="HU133" s="497"/>
      <c r="HV133" s="497"/>
      <c r="HW133" s="497"/>
      <c r="HX133" s="497"/>
      <c r="HY133" s="497"/>
      <c r="HZ133" s="497"/>
      <c r="IA133" s="497"/>
      <c r="IB133" s="497"/>
      <c r="IC133" s="497"/>
      <c r="ID133" s="497"/>
      <c r="IE133" s="497"/>
      <c r="IF133" s="497"/>
      <c r="IG133" s="497"/>
    </row>
    <row r="134" spans="1:242" s="505" customFormat="1" ht="34.5" customHeight="1">
      <c r="A134" s="499"/>
      <c r="B134" s="499"/>
      <c r="C134" s="500" t="s">
        <v>736</v>
      </c>
      <c r="D134" s="501"/>
      <c r="E134" s="502"/>
      <c r="F134" s="502"/>
      <c r="G134" s="502"/>
      <c r="H134" s="503"/>
      <c r="I134" s="503">
        <f>+I135+I136</f>
        <v>5</v>
      </c>
      <c r="J134" s="503">
        <f>+J135+J136</f>
        <v>5</v>
      </c>
      <c r="K134" s="503"/>
      <c r="L134" s="644"/>
      <c r="M134" s="503"/>
      <c r="N134" s="503"/>
      <c r="O134" s="503"/>
      <c r="P134" s="975"/>
      <c r="Q134" s="1181"/>
      <c r="R134" s="1181"/>
      <c r="S134" s="999"/>
      <c r="T134" s="503"/>
      <c r="U134" s="503"/>
      <c r="V134" s="503"/>
      <c r="W134" s="504"/>
      <c r="X134" s="503"/>
      <c r="Y134" s="503"/>
      <c r="Z134" s="503"/>
      <c r="AA134" s="1131"/>
      <c r="AB134" s="1047"/>
      <c r="AC134" s="1047"/>
      <c r="AD134" s="1047"/>
      <c r="AE134" s="1131"/>
      <c r="AF134" s="1047"/>
      <c r="AG134" s="1047"/>
      <c r="AH134" s="1047"/>
      <c r="AI134" s="503"/>
      <c r="BC134" s="503"/>
    </row>
    <row r="135" spans="1:242" s="555" customFormat="1" ht="87.75" customHeight="1">
      <c r="A135" s="547"/>
      <c r="B135" s="547" t="s">
        <v>380</v>
      </c>
      <c r="C135" s="561" t="s">
        <v>198</v>
      </c>
      <c r="D135" s="564" t="s">
        <v>823</v>
      </c>
      <c r="E135" s="572" t="s">
        <v>130</v>
      </c>
      <c r="F135" s="572"/>
      <c r="G135" s="564" t="s">
        <v>708</v>
      </c>
      <c r="H135" s="566"/>
      <c r="I135" s="564" t="s">
        <v>30</v>
      </c>
      <c r="J135" s="564" t="s">
        <v>30</v>
      </c>
      <c r="K135" s="693" t="s">
        <v>849</v>
      </c>
      <c r="L135" s="576" t="s">
        <v>813</v>
      </c>
      <c r="M135" s="573"/>
      <c r="N135" s="567">
        <v>24</v>
      </c>
      <c r="O135" s="567"/>
      <c r="P135" s="976"/>
      <c r="Q135" s="1183" t="s">
        <v>1195</v>
      </c>
      <c r="R135" s="1183" t="s">
        <v>1195</v>
      </c>
      <c r="S135" s="1000">
        <v>1</v>
      </c>
      <c r="T135" s="548" t="s">
        <v>314</v>
      </c>
      <c r="U135" s="548" t="s">
        <v>312</v>
      </c>
      <c r="V135" s="548" t="s">
        <v>355</v>
      </c>
      <c r="W135" s="549">
        <v>1</v>
      </c>
      <c r="X135" s="550" t="s">
        <v>314</v>
      </c>
      <c r="Y135" s="550" t="s">
        <v>312</v>
      </c>
      <c r="Z135" s="550" t="s">
        <v>355</v>
      </c>
      <c r="AA135" s="1132">
        <v>1</v>
      </c>
      <c r="AB135" s="1132" t="s">
        <v>314</v>
      </c>
      <c r="AC135" s="1132" t="s">
        <v>312</v>
      </c>
      <c r="AD135" s="1132" t="s">
        <v>355</v>
      </c>
      <c r="AE135" s="1052">
        <v>1</v>
      </c>
      <c r="AF135" s="1050" t="s">
        <v>314</v>
      </c>
      <c r="AG135" s="1050" t="s">
        <v>312</v>
      </c>
      <c r="AH135" s="1050" t="s">
        <v>355</v>
      </c>
      <c r="AI135" s="569" t="s">
        <v>614</v>
      </c>
      <c r="AJ135" s="554"/>
      <c r="AK135" s="554"/>
      <c r="AL135" s="554"/>
      <c r="AM135" s="554"/>
      <c r="AN135" s="554"/>
      <c r="AO135" s="554"/>
      <c r="AP135" s="554"/>
      <c r="AQ135" s="554"/>
      <c r="AR135" s="554"/>
      <c r="AS135" s="554"/>
      <c r="AT135" s="554"/>
      <c r="AU135" s="554"/>
      <c r="AV135" s="554"/>
      <c r="AW135" s="554"/>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4"/>
      <c r="CX135" s="554"/>
      <c r="CY135" s="554"/>
      <c r="CZ135" s="554"/>
      <c r="DA135" s="554"/>
      <c r="DB135" s="554"/>
      <c r="DC135" s="554"/>
      <c r="DD135" s="554"/>
      <c r="DE135" s="554"/>
      <c r="DF135" s="554"/>
      <c r="DG135" s="554"/>
      <c r="DH135" s="554"/>
      <c r="DI135" s="554"/>
      <c r="DJ135" s="554"/>
      <c r="DK135" s="554"/>
      <c r="DL135" s="554"/>
      <c r="DM135" s="554"/>
      <c r="DN135" s="554"/>
      <c r="DO135" s="554"/>
      <c r="DP135" s="554"/>
      <c r="DQ135" s="554"/>
      <c r="DR135" s="554"/>
      <c r="DS135" s="554"/>
      <c r="DT135" s="554"/>
      <c r="DU135" s="554"/>
      <c r="DV135" s="554"/>
      <c r="DW135" s="554"/>
      <c r="DX135" s="554"/>
      <c r="DY135" s="554"/>
      <c r="DZ135" s="554"/>
      <c r="EA135" s="554"/>
      <c r="EB135" s="554"/>
      <c r="EC135" s="554"/>
      <c r="ED135" s="554"/>
      <c r="EE135" s="554"/>
      <c r="EF135" s="554"/>
      <c r="EG135" s="554"/>
      <c r="EH135" s="554"/>
      <c r="EI135" s="554"/>
      <c r="EJ135" s="554"/>
      <c r="EK135" s="554"/>
      <c r="EL135" s="554"/>
      <c r="EM135" s="554"/>
      <c r="EN135" s="554"/>
      <c r="EO135" s="554"/>
      <c r="EP135" s="554"/>
      <c r="EQ135" s="554"/>
      <c r="ER135" s="554"/>
      <c r="ES135" s="554"/>
      <c r="ET135" s="554"/>
      <c r="EU135" s="554"/>
      <c r="EV135" s="554"/>
      <c r="EW135" s="554"/>
      <c r="EX135" s="554"/>
      <c r="EY135" s="554"/>
      <c r="EZ135" s="554"/>
      <c r="FA135" s="554"/>
      <c r="FB135" s="554"/>
      <c r="FC135" s="554"/>
      <c r="FD135" s="554"/>
      <c r="FE135" s="554"/>
      <c r="FF135" s="554"/>
      <c r="FG135" s="554"/>
      <c r="FH135" s="554"/>
      <c r="FI135" s="554"/>
      <c r="FJ135" s="554"/>
      <c r="FK135" s="554"/>
      <c r="FL135" s="554"/>
      <c r="FM135" s="554"/>
      <c r="FN135" s="554"/>
      <c r="FO135" s="554"/>
      <c r="FP135" s="554"/>
      <c r="FQ135" s="554"/>
      <c r="FR135" s="554"/>
      <c r="FS135" s="554"/>
      <c r="FT135" s="554"/>
      <c r="FU135" s="554"/>
      <c r="FV135" s="554"/>
      <c r="FW135" s="554"/>
      <c r="FX135" s="554"/>
      <c r="FY135" s="554"/>
      <c r="FZ135" s="554"/>
      <c r="GA135" s="554"/>
      <c r="GB135" s="554"/>
      <c r="GC135" s="554"/>
      <c r="GD135" s="554"/>
      <c r="GE135" s="554"/>
      <c r="GF135" s="554"/>
      <c r="GG135" s="554"/>
      <c r="GH135" s="554"/>
      <c r="GI135" s="554"/>
      <c r="GJ135" s="554"/>
      <c r="GK135" s="554"/>
      <c r="GL135" s="554"/>
      <c r="GM135" s="554"/>
      <c r="GN135" s="554"/>
      <c r="GO135" s="554"/>
      <c r="GP135" s="554"/>
      <c r="GQ135" s="554"/>
      <c r="GR135" s="554"/>
      <c r="GS135" s="554"/>
      <c r="GT135" s="554"/>
      <c r="GU135" s="554"/>
      <c r="GV135" s="554"/>
      <c r="GW135" s="554"/>
      <c r="GX135" s="554"/>
      <c r="GY135" s="554"/>
      <c r="GZ135" s="554"/>
      <c r="HA135" s="554"/>
      <c r="HB135" s="554"/>
      <c r="HC135" s="554"/>
      <c r="HD135" s="554"/>
      <c r="HE135" s="554"/>
      <c r="HF135" s="554"/>
      <c r="HG135" s="554"/>
      <c r="HH135" s="554"/>
      <c r="HI135" s="554"/>
      <c r="HJ135" s="554"/>
      <c r="HK135" s="554"/>
      <c r="HL135" s="554"/>
      <c r="HM135" s="554"/>
      <c r="HN135" s="554"/>
      <c r="HO135" s="554"/>
      <c r="HP135" s="554"/>
      <c r="HQ135" s="554"/>
      <c r="HR135" s="554"/>
      <c r="HS135" s="554"/>
      <c r="HT135" s="554"/>
      <c r="HU135" s="554"/>
      <c r="HV135" s="554"/>
      <c r="HW135" s="554"/>
      <c r="HX135" s="554"/>
      <c r="HY135" s="554"/>
      <c r="HZ135" s="554"/>
      <c r="IA135" s="554"/>
      <c r="IB135" s="554"/>
      <c r="IC135" s="554"/>
      <c r="ID135" s="554"/>
      <c r="IE135" s="554"/>
      <c r="IF135" s="554"/>
      <c r="IG135" s="554"/>
      <c r="IH135" s="554"/>
    </row>
    <row r="136" spans="1:242" s="505" customFormat="1" ht="34.5" customHeight="1">
      <c r="A136" s="507" t="s">
        <v>741</v>
      </c>
      <c r="B136" s="507" t="s">
        <v>338</v>
      </c>
      <c r="C136" s="508" t="s">
        <v>742</v>
      </c>
      <c r="D136" s="509"/>
      <c r="E136" s="509" t="s">
        <v>130</v>
      </c>
      <c r="F136" s="509"/>
      <c r="G136" s="510"/>
      <c r="H136" s="511" t="s">
        <v>743</v>
      </c>
      <c r="I136" s="512" t="s">
        <v>56</v>
      </c>
      <c r="J136" s="511" t="s">
        <v>56</v>
      </c>
      <c r="K136" s="512"/>
      <c r="L136" s="577"/>
      <c r="M136" s="512"/>
      <c r="N136" s="511"/>
      <c r="O136" s="513"/>
      <c r="P136" s="977"/>
      <c r="Q136" s="1184"/>
      <c r="R136" s="1184"/>
      <c r="S136" s="1001"/>
      <c r="T136" s="514"/>
      <c r="U136" s="514"/>
      <c r="V136" s="514"/>
      <c r="W136" s="515"/>
      <c r="X136" s="516"/>
      <c r="Y136" s="516"/>
      <c r="Z136" s="516"/>
      <c r="AA136" s="1051"/>
      <c r="AB136" s="1050"/>
      <c r="AC136" s="1050"/>
      <c r="AD136" s="1050"/>
      <c r="AE136" s="1051"/>
      <c r="AF136" s="1050"/>
      <c r="AG136" s="1050"/>
      <c r="AH136" s="1050"/>
      <c r="AI136" s="518"/>
    </row>
    <row r="137" spans="1:242" ht="34.5" customHeight="1">
      <c r="A137" s="440"/>
      <c r="B137" s="579" t="s">
        <v>535</v>
      </c>
      <c r="C137" s="580" t="s">
        <v>585</v>
      </c>
      <c r="D137" s="589" t="s">
        <v>744</v>
      </c>
      <c r="E137" s="572" t="s">
        <v>702</v>
      </c>
      <c r="F137" s="572" t="s">
        <v>704</v>
      </c>
      <c r="G137" s="564" t="s">
        <v>700</v>
      </c>
      <c r="H137" s="566"/>
      <c r="I137" s="564">
        <v>2</v>
      </c>
      <c r="J137" s="564">
        <v>2</v>
      </c>
      <c r="K137" s="573" t="s">
        <v>694</v>
      </c>
      <c r="L137" s="576">
        <v>12</v>
      </c>
      <c r="M137" s="568"/>
      <c r="N137" s="567"/>
      <c r="O137" s="567">
        <v>18</v>
      </c>
      <c r="P137" s="976"/>
      <c r="Q137" s="1183" t="s">
        <v>1217</v>
      </c>
      <c r="R137" s="1183" t="s">
        <v>1205</v>
      </c>
      <c r="S137" s="1000">
        <v>1</v>
      </c>
      <c r="T137" s="548" t="s">
        <v>311</v>
      </c>
      <c r="U137" s="548" t="s">
        <v>695</v>
      </c>
      <c r="V137" s="548" t="s">
        <v>356</v>
      </c>
      <c r="W137" s="549">
        <v>1</v>
      </c>
      <c r="X137" s="550" t="s">
        <v>314</v>
      </c>
      <c r="Y137" s="550" t="s">
        <v>312</v>
      </c>
      <c r="Z137" s="550" t="s">
        <v>354</v>
      </c>
      <c r="AA137" s="1132">
        <v>1</v>
      </c>
      <c r="AB137" s="1132" t="s">
        <v>314</v>
      </c>
      <c r="AC137" s="1132" t="s">
        <v>359</v>
      </c>
      <c r="AD137" s="1132" t="s">
        <v>414</v>
      </c>
      <c r="AE137" s="1052">
        <v>1</v>
      </c>
      <c r="AF137" s="1050" t="s">
        <v>314</v>
      </c>
      <c r="AG137" s="1050" t="s">
        <v>359</v>
      </c>
      <c r="AH137" s="1050" t="s">
        <v>414</v>
      </c>
      <c r="AI137" s="453" t="s">
        <v>602</v>
      </c>
      <c r="BC137" s="480"/>
    </row>
    <row r="138" spans="1:242" ht="34.5" customHeight="1">
      <c r="A138" s="440"/>
      <c r="B138" s="579" t="s">
        <v>339</v>
      </c>
      <c r="C138" s="580" t="s">
        <v>586</v>
      </c>
      <c r="D138" s="589" t="s">
        <v>745</v>
      </c>
      <c r="E138" s="572" t="s">
        <v>702</v>
      </c>
      <c r="F138" s="572" t="s">
        <v>704</v>
      </c>
      <c r="G138" s="564" t="s">
        <v>701</v>
      </c>
      <c r="H138" s="566"/>
      <c r="I138" s="564">
        <v>2</v>
      </c>
      <c r="J138" s="564">
        <v>2</v>
      </c>
      <c r="K138" s="573" t="s">
        <v>697</v>
      </c>
      <c r="L138" s="576">
        <v>11</v>
      </c>
      <c r="M138" s="568"/>
      <c r="N138" s="567"/>
      <c r="O138" s="567">
        <v>18</v>
      </c>
      <c r="P138" s="976"/>
      <c r="Q138" s="1183" t="s">
        <v>1216</v>
      </c>
      <c r="R138" s="1183" t="s">
        <v>1205</v>
      </c>
      <c r="S138" s="1000">
        <v>1</v>
      </c>
      <c r="T138" s="548" t="s">
        <v>311</v>
      </c>
      <c r="U138" s="548" t="s">
        <v>695</v>
      </c>
      <c r="V138" s="548"/>
      <c r="W138" s="549">
        <v>1</v>
      </c>
      <c r="X138" s="550" t="s">
        <v>314</v>
      </c>
      <c r="Y138" s="550" t="s">
        <v>312</v>
      </c>
      <c r="Z138" s="550" t="s">
        <v>354</v>
      </c>
      <c r="AA138" s="1132">
        <v>1</v>
      </c>
      <c r="AB138" s="1132" t="s">
        <v>314</v>
      </c>
      <c r="AC138" s="1132" t="s">
        <v>312</v>
      </c>
      <c r="AD138" s="1132" t="s">
        <v>354</v>
      </c>
      <c r="AE138" s="1052">
        <v>1</v>
      </c>
      <c r="AF138" s="1050" t="s">
        <v>314</v>
      </c>
      <c r="AG138" s="1050" t="s">
        <v>312</v>
      </c>
      <c r="AH138" s="1050" t="s">
        <v>354</v>
      </c>
      <c r="AI138" s="453" t="s">
        <v>603</v>
      </c>
      <c r="BC138" s="480"/>
    </row>
    <row r="139" spans="1:242" ht="76.5">
      <c r="A139" s="440"/>
      <c r="B139" s="579" t="s">
        <v>340</v>
      </c>
      <c r="C139" s="580" t="s">
        <v>587</v>
      </c>
      <c r="D139" s="589" t="s">
        <v>746</v>
      </c>
      <c r="E139" s="572" t="s">
        <v>702</v>
      </c>
      <c r="F139" s="572" t="s">
        <v>704</v>
      </c>
      <c r="G139" s="564" t="s">
        <v>701</v>
      </c>
      <c r="H139" s="566"/>
      <c r="I139" s="564">
        <v>2</v>
      </c>
      <c r="J139" s="564">
        <v>2</v>
      </c>
      <c r="K139" s="573" t="s">
        <v>699</v>
      </c>
      <c r="L139" s="576">
        <v>14</v>
      </c>
      <c r="M139" s="568"/>
      <c r="N139" s="567"/>
      <c r="O139" s="567">
        <v>18</v>
      </c>
      <c r="P139" s="976"/>
      <c r="Q139" s="1186" t="s">
        <v>1214</v>
      </c>
      <c r="R139" s="1186" t="s">
        <v>1215</v>
      </c>
      <c r="S139" s="1000">
        <v>1</v>
      </c>
      <c r="T139" s="548" t="s">
        <v>311</v>
      </c>
      <c r="U139" s="548" t="s">
        <v>695</v>
      </c>
      <c r="V139" s="548"/>
      <c r="W139" s="549">
        <v>1</v>
      </c>
      <c r="X139" s="550" t="s">
        <v>314</v>
      </c>
      <c r="Y139" s="550" t="s">
        <v>312</v>
      </c>
      <c r="Z139" s="550" t="s">
        <v>354</v>
      </c>
      <c r="AA139" s="1132">
        <v>1</v>
      </c>
      <c r="AB139" s="1132" t="s">
        <v>314</v>
      </c>
      <c r="AC139" s="1132" t="s">
        <v>312</v>
      </c>
      <c r="AD139" s="1132" t="s">
        <v>354</v>
      </c>
      <c r="AE139" s="1052">
        <v>1</v>
      </c>
      <c r="AF139" s="1050" t="s">
        <v>314</v>
      </c>
      <c r="AG139" s="1050" t="s">
        <v>312</v>
      </c>
      <c r="AH139" s="1050" t="s">
        <v>354</v>
      </c>
      <c r="AI139" s="453" t="s">
        <v>603</v>
      </c>
      <c r="BC139" s="480"/>
    </row>
    <row r="140" spans="1:242" s="505" customFormat="1" ht="34.5" customHeight="1">
      <c r="A140" s="499"/>
      <c r="B140" s="499"/>
      <c r="C140" s="500" t="s">
        <v>681</v>
      </c>
      <c r="D140" s="501"/>
      <c r="E140" s="502"/>
      <c r="F140" s="502"/>
      <c r="G140" s="502"/>
      <c r="H140" s="503"/>
      <c r="I140" s="503">
        <f>+I141+I142+I143+I144+I146</f>
        <v>18</v>
      </c>
      <c r="J140" s="503">
        <f>+J141+J142+J143+J144+J146</f>
        <v>18</v>
      </c>
      <c r="K140" s="503"/>
      <c r="L140" s="644"/>
      <c r="M140" s="503"/>
      <c r="N140" s="503"/>
      <c r="O140" s="503"/>
      <c r="P140" s="975"/>
      <c r="Q140" s="1181"/>
      <c r="R140" s="1181"/>
      <c r="S140" s="999"/>
      <c r="T140" s="503"/>
      <c r="U140" s="503"/>
      <c r="V140" s="503"/>
      <c r="W140" s="504"/>
      <c r="X140" s="503"/>
      <c r="Y140" s="503"/>
      <c r="Z140" s="503"/>
      <c r="AA140" s="1131"/>
      <c r="AB140" s="1047"/>
      <c r="AC140" s="1047"/>
      <c r="AD140" s="1047"/>
      <c r="AE140" s="1131"/>
      <c r="AF140" s="1047"/>
      <c r="AG140" s="1047"/>
      <c r="AH140" s="1047"/>
      <c r="AI140" s="503"/>
      <c r="BC140" s="503"/>
    </row>
    <row r="141" spans="1:242" s="555" customFormat="1" ht="165" customHeight="1">
      <c r="A141" s="547"/>
      <c r="B141" s="547" t="s">
        <v>444</v>
      </c>
      <c r="C141" s="561" t="s">
        <v>445</v>
      </c>
      <c r="D141" s="564" t="s">
        <v>821</v>
      </c>
      <c r="E141" s="572" t="s">
        <v>130</v>
      </c>
      <c r="F141" s="547" t="s">
        <v>739</v>
      </c>
      <c r="G141" s="564" t="s">
        <v>708</v>
      </c>
      <c r="H141" s="566"/>
      <c r="I141" s="564" t="s">
        <v>84</v>
      </c>
      <c r="J141" s="564" t="s">
        <v>84</v>
      </c>
      <c r="K141" s="578" t="s">
        <v>737</v>
      </c>
      <c r="L141" s="605" t="s">
        <v>738</v>
      </c>
      <c r="M141" s="573"/>
      <c r="N141" s="567">
        <v>24</v>
      </c>
      <c r="O141" s="567">
        <v>24</v>
      </c>
      <c r="P141" s="976"/>
      <c r="Q141" s="1183" t="s">
        <v>1206</v>
      </c>
      <c r="R141" s="1183" t="s">
        <v>1196</v>
      </c>
      <c r="S141" s="1000" t="s">
        <v>716</v>
      </c>
      <c r="T141" s="548" t="s">
        <v>348</v>
      </c>
      <c r="U141" s="548" t="s">
        <v>349</v>
      </c>
      <c r="V141" s="548" t="s">
        <v>740</v>
      </c>
      <c r="W141" s="549">
        <v>1</v>
      </c>
      <c r="X141" s="550" t="s">
        <v>314</v>
      </c>
      <c r="Y141" s="550" t="s">
        <v>350</v>
      </c>
      <c r="Z141" s="550" t="s">
        <v>351</v>
      </c>
      <c r="AA141" s="1132">
        <v>1</v>
      </c>
      <c r="AB141" s="1132" t="s">
        <v>314</v>
      </c>
      <c r="AC141" s="1132" t="s">
        <v>350</v>
      </c>
      <c r="AD141" s="1132" t="s">
        <v>351</v>
      </c>
      <c r="AE141" s="1052">
        <v>1</v>
      </c>
      <c r="AF141" s="1050" t="s">
        <v>314</v>
      </c>
      <c r="AG141" s="1050" t="s">
        <v>350</v>
      </c>
      <c r="AH141" s="1050" t="s">
        <v>351</v>
      </c>
      <c r="AI141" s="569" t="s">
        <v>612</v>
      </c>
      <c r="AJ141" s="554"/>
      <c r="AK141" s="554"/>
      <c r="AL141" s="554"/>
      <c r="AM141" s="554"/>
      <c r="AN141" s="554"/>
      <c r="AO141" s="554"/>
      <c r="AP141" s="554"/>
      <c r="AQ141" s="554"/>
      <c r="AR141" s="554"/>
      <c r="AS141" s="554"/>
      <c r="AT141" s="554"/>
      <c r="AU141" s="554"/>
      <c r="AV141" s="554"/>
      <c r="AW141" s="554"/>
      <c r="AX141" s="554"/>
      <c r="AY141" s="554"/>
      <c r="AZ141" s="554"/>
      <c r="BA141" s="554"/>
      <c r="BB141" s="554"/>
      <c r="BC141" s="554"/>
      <c r="BD141" s="554"/>
      <c r="BE141" s="554"/>
      <c r="BF141" s="554"/>
      <c r="BG141" s="554"/>
      <c r="BH141" s="554"/>
      <c r="BI141" s="554"/>
      <c r="BJ141" s="554"/>
      <c r="BK141" s="554"/>
      <c r="BL141" s="554"/>
      <c r="BM141" s="554"/>
      <c r="BN141" s="554"/>
      <c r="BO141" s="554"/>
      <c r="BP141" s="554"/>
      <c r="BQ141" s="554"/>
      <c r="BR141" s="554"/>
      <c r="BS141" s="554"/>
      <c r="BT141" s="554"/>
      <c r="BU141" s="554"/>
      <c r="BV141" s="554"/>
      <c r="BW141" s="554"/>
      <c r="BX141" s="554"/>
      <c r="BY141" s="554"/>
      <c r="BZ141" s="554"/>
      <c r="CA141" s="554"/>
      <c r="CB141" s="554"/>
      <c r="CC141" s="554"/>
      <c r="CD141" s="554"/>
      <c r="CE141" s="554"/>
      <c r="CF141" s="554"/>
      <c r="CG141" s="554"/>
      <c r="CH141" s="554"/>
      <c r="CI141" s="554"/>
      <c r="CJ141" s="554"/>
      <c r="CK141" s="554"/>
      <c r="CL141" s="554"/>
      <c r="CM141" s="554"/>
      <c r="CN141" s="554"/>
      <c r="CO141" s="554"/>
      <c r="CP141" s="554"/>
      <c r="CQ141" s="554"/>
      <c r="CR141" s="554"/>
      <c r="CS141" s="554"/>
      <c r="CT141" s="554"/>
      <c r="CU141" s="554"/>
      <c r="CV141" s="554"/>
      <c r="CW141" s="554"/>
      <c r="CX141" s="554"/>
      <c r="CY141" s="554"/>
      <c r="CZ141" s="554"/>
      <c r="DA141" s="554"/>
      <c r="DB141" s="554"/>
      <c r="DC141" s="554"/>
      <c r="DD141" s="554"/>
      <c r="DE141" s="554"/>
      <c r="DF141" s="554"/>
      <c r="DG141" s="554"/>
      <c r="DH141" s="554"/>
      <c r="DI141" s="554"/>
      <c r="DJ141" s="554"/>
      <c r="DK141" s="554"/>
      <c r="DL141" s="554"/>
      <c r="DM141" s="554"/>
      <c r="DN141" s="554"/>
      <c r="DO141" s="554"/>
      <c r="DP141" s="554"/>
      <c r="DQ141" s="554"/>
      <c r="DR141" s="554"/>
      <c r="DS141" s="554"/>
      <c r="DT141" s="554"/>
      <c r="DU141" s="554"/>
      <c r="DV141" s="554"/>
      <c r="DW141" s="554"/>
      <c r="DX141" s="554"/>
      <c r="DY141" s="554"/>
      <c r="DZ141" s="554"/>
      <c r="EA141" s="554"/>
      <c r="EB141" s="554"/>
      <c r="EC141" s="554"/>
      <c r="ED141" s="554"/>
      <c r="EE141" s="554"/>
      <c r="EF141" s="554"/>
      <c r="EG141" s="554"/>
      <c r="EH141" s="554"/>
      <c r="EI141" s="554"/>
      <c r="EJ141" s="554"/>
      <c r="EK141" s="554"/>
      <c r="EL141" s="554"/>
      <c r="EM141" s="554"/>
      <c r="EN141" s="554"/>
      <c r="EO141" s="554"/>
      <c r="EP141" s="554"/>
      <c r="EQ141" s="554"/>
      <c r="ER141" s="554"/>
      <c r="ES141" s="554"/>
      <c r="ET141" s="554"/>
      <c r="EU141" s="554"/>
      <c r="EV141" s="554"/>
      <c r="EW141" s="554"/>
      <c r="EX141" s="554"/>
      <c r="EY141" s="554"/>
      <c r="EZ141" s="554"/>
      <c r="FA141" s="554"/>
      <c r="FB141" s="554"/>
      <c r="FC141" s="554"/>
      <c r="FD141" s="554"/>
      <c r="FE141" s="554"/>
      <c r="FF141" s="554"/>
      <c r="FG141" s="554"/>
      <c r="FH141" s="554"/>
      <c r="FI141" s="554"/>
      <c r="FJ141" s="554"/>
      <c r="FK141" s="554"/>
      <c r="FL141" s="554"/>
      <c r="FM141" s="554"/>
      <c r="FN141" s="554"/>
      <c r="FO141" s="554"/>
      <c r="FP141" s="554"/>
      <c r="FQ141" s="554"/>
      <c r="FR141" s="554"/>
      <c r="FS141" s="554"/>
      <c r="FT141" s="554"/>
      <c r="FU141" s="554"/>
      <c r="FV141" s="554"/>
      <c r="FW141" s="554"/>
      <c r="FX141" s="554"/>
      <c r="FY141" s="554"/>
      <c r="FZ141" s="554"/>
      <c r="GA141" s="554"/>
      <c r="GB141" s="554"/>
      <c r="GC141" s="554"/>
      <c r="GD141" s="554"/>
      <c r="GE141" s="554"/>
      <c r="GF141" s="554"/>
      <c r="GG141" s="554"/>
      <c r="GH141" s="554"/>
      <c r="GI141" s="554"/>
      <c r="GJ141" s="554"/>
      <c r="GK141" s="554"/>
      <c r="GL141" s="554"/>
      <c r="GM141" s="554"/>
      <c r="GN141" s="554"/>
      <c r="GO141" s="554"/>
      <c r="GP141" s="554"/>
      <c r="GQ141" s="554"/>
      <c r="GR141" s="554"/>
      <c r="GS141" s="554"/>
      <c r="GT141" s="554"/>
      <c r="GU141" s="554"/>
      <c r="GV141" s="554"/>
      <c r="GW141" s="554"/>
      <c r="GX141" s="554"/>
      <c r="GY141" s="554"/>
      <c r="GZ141" s="554"/>
      <c r="HA141" s="554"/>
      <c r="HB141" s="554"/>
      <c r="HC141" s="554"/>
      <c r="HD141" s="554"/>
      <c r="HE141" s="554"/>
      <c r="HF141" s="554"/>
      <c r="HG141" s="554"/>
      <c r="HH141" s="554"/>
      <c r="HI141" s="554"/>
      <c r="HJ141" s="554"/>
      <c r="HK141" s="554"/>
      <c r="HL141" s="554"/>
      <c r="HM141" s="554"/>
      <c r="HN141" s="554"/>
      <c r="HO141" s="554"/>
      <c r="HP141" s="554"/>
      <c r="HQ141" s="554"/>
      <c r="HR141" s="554"/>
      <c r="HS141" s="554"/>
      <c r="HT141" s="554"/>
      <c r="HU141" s="554"/>
      <c r="HV141" s="554"/>
      <c r="HW141" s="554"/>
      <c r="HX141" s="554"/>
      <c r="HY141" s="554"/>
      <c r="HZ141" s="554"/>
      <c r="IA141" s="554"/>
      <c r="IB141" s="554"/>
      <c r="IC141" s="554"/>
      <c r="ID141" s="554"/>
      <c r="IE141" s="554"/>
      <c r="IF141" s="554"/>
      <c r="IG141" s="554"/>
      <c r="IH141" s="554"/>
    </row>
    <row r="142" spans="1:242" s="555" customFormat="1" ht="57.75" customHeight="1">
      <c r="A142" s="547"/>
      <c r="B142" s="547" t="s">
        <v>379</v>
      </c>
      <c r="C142" s="561" t="s">
        <v>197</v>
      </c>
      <c r="D142" s="564" t="s">
        <v>822</v>
      </c>
      <c r="E142" s="572" t="s">
        <v>130</v>
      </c>
      <c r="F142" s="547" t="s">
        <v>102</v>
      </c>
      <c r="G142" s="564" t="s">
        <v>708</v>
      </c>
      <c r="H142" s="566"/>
      <c r="I142" s="564" t="s">
        <v>84</v>
      </c>
      <c r="J142" s="564" t="s">
        <v>84</v>
      </c>
      <c r="K142" s="691" t="s">
        <v>847</v>
      </c>
      <c r="L142" s="576" t="s">
        <v>24</v>
      </c>
      <c r="M142" s="573"/>
      <c r="N142" s="567">
        <v>24</v>
      </c>
      <c r="O142" s="567">
        <v>24</v>
      </c>
      <c r="P142" s="976"/>
      <c r="Q142" s="1183" t="s">
        <v>1206</v>
      </c>
      <c r="R142" s="1183" t="s">
        <v>1196</v>
      </c>
      <c r="S142" s="1000" t="s">
        <v>716</v>
      </c>
      <c r="T142" s="548" t="s">
        <v>348</v>
      </c>
      <c r="U142" s="548" t="s">
        <v>349</v>
      </c>
      <c r="V142" s="548" t="s">
        <v>740</v>
      </c>
      <c r="W142" s="549">
        <v>1</v>
      </c>
      <c r="X142" s="550" t="s">
        <v>314</v>
      </c>
      <c r="Y142" s="550" t="s">
        <v>350</v>
      </c>
      <c r="Z142" s="550" t="s">
        <v>351</v>
      </c>
      <c r="AA142" s="1132">
        <v>1</v>
      </c>
      <c r="AB142" s="1132" t="s">
        <v>314</v>
      </c>
      <c r="AC142" s="1132" t="s">
        <v>350</v>
      </c>
      <c r="AD142" s="1132" t="s">
        <v>351</v>
      </c>
      <c r="AE142" s="1052">
        <v>1</v>
      </c>
      <c r="AF142" s="1050" t="s">
        <v>314</v>
      </c>
      <c r="AG142" s="1050" t="s">
        <v>350</v>
      </c>
      <c r="AH142" s="1050" t="s">
        <v>351</v>
      </c>
      <c r="AI142" s="569" t="s">
        <v>613</v>
      </c>
      <c r="AJ142" s="554"/>
      <c r="AK142" s="554"/>
      <c r="AL142" s="554"/>
      <c r="AM142" s="554"/>
      <c r="AN142" s="554"/>
      <c r="AO142" s="554"/>
      <c r="AP142" s="554"/>
      <c r="AQ142" s="554"/>
      <c r="AR142" s="554"/>
      <c r="AS142" s="554"/>
      <c r="AT142" s="554"/>
      <c r="AU142" s="554"/>
      <c r="AV142" s="554"/>
      <c r="AW142" s="554"/>
      <c r="AX142" s="554"/>
      <c r="AY142" s="554"/>
      <c r="AZ142" s="554"/>
      <c r="BA142" s="554"/>
      <c r="BB142" s="554"/>
      <c r="BC142" s="554"/>
      <c r="BD142" s="554"/>
      <c r="BE142" s="554"/>
      <c r="BF142" s="554"/>
      <c r="BG142" s="554"/>
      <c r="BH142" s="554"/>
      <c r="BI142" s="554"/>
      <c r="BJ142" s="554"/>
      <c r="BK142" s="554"/>
      <c r="BL142" s="554"/>
      <c r="BM142" s="554"/>
      <c r="BN142" s="554"/>
      <c r="BO142" s="554"/>
      <c r="BP142" s="554"/>
      <c r="BQ142" s="554"/>
      <c r="BR142" s="554"/>
      <c r="BS142" s="554"/>
      <c r="BT142" s="554"/>
      <c r="BU142" s="554"/>
      <c r="BV142" s="554"/>
      <c r="BW142" s="554"/>
      <c r="BX142" s="554"/>
      <c r="BY142" s="554"/>
      <c r="BZ142" s="554"/>
      <c r="CA142" s="554"/>
      <c r="CB142" s="554"/>
      <c r="CC142" s="554"/>
      <c r="CD142" s="554"/>
      <c r="CE142" s="554"/>
      <c r="CF142" s="554"/>
      <c r="CG142" s="554"/>
      <c r="CH142" s="554"/>
      <c r="CI142" s="554"/>
      <c r="CJ142" s="554"/>
      <c r="CK142" s="554"/>
      <c r="CL142" s="554"/>
      <c r="CM142" s="554"/>
      <c r="CN142" s="554"/>
      <c r="CO142" s="554"/>
      <c r="CP142" s="554"/>
      <c r="CQ142" s="554"/>
      <c r="CR142" s="554"/>
      <c r="CS142" s="554"/>
      <c r="CT142" s="554"/>
      <c r="CU142" s="554"/>
      <c r="CV142" s="554"/>
      <c r="CW142" s="554"/>
      <c r="CX142" s="554"/>
      <c r="CY142" s="554"/>
      <c r="CZ142" s="554"/>
      <c r="DA142" s="554"/>
      <c r="DB142" s="554"/>
      <c r="DC142" s="554"/>
      <c r="DD142" s="554"/>
      <c r="DE142" s="554"/>
      <c r="DF142" s="554"/>
      <c r="DG142" s="554"/>
      <c r="DH142" s="554"/>
      <c r="DI142" s="554"/>
      <c r="DJ142" s="554"/>
      <c r="DK142" s="554"/>
      <c r="DL142" s="554"/>
      <c r="DM142" s="554"/>
      <c r="DN142" s="554"/>
      <c r="DO142" s="554"/>
      <c r="DP142" s="554"/>
      <c r="DQ142" s="554"/>
      <c r="DR142" s="554"/>
      <c r="DS142" s="554"/>
      <c r="DT142" s="554"/>
      <c r="DU142" s="554"/>
      <c r="DV142" s="554"/>
      <c r="DW142" s="554"/>
      <c r="DX142" s="554"/>
      <c r="DY142" s="554"/>
      <c r="DZ142" s="554"/>
      <c r="EA142" s="554"/>
      <c r="EB142" s="554"/>
      <c r="EC142" s="554"/>
      <c r="ED142" s="554"/>
      <c r="EE142" s="554"/>
      <c r="EF142" s="554"/>
      <c r="EG142" s="554"/>
      <c r="EH142" s="554"/>
      <c r="EI142" s="554"/>
      <c r="EJ142" s="554"/>
      <c r="EK142" s="554"/>
      <c r="EL142" s="554"/>
      <c r="EM142" s="554"/>
      <c r="EN142" s="554"/>
      <c r="EO142" s="554"/>
      <c r="EP142" s="554"/>
      <c r="EQ142" s="554"/>
      <c r="ER142" s="554"/>
      <c r="ES142" s="554"/>
      <c r="ET142" s="554"/>
      <c r="EU142" s="554"/>
      <c r="EV142" s="554"/>
      <c r="EW142" s="554"/>
      <c r="EX142" s="554"/>
      <c r="EY142" s="554"/>
      <c r="EZ142" s="554"/>
      <c r="FA142" s="554"/>
      <c r="FB142" s="554"/>
      <c r="FC142" s="554"/>
      <c r="FD142" s="554"/>
      <c r="FE142" s="554"/>
      <c r="FF142" s="554"/>
      <c r="FG142" s="554"/>
      <c r="FH142" s="554"/>
      <c r="FI142" s="554"/>
      <c r="FJ142" s="554"/>
      <c r="FK142" s="554"/>
      <c r="FL142" s="554"/>
      <c r="FM142" s="554"/>
      <c r="FN142" s="554"/>
      <c r="FO142" s="554"/>
      <c r="FP142" s="554"/>
      <c r="FQ142" s="554"/>
      <c r="FR142" s="554"/>
      <c r="FS142" s="554"/>
      <c r="FT142" s="554"/>
      <c r="FU142" s="554"/>
      <c r="FV142" s="554"/>
      <c r="FW142" s="554"/>
      <c r="FX142" s="554"/>
      <c r="FY142" s="554"/>
      <c r="FZ142" s="554"/>
      <c r="GA142" s="554"/>
      <c r="GB142" s="554"/>
      <c r="GC142" s="554"/>
      <c r="GD142" s="554"/>
      <c r="GE142" s="554"/>
      <c r="GF142" s="554"/>
      <c r="GG142" s="554"/>
      <c r="GH142" s="554"/>
      <c r="GI142" s="554"/>
      <c r="GJ142" s="554"/>
      <c r="GK142" s="554"/>
      <c r="GL142" s="554"/>
      <c r="GM142" s="554"/>
      <c r="GN142" s="554"/>
      <c r="GO142" s="554"/>
      <c r="GP142" s="554"/>
      <c r="GQ142" s="554"/>
      <c r="GR142" s="554"/>
      <c r="GS142" s="554"/>
      <c r="GT142" s="554"/>
      <c r="GU142" s="554"/>
      <c r="GV142" s="554"/>
      <c r="GW142" s="554"/>
      <c r="GX142" s="554"/>
      <c r="GY142" s="554"/>
      <c r="GZ142" s="554"/>
      <c r="HA142" s="554"/>
      <c r="HB142" s="554"/>
      <c r="HC142" s="554"/>
      <c r="HD142" s="554"/>
      <c r="HE142" s="554"/>
      <c r="HF142" s="554"/>
      <c r="HG142" s="554"/>
      <c r="HH142" s="554"/>
      <c r="HI142" s="554"/>
      <c r="HJ142" s="554"/>
      <c r="HK142" s="554"/>
      <c r="HL142" s="554"/>
      <c r="HM142" s="554"/>
      <c r="HN142" s="554"/>
      <c r="HO142" s="554"/>
      <c r="HP142" s="554"/>
      <c r="HQ142" s="554"/>
      <c r="HR142" s="554"/>
      <c r="HS142" s="554"/>
      <c r="HT142" s="554"/>
      <c r="HU142" s="554"/>
      <c r="HV142" s="554"/>
      <c r="HW142" s="554"/>
      <c r="HX142" s="554"/>
      <c r="HY142" s="554"/>
      <c r="HZ142" s="554"/>
      <c r="IA142" s="554"/>
      <c r="IB142" s="554"/>
      <c r="IC142" s="554"/>
      <c r="ID142" s="554"/>
      <c r="IE142" s="554"/>
      <c r="IF142" s="554"/>
      <c r="IG142" s="554"/>
      <c r="IH142" s="554"/>
    </row>
    <row r="143" spans="1:242" s="555" customFormat="1" ht="57.75" customHeight="1">
      <c r="A143" s="547"/>
      <c r="B143" s="547" t="s">
        <v>747</v>
      </c>
      <c r="C143" s="561" t="s">
        <v>792</v>
      </c>
      <c r="D143" s="564" t="s">
        <v>824</v>
      </c>
      <c r="E143" s="572" t="s">
        <v>130</v>
      </c>
      <c r="F143" s="572"/>
      <c r="G143" s="564" t="s">
        <v>708</v>
      </c>
      <c r="H143" s="566"/>
      <c r="I143" s="564" t="s">
        <v>30</v>
      </c>
      <c r="J143" s="564" t="s">
        <v>30</v>
      </c>
      <c r="K143" s="692" t="s">
        <v>848</v>
      </c>
      <c r="L143" s="576" t="s">
        <v>57</v>
      </c>
      <c r="M143" s="573"/>
      <c r="N143" s="567">
        <v>24</v>
      </c>
      <c r="O143" s="567"/>
      <c r="P143" s="976"/>
      <c r="Q143" s="1183" t="s">
        <v>1206</v>
      </c>
      <c r="R143" s="1183" t="s">
        <v>1196</v>
      </c>
      <c r="S143" s="1000" t="s">
        <v>716</v>
      </c>
      <c r="T143" s="548" t="s">
        <v>348</v>
      </c>
      <c r="U143" s="548" t="s">
        <v>312</v>
      </c>
      <c r="V143" s="548" t="s">
        <v>416</v>
      </c>
      <c r="W143" s="549">
        <v>1</v>
      </c>
      <c r="X143" s="550" t="s">
        <v>314</v>
      </c>
      <c r="Y143" s="550" t="s">
        <v>312</v>
      </c>
      <c r="Z143" s="550" t="s">
        <v>355</v>
      </c>
      <c r="AA143" s="1132">
        <v>1</v>
      </c>
      <c r="AB143" s="1132" t="s">
        <v>314</v>
      </c>
      <c r="AC143" s="1132" t="s">
        <v>312</v>
      </c>
      <c r="AD143" s="1132" t="s">
        <v>355</v>
      </c>
      <c r="AE143" s="1052">
        <v>1</v>
      </c>
      <c r="AF143" s="1050" t="s">
        <v>314</v>
      </c>
      <c r="AG143" s="1050" t="s">
        <v>312</v>
      </c>
      <c r="AH143" s="1050" t="s">
        <v>355</v>
      </c>
      <c r="AI143" s="569" t="s">
        <v>615</v>
      </c>
      <c r="AJ143" s="554"/>
      <c r="AK143" s="554"/>
      <c r="AL143" s="554"/>
      <c r="AM143" s="554"/>
      <c r="AN143" s="554"/>
      <c r="AO143" s="554"/>
      <c r="AP143" s="554"/>
      <c r="AQ143" s="554"/>
      <c r="AR143" s="554"/>
      <c r="AS143" s="554"/>
      <c r="AT143" s="554"/>
      <c r="AU143" s="554"/>
      <c r="AV143" s="554"/>
      <c r="AW143" s="554"/>
      <c r="AX143" s="554"/>
      <c r="AY143" s="554"/>
      <c r="AZ143" s="554"/>
      <c r="BA143" s="554"/>
      <c r="BB143" s="554"/>
      <c r="BC143" s="554"/>
      <c r="BD143" s="554"/>
      <c r="BE143" s="554"/>
      <c r="BF143" s="554"/>
      <c r="BG143" s="554"/>
      <c r="BH143" s="554"/>
      <c r="BI143" s="554"/>
      <c r="BJ143" s="554"/>
      <c r="BK143" s="554"/>
      <c r="BL143" s="554"/>
      <c r="BM143" s="554"/>
      <c r="BN143" s="554"/>
      <c r="BO143" s="554"/>
      <c r="BP143" s="554"/>
      <c r="BQ143" s="554"/>
      <c r="BR143" s="554"/>
      <c r="BS143" s="554"/>
      <c r="BT143" s="554"/>
      <c r="BU143" s="554"/>
      <c r="BV143" s="554"/>
      <c r="BW143" s="554"/>
      <c r="BX143" s="554"/>
      <c r="BY143" s="554"/>
      <c r="BZ143" s="554"/>
      <c r="CA143" s="554"/>
      <c r="CB143" s="554"/>
      <c r="CC143" s="554"/>
      <c r="CD143" s="554"/>
      <c r="CE143" s="554"/>
      <c r="CF143" s="554"/>
      <c r="CG143" s="554"/>
      <c r="CH143" s="554"/>
      <c r="CI143" s="554"/>
      <c r="CJ143" s="554"/>
      <c r="CK143" s="554"/>
      <c r="CL143" s="554"/>
      <c r="CM143" s="554"/>
      <c r="CN143" s="554"/>
      <c r="CO143" s="554"/>
      <c r="CP143" s="554"/>
      <c r="CQ143" s="554"/>
      <c r="CR143" s="554"/>
      <c r="CS143" s="554"/>
      <c r="CT143" s="554"/>
      <c r="CU143" s="554"/>
      <c r="CV143" s="554"/>
      <c r="CW143" s="554"/>
      <c r="CX143" s="554"/>
      <c r="CY143" s="554"/>
      <c r="CZ143" s="554"/>
      <c r="DA143" s="554"/>
      <c r="DB143" s="554"/>
      <c r="DC143" s="554"/>
      <c r="DD143" s="554"/>
      <c r="DE143" s="554"/>
      <c r="DF143" s="554"/>
      <c r="DG143" s="554"/>
      <c r="DH143" s="554"/>
      <c r="DI143" s="554"/>
      <c r="DJ143" s="554"/>
      <c r="DK143" s="554"/>
      <c r="DL143" s="554"/>
      <c r="DM143" s="554"/>
      <c r="DN143" s="554"/>
      <c r="DO143" s="554"/>
      <c r="DP143" s="554"/>
      <c r="DQ143" s="554"/>
      <c r="DR143" s="554"/>
      <c r="DS143" s="554"/>
      <c r="DT143" s="554"/>
      <c r="DU143" s="554"/>
      <c r="DV143" s="554"/>
      <c r="DW143" s="554"/>
      <c r="DX143" s="554"/>
      <c r="DY143" s="554"/>
      <c r="DZ143" s="554"/>
      <c r="EA143" s="554"/>
      <c r="EB143" s="554"/>
      <c r="EC143" s="554"/>
      <c r="ED143" s="554"/>
      <c r="EE143" s="554"/>
      <c r="EF143" s="554"/>
      <c r="EG143" s="554"/>
      <c r="EH143" s="554"/>
      <c r="EI143" s="554"/>
      <c r="EJ143" s="554"/>
      <c r="EK143" s="554"/>
      <c r="EL143" s="554"/>
      <c r="EM143" s="554"/>
      <c r="EN143" s="554"/>
      <c r="EO143" s="554"/>
      <c r="EP143" s="554"/>
      <c r="EQ143" s="554"/>
      <c r="ER143" s="554"/>
      <c r="ES143" s="554"/>
      <c r="ET143" s="554"/>
      <c r="EU143" s="554"/>
      <c r="EV143" s="554"/>
      <c r="EW143" s="554"/>
      <c r="EX143" s="554"/>
      <c r="EY143" s="554"/>
      <c r="EZ143" s="554"/>
      <c r="FA143" s="554"/>
      <c r="FB143" s="554"/>
      <c r="FC143" s="554"/>
      <c r="FD143" s="554"/>
      <c r="FE143" s="554"/>
      <c r="FF143" s="554"/>
      <c r="FG143" s="554"/>
      <c r="FH143" s="554"/>
      <c r="FI143" s="554"/>
      <c r="FJ143" s="554"/>
      <c r="FK143" s="554"/>
      <c r="FL143" s="554"/>
      <c r="FM143" s="554"/>
      <c r="FN143" s="554"/>
      <c r="FO143" s="554"/>
      <c r="FP143" s="554"/>
      <c r="FQ143" s="554"/>
      <c r="FR143" s="554"/>
      <c r="FS143" s="554"/>
      <c r="FT143" s="554"/>
      <c r="FU143" s="554"/>
      <c r="FV143" s="554"/>
      <c r="FW143" s="554"/>
      <c r="FX143" s="554"/>
      <c r="FY143" s="554"/>
      <c r="FZ143" s="554"/>
      <c r="GA143" s="554"/>
      <c r="GB143" s="554"/>
      <c r="GC143" s="554"/>
      <c r="GD143" s="554"/>
      <c r="GE143" s="554"/>
      <c r="GF143" s="554"/>
      <c r="GG143" s="554"/>
      <c r="GH143" s="554"/>
      <c r="GI143" s="554"/>
      <c r="GJ143" s="554"/>
      <c r="GK143" s="554"/>
      <c r="GL143" s="554"/>
      <c r="GM143" s="554"/>
      <c r="GN143" s="554"/>
      <c r="GO143" s="554"/>
      <c r="GP143" s="554"/>
      <c r="GQ143" s="554"/>
      <c r="GR143" s="554"/>
      <c r="GS143" s="554"/>
      <c r="GT143" s="554"/>
      <c r="GU143" s="554"/>
      <c r="GV143" s="554"/>
      <c r="GW143" s="554"/>
      <c r="GX143" s="554"/>
      <c r="GY143" s="554"/>
      <c r="GZ143" s="554"/>
      <c r="HA143" s="554"/>
      <c r="HB143" s="554"/>
      <c r="HC143" s="554"/>
      <c r="HD143" s="554"/>
      <c r="HE143" s="554"/>
      <c r="HF143" s="554"/>
      <c r="HG143" s="554"/>
      <c r="HH143" s="554"/>
      <c r="HI143" s="554"/>
      <c r="HJ143" s="554"/>
      <c r="HK143" s="554"/>
      <c r="HL143" s="554"/>
      <c r="HM143" s="554"/>
      <c r="HN143" s="554"/>
      <c r="HO143" s="554"/>
      <c r="HP143" s="554"/>
      <c r="HQ143" s="554"/>
      <c r="HR143" s="554"/>
      <c r="HS143" s="554"/>
      <c r="HT143" s="554"/>
      <c r="HU143" s="554"/>
      <c r="HV143" s="554"/>
      <c r="HW143" s="554"/>
      <c r="HX143" s="554"/>
      <c r="HY143" s="554"/>
      <c r="HZ143" s="554"/>
      <c r="IA143" s="554"/>
      <c r="IB143" s="554"/>
      <c r="IC143" s="554"/>
      <c r="ID143" s="554"/>
      <c r="IE143" s="554"/>
      <c r="IF143" s="554"/>
      <c r="IG143" s="554"/>
      <c r="IH143" s="554"/>
    </row>
    <row r="144" spans="1:242" s="505" customFormat="1" ht="34.5" customHeight="1">
      <c r="A144" s="507" t="s">
        <v>750</v>
      </c>
      <c r="B144" s="507" t="s">
        <v>352</v>
      </c>
      <c r="C144" s="508" t="s">
        <v>793</v>
      </c>
      <c r="D144" s="509" t="s">
        <v>751</v>
      </c>
      <c r="E144" s="509" t="s">
        <v>130</v>
      </c>
      <c r="F144" s="509" t="s">
        <v>707</v>
      </c>
      <c r="G144" s="510"/>
      <c r="H144" s="511" t="s">
        <v>692</v>
      </c>
      <c r="I144" s="512" t="s">
        <v>56</v>
      </c>
      <c r="J144" s="511" t="s">
        <v>56</v>
      </c>
      <c r="K144" s="512"/>
      <c r="L144" s="577"/>
      <c r="M144" s="512"/>
      <c r="N144" s="511">
        <v>15</v>
      </c>
      <c r="O144" s="513"/>
      <c r="P144" s="977"/>
      <c r="Q144" s="1184"/>
      <c r="R144" s="1184"/>
      <c r="S144" s="1001"/>
      <c r="T144" s="514"/>
      <c r="U144" s="514"/>
      <c r="V144" s="514"/>
      <c r="W144" s="515"/>
      <c r="X144" s="516"/>
      <c r="Y144" s="516"/>
      <c r="Z144" s="516"/>
      <c r="AA144" s="1051"/>
      <c r="AB144" s="1050"/>
      <c r="AC144" s="1050"/>
      <c r="AD144" s="1050"/>
      <c r="AE144" s="1051"/>
      <c r="AF144" s="1050"/>
      <c r="AG144" s="1050"/>
      <c r="AH144" s="1050"/>
      <c r="AI144" s="518"/>
    </row>
    <row r="145" spans="1:242" s="555" customFormat="1" ht="9.75" customHeight="1">
      <c r="A145" s="547"/>
      <c r="B145" s="547"/>
      <c r="C145" s="561"/>
      <c r="D145" s="564"/>
      <c r="E145" s="571"/>
      <c r="F145" s="572"/>
      <c r="G145" s="564"/>
      <c r="H145" s="566"/>
      <c r="I145" s="564"/>
      <c r="J145" s="564"/>
      <c r="K145" s="568"/>
      <c r="L145" s="631"/>
      <c r="M145" s="568"/>
      <c r="N145" s="567"/>
      <c r="O145" s="567"/>
      <c r="P145" s="976"/>
      <c r="Q145" s="1183"/>
      <c r="R145" s="1183"/>
      <c r="S145" s="1002"/>
      <c r="T145" s="551"/>
      <c r="U145" s="551"/>
      <c r="V145" s="551"/>
      <c r="W145" s="549"/>
      <c r="X145" s="550"/>
      <c r="Y145" s="550"/>
      <c r="Z145" s="550"/>
      <c r="AA145" s="1052"/>
      <c r="AB145" s="1050"/>
      <c r="AC145" s="1050"/>
      <c r="AD145" s="1050"/>
      <c r="AE145" s="1052"/>
      <c r="AF145" s="1050"/>
      <c r="AG145" s="1050"/>
      <c r="AH145" s="1050"/>
      <c r="AI145" s="569"/>
      <c r="AJ145" s="554"/>
      <c r="AK145" s="554"/>
      <c r="AL145" s="554"/>
      <c r="AM145" s="554"/>
      <c r="AN145" s="554"/>
      <c r="AO145" s="554"/>
      <c r="AP145" s="554"/>
      <c r="AQ145" s="554"/>
      <c r="AR145" s="554"/>
      <c r="AS145" s="554"/>
      <c r="AT145" s="554"/>
      <c r="AU145" s="554"/>
      <c r="AV145" s="554"/>
      <c r="AW145" s="554"/>
      <c r="AX145" s="554"/>
      <c r="AY145" s="554"/>
      <c r="AZ145" s="554"/>
      <c r="BA145" s="554"/>
      <c r="BB145" s="554"/>
      <c r="BC145" s="554"/>
      <c r="BD145" s="554"/>
      <c r="BE145" s="554"/>
      <c r="BF145" s="554"/>
      <c r="BG145" s="554"/>
      <c r="BH145" s="554"/>
      <c r="BI145" s="554"/>
      <c r="BJ145" s="554"/>
      <c r="BK145" s="554"/>
      <c r="BL145" s="554"/>
      <c r="BM145" s="554"/>
      <c r="BN145" s="554"/>
      <c r="BO145" s="554"/>
      <c r="BP145" s="554"/>
      <c r="BQ145" s="554"/>
      <c r="BR145" s="554"/>
      <c r="BS145" s="554"/>
      <c r="BT145" s="554"/>
      <c r="BU145" s="554"/>
      <c r="BV145" s="554"/>
      <c r="BW145" s="554"/>
      <c r="BX145" s="554"/>
      <c r="BY145" s="554"/>
      <c r="BZ145" s="554"/>
      <c r="CA145" s="554"/>
      <c r="CB145" s="554"/>
      <c r="CC145" s="554"/>
      <c r="CD145" s="554"/>
      <c r="CE145" s="554"/>
      <c r="CF145" s="554"/>
      <c r="CG145" s="554"/>
      <c r="CH145" s="554"/>
      <c r="CI145" s="554"/>
      <c r="CJ145" s="554"/>
      <c r="CK145" s="554"/>
      <c r="CL145" s="554"/>
      <c r="CM145" s="554"/>
      <c r="CN145" s="554"/>
      <c r="CO145" s="554"/>
      <c r="CP145" s="554"/>
      <c r="CQ145" s="554"/>
      <c r="CR145" s="554"/>
      <c r="CS145" s="554"/>
      <c r="CT145" s="554"/>
      <c r="CU145" s="554"/>
      <c r="CV145" s="554"/>
      <c r="CW145" s="554"/>
      <c r="CX145" s="554"/>
      <c r="CY145" s="554"/>
      <c r="CZ145" s="554"/>
      <c r="DA145" s="554"/>
      <c r="DB145" s="554"/>
      <c r="DC145" s="554"/>
      <c r="DD145" s="554"/>
      <c r="DE145" s="554"/>
      <c r="DF145" s="554"/>
      <c r="DG145" s="554"/>
      <c r="DH145" s="554"/>
      <c r="DI145" s="554"/>
      <c r="DJ145" s="554"/>
      <c r="DK145" s="554"/>
      <c r="DL145" s="554"/>
      <c r="DM145" s="554"/>
      <c r="DN145" s="554"/>
      <c r="DO145" s="554"/>
      <c r="DP145" s="554"/>
      <c r="DQ145" s="554"/>
      <c r="DR145" s="554"/>
      <c r="DS145" s="554"/>
      <c r="DT145" s="554"/>
      <c r="DU145" s="554"/>
      <c r="DV145" s="554"/>
      <c r="DW145" s="554"/>
      <c r="DX145" s="554"/>
      <c r="DY145" s="554"/>
      <c r="DZ145" s="554"/>
      <c r="EA145" s="554"/>
      <c r="EB145" s="554"/>
      <c r="EC145" s="554"/>
      <c r="ED145" s="554"/>
      <c r="EE145" s="554"/>
      <c r="EF145" s="554"/>
      <c r="EG145" s="554"/>
      <c r="EH145" s="554"/>
      <c r="EI145" s="554"/>
      <c r="EJ145" s="554"/>
      <c r="EK145" s="554"/>
      <c r="EL145" s="554"/>
      <c r="EM145" s="554"/>
      <c r="EN145" s="554"/>
      <c r="EO145" s="554"/>
      <c r="EP145" s="554"/>
      <c r="EQ145" s="554"/>
      <c r="ER145" s="554"/>
      <c r="ES145" s="554"/>
      <c r="ET145" s="554"/>
      <c r="EU145" s="554"/>
      <c r="EV145" s="554"/>
      <c r="EW145" s="554"/>
      <c r="EX145" s="554"/>
      <c r="EY145" s="554"/>
      <c r="EZ145" s="554"/>
      <c r="FA145" s="554"/>
      <c r="FB145" s="554"/>
      <c r="FC145" s="554"/>
      <c r="FD145" s="554"/>
      <c r="FE145" s="554"/>
      <c r="FF145" s="554"/>
      <c r="FG145" s="554"/>
      <c r="FH145" s="554"/>
      <c r="FI145" s="554"/>
      <c r="FJ145" s="554"/>
      <c r="FK145" s="554"/>
      <c r="FL145" s="554"/>
      <c r="FM145" s="554"/>
      <c r="FN145" s="554"/>
      <c r="FO145" s="554"/>
      <c r="FP145" s="554"/>
      <c r="FQ145" s="554"/>
      <c r="FR145" s="554"/>
      <c r="FS145" s="554"/>
      <c r="FT145" s="554"/>
      <c r="FU145" s="554"/>
      <c r="FV145" s="554"/>
      <c r="FW145" s="554"/>
      <c r="FX145" s="554"/>
      <c r="FY145" s="554"/>
      <c r="FZ145" s="554"/>
      <c r="GA145" s="554"/>
      <c r="GB145" s="554"/>
      <c r="GC145" s="554"/>
      <c r="GD145" s="554"/>
      <c r="GE145" s="554"/>
      <c r="GF145" s="554"/>
      <c r="GG145" s="554"/>
      <c r="GH145" s="554"/>
      <c r="GI145" s="554"/>
      <c r="GJ145" s="554"/>
      <c r="GK145" s="554"/>
      <c r="GL145" s="554"/>
      <c r="GM145" s="554"/>
      <c r="GN145" s="554"/>
      <c r="GO145" s="554"/>
      <c r="GP145" s="554"/>
      <c r="GQ145" s="554"/>
      <c r="GR145" s="554"/>
      <c r="GS145" s="554"/>
      <c r="GT145" s="554"/>
      <c r="GU145" s="554"/>
      <c r="GV145" s="554"/>
      <c r="GW145" s="554"/>
      <c r="GX145" s="554"/>
      <c r="GY145" s="554"/>
      <c r="GZ145" s="554"/>
      <c r="HA145" s="554"/>
      <c r="HB145" s="554"/>
      <c r="HC145" s="554"/>
      <c r="HD145" s="554"/>
      <c r="HE145" s="554"/>
      <c r="HF145" s="554"/>
      <c r="HG145" s="554"/>
      <c r="HH145" s="554"/>
      <c r="HI145" s="554"/>
      <c r="HJ145" s="554"/>
      <c r="HK145" s="554"/>
      <c r="HL145" s="554"/>
      <c r="HM145" s="554"/>
      <c r="HN145" s="554"/>
      <c r="HO145" s="554"/>
      <c r="HP145" s="554"/>
      <c r="HQ145" s="554"/>
      <c r="HR145" s="554"/>
      <c r="HS145" s="554"/>
      <c r="HT145" s="554"/>
      <c r="HU145" s="554"/>
      <c r="HV145" s="554"/>
      <c r="HW145" s="554"/>
      <c r="HX145" s="554"/>
      <c r="HY145" s="554"/>
      <c r="HZ145" s="554"/>
      <c r="IA145" s="554"/>
      <c r="IB145" s="554"/>
      <c r="IC145" s="554"/>
      <c r="ID145" s="554"/>
      <c r="IE145" s="554"/>
      <c r="IF145" s="554"/>
      <c r="IG145" s="554"/>
      <c r="IH145" s="554"/>
    </row>
    <row r="146" spans="1:242" s="505" customFormat="1" ht="34.5" customHeight="1">
      <c r="A146" s="507" t="s">
        <v>1190</v>
      </c>
      <c r="B146" s="507" t="s">
        <v>748</v>
      </c>
      <c r="C146" s="508" t="s">
        <v>749</v>
      </c>
      <c r="D146" s="509"/>
      <c r="E146" s="509" t="s">
        <v>758</v>
      </c>
      <c r="F146" s="509"/>
      <c r="G146" s="510" t="s">
        <v>708</v>
      </c>
      <c r="H146" s="511" t="s">
        <v>719</v>
      </c>
      <c r="I146" s="512" t="s">
        <v>30</v>
      </c>
      <c r="J146" s="511" t="s">
        <v>30</v>
      </c>
      <c r="K146" s="512"/>
      <c r="L146" s="577"/>
      <c r="M146" s="512"/>
      <c r="N146" s="511"/>
      <c r="O146" s="513"/>
      <c r="P146" s="977"/>
      <c r="Q146" s="1184"/>
      <c r="R146" s="1184"/>
      <c r="S146" s="1001"/>
      <c r="T146" s="514"/>
      <c r="U146" s="514"/>
      <c r="V146" s="514"/>
      <c r="W146" s="515"/>
      <c r="X146" s="516"/>
      <c r="Y146" s="516"/>
      <c r="Z146" s="516"/>
      <c r="AA146" s="1051"/>
      <c r="AB146" s="1050"/>
      <c r="AC146" s="1050"/>
      <c r="AD146" s="1050"/>
      <c r="AE146" s="1051"/>
      <c r="AF146" s="1050"/>
      <c r="AG146" s="1050"/>
      <c r="AH146" s="1050"/>
      <c r="AI146" s="518"/>
    </row>
    <row r="147" spans="1:242" s="555" customFormat="1" ht="66.75" customHeight="1">
      <c r="A147" s="547"/>
      <c r="B147" s="547" t="s">
        <v>385</v>
      </c>
      <c r="C147" s="561" t="s">
        <v>203</v>
      </c>
      <c r="D147" s="564" t="s">
        <v>827</v>
      </c>
      <c r="E147" s="572" t="s">
        <v>702</v>
      </c>
      <c r="F147" s="572"/>
      <c r="G147" s="564" t="s">
        <v>708</v>
      </c>
      <c r="H147" s="566"/>
      <c r="I147" s="564" t="s">
        <v>30</v>
      </c>
      <c r="J147" s="564" t="s">
        <v>30</v>
      </c>
      <c r="K147" s="694" t="s">
        <v>839</v>
      </c>
      <c r="L147" s="576" t="s">
        <v>24</v>
      </c>
      <c r="M147" s="573"/>
      <c r="N147" s="567">
        <v>8</v>
      </c>
      <c r="O147" s="567">
        <v>12</v>
      </c>
      <c r="P147" s="976"/>
      <c r="Q147" s="1183" t="s">
        <v>1206</v>
      </c>
      <c r="R147" s="1183" t="s">
        <v>1196</v>
      </c>
      <c r="S147" s="1000" t="s">
        <v>716</v>
      </c>
      <c r="T147" s="548" t="s">
        <v>348</v>
      </c>
      <c r="U147" s="548" t="s">
        <v>382</v>
      </c>
      <c r="V147" s="548" t="s">
        <v>448</v>
      </c>
      <c r="W147" s="549">
        <v>1</v>
      </c>
      <c r="X147" s="550" t="s">
        <v>314</v>
      </c>
      <c r="Y147" s="550" t="s">
        <v>312</v>
      </c>
      <c r="Z147" s="550" t="s">
        <v>355</v>
      </c>
      <c r="AA147" s="1132">
        <v>1</v>
      </c>
      <c r="AB147" s="1132" t="s">
        <v>314</v>
      </c>
      <c r="AC147" s="1132" t="s">
        <v>312</v>
      </c>
      <c r="AD147" s="1132" t="s">
        <v>355</v>
      </c>
      <c r="AE147" s="1052">
        <v>1</v>
      </c>
      <c r="AF147" s="1050" t="s">
        <v>314</v>
      </c>
      <c r="AG147" s="1050" t="s">
        <v>312</v>
      </c>
      <c r="AH147" s="1050" t="s">
        <v>355</v>
      </c>
      <c r="AI147" s="569" t="s">
        <v>616</v>
      </c>
      <c r="AJ147" s="554"/>
      <c r="AK147" s="554"/>
      <c r="AL147" s="554"/>
      <c r="AM147" s="554"/>
      <c r="AN147" s="554"/>
      <c r="AO147" s="554"/>
      <c r="AP147" s="554"/>
      <c r="AQ147" s="554"/>
      <c r="AR147" s="554"/>
      <c r="AS147" s="554"/>
      <c r="AT147" s="554"/>
      <c r="AU147" s="554"/>
      <c r="AV147" s="554"/>
      <c r="AW147" s="554"/>
      <c r="AX147" s="554"/>
      <c r="AY147" s="554"/>
      <c r="AZ147" s="554"/>
      <c r="BA147" s="554"/>
      <c r="BB147" s="554"/>
      <c r="BC147" s="554"/>
      <c r="BD147" s="554"/>
      <c r="BE147" s="554"/>
      <c r="BF147" s="554"/>
      <c r="BG147" s="554"/>
      <c r="BH147" s="554"/>
      <c r="BI147" s="554"/>
      <c r="BJ147" s="554"/>
      <c r="BK147" s="554"/>
      <c r="BL147" s="554"/>
      <c r="BM147" s="554"/>
      <c r="BN147" s="554"/>
      <c r="BO147" s="554"/>
      <c r="BP147" s="554"/>
      <c r="BQ147" s="554"/>
      <c r="BR147" s="554"/>
      <c r="BS147" s="554"/>
      <c r="BT147" s="554"/>
      <c r="BU147" s="554"/>
      <c r="BV147" s="554"/>
      <c r="BW147" s="554"/>
      <c r="BX147" s="554"/>
      <c r="BY147" s="554"/>
      <c r="BZ147" s="554"/>
      <c r="CA147" s="554"/>
      <c r="CB147" s="554"/>
      <c r="CC147" s="554"/>
      <c r="CD147" s="554"/>
      <c r="CE147" s="554"/>
      <c r="CF147" s="554"/>
      <c r="CG147" s="554"/>
      <c r="CH147" s="554"/>
      <c r="CI147" s="554"/>
      <c r="CJ147" s="554"/>
      <c r="CK147" s="554"/>
      <c r="CL147" s="554"/>
      <c r="CM147" s="554"/>
      <c r="CN147" s="554"/>
      <c r="CO147" s="554"/>
      <c r="CP147" s="554"/>
      <c r="CQ147" s="554"/>
      <c r="CR147" s="554"/>
      <c r="CS147" s="554"/>
      <c r="CT147" s="554"/>
      <c r="CU147" s="554"/>
      <c r="CV147" s="554"/>
      <c r="CW147" s="554"/>
      <c r="CX147" s="554"/>
      <c r="CY147" s="554"/>
      <c r="CZ147" s="554"/>
      <c r="DA147" s="554"/>
      <c r="DB147" s="554"/>
      <c r="DC147" s="554"/>
      <c r="DD147" s="554"/>
      <c r="DE147" s="554"/>
      <c r="DF147" s="554"/>
      <c r="DG147" s="554"/>
      <c r="DH147" s="554"/>
      <c r="DI147" s="554"/>
      <c r="DJ147" s="554"/>
      <c r="DK147" s="554"/>
      <c r="DL147" s="554"/>
      <c r="DM147" s="554"/>
      <c r="DN147" s="554"/>
      <c r="DO147" s="554"/>
      <c r="DP147" s="554"/>
      <c r="DQ147" s="554"/>
      <c r="DR147" s="554"/>
      <c r="DS147" s="554"/>
      <c r="DT147" s="554"/>
      <c r="DU147" s="554"/>
      <c r="DV147" s="554"/>
      <c r="DW147" s="554"/>
      <c r="DX147" s="554"/>
      <c r="DY147" s="554"/>
      <c r="DZ147" s="554"/>
      <c r="EA147" s="554"/>
      <c r="EB147" s="554"/>
      <c r="EC147" s="554"/>
      <c r="ED147" s="554"/>
      <c r="EE147" s="554"/>
      <c r="EF147" s="554"/>
      <c r="EG147" s="554"/>
      <c r="EH147" s="554"/>
      <c r="EI147" s="554"/>
      <c r="EJ147" s="554"/>
      <c r="EK147" s="554"/>
      <c r="EL147" s="554"/>
      <c r="EM147" s="554"/>
      <c r="EN147" s="554"/>
      <c r="EO147" s="554"/>
      <c r="EP147" s="554"/>
      <c r="EQ147" s="554"/>
      <c r="ER147" s="554"/>
      <c r="ES147" s="554"/>
      <c r="ET147" s="554"/>
      <c r="EU147" s="554"/>
      <c r="EV147" s="554"/>
      <c r="EW147" s="554"/>
      <c r="EX147" s="554"/>
      <c r="EY147" s="554"/>
      <c r="EZ147" s="554"/>
      <c r="FA147" s="554"/>
      <c r="FB147" s="554"/>
      <c r="FC147" s="554"/>
      <c r="FD147" s="554"/>
      <c r="FE147" s="554"/>
      <c r="FF147" s="554"/>
      <c r="FG147" s="554"/>
      <c r="FH147" s="554"/>
      <c r="FI147" s="554"/>
      <c r="FJ147" s="554"/>
      <c r="FK147" s="554"/>
      <c r="FL147" s="554"/>
      <c r="FM147" s="554"/>
      <c r="FN147" s="554"/>
      <c r="FO147" s="554"/>
      <c r="FP147" s="554"/>
      <c r="FQ147" s="554"/>
      <c r="FR147" s="554"/>
      <c r="FS147" s="554"/>
      <c r="FT147" s="554"/>
      <c r="FU147" s="554"/>
      <c r="FV147" s="554"/>
      <c r="FW147" s="554"/>
      <c r="FX147" s="554"/>
      <c r="FY147" s="554"/>
      <c r="FZ147" s="554"/>
      <c r="GA147" s="554"/>
      <c r="GB147" s="554"/>
      <c r="GC147" s="554"/>
      <c r="GD147" s="554"/>
      <c r="GE147" s="554"/>
      <c r="GF147" s="554"/>
      <c r="GG147" s="554"/>
      <c r="GH147" s="554"/>
      <c r="GI147" s="554"/>
      <c r="GJ147" s="554"/>
      <c r="GK147" s="554"/>
      <c r="GL147" s="554"/>
      <c r="GM147" s="554"/>
      <c r="GN147" s="554"/>
      <c r="GO147" s="554"/>
      <c r="GP147" s="554"/>
      <c r="GQ147" s="554"/>
      <c r="GR147" s="554"/>
      <c r="GS147" s="554"/>
      <c r="GT147" s="554"/>
      <c r="GU147" s="554"/>
      <c r="GV147" s="554"/>
      <c r="GW147" s="554"/>
      <c r="GX147" s="554"/>
      <c r="GY147" s="554"/>
      <c r="GZ147" s="554"/>
      <c r="HA147" s="554"/>
      <c r="HB147" s="554"/>
      <c r="HC147" s="554"/>
      <c r="HD147" s="554"/>
      <c r="HE147" s="554"/>
      <c r="HF147" s="554"/>
      <c r="HG147" s="554"/>
      <c r="HH147" s="554"/>
      <c r="HI147" s="554"/>
      <c r="HJ147" s="554"/>
      <c r="HK147" s="554"/>
      <c r="HL147" s="554"/>
      <c r="HM147" s="554"/>
      <c r="HN147" s="554"/>
      <c r="HO147" s="554"/>
      <c r="HP147" s="554"/>
      <c r="HQ147" s="554"/>
      <c r="HR147" s="554"/>
      <c r="HS147" s="554"/>
      <c r="HT147" s="554"/>
      <c r="HU147" s="554"/>
      <c r="HV147" s="554"/>
      <c r="HW147" s="554"/>
      <c r="HX147" s="554"/>
      <c r="HY147" s="554"/>
      <c r="HZ147" s="554"/>
      <c r="IA147" s="554"/>
      <c r="IB147" s="554"/>
      <c r="IC147" s="554"/>
      <c r="ID147" s="554"/>
      <c r="IE147" s="554"/>
      <c r="IF147" s="554"/>
      <c r="IG147" s="554"/>
      <c r="IH147" s="554"/>
    </row>
    <row r="148" spans="1:242" s="555" customFormat="1" ht="66.75" customHeight="1">
      <c r="A148" s="547"/>
      <c r="B148" s="547" t="s">
        <v>387</v>
      </c>
      <c r="C148" s="561" t="s">
        <v>204</v>
      </c>
      <c r="D148" s="564" t="s">
        <v>828</v>
      </c>
      <c r="E148" s="572" t="s">
        <v>702</v>
      </c>
      <c r="F148" s="572"/>
      <c r="G148" s="564" t="s">
        <v>708</v>
      </c>
      <c r="H148" s="566"/>
      <c r="I148" s="564" t="s">
        <v>30</v>
      </c>
      <c r="J148" s="564" t="s">
        <v>30</v>
      </c>
      <c r="K148" s="694" t="s">
        <v>850</v>
      </c>
      <c r="L148" s="576" t="s">
        <v>31</v>
      </c>
      <c r="M148" s="573"/>
      <c r="N148" s="567">
        <v>8</v>
      </c>
      <c r="O148" s="567">
        <v>12</v>
      </c>
      <c r="P148" s="976"/>
      <c r="Q148" s="1183" t="s">
        <v>1206</v>
      </c>
      <c r="R148" s="1183" t="s">
        <v>1196</v>
      </c>
      <c r="S148" s="1004" t="s">
        <v>716</v>
      </c>
      <c r="T148" s="548" t="s">
        <v>348</v>
      </c>
      <c r="U148" s="548" t="s">
        <v>312</v>
      </c>
      <c r="V148" s="548" t="s">
        <v>383</v>
      </c>
      <c r="W148" s="549">
        <v>1</v>
      </c>
      <c r="X148" s="550" t="s">
        <v>314</v>
      </c>
      <c r="Y148" s="550" t="s">
        <v>312</v>
      </c>
      <c r="Z148" s="550" t="s">
        <v>355</v>
      </c>
      <c r="AA148" s="1132">
        <v>1</v>
      </c>
      <c r="AB148" s="1132" t="s">
        <v>314</v>
      </c>
      <c r="AC148" s="1132" t="s">
        <v>312</v>
      </c>
      <c r="AD148" s="1132" t="s">
        <v>355</v>
      </c>
      <c r="AE148" s="1052">
        <v>1</v>
      </c>
      <c r="AF148" s="1050" t="s">
        <v>314</v>
      </c>
      <c r="AG148" s="1050" t="s">
        <v>312</v>
      </c>
      <c r="AH148" s="1050" t="s">
        <v>355</v>
      </c>
      <c r="AI148" s="569" t="s">
        <v>617</v>
      </c>
      <c r="AJ148" s="554"/>
      <c r="AK148" s="554"/>
      <c r="AL148" s="554"/>
      <c r="AM148" s="554"/>
      <c r="AN148" s="554"/>
      <c r="AO148" s="554"/>
      <c r="AP148" s="554"/>
      <c r="AQ148" s="554"/>
      <c r="AR148" s="554"/>
      <c r="AS148" s="554"/>
      <c r="AT148" s="554"/>
      <c r="AU148" s="554"/>
      <c r="AV148" s="554"/>
      <c r="AW148" s="554"/>
      <c r="AX148" s="554"/>
      <c r="AY148" s="554"/>
      <c r="AZ148" s="554"/>
      <c r="BA148" s="554"/>
      <c r="BB148" s="554"/>
      <c r="BC148" s="554"/>
      <c r="BD148" s="554"/>
      <c r="BE148" s="554"/>
      <c r="BF148" s="554"/>
      <c r="BG148" s="554"/>
      <c r="BH148" s="554"/>
      <c r="BI148" s="554"/>
      <c r="BJ148" s="554"/>
      <c r="BK148" s="554"/>
      <c r="BL148" s="554"/>
      <c r="BM148" s="554"/>
      <c r="BN148" s="554"/>
      <c r="BO148" s="554"/>
      <c r="BP148" s="554"/>
      <c r="BQ148" s="554"/>
      <c r="BR148" s="554"/>
      <c r="BS148" s="554"/>
      <c r="BT148" s="554"/>
      <c r="BU148" s="554"/>
      <c r="BV148" s="554"/>
      <c r="BW148" s="554"/>
      <c r="BX148" s="554"/>
      <c r="BY148" s="554"/>
      <c r="BZ148" s="554"/>
      <c r="CA148" s="554"/>
      <c r="CB148" s="554"/>
      <c r="CC148" s="554"/>
      <c r="CD148" s="554"/>
      <c r="CE148" s="554"/>
      <c r="CF148" s="554"/>
      <c r="CG148" s="554"/>
      <c r="CH148" s="554"/>
      <c r="CI148" s="554"/>
      <c r="CJ148" s="554"/>
      <c r="CK148" s="554"/>
      <c r="CL148" s="554"/>
      <c r="CM148" s="554"/>
      <c r="CN148" s="554"/>
      <c r="CO148" s="554"/>
      <c r="CP148" s="554"/>
      <c r="CQ148" s="554"/>
      <c r="CR148" s="554"/>
      <c r="CS148" s="554"/>
      <c r="CT148" s="554"/>
      <c r="CU148" s="554"/>
      <c r="CV148" s="554"/>
      <c r="CW148" s="554"/>
      <c r="CX148" s="554"/>
      <c r="CY148" s="554"/>
      <c r="CZ148" s="554"/>
      <c r="DA148" s="554"/>
      <c r="DB148" s="554"/>
      <c r="DC148" s="554"/>
      <c r="DD148" s="554"/>
      <c r="DE148" s="554"/>
      <c r="DF148" s="554"/>
      <c r="DG148" s="554"/>
      <c r="DH148" s="554"/>
      <c r="DI148" s="554"/>
      <c r="DJ148" s="554"/>
      <c r="DK148" s="554"/>
      <c r="DL148" s="554"/>
      <c r="DM148" s="554"/>
      <c r="DN148" s="554"/>
      <c r="DO148" s="554"/>
      <c r="DP148" s="554"/>
      <c r="DQ148" s="554"/>
      <c r="DR148" s="554"/>
      <c r="DS148" s="554"/>
      <c r="DT148" s="554"/>
      <c r="DU148" s="554"/>
      <c r="DV148" s="554"/>
      <c r="DW148" s="554"/>
      <c r="DX148" s="554"/>
      <c r="DY148" s="554"/>
      <c r="DZ148" s="554"/>
      <c r="EA148" s="554"/>
      <c r="EB148" s="554"/>
      <c r="EC148" s="554"/>
      <c r="ED148" s="554"/>
      <c r="EE148" s="554"/>
      <c r="EF148" s="554"/>
      <c r="EG148" s="554"/>
      <c r="EH148" s="554"/>
      <c r="EI148" s="554"/>
      <c r="EJ148" s="554"/>
      <c r="EK148" s="554"/>
      <c r="EL148" s="554"/>
      <c r="EM148" s="554"/>
      <c r="EN148" s="554"/>
      <c r="EO148" s="554"/>
      <c r="EP148" s="554"/>
      <c r="EQ148" s="554"/>
      <c r="ER148" s="554"/>
      <c r="ES148" s="554"/>
      <c r="ET148" s="554"/>
      <c r="EU148" s="554"/>
      <c r="EV148" s="554"/>
      <c r="EW148" s="554"/>
      <c r="EX148" s="554"/>
      <c r="EY148" s="554"/>
      <c r="EZ148" s="554"/>
      <c r="FA148" s="554"/>
      <c r="FB148" s="554"/>
      <c r="FC148" s="554"/>
      <c r="FD148" s="554"/>
      <c r="FE148" s="554"/>
      <c r="FF148" s="554"/>
      <c r="FG148" s="554"/>
      <c r="FH148" s="554"/>
      <c r="FI148" s="554"/>
      <c r="FJ148" s="554"/>
      <c r="FK148" s="554"/>
      <c r="FL148" s="554"/>
      <c r="FM148" s="554"/>
      <c r="FN148" s="554"/>
      <c r="FO148" s="554"/>
      <c r="FP148" s="554"/>
      <c r="FQ148" s="554"/>
      <c r="FR148" s="554"/>
      <c r="FS148" s="554"/>
      <c r="FT148" s="554"/>
      <c r="FU148" s="554"/>
      <c r="FV148" s="554"/>
      <c r="FW148" s="554"/>
      <c r="FX148" s="554"/>
      <c r="FY148" s="554"/>
      <c r="FZ148" s="554"/>
      <c r="GA148" s="554"/>
      <c r="GB148" s="554"/>
      <c r="GC148" s="554"/>
      <c r="GD148" s="554"/>
      <c r="GE148" s="554"/>
      <c r="GF148" s="554"/>
      <c r="GG148" s="554"/>
      <c r="GH148" s="554"/>
      <c r="GI148" s="554"/>
      <c r="GJ148" s="554"/>
      <c r="GK148" s="554"/>
      <c r="GL148" s="554"/>
      <c r="GM148" s="554"/>
      <c r="GN148" s="554"/>
      <c r="GO148" s="554"/>
      <c r="GP148" s="554"/>
      <c r="GQ148" s="554"/>
      <c r="GR148" s="554"/>
      <c r="GS148" s="554"/>
      <c r="GT148" s="554"/>
      <c r="GU148" s="554"/>
      <c r="GV148" s="554"/>
      <c r="GW148" s="554"/>
      <c r="GX148" s="554"/>
      <c r="GY148" s="554"/>
      <c r="GZ148" s="554"/>
      <c r="HA148" s="554"/>
      <c r="HB148" s="554"/>
      <c r="HC148" s="554"/>
      <c r="HD148" s="554"/>
      <c r="HE148" s="554"/>
      <c r="HF148" s="554"/>
      <c r="HG148" s="554"/>
      <c r="HH148" s="554"/>
      <c r="HI148" s="554"/>
      <c r="HJ148" s="554"/>
      <c r="HK148" s="554"/>
      <c r="HL148" s="554"/>
      <c r="HM148" s="554"/>
      <c r="HN148" s="554"/>
      <c r="HO148" s="554"/>
      <c r="HP148" s="554"/>
      <c r="HQ148" s="554"/>
      <c r="HR148" s="554"/>
      <c r="HS148" s="554"/>
      <c r="HT148" s="554"/>
      <c r="HU148" s="554"/>
      <c r="HV148" s="554"/>
      <c r="HW148" s="554"/>
      <c r="HX148" s="554"/>
      <c r="HY148" s="554"/>
      <c r="HZ148" s="554"/>
      <c r="IA148" s="554"/>
      <c r="IB148" s="554"/>
      <c r="IC148" s="554"/>
      <c r="ID148" s="554"/>
      <c r="IE148" s="554"/>
      <c r="IF148" s="554"/>
      <c r="IG148" s="554"/>
      <c r="IH148" s="554"/>
    </row>
    <row r="149" spans="1:242" s="505" customFormat="1" ht="34.5" customHeight="1">
      <c r="A149" s="528" t="s">
        <v>754</v>
      </c>
      <c r="B149" s="528" t="s">
        <v>537</v>
      </c>
      <c r="C149" s="529" t="s">
        <v>755</v>
      </c>
      <c r="D149" s="530" t="s">
        <v>829</v>
      </c>
      <c r="E149" s="531" t="s">
        <v>709</v>
      </c>
      <c r="F149" s="531"/>
      <c r="G149" s="531"/>
      <c r="H149" s="532"/>
      <c r="I149" s="533">
        <f>+I$134+I$140+I150</f>
        <v>30</v>
      </c>
      <c r="J149" s="533">
        <f>+J$134+J$140+J150</f>
        <v>30</v>
      </c>
      <c r="K149" s="533"/>
      <c r="L149" s="629"/>
      <c r="M149" s="533"/>
      <c r="N149" s="534"/>
      <c r="O149" s="534"/>
      <c r="P149" s="979"/>
      <c r="Q149" s="1185"/>
      <c r="R149" s="1185"/>
      <c r="S149" s="1003"/>
      <c r="T149" s="535"/>
      <c r="U149" s="535"/>
      <c r="V149" s="535"/>
      <c r="W149" s="536"/>
      <c r="X149" s="530"/>
      <c r="Y149" s="537"/>
      <c r="Z149" s="538"/>
      <c r="AA149" s="1135"/>
      <c r="AB149" s="1136"/>
      <c r="AC149" s="1136"/>
      <c r="AD149" s="1136"/>
      <c r="AE149" s="1135"/>
      <c r="AF149" s="1136"/>
      <c r="AG149" s="1136"/>
      <c r="AH149" s="1136"/>
      <c r="AI149" s="539"/>
    </row>
    <row r="150" spans="1:242" s="505" customFormat="1" ht="34.5" customHeight="1">
      <c r="A150" s="507" t="s">
        <v>752</v>
      </c>
      <c r="B150" s="507" t="s">
        <v>381</v>
      </c>
      <c r="C150" s="508" t="s">
        <v>753</v>
      </c>
      <c r="D150" s="509"/>
      <c r="E150" s="509" t="s">
        <v>756</v>
      </c>
      <c r="F150" s="509"/>
      <c r="G150" s="510"/>
      <c r="H150" s="511"/>
      <c r="I150" s="512">
        <f>+I151+I152+I154</f>
        <v>7</v>
      </c>
      <c r="J150" s="512">
        <f>+J151+J152+J154</f>
        <v>7</v>
      </c>
      <c r="K150" s="512"/>
      <c r="L150" s="577"/>
      <c r="M150" s="512"/>
      <c r="N150" s="511"/>
      <c r="O150" s="513"/>
      <c r="P150" s="980"/>
      <c r="Q150" s="1184"/>
      <c r="R150" s="1184"/>
      <c r="S150" s="1001"/>
      <c r="T150" s="514"/>
      <c r="U150" s="514"/>
      <c r="V150" s="514"/>
      <c r="W150" s="515"/>
      <c r="X150" s="516"/>
      <c r="Y150" s="516"/>
      <c r="Z150" s="516"/>
      <c r="AA150" s="1051"/>
      <c r="AB150" s="1050"/>
      <c r="AC150" s="1050"/>
      <c r="AD150" s="1050"/>
      <c r="AE150" s="1051"/>
      <c r="AF150" s="1050"/>
      <c r="AG150" s="1050"/>
      <c r="AH150" s="1050"/>
      <c r="AI150" s="518"/>
    </row>
    <row r="151" spans="1:242" s="555" customFormat="1" ht="34.5" customHeight="1">
      <c r="A151" s="547"/>
      <c r="B151" s="547" t="s">
        <v>384</v>
      </c>
      <c r="C151" s="561" t="s">
        <v>588</v>
      </c>
      <c r="D151" s="564" t="s">
        <v>832</v>
      </c>
      <c r="E151" s="572" t="s">
        <v>120</v>
      </c>
      <c r="F151" s="591" t="s">
        <v>761</v>
      </c>
      <c r="G151" s="590" t="s">
        <v>713</v>
      </c>
      <c r="H151" s="566"/>
      <c r="I151" s="564" t="s">
        <v>56</v>
      </c>
      <c r="J151" s="564" t="s">
        <v>56</v>
      </c>
      <c r="K151" s="651" t="s">
        <v>762</v>
      </c>
      <c r="L151" s="654" t="s">
        <v>763</v>
      </c>
      <c r="M151" s="573"/>
      <c r="N151" s="567">
        <v>15</v>
      </c>
      <c r="O151" s="567"/>
      <c r="P151" s="976"/>
      <c r="Q151" s="1187" t="s">
        <v>1209</v>
      </c>
      <c r="R151" s="1187" t="s">
        <v>1211</v>
      </c>
      <c r="S151" s="1000">
        <v>1</v>
      </c>
      <c r="T151" s="548" t="s">
        <v>314</v>
      </c>
      <c r="U151" s="548" t="s">
        <v>312</v>
      </c>
      <c r="V151" s="548" t="s">
        <v>354</v>
      </c>
      <c r="W151" s="549">
        <v>1</v>
      </c>
      <c r="X151" s="550" t="s">
        <v>314</v>
      </c>
      <c r="Y151" s="550" t="s">
        <v>312</v>
      </c>
      <c r="Z151" s="550" t="s">
        <v>354</v>
      </c>
      <c r="AA151" s="1132">
        <v>1</v>
      </c>
      <c r="AB151" s="1132" t="s">
        <v>314</v>
      </c>
      <c r="AC151" s="1132" t="s">
        <v>312</v>
      </c>
      <c r="AD151" s="1132" t="s">
        <v>354</v>
      </c>
      <c r="AE151" s="1052">
        <v>1</v>
      </c>
      <c r="AF151" s="1050" t="s">
        <v>314</v>
      </c>
      <c r="AG151" s="1050" t="s">
        <v>312</v>
      </c>
      <c r="AH151" s="1050" t="s">
        <v>354</v>
      </c>
      <c r="AI151" s="569" t="s">
        <v>620</v>
      </c>
      <c r="AJ151" s="554"/>
      <c r="AK151" s="554"/>
      <c r="AL151" s="554"/>
      <c r="AM151" s="554"/>
      <c r="AN151" s="554"/>
      <c r="AO151" s="554"/>
      <c r="AP151" s="554"/>
      <c r="AQ151" s="554"/>
      <c r="AR151" s="554"/>
      <c r="AS151" s="554"/>
      <c r="AT151" s="554"/>
      <c r="AU151" s="554"/>
      <c r="AV151" s="554"/>
      <c r="AW151" s="554"/>
      <c r="AX151" s="554"/>
      <c r="AY151" s="554"/>
      <c r="AZ151" s="554"/>
      <c r="BA151" s="554"/>
      <c r="BB151" s="554"/>
      <c r="BC151" s="554"/>
      <c r="BD151" s="554"/>
      <c r="BE151" s="554"/>
      <c r="BF151" s="554"/>
      <c r="BG151" s="554"/>
      <c r="BH151" s="554"/>
      <c r="BI151" s="554"/>
      <c r="BJ151" s="554"/>
      <c r="BK151" s="554"/>
      <c r="BL151" s="554"/>
      <c r="BM151" s="554"/>
      <c r="BN151" s="554"/>
      <c r="BO151" s="554"/>
      <c r="BP151" s="554"/>
      <c r="BQ151" s="554"/>
      <c r="BR151" s="554"/>
      <c r="BS151" s="554"/>
      <c r="BT151" s="554"/>
      <c r="BU151" s="554"/>
      <c r="BV151" s="554"/>
      <c r="BW151" s="554"/>
      <c r="BX151" s="554"/>
      <c r="BY151" s="554"/>
      <c r="BZ151" s="554"/>
      <c r="CA151" s="554"/>
      <c r="CB151" s="554"/>
      <c r="CC151" s="554"/>
      <c r="CD151" s="554"/>
      <c r="CE151" s="554"/>
      <c r="CF151" s="554"/>
      <c r="CG151" s="554"/>
      <c r="CH151" s="554"/>
      <c r="CI151" s="554"/>
      <c r="CJ151" s="554"/>
      <c r="CK151" s="554"/>
      <c r="CL151" s="554"/>
      <c r="CM151" s="554"/>
      <c r="CN151" s="554"/>
      <c r="CO151" s="554"/>
      <c r="CP151" s="554"/>
      <c r="CQ151" s="554"/>
      <c r="CR151" s="554"/>
      <c r="CS151" s="554"/>
      <c r="CT151" s="554"/>
      <c r="CU151" s="554"/>
      <c r="CV151" s="554"/>
      <c r="CW151" s="554"/>
      <c r="CX151" s="554"/>
      <c r="CY151" s="554"/>
      <c r="CZ151" s="554"/>
      <c r="DA151" s="554"/>
      <c r="DB151" s="554"/>
      <c r="DC151" s="554"/>
      <c r="DD151" s="554"/>
      <c r="DE151" s="554"/>
      <c r="DF151" s="554"/>
      <c r="DG151" s="554"/>
      <c r="DH151" s="554"/>
      <c r="DI151" s="554"/>
      <c r="DJ151" s="554"/>
      <c r="DK151" s="554"/>
      <c r="DL151" s="554"/>
      <c r="DM151" s="554"/>
      <c r="DN151" s="554"/>
      <c r="DO151" s="554"/>
      <c r="DP151" s="554"/>
      <c r="DQ151" s="554"/>
      <c r="DR151" s="554"/>
      <c r="DS151" s="554"/>
      <c r="DT151" s="554"/>
      <c r="DU151" s="554"/>
      <c r="DV151" s="554"/>
      <c r="DW151" s="554"/>
      <c r="DX151" s="554"/>
      <c r="DY151" s="554"/>
      <c r="DZ151" s="554"/>
      <c r="EA151" s="554"/>
      <c r="EB151" s="554"/>
      <c r="EC151" s="554"/>
      <c r="ED151" s="554"/>
      <c r="EE151" s="554"/>
      <c r="EF151" s="554"/>
      <c r="EG151" s="554"/>
      <c r="EH151" s="554"/>
      <c r="EI151" s="554"/>
      <c r="EJ151" s="554"/>
      <c r="EK151" s="554"/>
      <c r="EL151" s="554"/>
      <c r="EM151" s="554"/>
      <c r="EN151" s="554"/>
      <c r="EO151" s="554"/>
      <c r="EP151" s="554"/>
      <c r="EQ151" s="554"/>
      <c r="ER151" s="554"/>
      <c r="ES151" s="554"/>
      <c r="ET151" s="554"/>
      <c r="EU151" s="554"/>
      <c r="EV151" s="554"/>
      <c r="EW151" s="554"/>
      <c r="EX151" s="554"/>
      <c r="EY151" s="554"/>
      <c r="EZ151" s="554"/>
      <c r="FA151" s="554"/>
      <c r="FB151" s="554"/>
      <c r="FC151" s="554"/>
      <c r="FD151" s="554"/>
      <c r="FE151" s="554"/>
      <c r="FF151" s="554"/>
      <c r="FG151" s="554"/>
      <c r="FH151" s="554"/>
      <c r="FI151" s="554"/>
      <c r="FJ151" s="554"/>
      <c r="FK151" s="554"/>
      <c r="FL151" s="554"/>
      <c r="FM151" s="554"/>
      <c r="FN151" s="554"/>
      <c r="FO151" s="554"/>
      <c r="FP151" s="554"/>
      <c r="FQ151" s="554"/>
      <c r="FR151" s="554"/>
      <c r="FS151" s="554"/>
      <c r="FT151" s="554"/>
      <c r="FU151" s="554"/>
      <c r="FV151" s="554"/>
      <c r="FW151" s="554"/>
      <c r="FX151" s="554"/>
      <c r="FY151" s="554"/>
      <c r="FZ151" s="554"/>
      <c r="GA151" s="554"/>
      <c r="GB151" s="554"/>
      <c r="GC151" s="554"/>
      <c r="GD151" s="554"/>
      <c r="GE151" s="554"/>
      <c r="GF151" s="554"/>
      <c r="GG151" s="554"/>
      <c r="GH151" s="554"/>
      <c r="GI151" s="554"/>
      <c r="GJ151" s="554"/>
      <c r="GK151" s="554"/>
      <c r="GL151" s="554"/>
      <c r="GM151" s="554"/>
      <c r="GN151" s="554"/>
      <c r="GO151" s="554"/>
      <c r="GP151" s="554"/>
      <c r="GQ151" s="554"/>
      <c r="GR151" s="554"/>
      <c r="GS151" s="554"/>
      <c r="GT151" s="554"/>
      <c r="GU151" s="554"/>
      <c r="GV151" s="554"/>
      <c r="GW151" s="554"/>
      <c r="GX151" s="554"/>
      <c r="GY151" s="554"/>
      <c r="GZ151" s="554"/>
      <c r="HA151" s="554"/>
      <c r="HB151" s="554"/>
      <c r="HC151" s="554"/>
      <c r="HD151" s="554"/>
      <c r="HE151" s="554"/>
      <c r="HF151" s="554"/>
      <c r="HG151" s="554"/>
      <c r="HH151" s="554"/>
      <c r="HI151" s="554"/>
      <c r="HJ151" s="554"/>
      <c r="HK151" s="554"/>
      <c r="HL151" s="554"/>
      <c r="HM151" s="554"/>
      <c r="HN151" s="554"/>
      <c r="HO151" s="554"/>
      <c r="HP151" s="554"/>
      <c r="HQ151" s="554"/>
      <c r="HR151" s="554"/>
      <c r="HS151" s="554"/>
      <c r="HT151" s="554"/>
      <c r="HU151" s="554"/>
      <c r="HV151" s="554"/>
      <c r="HW151" s="554"/>
      <c r="HX151" s="554"/>
      <c r="HY151" s="554"/>
      <c r="HZ151" s="554"/>
      <c r="IA151" s="554"/>
      <c r="IB151" s="554"/>
      <c r="IC151" s="554"/>
      <c r="ID151" s="554"/>
      <c r="IE151" s="554"/>
      <c r="IF151" s="554"/>
      <c r="IG151" s="554"/>
      <c r="IH151" s="554"/>
    </row>
    <row r="152" spans="1:242" s="555" customFormat="1" ht="34.5" customHeight="1">
      <c r="A152" s="547"/>
      <c r="B152" s="547" t="s">
        <v>361</v>
      </c>
      <c r="C152" s="561" t="s">
        <v>589</v>
      </c>
      <c r="D152" s="564" t="s">
        <v>833</v>
      </c>
      <c r="E152" s="572" t="s">
        <v>120</v>
      </c>
      <c r="F152" s="650" t="s">
        <v>783</v>
      </c>
      <c r="G152" s="564" t="s">
        <v>713</v>
      </c>
      <c r="H152" s="566"/>
      <c r="I152" s="564" t="s">
        <v>56</v>
      </c>
      <c r="J152" s="564" t="s">
        <v>56</v>
      </c>
      <c r="K152" s="573" t="s">
        <v>851</v>
      </c>
      <c r="L152" s="576" t="s">
        <v>42</v>
      </c>
      <c r="M152" s="573"/>
      <c r="N152" s="567">
        <v>15</v>
      </c>
      <c r="O152" s="567"/>
      <c r="P152" s="976"/>
      <c r="Q152" s="1187" t="s">
        <v>1209</v>
      </c>
      <c r="R152" s="1187" t="s">
        <v>1210</v>
      </c>
      <c r="S152" s="1000">
        <v>1</v>
      </c>
      <c r="T152" s="548" t="s">
        <v>314</v>
      </c>
      <c r="U152" s="548" t="s">
        <v>350</v>
      </c>
      <c r="V152" s="548" t="s">
        <v>356</v>
      </c>
      <c r="W152" s="549">
        <v>1</v>
      </c>
      <c r="X152" s="550" t="s">
        <v>314</v>
      </c>
      <c r="Y152" s="550" t="s">
        <v>350</v>
      </c>
      <c r="Z152" s="550" t="s">
        <v>356</v>
      </c>
      <c r="AA152" s="1132">
        <v>1</v>
      </c>
      <c r="AB152" s="1132" t="s">
        <v>314</v>
      </c>
      <c r="AC152" s="1132" t="s">
        <v>350</v>
      </c>
      <c r="AD152" s="1132" t="s">
        <v>356</v>
      </c>
      <c r="AE152" s="1052">
        <v>1</v>
      </c>
      <c r="AF152" s="1050" t="s">
        <v>314</v>
      </c>
      <c r="AG152" s="1050" t="s">
        <v>350</v>
      </c>
      <c r="AH152" s="1050" t="s">
        <v>356</v>
      </c>
      <c r="AI152" s="569" t="s">
        <v>621</v>
      </c>
      <c r="AJ152" s="554"/>
      <c r="AK152" s="554"/>
      <c r="AL152" s="554"/>
      <c r="AM152" s="554"/>
      <c r="AN152" s="554"/>
      <c r="AO152" s="554"/>
      <c r="AP152" s="554"/>
      <c r="AQ152" s="554"/>
      <c r="AR152" s="554"/>
      <c r="AS152" s="554"/>
      <c r="AT152" s="554"/>
      <c r="AU152" s="554"/>
      <c r="AV152" s="554"/>
      <c r="AW152" s="554"/>
      <c r="AX152" s="554"/>
      <c r="AY152" s="554"/>
      <c r="AZ152" s="554"/>
      <c r="BA152" s="554"/>
      <c r="BB152" s="554"/>
      <c r="BC152" s="554"/>
      <c r="BD152" s="554"/>
      <c r="BE152" s="554"/>
      <c r="BF152" s="554"/>
      <c r="BG152" s="554"/>
      <c r="BH152" s="554"/>
      <c r="BI152" s="554"/>
      <c r="BJ152" s="554"/>
      <c r="BK152" s="554"/>
      <c r="BL152" s="554"/>
      <c r="BM152" s="554"/>
      <c r="BN152" s="554"/>
      <c r="BO152" s="554"/>
      <c r="BP152" s="554"/>
      <c r="BQ152" s="554"/>
      <c r="BR152" s="554"/>
      <c r="BS152" s="554"/>
      <c r="BT152" s="554"/>
      <c r="BU152" s="554"/>
      <c r="BV152" s="554"/>
      <c r="BW152" s="554"/>
      <c r="BX152" s="554"/>
      <c r="BY152" s="554"/>
      <c r="BZ152" s="554"/>
      <c r="CA152" s="554"/>
      <c r="CB152" s="554"/>
      <c r="CC152" s="554"/>
      <c r="CD152" s="554"/>
      <c r="CE152" s="554"/>
      <c r="CF152" s="554"/>
      <c r="CG152" s="554"/>
      <c r="CH152" s="554"/>
      <c r="CI152" s="554"/>
      <c r="CJ152" s="554"/>
      <c r="CK152" s="554"/>
      <c r="CL152" s="554"/>
      <c r="CM152" s="554"/>
      <c r="CN152" s="554"/>
      <c r="CO152" s="554"/>
      <c r="CP152" s="554"/>
      <c r="CQ152" s="554"/>
      <c r="CR152" s="554"/>
      <c r="CS152" s="554"/>
      <c r="CT152" s="554"/>
      <c r="CU152" s="554"/>
      <c r="CV152" s="554"/>
      <c r="CW152" s="554"/>
      <c r="CX152" s="554"/>
      <c r="CY152" s="554"/>
      <c r="CZ152" s="554"/>
      <c r="DA152" s="554"/>
      <c r="DB152" s="554"/>
      <c r="DC152" s="554"/>
      <c r="DD152" s="554"/>
      <c r="DE152" s="554"/>
      <c r="DF152" s="554"/>
      <c r="DG152" s="554"/>
      <c r="DH152" s="554"/>
      <c r="DI152" s="554"/>
      <c r="DJ152" s="554"/>
      <c r="DK152" s="554"/>
      <c r="DL152" s="554"/>
      <c r="DM152" s="554"/>
      <c r="DN152" s="554"/>
      <c r="DO152" s="554"/>
      <c r="DP152" s="554"/>
      <c r="DQ152" s="554"/>
      <c r="DR152" s="554"/>
      <c r="DS152" s="554"/>
      <c r="DT152" s="554"/>
      <c r="DU152" s="554"/>
      <c r="DV152" s="554"/>
      <c r="DW152" s="554"/>
      <c r="DX152" s="554"/>
      <c r="DY152" s="554"/>
      <c r="DZ152" s="554"/>
      <c r="EA152" s="554"/>
      <c r="EB152" s="554"/>
      <c r="EC152" s="554"/>
      <c r="ED152" s="554"/>
      <c r="EE152" s="554"/>
      <c r="EF152" s="554"/>
      <c r="EG152" s="554"/>
      <c r="EH152" s="554"/>
      <c r="EI152" s="554"/>
      <c r="EJ152" s="554"/>
      <c r="EK152" s="554"/>
      <c r="EL152" s="554"/>
      <c r="EM152" s="554"/>
      <c r="EN152" s="554"/>
      <c r="EO152" s="554"/>
      <c r="EP152" s="554"/>
      <c r="EQ152" s="554"/>
      <c r="ER152" s="554"/>
      <c r="ES152" s="554"/>
      <c r="ET152" s="554"/>
      <c r="EU152" s="554"/>
      <c r="EV152" s="554"/>
      <c r="EW152" s="554"/>
      <c r="EX152" s="554"/>
      <c r="EY152" s="554"/>
      <c r="EZ152" s="554"/>
      <c r="FA152" s="554"/>
      <c r="FB152" s="554"/>
      <c r="FC152" s="554"/>
      <c r="FD152" s="554"/>
      <c r="FE152" s="554"/>
      <c r="FF152" s="554"/>
      <c r="FG152" s="554"/>
      <c r="FH152" s="554"/>
      <c r="FI152" s="554"/>
      <c r="FJ152" s="554"/>
      <c r="FK152" s="554"/>
      <c r="FL152" s="554"/>
      <c r="FM152" s="554"/>
      <c r="FN152" s="554"/>
      <c r="FO152" s="554"/>
      <c r="FP152" s="554"/>
      <c r="FQ152" s="554"/>
      <c r="FR152" s="554"/>
      <c r="FS152" s="554"/>
      <c r="FT152" s="554"/>
      <c r="FU152" s="554"/>
      <c r="FV152" s="554"/>
      <c r="FW152" s="554"/>
      <c r="FX152" s="554"/>
      <c r="FY152" s="554"/>
      <c r="FZ152" s="554"/>
      <c r="GA152" s="554"/>
      <c r="GB152" s="554"/>
      <c r="GC152" s="554"/>
      <c r="GD152" s="554"/>
      <c r="GE152" s="554"/>
      <c r="GF152" s="554"/>
      <c r="GG152" s="554"/>
      <c r="GH152" s="554"/>
      <c r="GI152" s="554"/>
      <c r="GJ152" s="554"/>
      <c r="GK152" s="554"/>
      <c r="GL152" s="554"/>
      <c r="GM152" s="554"/>
      <c r="GN152" s="554"/>
      <c r="GO152" s="554"/>
      <c r="GP152" s="554"/>
      <c r="GQ152" s="554"/>
      <c r="GR152" s="554"/>
      <c r="GS152" s="554"/>
      <c r="GT152" s="554"/>
      <c r="GU152" s="554"/>
      <c r="GV152" s="554"/>
      <c r="GW152" s="554"/>
      <c r="GX152" s="554"/>
      <c r="GY152" s="554"/>
      <c r="GZ152" s="554"/>
      <c r="HA152" s="554"/>
      <c r="HB152" s="554"/>
      <c r="HC152" s="554"/>
      <c r="HD152" s="554"/>
      <c r="HE152" s="554"/>
      <c r="HF152" s="554"/>
      <c r="HG152" s="554"/>
      <c r="HH152" s="554"/>
      <c r="HI152" s="554"/>
      <c r="HJ152" s="554"/>
      <c r="HK152" s="554"/>
      <c r="HL152" s="554"/>
      <c r="HM152" s="554"/>
      <c r="HN152" s="554"/>
      <c r="HO152" s="554"/>
      <c r="HP152" s="554"/>
      <c r="HQ152" s="554"/>
      <c r="HR152" s="554"/>
      <c r="HS152" s="554"/>
      <c r="HT152" s="554"/>
      <c r="HU152" s="554"/>
      <c r="HV152" s="554"/>
      <c r="HW152" s="554"/>
      <c r="HX152" s="554"/>
      <c r="HY152" s="554"/>
      <c r="HZ152" s="554"/>
      <c r="IA152" s="554"/>
      <c r="IB152" s="554"/>
      <c r="IC152" s="554"/>
      <c r="ID152" s="554"/>
      <c r="IE152" s="554"/>
      <c r="IF152" s="554"/>
      <c r="IG152" s="554"/>
      <c r="IH152" s="554"/>
    </row>
    <row r="153" spans="1:242" s="939" customFormat="1" ht="34.5" hidden="1" customHeight="1">
      <c r="A153" s="925"/>
      <c r="B153" s="925" t="s">
        <v>760</v>
      </c>
      <c r="C153" s="926" t="s">
        <v>1184</v>
      </c>
      <c r="D153" s="927" t="s">
        <v>825</v>
      </c>
      <c r="E153" s="928" t="s">
        <v>120</v>
      </c>
      <c r="F153" s="929"/>
      <c r="G153" s="927" t="s">
        <v>708</v>
      </c>
      <c r="H153" s="930"/>
      <c r="I153" s="927" t="s">
        <v>30</v>
      </c>
      <c r="J153" s="927" t="s">
        <v>30</v>
      </c>
      <c r="K153" s="931" t="s">
        <v>840</v>
      </c>
      <c r="L153" s="932" t="s">
        <v>814</v>
      </c>
      <c r="M153" s="931"/>
      <c r="N153" s="933"/>
      <c r="O153" s="933">
        <v>12</v>
      </c>
      <c r="P153" s="982"/>
      <c r="Q153" s="1188"/>
      <c r="R153" s="1188"/>
      <c r="S153" s="1005">
        <v>1</v>
      </c>
      <c r="T153" s="934" t="s">
        <v>311</v>
      </c>
      <c r="U153" s="934"/>
      <c r="V153" s="934"/>
      <c r="W153" s="935">
        <v>1</v>
      </c>
      <c r="X153" s="936" t="s">
        <v>314</v>
      </c>
      <c r="Y153" s="936" t="s">
        <v>359</v>
      </c>
      <c r="Z153" s="936" t="s">
        <v>360</v>
      </c>
      <c r="AA153" s="1139">
        <v>1</v>
      </c>
      <c r="AB153" s="1139" t="s">
        <v>314</v>
      </c>
      <c r="AC153" s="1139" t="s">
        <v>350</v>
      </c>
      <c r="AD153" s="1139" t="s">
        <v>356</v>
      </c>
      <c r="AE153" s="1140">
        <v>1</v>
      </c>
      <c r="AF153" s="1141" t="s">
        <v>314</v>
      </c>
      <c r="AG153" s="1141" t="s">
        <v>350</v>
      </c>
      <c r="AH153" s="1141" t="s">
        <v>356</v>
      </c>
      <c r="AI153" s="937"/>
      <c r="AJ153" s="938"/>
      <c r="AK153" s="938"/>
      <c r="AL153" s="938"/>
      <c r="AM153" s="938"/>
      <c r="AN153" s="938"/>
      <c r="AO153" s="938"/>
      <c r="AP153" s="938"/>
      <c r="AQ153" s="938"/>
      <c r="AR153" s="938"/>
      <c r="AS153" s="938"/>
      <c r="AT153" s="938"/>
      <c r="AU153" s="938"/>
      <c r="AV153" s="938"/>
      <c r="AW153" s="938"/>
      <c r="AX153" s="938"/>
      <c r="AY153" s="938"/>
      <c r="AZ153" s="938"/>
      <c r="BA153" s="938"/>
      <c r="BB153" s="938"/>
      <c r="BC153" s="938"/>
      <c r="BD153" s="938"/>
      <c r="BE153" s="938"/>
      <c r="BF153" s="938"/>
      <c r="BG153" s="938"/>
      <c r="BH153" s="938"/>
      <c r="BI153" s="938"/>
      <c r="BJ153" s="938"/>
      <c r="BK153" s="938"/>
      <c r="BL153" s="938"/>
      <c r="BM153" s="938"/>
      <c r="BN153" s="938"/>
      <c r="BO153" s="938"/>
      <c r="BP153" s="938"/>
      <c r="BQ153" s="938"/>
      <c r="BR153" s="938"/>
      <c r="BS153" s="938"/>
      <c r="BT153" s="938"/>
      <c r="BU153" s="938"/>
      <c r="BV153" s="938"/>
      <c r="BW153" s="938"/>
      <c r="BX153" s="938"/>
      <c r="BY153" s="938"/>
      <c r="BZ153" s="938"/>
      <c r="CA153" s="938"/>
      <c r="CB153" s="938"/>
      <c r="CC153" s="938"/>
      <c r="CD153" s="938"/>
      <c r="CE153" s="938"/>
      <c r="CF153" s="938"/>
      <c r="CG153" s="938"/>
      <c r="CH153" s="938"/>
      <c r="CI153" s="938"/>
      <c r="CJ153" s="938"/>
      <c r="CK153" s="938"/>
      <c r="CL153" s="938"/>
      <c r="CM153" s="938"/>
      <c r="CN153" s="938"/>
      <c r="CO153" s="938"/>
      <c r="CP153" s="938"/>
      <c r="CQ153" s="938"/>
      <c r="CR153" s="938"/>
      <c r="CS153" s="938"/>
      <c r="CT153" s="938"/>
      <c r="CU153" s="938"/>
      <c r="CV153" s="938"/>
      <c r="CW153" s="938"/>
      <c r="CX153" s="938"/>
      <c r="CY153" s="938"/>
      <c r="CZ153" s="938"/>
      <c r="DA153" s="938"/>
      <c r="DB153" s="938"/>
      <c r="DC153" s="938"/>
      <c r="DD153" s="938"/>
      <c r="DE153" s="938"/>
      <c r="DF153" s="938"/>
      <c r="DG153" s="938"/>
      <c r="DH153" s="938"/>
      <c r="DI153" s="938"/>
      <c r="DJ153" s="938"/>
      <c r="DK153" s="938"/>
      <c r="DL153" s="938"/>
      <c r="DM153" s="938"/>
      <c r="DN153" s="938"/>
      <c r="DO153" s="938"/>
      <c r="DP153" s="938"/>
      <c r="DQ153" s="938"/>
      <c r="DR153" s="938"/>
      <c r="DS153" s="938"/>
      <c r="DT153" s="938"/>
      <c r="DU153" s="938"/>
      <c r="DV153" s="938"/>
      <c r="DW153" s="938"/>
      <c r="DX153" s="938"/>
      <c r="DY153" s="938"/>
      <c r="DZ153" s="938"/>
      <c r="EA153" s="938"/>
      <c r="EB153" s="938"/>
      <c r="EC153" s="938"/>
      <c r="ED153" s="938"/>
      <c r="EE153" s="938"/>
      <c r="EF153" s="938"/>
      <c r="EG153" s="938"/>
      <c r="EH153" s="938"/>
      <c r="EI153" s="938"/>
      <c r="EJ153" s="938"/>
      <c r="EK153" s="938"/>
      <c r="EL153" s="938"/>
      <c r="EM153" s="938"/>
      <c r="EN153" s="938"/>
      <c r="EO153" s="938"/>
      <c r="EP153" s="938"/>
      <c r="EQ153" s="938"/>
      <c r="ER153" s="938"/>
      <c r="ES153" s="938"/>
      <c r="ET153" s="938"/>
      <c r="EU153" s="938"/>
      <c r="EV153" s="938"/>
      <c r="EW153" s="938"/>
      <c r="EX153" s="938"/>
      <c r="EY153" s="938"/>
      <c r="EZ153" s="938"/>
      <c r="FA153" s="938"/>
      <c r="FB153" s="938"/>
      <c r="FC153" s="938"/>
      <c r="FD153" s="938"/>
      <c r="FE153" s="938"/>
      <c r="FF153" s="938"/>
      <c r="FG153" s="938"/>
      <c r="FH153" s="938"/>
      <c r="FI153" s="938"/>
      <c r="FJ153" s="938"/>
      <c r="FK153" s="938"/>
      <c r="FL153" s="938"/>
      <c r="FM153" s="938"/>
      <c r="FN153" s="938"/>
      <c r="FO153" s="938"/>
      <c r="FP153" s="938"/>
      <c r="FQ153" s="938"/>
      <c r="FR153" s="938"/>
      <c r="FS153" s="938"/>
      <c r="FT153" s="938"/>
      <c r="FU153" s="938"/>
      <c r="FV153" s="938"/>
      <c r="FW153" s="938"/>
      <c r="FX153" s="938"/>
      <c r="FY153" s="938"/>
      <c r="FZ153" s="938"/>
      <c r="GA153" s="938"/>
      <c r="GB153" s="938"/>
      <c r="GC153" s="938"/>
      <c r="GD153" s="938"/>
      <c r="GE153" s="938"/>
      <c r="GF153" s="938"/>
      <c r="GG153" s="938"/>
      <c r="GH153" s="938"/>
      <c r="GI153" s="938"/>
      <c r="GJ153" s="938"/>
      <c r="GK153" s="938"/>
      <c r="GL153" s="938"/>
      <c r="GM153" s="938"/>
      <c r="GN153" s="938"/>
      <c r="GO153" s="938"/>
      <c r="GP153" s="938"/>
      <c r="GQ153" s="938"/>
      <c r="GR153" s="938"/>
      <c r="GS153" s="938"/>
      <c r="GT153" s="938"/>
      <c r="GU153" s="938"/>
      <c r="GV153" s="938"/>
      <c r="GW153" s="938"/>
      <c r="GX153" s="938"/>
      <c r="GY153" s="938"/>
      <c r="GZ153" s="938"/>
      <c r="HA153" s="938"/>
      <c r="HB153" s="938"/>
      <c r="HC153" s="938"/>
      <c r="HD153" s="938"/>
      <c r="HE153" s="938"/>
      <c r="HF153" s="938"/>
      <c r="HG153" s="938"/>
      <c r="HH153" s="938"/>
      <c r="HI153" s="938"/>
      <c r="HJ153" s="938"/>
      <c r="HK153" s="938"/>
      <c r="HL153" s="938"/>
      <c r="HM153" s="938"/>
      <c r="HN153" s="938"/>
      <c r="HO153" s="938"/>
      <c r="HP153" s="938"/>
      <c r="HQ153" s="938"/>
      <c r="HR153" s="938"/>
      <c r="HS153" s="938"/>
      <c r="HT153" s="938"/>
      <c r="HU153" s="938"/>
      <c r="HV153" s="938"/>
      <c r="HW153" s="938"/>
      <c r="HX153" s="938"/>
      <c r="HY153" s="938"/>
      <c r="HZ153" s="938"/>
      <c r="IA153" s="938"/>
      <c r="IB153" s="938"/>
      <c r="IC153" s="938"/>
      <c r="ID153" s="938"/>
      <c r="IE153" s="938"/>
      <c r="IF153" s="938"/>
      <c r="IG153" s="938"/>
      <c r="IH153" s="938"/>
    </row>
    <row r="154" spans="1:242" s="555" customFormat="1" ht="53.25" customHeight="1">
      <c r="A154" s="547"/>
      <c r="B154" s="547" t="s">
        <v>759</v>
      </c>
      <c r="C154" s="561" t="s">
        <v>1183</v>
      </c>
      <c r="D154" s="564" t="s">
        <v>1185</v>
      </c>
      <c r="E154" s="572" t="s">
        <v>120</v>
      </c>
      <c r="F154" s="650" t="s">
        <v>764</v>
      </c>
      <c r="G154" s="564" t="s">
        <v>714</v>
      </c>
      <c r="H154" s="566"/>
      <c r="I154" s="564">
        <v>3</v>
      </c>
      <c r="J154" s="564">
        <v>3</v>
      </c>
      <c r="K154" s="573" t="s">
        <v>723</v>
      </c>
      <c r="L154" s="576" t="s">
        <v>814</v>
      </c>
      <c r="M154" s="573"/>
      <c r="N154" s="588"/>
      <c r="O154" s="588">
        <v>12</v>
      </c>
      <c r="P154" s="976"/>
      <c r="Q154" s="1187" t="s">
        <v>1204</v>
      </c>
      <c r="R154" s="1187" t="s">
        <v>1204</v>
      </c>
      <c r="S154" s="1000">
        <v>1</v>
      </c>
      <c r="T154" s="548" t="s">
        <v>311</v>
      </c>
      <c r="U154" s="548"/>
      <c r="V154" s="548"/>
      <c r="W154" s="549">
        <v>1</v>
      </c>
      <c r="X154" s="550" t="s">
        <v>314</v>
      </c>
      <c r="Y154" s="550" t="s">
        <v>359</v>
      </c>
      <c r="Z154" s="550" t="s">
        <v>360</v>
      </c>
      <c r="AA154" s="1132">
        <v>1</v>
      </c>
      <c r="AB154" s="1132" t="s">
        <v>314</v>
      </c>
      <c r="AC154" s="1132" t="s">
        <v>350</v>
      </c>
      <c r="AD154" s="1132" t="s">
        <v>356</v>
      </c>
      <c r="AE154" s="1052">
        <v>1</v>
      </c>
      <c r="AF154" s="1050" t="s">
        <v>314</v>
      </c>
      <c r="AG154" s="1050" t="s">
        <v>350</v>
      </c>
      <c r="AH154" s="1050" t="s">
        <v>356</v>
      </c>
      <c r="AI154" s="569" t="s">
        <v>765</v>
      </c>
      <c r="AJ154" s="554"/>
      <c r="AK154" s="554"/>
      <c r="AL154" s="554"/>
      <c r="AM154" s="554"/>
      <c r="AN154" s="554"/>
      <c r="AO154" s="554"/>
      <c r="AP154" s="554"/>
      <c r="AQ154" s="554"/>
      <c r="AR154" s="554"/>
      <c r="AS154" s="554"/>
      <c r="AT154" s="554"/>
      <c r="AU154" s="554"/>
      <c r="AV154" s="554"/>
      <c r="AW154" s="554"/>
      <c r="AX154" s="554"/>
      <c r="AY154" s="554"/>
      <c r="AZ154" s="554"/>
      <c r="BA154" s="554"/>
      <c r="BB154" s="554"/>
      <c r="BC154" s="554"/>
      <c r="BD154" s="554"/>
      <c r="BE154" s="554"/>
      <c r="BF154" s="554"/>
      <c r="BG154" s="554"/>
      <c r="BH154" s="554"/>
      <c r="BI154" s="554"/>
      <c r="BJ154" s="554"/>
      <c r="BK154" s="554"/>
      <c r="BL154" s="554"/>
      <c r="BM154" s="554"/>
      <c r="BN154" s="554"/>
      <c r="BO154" s="554"/>
      <c r="BP154" s="554"/>
      <c r="BQ154" s="554"/>
      <c r="BR154" s="554"/>
      <c r="BS154" s="554"/>
      <c r="BT154" s="554"/>
      <c r="BU154" s="554"/>
      <c r="BV154" s="554"/>
      <c r="BW154" s="554"/>
      <c r="BX154" s="554"/>
      <c r="BY154" s="554"/>
      <c r="BZ154" s="554"/>
      <c r="CA154" s="554"/>
      <c r="CB154" s="554"/>
      <c r="CC154" s="554"/>
      <c r="CD154" s="554"/>
      <c r="CE154" s="554"/>
      <c r="CF154" s="554"/>
      <c r="CG154" s="554"/>
      <c r="CH154" s="554"/>
      <c r="CI154" s="554"/>
      <c r="CJ154" s="554"/>
      <c r="CK154" s="554"/>
      <c r="CL154" s="554"/>
      <c r="CM154" s="554"/>
      <c r="CN154" s="554"/>
      <c r="CO154" s="554"/>
      <c r="CP154" s="554"/>
      <c r="CQ154" s="554"/>
      <c r="CR154" s="554"/>
      <c r="CS154" s="554"/>
      <c r="CT154" s="554"/>
      <c r="CU154" s="554"/>
      <c r="CV154" s="554"/>
      <c r="CW154" s="554"/>
      <c r="CX154" s="554"/>
      <c r="CY154" s="554"/>
      <c r="CZ154" s="554"/>
      <c r="DA154" s="554"/>
      <c r="DB154" s="554"/>
      <c r="DC154" s="554"/>
      <c r="DD154" s="554"/>
      <c r="DE154" s="554"/>
      <c r="DF154" s="554"/>
      <c r="DG154" s="554"/>
      <c r="DH154" s="554"/>
      <c r="DI154" s="554"/>
      <c r="DJ154" s="554"/>
      <c r="DK154" s="554"/>
      <c r="DL154" s="554"/>
      <c r="DM154" s="554"/>
      <c r="DN154" s="554"/>
      <c r="DO154" s="554"/>
      <c r="DP154" s="554"/>
      <c r="DQ154" s="554"/>
      <c r="DR154" s="554"/>
      <c r="DS154" s="554"/>
      <c r="DT154" s="554"/>
      <c r="DU154" s="554"/>
      <c r="DV154" s="554"/>
      <c r="DW154" s="554"/>
      <c r="DX154" s="554"/>
      <c r="DY154" s="554"/>
      <c r="DZ154" s="554"/>
      <c r="EA154" s="554"/>
      <c r="EB154" s="554"/>
      <c r="EC154" s="554"/>
      <c r="ED154" s="554"/>
      <c r="EE154" s="554"/>
      <c r="EF154" s="554"/>
      <c r="EG154" s="554"/>
      <c r="EH154" s="554"/>
      <c r="EI154" s="554"/>
      <c r="EJ154" s="554"/>
      <c r="EK154" s="554"/>
      <c r="EL154" s="554"/>
      <c r="EM154" s="554"/>
      <c r="EN154" s="554"/>
      <c r="EO154" s="554"/>
      <c r="EP154" s="554"/>
      <c r="EQ154" s="554"/>
      <c r="ER154" s="554"/>
      <c r="ES154" s="554"/>
      <c r="ET154" s="554"/>
      <c r="EU154" s="554"/>
      <c r="EV154" s="554"/>
      <c r="EW154" s="554"/>
      <c r="EX154" s="554"/>
      <c r="EY154" s="554"/>
      <c r="EZ154" s="554"/>
      <c r="FA154" s="554"/>
      <c r="FB154" s="554"/>
      <c r="FC154" s="554"/>
      <c r="FD154" s="554"/>
      <c r="FE154" s="554"/>
      <c r="FF154" s="554"/>
      <c r="FG154" s="554"/>
      <c r="FH154" s="554"/>
      <c r="FI154" s="554"/>
      <c r="FJ154" s="554"/>
      <c r="FK154" s="554"/>
      <c r="FL154" s="554"/>
      <c r="FM154" s="554"/>
      <c r="FN154" s="554"/>
      <c r="FO154" s="554"/>
      <c r="FP154" s="554"/>
      <c r="FQ154" s="554"/>
      <c r="FR154" s="554"/>
      <c r="FS154" s="554"/>
      <c r="FT154" s="554"/>
      <c r="FU154" s="554"/>
      <c r="FV154" s="554"/>
      <c r="FW154" s="554"/>
      <c r="FX154" s="554"/>
      <c r="FY154" s="554"/>
      <c r="FZ154" s="554"/>
      <c r="GA154" s="554"/>
      <c r="GB154" s="554"/>
      <c r="GC154" s="554"/>
      <c r="GD154" s="554"/>
      <c r="GE154" s="554"/>
      <c r="GF154" s="554"/>
      <c r="GG154" s="554"/>
      <c r="GH154" s="554"/>
      <c r="GI154" s="554"/>
      <c r="GJ154" s="554"/>
      <c r="GK154" s="554"/>
      <c r="GL154" s="554"/>
      <c r="GM154" s="554"/>
      <c r="GN154" s="554"/>
      <c r="GO154" s="554"/>
      <c r="GP154" s="554"/>
      <c r="GQ154" s="554"/>
      <c r="GR154" s="554"/>
      <c r="GS154" s="554"/>
      <c r="GT154" s="554"/>
      <c r="GU154" s="554"/>
      <c r="GV154" s="554"/>
      <c r="GW154" s="554"/>
      <c r="GX154" s="554"/>
      <c r="GY154" s="554"/>
      <c r="GZ154" s="554"/>
      <c r="HA154" s="554"/>
      <c r="HB154" s="554"/>
      <c r="HC154" s="554"/>
      <c r="HD154" s="554"/>
      <c r="HE154" s="554"/>
      <c r="HF154" s="554"/>
      <c r="HG154" s="554"/>
      <c r="HH154" s="554"/>
      <c r="HI154" s="554"/>
      <c r="HJ154" s="554"/>
      <c r="HK154" s="554"/>
      <c r="HL154" s="554"/>
      <c r="HM154" s="554"/>
      <c r="HN154" s="554"/>
      <c r="HO154" s="554"/>
      <c r="HP154" s="554"/>
      <c r="HQ154" s="554"/>
      <c r="HR154" s="554"/>
      <c r="HS154" s="554"/>
      <c r="HT154" s="554"/>
      <c r="HU154" s="554"/>
      <c r="HV154" s="554"/>
      <c r="HW154" s="554"/>
      <c r="HX154" s="554"/>
      <c r="HY154" s="554"/>
      <c r="HZ154" s="554"/>
      <c r="IA154" s="554"/>
      <c r="IB154" s="554"/>
      <c r="IC154" s="554"/>
      <c r="ID154" s="554"/>
      <c r="IE154" s="554"/>
      <c r="IF154" s="554"/>
      <c r="IG154" s="554"/>
      <c r="IH154" s="554"/>
    </row>
    <row r="155" spans="1:242" s="505" customFormat="1" ht="34.5" customHeight="1">
      <c r="A155" s="528" t="s">
        <v>766</v>
      </c>
      <c r="B155" s="528" t="s">
        <v>538</v>
      </c>
      <c r="C155" s="529" t="s">
        <v>188</v>
      </c>
      <c r="D155" s="530" t="s">
        <v>830</v>
      </c>
      <c r="E155" s="531" t="s">
        <v>709</v>
      </c>
      <c r="F155" s="531"/>
      <c r="G155" s="531"/>
      <c r="H155" s="532"/>
      <c r="I155" s="533">
        <f>+I$134+I$140+I156</f>
        <v>30</v>
      </c>
      <c r="J155" s="533">
        <f>+J$134+J$140+J156</f>
        <v>30</v>
      </c>
      <c r="K155" s="533"/>
      <c r="L155" s="629"/>
      <c r="M155" s="533"/>
      <c r="N155" s="534"/>
      <c r="O155" s="534"/>
      <c r="P155" s="979"/>
      <c r="Q155" s="1185"/>
      <c r="R155" s="1185"/>
      <c r="S155" s="1003"/>
      <c r="T155" s="535"/>
      <c r="U155" s="535"/>
      <c r="V155" s="535"/>
      <c r="W155" s="536"/>
      <c r="X155" s="530"/>
      <c r="Y155" s="537"/>
      <c r="Z155" s="538"/>
      <c r="AA155" s="1135"/>
      <c r="AB155" s="1136"/>
      <c r="AC155" s="1136"/>
      <c r="AD155" s="1136"/>
      <c r="AE155" s="1135"/>
      <c r="AF155" s="1136"/>
      <c r="AG155" s="1136"/>
      <c r="AH155" s="1136"/>
      <c r="AI155" s="539"/>
    </row>
    <row r="156" spans="1:242" s="505" customFormat="1" ht="34.5" customHeight="1">
      <c r="A156" s="507" t="s">
        <v>769</v>
      </c>
      <c r="B156" s="507" t="s">
        <v>768</v>
      </c>
      <c r="C156" s="508" t="s">
        <v>767</v>
      </c>
      <c r="D156" s="509"/>
      <c r="E156" s="509" t="s">
        <v>703</v>
      </c>
      <c r="F156" s="509"/>
      <c r="G156" s="510"/>
      <c r="H156" s="511"/>
      <c r="I156" s="512">
        <f>+I157+I159+I158</f>
        <v>7</v>
      </c>
      <c r="J156" s="512">
        <f>+J157+J159+J158</f>
        <v>7</v>
      </c>
      <c r="K156" s="512"/>
      <c r="L156" s="577"/>
      <c r="M156" s="512"/>
      <c r="N156" s="511"/>
      <c r="O156" s="513"/>
      <c r="P156" s="980"/>
      <c r="Q156" s="1184"/>
      <c r="R156" s="1184"/>
      <c r="S156" s="1001"/>
      <c r="T156" s="514"/>
      <c r="U156" s="514"/>
      <c r="V156" s="514"/>
      <c r="W156" s="515"/>
      <c r="X156" s="516"/>
      <c r="Y156" s="516"/>
      <c r="Z156" s="516"/>
      <c r="AA156" s="1051"/>
      <c r="AB156" s="1050"/>
      <c r="AC156" s="1050"/>
      <c r="AD156" s="1050"/>
      <c r="AE156" s="1051"/>
      <c r="AF156" s="1050"/>
      <c r="AG156" s="1050"/>
      <c r="AH156" s="1050"/>
      <c r="AI156" s="518"/>
    </row>
    <row r="157" spans="1:242" s="555" customFormat="1" ht="67.5" customHeight="1">
      <c r="A157" s="547"/>
      <c r="B157" s="547" t="s">
        <v>770</v>
      </c>
      <c r="C157" s="561" t="s">
        <v>205</v>
      </c>
      <c r="D157" s="564" t="s">
        <v>826</v>
      </c>
      <c r="E157" s="572" t="s">
        <v>120</v>
      </c>
      <c r="F157" s="572"/>
      <c r="G157" s="564" t="s">
        <v>708</v>
      </c>
      <c r="H157" s="566"/>
      <c r="I157" s="564" t="s">
        <v>30</v>
      </c>
      <c r="J157" s="564" t="s">
        <v>30</v>
      </c>
      <c r="K157" s="695" t="s">
        <v>785</v>
      </c>
      <c r="L157" s="576" t="s">
        <v>813</v>
      </c>
      <c r="M157" s="573"/>
      <c r="N157" s="567">
        <v>18</v>
      </c>
      <c r="O157" s="567">
        <v>8</v>
      </c>
      <c r="P157" s="976"/>
      <c r="Q157" s="1183" t="s">
        <v>1198</v>
      </c>
      <c r="R157" s="1183" t="s">
        <v>1198</v>
      </c>
      <c r="S157" s="1000">
        <v>1</v>
      </c>
      <c r="T157" s="548" t="s">
        <v>314</v>
      </c>
      <c r="U157" s="548" t="s">
        <v>315</v>
      </c>
      <c r="V157" s="548" t="s">
        <v>360</v>
      </c>
      <c r="W157" s="549">
        <v>1</v>
      </c>
      <c r="X157" s="550" t="s">
        <v>314</v>
      </c>
      <c r="Y157" s="550" t="s">
        <v>315</v>
      </c>
      <c r="Z157" s="550" t="s">
        <v>360</v>
      </c>
      <c r="AA157" s="1132">
        <v>1</v>
      </c>
      <c r="AB157" s="1132" t="s">
        <v>314</v>
      </c>
      <c r="AC157" s="1132" t="s">
        <v>315</v>
      </c>
      <c r="AD157" s="1132" t="s">
        <v>360</v>
      </c>
      <c r="AE157" s="1052">
        <v>1</v>
      </c>
      <c r="AF157" s="1050" t="s">
        <v>314</v>
      </c>
      <c r="AG157" s="1050" t="s">
        <v>315</v>
      </c>
      <c r="AH157" s="1050" t="s">
        <v>360</v>
      </c>
      <c r="AI157" s="569" t="s">
        <v>618</v>
      </c>
      <c r="AJ157" s="554"/>
      <c r="AK157" s="554"/>
      <c r="AL157" s="554"/>
      <c r="AM157" s="554"/>
      <c r="AN157" s="554"/>
      <c r="AO157" s="554"/>
      <c r="AP157" s="554"/>
      <c r="AQ157" s="554"/>
      <c r="AR157" s="554"/>
      <c r="AS157" s="554"/>
      <c r="AT157" s="554"/>
      <c r="AU157" s="554"/>
      <c r="AV157" s="554"/>
      <c r="AW157" s="554"/>
      <c r="AX157" s="554"/>
      <c r="AY157" s="554"/>
      <c r="AZ157" s="554"/>
      <c r="BA157" s="554"/>
      <c r="BB157" s="554"/>
      <c r="BC157" s="554"/>
      <c r="BD157" s="554"/>
      <c r="BE157" s="554"/>
      <c r="BF157" s="554"/>
      <c r="BG157" s="554"/>
      <c r="BH157" s="554"/>
      <c r="BI157" s="554"/>
      <c r="BJ157" s="554"/>
      <c r="BK157" s="554"/>
      <c r="BL157" s="554"/>
      <c r="BM157" s="554"/>
      <c r="BN157" s="554"/>
      <c r="BO157" s="554"/>
      <c r="BP157" s="554"/>
      <c r="BQ157" s="554"/>
      <c r="BR157" s="554"/>
      <c r="BS157" s="554"/>
      <c r="BT157" s="554"/>
      <c r="BU157" s="554"/>
      <c r="BV157" s="554"/>
      <c r="BW157" s="554"/>
      <c r="BX157" s="554"/>
      <c r="BY157" s="554"/>
      <c r="BZ157" s="554"/>
      <c r="CA157" s="554"/>
      <c r="CB157" s="554"/>
      <c r="CC157" s="554"/>
      <c r="CD157" s="554"/>
      <c r="CE157" s="554"/>
      <c r="CF157" s="554"/>
      <c r="CG157" s="554"/>
      <c r="CH157" s="554"/>
      <c r="CI157" s="554"/>
      <c r="CJ157" s="554"/>
      <c r="CK157" s="554"/>
      <c r="CL157" s="554"/>
      <c r="CM157" s="554"/>
      <c r="CN157" s="554"/>
      <c r="CO157" s="554"/>
      <c r="CP157" s="554"/>
      <c r="CQ157" s="554"/>
      <c r="CR157" s="554"/>
      <c r="CS157" s="554"/>
      <c r="CT157" s="554"/>
      <c r="CU157" s="554"/>
      <c r="CV157" s="554"/>
      <c r="CW157" s="554"/>
      <c r="CX157" s="554"/>
      <c r="CY157" s="554"/>
      <c r="CZ157" s="554"/>
      <c r="DA157" s="554"/>
      <c r="DB157" s="554"/>
      <c r="DC157" s="554"/>
      <c r="DD157" s="554"/>
      <c r="DE157" s="554"/>
      <c r="DF157" s="554"/>
      <c r="DG157" s="554"/>
      <c r="DH157" s="554"/>
      <c r="DI157" s="554"/>
      <c r="DJ157" s="554"/>
      <c r="DK157" s="554"/>
      <c r="DL157" s="554"/>
      <c r="DM157" s="554"/>
      <c r="DN157" s="554"/>
      <c r="DO157" s="554"/>
      <c r="DP157" s="554"/>
      <c r="DQ157" s="554"/>
      <c r="DR157" s="554"/>
      <c r="DS157" s="554"/>
      <c r="DT157" s="554"/>
      <c r="DU157" s="554"/>
      <c r="DV157" s="554"/>
      <c r="DW157" s="554"/>
      <c r="DX157" s="554"/>
      <c r="DY157" s="554"/>
      <c r="DZ157" s="554"/>
      <c r="EA157" s="554"/>
      <c r="EB157" s="554"/>
      <c r="EC157" s="554"/>
      <c r="ED157" s="554"/>
      <c r="EE157" s="554"/>
      <c r="EF157" s="554"/>
      <c r="EG157" s="554"/>
      <c r="EH157" s="554"/>
      <c r="EI157" s="554"/>
      <c r="EJ157" s="554"/>
      <c r="EK157" s="554"/>
      <c r="EL157" s="554"/>
      <c r="EM157" s="554"/>
      <c r="EN157" s="554"/>
      <c r="EO157" s="554"/>
      <c r="EP157" s="554"/>
      <c r="EQ157" s="554"/>
      <c r="ER157" s="554"/>
      <c r="ES157" s="554"/>
      <c r="ET157" s="554"/>
      <c r="EU157" s="554"/>
      <c r="EV157" s="554"/>
      <c r="EW157" s="554"/>
      <c r="EX157" s="554"/>
      <c r="EY157" s="554"/>
      <c r="EZ157" s="554"/>
      <c r="FA157" s="554"/>
      <c r="FB157" s="554"/>
      <c r="FC157" s="554"/>
      <c r="FD157" s="554"/>
      <c r="FE157" s="554"/>
      <c r="FF157" s="554"/>
      <c r="FG157" s="554"/>
      <c r="FH157" s="554"/>
      <c r="FI157" s="554"/>
      <c r="FJ157" s="554"/>
      <c r="FK157" s="554"/>
      <c r="FL157" s="554"/>
      <c r="FM157" s="554"/>
      <c r="FN157" s="554"/>
      <c r="FO157" s="554"/>
      <c r="FP157" s="554"/>
      <c r="FQ157" s="554"/>
      <c r="FR157" s="554"/>
      <c r="FS157" s="554"/>
      <c r="FT157" s="554"/>
      <c r="FU157" s="554"/>
      <c r="FV157" s="554"/>
      <c r="FW157" s="554"/>
      <c r="FX157" s="554"/>
      <c r="FY157" s="554"/>
      <c r="FZ157" s="554"/>
      <c r="GA157" s="554"/>
      <c r="GB157" s="554"/>
      <c r="GC157" s="554"/>
      <c r="GD157" s="554"/>
      <c r="GE157" s="554"/>
      <c r="GF157" s="554"/>
      <c r="GG157" s="554"/>
      <c r="GH157" s="554"/>
      <c r="GI157" s="554"/>
      <c r="GJ157" s="554"/>
      <c r="GK157" s="554"/>
      <c r="GL157" s="554"/>
      <c r="GM157" s="554"/>
      <c r="GN157" s="554"/>
      <c r="GO157" s="554"/>
      <c r="GP157" s="554"/>
      <c r="GQ157" s="554"/>
      <c r="GR157" s="554"/>
      <c r="GS157" s="554"/>
      <c r="GT157" s="554"/>
      <c r="GU157" s="554"/>
      <c r="GV157" s="554"/>
      <c r="GW157" s="554"/>
      <c r="GX157" s="554"/>
      <c r="GY157" s="554"/>
      <c r="GZ157" s="554"/>
      <c r="HA157" s="554"/>
      <c r="HB157" s="554"/>
      <c r="HC157" s="554"/>
      <c r="HD157" s="554"/>
      <c r="HE157" s="554"/>
      <c r="HF157" s="554"/>
      <c r="HG157" s="554"/>
      <c r="HH157" s="554"/>
      <c r="HI157" s="554"/>
      <c r="HJ157" s="554"/>
      <c r="HK157" s="554"/>
      <c r="HL157" s="554"/>
      <c r="HM157" s="554"/>
      <c r="HN157" s="554"/>
      <c r="HO157" s="554"/>
      <c r="HP157" s="554"/>
      <c r="HQ157" s="554"/>
      <c r="HR157" s="554"/>
      <c r="HS157" s="554"/>
      <c r="HT157" s="554"/>
      <c r="HU157" s="554"/>
      <c r="HV157" s="554"/>
      <c r="HW157" s="554"/>
      <c r="HX157" s="554"/>
      <c r="HY157" s="554"/>
      <c r="HZ157" s="554"/>
      <c r="IA157" s="554"/>
      <c r="IB157" s="554"/>
      <c r="IC157" s="554"/>
      <c r="ID157" s="554"/>
      <c r="IE157" s="554"/>
      <c r="IF157" s="554"/>
      <c r="IG157" s="554"/>
      <c r="IH157" s="554"/>
    </row>
    <row r="158" spans="1:242" s="555" customFormat="1" ht="67.5" customHeight="1">
      <c r="A158" s="547"/>
      <c r="B158" s="547" t="s">
        <v>772</v>
      </c>
      <c r="C158" s="561" t="s">
        <v>207</v>
      </c>
      <c r="D158" s="564"/>
      <c r="E158" s="572" t="s">
        <v>120</v>
      </c>
      <c r="F158" s="572"/>
      <c r="G158" s="564" t="s">
        <v>708</v>
      </c>
      <c r="H158" s="566"/>
      <c r="I158" s="564" t="s">
        <v>56</v>
      </c>
      <c r="J158" s="564" t="s">
        <v>56</v>
      </c>
      <c r="K158" s="695" t="s">
        <v>852</v>
      </c>
      <c r="L158" s="576" t="s">
        <v>31</v>
      </c>
      <c r="M158" s="573"/>
      <c r="N158" s="567"/>
      <c r="O158" s="567">
        <v>16</v>
      </c>
      <c r="P158" s="976"/>
      <c r="Q158" s="1183" t="s">
        <v>1197</v>
      </c>
      <c r="R158" s="1183" t="s">
        <v>1198</v>
      </c>
      <c r="S158" s="1000">
        <v>1</v>
      </c>
      <c r="T158" s="548" t="s">
        <v>311</v>
      </c>
      <c r="U158" s="548"/>
      <c r="V158" s="548"/>
      <c r="W158" s="549">
        <v>1</v>
      </c>
      <c r="X158" s="550" t="s">
        <v>314</v>
      </c>
      <c r="Y158" s="550" t="s">
        <v>312</v>
      </c>
      <c r="Z158" s="550" t="s">
        <v>354</v>
      </c>
      <c r="AA158" s="1132">
        <v>1</v>
      </c>
      <c r="AB158" s="1132" t="s">
        <v>314</v>
      </c>
      <c r="AC158" s="1132" t="s">
        <v>312</v>
      </c>
      <c r="AD158" s="1132" t="s">
        <v>354</v>
      </c>
      <c r="AE158" s="1052">
        <v>1</v>
      </c>
      <c r="AF158" s="1050" t="s">
        <v>314</v>
      </c>
      <c r="AG158" s="1050" t="s">
        <v>312</v>
      </c>
      <c r="AH158" s="1050" t="s">
        <v>354</v>
      </c>
      <c r="AI158" s="569" t="s">
        <v>619</v>
      </c>
      <c r="AJ158" s="554"/>
      <c r="AK158" s="554"/>
      <c r="AL158" s="554"/>
      <c r="AM158" s="554"/>
      <c r="AN158" s="554"/>
      <c r="AO158" s="554"/>
      <c r="AP158" s="554"/>
      <c r="AQ158" s="554"/>
      <c r="AR158" s="554"/>
      <c r="AS158" s="554"/>
      <c r="AT158" s="554"/>
      <c r="AU158" s="554"/>
      <c r="AV158" s="554"/>
      <c r="AW158" s="554"/>
      <c r="AX158" s="554"/>
      <c r="AY158" s="554"/>
      <c r="AZ158" s="554"/>
      <c r="BA158" s="554"/>
      <c r="BB158" s="554"/>
      <c r="BC158" s="554"/>
      <c r="BD158" s="554"/>
      <c r="BE158" s="554"/>
      <c r="BF158" s="554"/>
      <c r="BG158" s="554"/>
      <c r="BH158" s="554"/>
      <c r="BI158" s="554"/>
      <c r="BJ158" s="554"/>
      <c r="BK158" s="554"/>
      <c r="BL158" s="554"/>
      <c r="BM158" s="554"/>
      <c r="BN158" s="554"/>
      <c r="BO158" s="554"/>
      <c r="BP158" s="554"/>
      <c r="BQ158" s="554"/>
      <c r="BR158" s="554"/>
      <c r="BS158" s="554"/>
      <c r="BT158" s="554"/>
      <c r="BU158" s="554"/>
      <c r="BV158" s="554"/>
      <c r="BW158" s="554"/>
      <c r="BX158" s="554"/>
      <c r="BY158" s="554"/>
      <c r="BZ158" s="554"/>
      <c r="CA158" s="554"/>
      <c r="CB158" s="554"/>
      <c r="CC158" s="554"/>
      <c r="CD158" s="554"/>
      <c r="CE158" s="554"/>
      <c r="CF158" s="554"/>
      <c r="CG158" s="554"/>
      <c r="CH158" s="554"/>
      <c r="CI158" s="554"/>
      <c r="CJ158" s="554"/>
      <c r="CK158" s="554"/>
      <c r="CL158" s="554"/>
      <c r="CM158" s="554"/>
      <c r="CN158" s="554"/>
      <c r="CO158" s="554"/>
      <c r="CP158" s="554"/>
      <c r="CQ158" s="554"/>
      <c r="CR158" s="554"/>
      <c r="CS158" s="554"/>
      <c r="CT158" s="554"/>
      <c r="CU158" s="554"/>
      <c r="CV158" s="554"/>
      <c r="CW158" s="554"/>
      <c r="CX158" s="554"/>
      <c r="CY158" s="554"/>
      <c r="CZ158" s="554"/>
      <c r="DA158" s="554"/>
      <c r="DB158" s="554"/>
      <c r="DC158" s="554"/>
      <c r="DD158" s="554"/>
      <c r="DE158" s="554"/>
      <c r="DF158" s="554"/>
      <c r="DG158" s="554"/>
      <c r="DH158" s="554"/>
      <c r="DI158" s="554"/>
      <c r="DJ158" s="554"/>
      <c r="DK158" s="554"/>
      <c r="DL158" s="554"/>
      <c r="DM158" s="554"/>
      <c r="DN158" s="554"/>
      <c r="DO158" s="554"/>
      <c r="DP158" s="554"/>
      <c r="DQ158" s="554"/>
      <c r="DR158" s="554"/>
      <c r="DS158" s="554"/>
      <c r="DT158" s="554"/>
      <c r="DU158" s="554"/>
      <c r="DV158" s="554"/>
      <c r="DW158" s="554"/>
      <c r="DX158" s="554"/>
      <c r="DY158" s="554"/>
      <c r="DZ158" s="554"/>
      <c r="EA158" s="554"/>
      <c r="EB158" s="554"/>
      <c r="EC158" s="554"/>
      <c r="ED158" s="554"/>
      <c r="EE158" s="554"/>
      <c r="EF158" s="554"/>
      <c r="EG158" s="554"/>
      <c r="EH158" s="554"/>
      <c r="EI158" s="554"/>
      <c r="EJ158" s="554"/>
      <c r="EK158" s="554"/>
      <c r="EL158" s="554"/>
      <c r="EM158" s="554"/>
      <c r="EN158" s="554"/>
      <c r="EO158" s="554"/>
      <c r="EP158" s="554"/>
      <c r="EQ158" s="554"/>
      <c r="ER158" s="554"/>
      <c r="ES158" s="554"/>
      <c r="ET158" s="554"/>
      <c r="EU158" s="554"/>
      <c r="EV158" s="554"/>
      <c r="EW158" s="554"/>
      <c r="EX158" s="554"/>
      <c r="EY158" s="554"/>
      <c r="EZ158" s="554"/>
      <c r="FA158" s="554"/>
      <c r="FB158" s="554"/>
      <c r="FC158" s="554"/>
      <c r="FD158" s="554"/>
      <c r="FE158" s="554"/>
      <c r="FF158" s="554"/>
      <c r="FG158" s="554"/>
      <c r="FH158" s="554"/>
      <c r="FI158" s="554"/>
      <c r="FJ158" s="554"/>
      <c r="FK158" s="554"/>
      <c r="FL158" s="554"/>
      <c r="FM158" s="554"/>
      <c r="FN158" s="554"/>
      <c r="FO158" s="554"/>
      <c r="FP158" s="554"/>
      <c r="FQ158" s="554"/>
      <c r="FR158" s="554"/>
      <c r="FS158" s="554"/>
      <c r="FT158" s="554"/>
      <c r="FU158" s="554"/>
      <c r="FV158" s="554"/>
      <c r="FW158" s="554"/>
      <c r="FX158" s="554"/>
      <c r="FY158" s="554"/>
      <c r="FZ158" s="554"/>
      <c r="GA158" s="554"/>
      <c r="GB158" s="554"/>
      <c r="GC158" s="554"/>
      <c r="GD158" s="554"/>
      <c r="GE158" s="554"/>
      <c r="GF158" s="554"/>
      <c r="GG158" s="554"/>
      <c r="GH158" s="554"/>
      <c r="GI158" s="554"/>
      <c r="GJ158" s="554"/>
      <c r="GK158" s="554"/>
      <c r="GL158" s="554"/>
      <c r="GM158" s="554"/>
      <c r="GN158" s="554"/>
      <c r="GO158" s="554"/>
      <c r="GP158" s="554"/>
      <c r="GQ158" s="554"/>
      <c r="GR158" s="554"/>
      <c r="GS158" s="554"/>
      <c r="GT158" s="554"/>
      <c r="GU158" s="554"/>
      <c r="GV158" s="554"/>
      <c r="GW158" s="554"/>
      <c r="GX158" s="554"/>
      <c r="GY158" s="554"/>
      <c r="GZ158" s="554"/>
      <c r="HA158" s="554"/>
      <c r="HB158" s="554"/>
      <c r="HC158" s="554"/>
      <c r="HD158" s="554"/>
      <c r="HE158" s="554"/>
      <c r="HF158" s="554"/>
      <c r="HG158" s="554"/>
      <c r="HH158" s="554"/>
      <c r="HI158" s="554"/>
      <c r="HJ158" s="554"/>
      <c r="HK158" s="554"/>
      <c r="HL158" s="554"/>
      <c r="HM158" s="554"/>
      <c r="HN158" s="554"/>
      <c r="HO158" s="554"/>
      <c r="HP158" s="554"/>
      <c r="HQ158" s="554"/>
      <c r="HR158" s="554"/>
      <c r="HS158" s="554"/>
      <c r="HT158" s="554"/>
      <c r="HU158" s="554"/>
      <c r="HV158" s="554"/>
      <c r="HW158" s="554"/>
      <c r="HX158" s="554"/>
      <c r="HY158" s="554"/>
      <c r="HZ158" s="554"/>
      <c r="IA158" s="554"/>
      <c r="IB158" s="554"/>
      <c r="IC158" s="554"/>
      <c r="ID158" s="554"/>
      <c r="IE158" s="554"/>
      <c r="IF158" s="554"/>
      <c r="IG158" s="554"/>
      <c r="IH158" s="554"/>
    </row>
    <row r="159" spans="1:242" s="555" customFormat="1" ht="34.5" customHeight="1">
      <c r="A159" s="547"/>
      <c r="B159" s="547" t="s">
        <v>386</v>
      </c>
      <c r="C159" s="561" t="s">
        <v>771</v>
      </c>
      <c r="D159" s="564" t="s">
        <v>834</v>
      </c>
      <c r="E159" s="572" t="s">
        <v>120</v>
      </c>
      <c r="F159" s="650" t="s">
        <v>773</v>
      </c>
      <c r="G159" s="564" t="s">
        <v>727</v>
      </c>
      <c r="H159" s="566"/>
      <c r="I159" s="564" t="s">
        <v>56</v>
      </c>
      <c r="J159" s="564" t="s">
        <v>56</v>
      </c>
      <c r="K159" s="696" t="s">
        <v>853</v>
      </c>
      <c r="L159" s="576" t="s">
        <v>774</v>
      </c>
      <c r="M159" s="573"/>
      <c r="N159" s="567">
        <v>18</v>
      </c>
      <c r="O159" s="567"/>
      <c r="P159" s="976"/>
      <c r="Q159" s="1189" t="s">
        <v>1202</v>
      </c>
      <c r="R159" s="1189" t="s">
        <v>1203</v>
      </c>
      <c r="S159" s="1000">
        <v>1</v>
      </c>
      <c r="T159" s="548" t="s">
        <v>311</v>
      </c>
      <c r="U159" s="548"/>
      <c r="V159" s="548"/>
      <c r="W159" s="549">
        <v>1</v>
      </c>
      <c r="X159" s="550" t="s">
        <v>314</v>
      </c>
      <c r="Y159" s="550" t="s">
        <v>312</v>
      </c>
      <c r="Z159" s="550" t="s">
        <v>354</v>
      </c>
      <c r="AA159" s="1132">
        <v>1</v>
      </c>
      <c r="AB159" s="1132" t="s">
        <v>314</v>
      </c>
      <c r="AC159" s="1132" t="s">
        <v>312</v>
      </c>
      <c r="AD159" s="1132" t="s">
        <v>354</v>
      </c>
      <c r="AE159" s="1052">
        <v>1</v>
      </c>
      <c r="AF159" s="1050" t="s">
        <v>314</v>
      </c>
      <c r="AG159" s="1050" t="s">
        <v>312</v>
      </c>
      <c r="AH159" s="1050" t="s">
        <v>354</v>
      </c>
      <c r="AI159" s="569" t="s">
        <v>622</v>
      </c>
      <c r="AJ159" s="554"/>
      <c r="AK159" s="554"/>
      <c r="AL159" s="554"/>
      <c r="AM159" s="554"/>
      <c r="AN159" s="554"/>
      <c r="AO159" s="554"/>
      <c r="AP159" s="554"/>
      <c r="AQ159" s="554"/>
      <c r="AR159" s="554"/>
      <c r="AS159" s="554"/>
      <c r="AT159" s="554"/>
      <c r="AU159" s="554"/>
      <c r="AV159" s="554"/>
      <c r="AW159" s="554"/>
      <c r="AX159" s="554"/>
      <c r="AY159" s="554"/>
      <c r="AZ159" s="554"/>
      <c r="BA159" s="554"/>
      <c r="BB159" s="554"/>
      <c r="BC159" s="554"/>
      <c r="BD159" s="554"/>
      <c r="BE159" s="554"/>
      <c r="BF159" s="554"/>
      <c r="BG159" s="554"/>
      <c r="BH159" s="554"/>
      <c r="BI159" s="554"/>
      <c r="BJ159" s="554"/>
      <c r="BK159" s="554"/>
      <c r="BL159" s="554"/>
      <c r="BM159" s="554"/>
      <c r="BN159" s="554"/>
      <c r="BO159" s="554"/>
      <c r="BP159" s="554"/>
      <c r="BQ159" s="554"/>
      <c r="BR159" s="554"/>
      <c r="BS159" s="554"/>
      <c r="BT159" s="554"/>
      <c r="BU159" s="554"/>
      <c r="BV159" s="554"/>
      <c r="BW159" s="554"/>
      <c r="BX159" s="554"/>
      <c r="BY159" s="554"/>
      <c r="BZ159" s="554"/>
      <c r="CA159" s="554"/>
      <c r="CB159" s="554"/>
      <c r="CC159" s="554"/>
      <c r="CD159" s="554"/>
      <c r="CE159" s="554"/>
      <c r="CF159" s="554"/>
      <c r="CG159" s="554"/>
      <c r="CH159" s="554"/>
      <c r="CI159" s="554"/>
      <c r="CJ159" s="554"/>
      <c r="CK159" s="554"/>
      <c r="CL159" s="554"/>
      <c r="CM159" s="554"/>
      <c r="CN159" s="554"/>
      <c r="CO159" s="554"/>
      <c r="CP159" s="554"/>
      <c r="CQ159" s="554"/>
      <c r="CR159" s="554"/>
      <c r="CS159" s="554"/>
      <c r="CT159" s="554"/>
      <c r="CU159" s="554"/>
      <c r="CV159" s="554"/>
      <c r="CW159" s="554"/>
      <c r="CX159" s="554"/>
      <c r="CY159" s="554"/>
      <c r="CZ159" s="554"/>
      <c r="DA159" s="554"/>
      <c r="DB159" s="554"/>
      <c r="DC159" s="554"/>
      <c r="DD159" s="554"/>
      <c r="DE159" s="554"/>
      <c r="DF159" s="554"/>
      <c r="DG159" s="554"/>
      <c r="DH159" s="554"/>
      <c r="DI159" s="554"/>
      <c r="DJ159" s="554"/>
      <c r="DK159" s="554"/>
      <c r="DL159" s="554"/>
      <c r="DM159" s="554"/>
      <c r="DN159" s="554"/>
      <c r="DO159" s="554"/>
      <c r="DP159" s="554"/>
      <c r="DQ159" s="554"/>
      <c r="DR159" s="554"/>
      <c r="DS159" s="554"/>
      <c r="DT159" s="554"/>
      <c r="DU159" s="554"/>
      <c r="DV159" s="554"/>
      <c r="DW159" s="554"/>
      <c r="DX159" s="554"/>
      <c r="DY159" s="554"/>
      <c r="DZ159" s="554"/>
      <c r="EA159" s="554"/>
      <c r="EB159" s="554"/>
      <c r="EC159" s="554"/>
      <c r="ED159" s="554"/>
      <c r="EE159" s="554"/>
      <c r="EF159" s="554"/>
      <c r="EG159" s="554"/>
      <c r="EH159" s="554"/>
      <c r="EI159" s="554"/>
      <c r="EJ159" s="554"/>
      <c r="EK159" s="554"/>
      <c r="EL159" s="554"/>
      <c r="EM159" s="554"/>
      <c r="EN159" s="554"/>
      <c r="EO159" s="554"/>
      <c r="EP159" s="554"/>
      <c r="EQ159" s="554"/>
      <c r="ER159" s="554"/>
      <c r="ES159" s="554"/>
      <c r="ET159" s="554"/>
      <c r="EU159" s="554"/>
      <c r="EV159" s="554"/>
      <c r="EW159" s="554"/>
      <c r="EX159" s="554"/>
      <c r="EY159" s="554"/>
      <c r="EZ159" s="554"/>
      <c r="FA159" s="554"/>
      <c r="FB159" s="554"/>
      <c r="FC159" s="554"/>
      <c r="FD159" s="554"/>
      <c r="FE159" s="554"/>
      <c r="FF159" s="554"/>
      <c r="FG159" s="554"/>
      <c r="FH159" s="554"/>
      <c r="FI159" s="554"/>
      <c r="FJ159" s="554"/>
      <c r="FK159" s="554"/>
      <c r="FL159" s="554"/>
      <c r="FM159" s="554"/>
      <c r="FN159" s="554"/>
      <c r="FO159" s="554"/>
      <c r="FP159" s="554"/>
      <c r="FQ159" s="554"/>
      <c r="FR159" s="554"/>
      <c r="FS159" s="554"/>
      <c r="FT159" s="554"/>
      <c r="FU159" s="554"/>
      <c r="FV159" s="554"/>
      <c r="FW159" s="554"/>
      <c r="FX159" s="554"/>
      <c r="FY159" s="554"/>
      <c r="FZ159" s="554"/>
      <c r="GA159" s="554"/>
      <c r="GB159" s="554"/>
      <c r="GC159" s="554"/>
      <c r="GD159" s="554"/>
      <c r="GE159" s="554"/>
      <c r="GF159" s="554"/>
      <c r="GG159" s="554"/>
      <c r="GH159" s="554"/>
      <c r="GI159" s="554"/>
      <c r="GJ159" s="554"/>
      <c r="GK159" s="554"/>
      <c r="GL159" s="554"/>
      <c r="GM159" s="554"/>
      <c r="GN159" s="554"/>
      <c r="GO159" s="554"/>
      <c r="GP159" s="554"/>
      <c r="GQ159" s="554"/>
      <c r="GR159" s="554"/>
      <c r="GS159" s="554"/>
      <c r="GT159" s="554"/>
      <c r="GU159" s="554"/>
      <c r="GV159" s="554"/>
      <c r="GW159" s="554"/>
      <c r="GX159" s="554"/>
      <c r="GY159" s="554"/>
      <c r="GZ159" s="554"/>
      <c r="HA159" s="554"/>
      <c r="HB159" s="554"/>
      <c r="HC159" s="554"/>
      <c r="HD159" s="554"/>
      <c r="HE159" s="554"/>
      <c r="HF159" s="554"/>
      <c r="HG159" s="554"/>
      <c r="HH159" s="554"/>
      <c r="HI159" s="554"/>
      <c r="HJ159" s="554"/>
      <c r="HK159" s="554"/>
      <c r="HL159" s="554"/>
      <c r="HM159" s="554"/>
      <c r="HN159" s="554"/>
      <c r="HO159" s="554"/>
      <c r="HP159" s="554"/>
      <c r="HQ159" s="554"/>
      <c r="HR159" s="554"/>
      <c r="HS159" s="554"/>
      <c r="HT159" s="554"/>
      <c r="HU159" s="554"/>
      <c r="HV159" s="554"/>
      <c r="HW159" s="554"/>
      <c r="HX159" s="554"/>
      <c r="HY159" s="554"/>
      <c r="HZ159" s="554"/>
      <c r="IA159" s="554"/>
      <c r="IB159" s="554"/>
      <c r="IC159" s="554"/>
      <c r="ID159" s="554"/>
      <c r="IE159" s="554"/>
      <c r="IF159" s="554"/>
      <c r="IG159" s="554"/>
      <c r="IH159" s="554"/>
    </row>
    <row r="160" spans="1:242" s="505" customFormat="1" ht="34.5" customHeight="1">
      <c r="A160" s="528" t="s">
        <v>775</v>
      </c>
      <c r="B160" s="528" t="s">
        <v>539</v>
      </c>
      <c r="C160" s="529" t="s">
        <v>483</v>
      </c>
      <c r="D160" s="530" t="s">
        <v>831</v>
      </c>
      <c r="E160" s="531" t="s">
        <v>709</v>
      </c>
      <c r="F160" s="531"/>
      <c r="G160" s="531"/>
      <c r="H160" s="532"/>
      <c r="I160" s="533">
        <f>+I$134+SUM(I161:I161:I165)</f>
        <v>30</v>
      </c>
      <c r="J160" s="533">
        <f>+J$134+SUM(J161:J161:J165)</f>
        <v>30</v>
      </c>
      <c r="K160" s="533"/>
      <c r="L160" s="629"/>
      <c r="M160" s="533"/>
      <c r="N160" s="534"/>
      <c r="O160" s="534"/>
      <c r="P160" s="979"/>
      <c r="Q160" s="1185"/>
      <c r="R160" s="1185"/>
      <c r="S160" s="1003"/>
      <c r="T160" s="535"/>
      <c r="U160" s="535"/>
      <c r="V160" s="535"/>
      <c r="W160" s="536"/>
      <c r="X160" s="530"/>
      <c r="Y160" s="537"/>
      <c r="Z160" s="538"/>
      <c r="AA160" s="1135"/>
      <c r="AB160" s="1136"/>
      <c r="AC160" s="1136"/>
      <c r="AD160" s="1136"/>
      <c r="AE160" s="1135"/>
      <c r="AF160" s="1136"/>
      <c r="AG160" s="1136"/>
      <c r="AH160" s="1136"/>
      <c r="AI160" s="539"/>
    </row>
    <row r="161" spans="1:242" s="555" customFormat="1" ht="76.5">
      <c r="A161" s="547" t="str">
        <f>IF(A141="","",A141)</f>
        <v/>
      </c>
      <c r="B161" s="547" t="str">
        <f t="shared" ref="B161:G161" si="1">IF(B141="","",B141)</f>
        <v>LLA4E10</v>
      </c>
      <c r="C161" s="561" t="str">
        <f t="shared" si="1"/>
        <v xml:space="preserve">Histoire médiévale : fondements socio-culturels de l’Occident médiéval </v>
      </c>
      <c r="D161" s="564" t="str">
        <f t="shared" si="1"/>
        <v>LOL4DH33LOL4E10</v>
      </c>
      <c r="E161" s="572" t="str">
        <f t="shared" si="1"/>
        <v>UE de tronc commun</v>
      </c>
      <c r="F161" s="650" t="str">
        <f t="shared" si="1"/>
        <v>L2 Histoire, L2 Géorgraphie (CM uniquement)</v>
      </c>
      <c r="G161" s="564" t="str">
        <f t="shared" si="1"/>
        <v>HIST</v>
      </c>
      <c r="H161" s="566"/>
      <c r="I161" s="564">
        <v>6</v>
      </c>
      <c r="J161" s="564">
        <v>6</v>
      </c>
      <c r="K161" s="573" t="str">
        <f t="shared" ref="K161:AI162" si="2">IF(K141="","",K141)</f>
        <v>VERONESE Julien</v>
      </c>
      <c r="L161" s="576" t="str">
        <f t="shared" si="2"/>
        <v>21 : Histoire , civilisations, archéologie et art des mondes anciens et médiévaux</v>
      </c>
      <c r="M161" s="573"/>
      <c r="N161" s="588">
        <f t="shared" si="2"/>
        <v>24</v>
      </c>
      <c r="O161" s="588">
        <f t="shared" si="2"/>
        <v>24</v>
      </c>
      <c r="P161" s="588" t="str">
        <f t="shared" si="2"/>
        <v/>
      </c>
      <c r="Q161" s="1196" t="str">
        <f t="shared" si="2"/>
        <v>50% CC + 50%CTCT = DM devoir maisondépôt sujet sur CELENE le 27/04/2020restitution avant le 06/05/2020</v>
      </c>
      <c r="R161" s="1196" t="str">
        <f t="shared" si="2"/>
        <v>100% CT = DM devoir maisondépôt sujet sur CELENE le 27/04/2020restitution avant le 06/05/2020</v>
      </c>
      <c r="S161" s="1000" t="str">
        <f t="shared" si="2"/>
        <v>50% CC50% CT</v>
      </c>
      <c r="T161" s="548" t="str">
        <f t="shared" si="2"/>
        <v>Mixte</v>
      </c>
      <c r="U161" s="548" t="str">
        <f t="shared" si="2"/>
        <v>écrit + oral</v>
      </c>
      <c r="V161" s="548" t="str">
        <f t="shared" si="2"/>
        <v>CT = écrit 4h00</v>
      </c>
      <c r="W161" s="549">
        <f t="shared" si="2"/>
        <v>1</v>
      </c>
      <c r="X161" s="550" t="str">
        <f t="shared" si="2"/>
        <v>CT</v>
      </c>
      <c r="Y161" s="550" t="str">
        <f t="shared" si="2"/>
        <v>Ecrit</v>
      </c>
      <c r="Z161" s="550" t="str">
        <f t="shared" si="2"/>
        <v>4h00</v>
      </c>
      <c r="AA161" s="1132">
        <f t="shared" si="2"/>
        <v>1</v>
      </c>
      <c r="AB161" s="1132" t="str">
        <f t="shared" si="2"/>
        <v>CT</v>
      </c>
      <c r="AC161" s="1132" t="str">
        <f t="shared" si="2"/>
        <v>Ecrit</v>
      </c>
      <c r="AD161" s="1132" t="str">
        <f t="shared" si="2"/>
        <v>4h00</v>
      </c>
      <c r="AE161" s="1052">
        <f t="shared" si="2"/>
        <v>1</v>
      </c>
      <c r="AF161" s="1050" t="str">
        <f t="shared" si="2"/>
        <v>CT</v>
      </c>
      <c r="AG161" s="1050" t="str">
        <f t="shared" si="2"/>
        <v>Ecrit</v>
      </c>
      <c r="AH161" s="1050" t="str">
        <f t="shared" si="2"/>
        <v>4h00</v>
      </c>
      <c r="AI161" s="569" t="str">
        <f t="shared" si="2"/>
        <v>Histoire de la société médiévale en Occident (Xe-XIIIe siècles).Ce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c r="AJ161" s="554"/>
      <c r="AK161" s="554"/>
      <c r="AL161" s="554"/>
      <c r="AM161" s="554"/>
      <c r="AN161" s="554"/>
      <c r="AO161" s="554"/>
      <c r="AP161" s="554"/>
      <c r="AQ161" s="554"/>
      <c r="AR161" s="554"/>
      <c r="AS161" s="554"/>
      <c r="AT161" s="554"/>
      <c r="AU161" s="554"/>
      <c r="AV161" s="554"/>
      <c r="AW161" s="554"/>
      <c r="AX161" s="554"/>
      <c r="AY161" s="554"/>
      <c r="AZ161" s="554"/>
      <c r="BA161" s="554"/>
      <c r="BB161" s="554"/>
      <c r="BC161" s="554"/>
      <c r="BD161" s="554"/>
      <c r="BE161" s="554"/>
      <c r="BF161" s="554"/>
      <c r="BG161" s="554"/>
      <c r="BH161" s="554"/>
      <c r="BI161" s="554"/>
      <c r="BJ161" s="554"/>
      <c r="BK161" s="554"/>
      <c r="BL161" s="554"/>
      <c r="BM161" s="554"/>
      <c r="BN161" s="554"/>
      <c r="BO161" s="554"/>
      <c r="BP161" s="554"/>
      <c r="BQ161" s="554"/>
      <c r="BR161" s="554"/>
      <c r="BS161" s="554"/>
      <c r="BT161" s="554"/>
      <c r="BU161" s="554"/>
      <c r="BV161" s="554"/>
      <c r="BW161" s="554"/>
      <c r="BX161" s="554"/>
      <c r="BY161" s="554"/>
      <c r="BZ161" s="554"/>
      <c r="CA161" s="554"/>
      <c r="CB161" s="554"/>
      <c r="CC161" s="554"/>
      <c r="CD161" s="554"/>
      <c r="CE161" s="554"/>
      <c r="CF161" s="554"/>
      <c r="CG161" s="554"/>
      <c r="CH161" s="554"/>
      <c r="CI161" s="554"/>
      <c r="CJ161" s="554"/>
      <c r="CK161" s="554"/>
      <c r="CL161" s="554"/>
      <c r="CM161" s="554"/>
      <c r="CN161" s="554"/>
      <c r="CO161" s="554"/>
      <c r="CP161" s="554"/>
      <c r="CQ161" s="554"/>
      <c r="CR161" s="554"/>
      <c r="CS161" s="554"/>
      <c r="CT161" s="554"/>
      <c r="CU161" s="554"/>
      <c r="CV161" s="554"/>
      <c r="CW161" s="554"/>
      <c r="CX161" s="554"/>
      <c r="CY161" s="554"/>
      <c r="CZ161" s="554"/>
      <c r="DA161" s="554"/>
      <c r="DB161" s="554"/>
      <c r="DC161" s="554"/>
      <c r="DD161" s="554"/>
      <c r="DE161" s="554"/>
      <c r="DF161" s="554"/>
      <c r="DG161" s="554"/>
      <c r="DH161" s="554"/>
      <c r="DI161" s="554"/>
      <c r="DJ161" s="554"/>
      <c r="DK161" s="554"/>
      <c r="DL161" s="554"/>
      <c r="DM161" s="554"/>
      <c r="DN161" s="554"/>
      <c r="DO161" s="554"/>
      <c r="DP161" s="554"/>
      <c r="DQ161" s="554"/>
      <c r="DR161" s="554"/>
      <c r="DS161" s="554"/>
      <c r="DT161" s="554"/>
      <c r="DU161" s="554"/>
      <c r="DV161" s="554"/>
      <c r="DW161" s="554"/>
      <c r="DX161" s="554"/>
      <c r="DY161" s="554"/>
      <c r="DZ161" s="554"/>
      <c r="EA161" s="554"/>
      <c r="EB161" s="554"/>
      <c r="EC161" s="554"/>
      <c r="ED161" s="554"/>
      <c r="EE161" s="554"/>
      <c r="EF161" s="554"/>
      <c r="EG161" s="554"/>
      <c r="EH161" s="554"/>
      <c r="EI161" s="554"/>
      <c r="EJ161" s="554"/>
      <c r="EK161" s="554"/>
      <c r="EL161" s="554"/>
      <c r="EM161" s="554"/>
      <c r="EN161" s="554"/>
      <c r="EO161" s="554"/>
      <c r="EP161" s="554"/>
      <c r="EQ161" s="554"/>
      <c r="ER161" s="554"/>
      <c r="ES161" s="554"/>
      <c r="ET161" s="554"/>
      <c r="EU161" s="554"/>
      <c r="EV161" s="554"/>
      <c r="EW161" s="554"/>
      <c r="EX161" s="554"/>
      <c r="EY161" s="554"/>
      <c r="EZ161" s="554"/>
      <c r="FA161" s="554"/>
      <c r="FB161" s="554"/>
      <c r="FC161" s="554"/>
      <c r="FD161" s="554"/>
      <c r="FE161" s="554"/>
      <c r="FF161" s="554"/>
      <c r="FG161" s="554"/>
      <c r="FH161" s="554"/>
      <c r="FI161" s="554"/>
      <c r="FJ161" s="554"/>
      <c r="FK161" s="554"/>
      <c r="FL161" s="554"/>
      <c r="FM161" s="554"/>
      <c r="FN161" s="554"/>
      <c r="FO161" s="554"/>
      <c r="FP161" s="554"/>
      <c r="FQ161" s="554"/>
      <c r="FR161" s="554"/>
      <c r="FS161" s="554"/>
      <c r="FT161" s="554"/>
      <c r="FU161" s="554"/>
      <c r="FV161" s="554"/>
      <c r="FW161" s="554"/>
      <c r="FX161" s="554"/>
      <c r="FY161" s="554"/>
      <c r="FZ161" s="554"/>
      <c r="GA161" s="554"/>
      <c r="GB161" s="554"/>
      <c r="GC161" s="554"/>
      <c r="GD161" s="554"/>
      <c r="GE161" s="554"/>
      <c r="GF161" s="554"/>
      <c r="GG161" s="554"/>
      <c r="GH161" s="554"/>
      <c r="GI161" s="554"/>
      <c r="GJ161" s="554"/>
      <c r="GK161" s="554"/>
      <c r="GL161" s="554"/>
      <c r="GM161" s="554"/>
      <c r="GN161" s="554"/>
      <c r="GO161" s="554"/>
      <c r="GP161" s="554"/>
      <c r="GQ161" s="554"/>
      <c r="GR161" s="554"/>
      <c r="GS161" s="554"/>
      <c r="GT161" s="554"/>
      <c r="GU161" s="554"/>
      <c r="GV161" s="554"/>
      <c r="GW161" s="554"/>
      <c r="GX161" s="554"/>
      <c r="GY161" s="554"/>
      <c r="GZ161" s="554"/>
      <c r="HA161" s="554"/>
      <c r="HB161" s="554"/>
      <c r="HC161" s="554"/>
      <c r="HD161" s="554"/>
      <c r="HE161" s="554"/>
      <c r="HF161" s="554"/>
      <c r="HG161" s="554"/>
      <c r="HH161" s="554"/>
      <c r="HI161" s="554"/>
      <c r="HJ161" s="554"/>
      <c r="HK161" s="554"/>
      <c r="HL161" s="554"/>
      <c r="HM161" s="554"/>
      <c r="HN161" s="554"/>
      <c r="HO161" s="554"/>
      <c r="HP161" s="554"/>
      <c r="HQ161" s="554"/>
      <c r="HR161" s="554"/>
      <c r="HS161" s="554"/>
      <c r="HT161" s="554"/>
      <c r="HU161" s="554"/>
      <c r="HV161" s="554"/>
      <c r="HW161" s="554"/>
      <c r="HX161" s="554"/>
      <c r="HY161" s="554"/>
      <c r="HZ161" s="554"/>
      <c r="IA161" s="554"/>
      <c r="IB161" s="554"/>
      <c r="IC161" s="554"/>
      <c r="ID161" s="554"/>
      <c r="IE161" s="554"/>
      <c r="IF161" s="554"/>
      <c r="IG161" s="554"/>
      <c r="IH161" s="554"/>
    </row>
    <row r="162" spans="1:242" s="555" customFormat="1" ht="61.5" customHeight="1">
      <c r="A162" s="547" t="str">
        <f>IF(A142="","",A142)</f>
        <v/>
      </c>
      <c r="B162" s="547" t="str">
        <f t="shared" ref="B162:G162" si="3">IF(B142="","",B142)</f>
        <v>LLA4E20</v>
      </c>
      <c r="C162" s="561" t="str">
        <f t="shared" si="3"/>
        <v>Histoire contemporaine : fondements politiques et sociaux</v>
      </c>
      <c r="D162" s="564" t="str">
        <f t="shared" si="3"/>
        <v>DOL4DH12LOL4DH18LOL4E20</v>
      </c>
      <c r="E162" s="572" t="str">
        <f t="shared" si="3"/>
        <v>UE de tronc commun</v>
      </c>
      <c r="F162" s="650" t="str">
        <f t="shared" si="3"/>
        <v>DEG</v>
      </c>
      <c r="G162" s="564" t="str">
        <f t="shared" si="3"/>
        <v>HIST</v>
      </c>
      <c r="H162" s="566"/>
      <c r="I162" s="564">
        <v>6</v>
      </c>
      <c r="J162" s="564">
        <v>6</v>
      </c>
      <c r="K162" s="573" t="str">
        <f t="shared" si="2"/>
        <v>NADAUD Eric</v>
      </c>
      <c r="L162" s="576" t="str">
        <f t="shared" si="2"/>
        <v>22</v>
      </c>
      <c r="M162" s="573" t="str">
        <f t="shared" si="2"/>
        <v/>
      </c>
      <c r="N162" s="588">
        <f t="shared" si="2"/>
        <v>24</v>
      </c>
      <c r="O162" s="588">
        <f t="shared" si="2"/>
        <v>24</v>
      </c>
      <c r="P162" s="976" t="str">
        <f t="shared" si="2"/>
        <v/>
      </c>
      <c r="Q162" s="1183" t="s">
        <v>1206</v>
      </c>
      <c r="R162" s="1183" t="s">
        <v>1196</v>
      </c>
      <c r="S162" s="1000" t="str">
        <f t="shared" si="2"/>
        <v>50% CC50% CT</v>
      </c>
      <c r="T162" s="548" t="str">
        <f t="shared" si="2"/>
        <v>Mixte</v>
      </c>
      <c r="U162" s="548" t="str">
        <f t="shared" si="2"/>
        <v>écrit + oral</v>
      </c>
      <c r="V162" s="548" t="str">
        <f t="shared" si="2"/>
        <v>CT = écrit 4h00</v>
      </c>
      <c r="W162" s="549">
        <f t="shared" si="2"/>
        <v>1</v>
      </c>
      <c r="X162" s="550" t="str">
        <f t="shared" si="2"/>
        <v>CT</v>
      </c>
      <c r="Y162" s="550" t="str">
        <f t="shared" si="2"/>
        <v>Ecrit</v>
      </c>
      <c r="Z162" s="550" t="str">
        <f t="shared" si="2"/>
        <v>4h00</v>
      </c>
      <c r="AA162" s="1132">
        <f t="shared" si="2"/>
        <v>1</v>
      </c>
      <c r="AB162" s="1132" t="str">
        <f t="shared" si="2"/>
        <v>CT</v>
      </c>
      <c r="AC162" s="1132" t="str">
        <f t="shared" si="2"/>
        <v>Ecrit</v>
      </c>
      <c r="AD162" s="1132" t="str">
        <f t="shared" si="2"/>
        <v>4h00</v>
      </c>
      <c r="AE162" s="1052">
        <f t="shared" si="2"/>
        <v>1</v>
      </c>
      <c r="AF162" s="1050" t="str">
        <f t="shared" si="2"/>
        <v>CT</v>
      </c>
      <c r="AG162" s="1050" t="str">
        <f t="shared" si="2"/>
        <v>Ecrit</v>
      </c>
      <c r="AH162" s="1050" t="str">
        <f t="shared" si="2"/>
        <v>4h00</v>
      </c>
      <c r="AI162" s="569" t="str">
        <f t="shared" si="2"/>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c r="AJ162" s="554"/>
      <c r="AK162" s="554"/>
      <c r="AL162" s="554"/>
      <c r="AM162" s="554"/>
      <c r="AN162" s="554"/>
      <c r="AO162" s="554"/>
      <c r="AP162" s="554"/>
      <c r="AQ162" s="554"/>
      <c r="AR162" s="554"/>
      <c r="AS162" s="554"/>
      <c r="AT162" s="554"/>
      <c r="AU162" s="554"/>
      <c r="AV162" s="554"/>
      <c r="AW162" s="554"/>
      <c r="AX162" s="554"/>
      <c r="AY162" s="554"/>
      <c r="AZ162" s="554"/>
      <c r="BA162" s="554"/>
      <c r="BB162" s="554"/>
      <c r="BC162" s="554"/>
      <c r="BD162" s="554"/>
      <c r="BE162" s="554"/>
      <c r="BF162" s="554"/>
      <c r="BG162" s="554"/>
      <c r="BH162" s="554"/>
      <c r="BI162" s="554"/>
      <c r="BJ162" s="554"/>
      <c r="BK162" s="554"/>
      <c r="BL162" s="554"/>
      <c r="BM162" s="554"/>
      <c r="BN162" s="554"/>
      <c r="BO162" s="554"/>
      <c r="BP162" s="554"/>
      <c r="BQ162" s="554"/>
      <c r="BR162" s="554"/>
      <c r="BS162" s="554"/>
      <c r="BT162" s="554"/>
      <c r="BU162" s="554"/>
      <c r="BV162" s="554"/>
      <c r="BW162" s="554"/>
      <c r="BX162" s="554"/>
      <c r="BY162" s="554"/>
      <c r="BZ162" s="554"/>
      <c r="CA162" s="554"/>
      <c r="CB162" s="554"/>
      <c r="CC162" s="554"/>
      <c r="CD162" s="554"/>
      <c r="CE162" s="554"/>
      <c r="CF162" s="554"/>
      <c r="CG162" s="554"/>
      <c r="CH162" s="554"/>
      <c r="CI162" s="554"/>
      <c r="CJ162" s="554"/>
      <c r="CK162" s="554"/>
      <c r="CL162" s="554"/>
      <c r="CM162" s="554"/>
      <c r="CN162" s="554"/>
      <c r="CO162" s="554"/>
      <c r="CP162" s="554"/>
      <c r="CQ162" s="554"/>
      <c r="CR162" s="554"/>
      <c r="CS162" s="554"/>
      <c r="CT162" s="554"/>
      <c r="CU162" s="554"/>
      <c r="CV162" s="554"/>
      <c r="CW162" s="554"/>
      <c r="CX162" s="554"/>
      <c r="CY162" s="554"/>
      <c r="CZ162" s="554"/>
      <c r="DA162" s="554"/>
      <c r="DB162" s="554"/>
      <c r="DC162" s="554"/>
      <c r="DD162" s="554"/>
      <c r="DE162" s="554"/>
      <c r="DF162" s="554"/>
      <c r="DG162" s="554"/>
      <c r="DH162" s="554"/>
      <c r="DI162" s="554"/>
      <c r="DJ162" s="554"/>
      <c r="DK162" s="554"/>
      <c r="DL162" s="554"/>
      <c r="DM162" s="554"/>
      <c r="DN162" s="554"/>
      <c r="DO162" s="554"/>
      <c r="DP162" s="554"/>
      <c r="DQ162" s="554"/>
      <c r="DR162" s="554"/>
      <c r="DS162" s="554"/>
      <c r="DT162" s="554"/>
      <c r="DU162" s="554"/>
      <c r="DV162" s="554"/>
      <c r="DW162" s="554"/>
      <c r="DX162" s="554"/>
      <c r="DY162" s="554"/>
      <c r="DZ162" s="554"/>
      <c r="EA162" s="554"/>
      <c r="EB162" s="554"/>
      <c r="EC162" s="554"/>
      <c r="ED162" s="554"/>
      <c r="EE162" s="554"/>
      <c r="EF162" s="554"/>
      <c r="EG162" s="554"/>
      <c r="EH162" s="554"/>
      <c r="EI162" s="554"/>
      <c r="EJ162" s="554"/>
      <c r="EK162" s="554"/>
      <c r="EL162" s="554"/>
      <c r="EM162" s="554"/>
      <c r="EN162" s="554"/>
      <c r="EO162" s="554"/>
      <c r="EP162" s="554"/>
      <c r="EQ162" s="554"/>
      <c r="ER162" s="554"/>
      <c r="ES162" s="554"/>
      <c r="ET162" s="554"/>
      <c r="EU162" s="554"/>
      <c r="EV162" s="554"/>
      <c r="EW162" s="554"/>
      <c r="EX162" s="554"/>
      <c r="EY162" s="554"/>
      <c r="EZ162" s="554"/>
      <c r="FA162" s="554"/>
      <c r="FB162" s="554"/>
      <c r="FC162" s="554"/>
      <c r="FD162" s="554"/>
      <c r="FE162" s="554"/>
      <c r="FF162" s="554"/>
      <c r="FG162" s="554"/>
      <c r="FH162" s="554"/>
      <c r="FI162" s="554"/>
      <c r="FJ162" s="554"/>
      <c r="FK162" s="554"/>
      <c r="FL162" s="554"/>
      <c r="FM162" s="554"/>
      <c r="FN162" s="554"/>
      <c r="FO162" s="554"/>
      <c r="FP162" s="554"/>
      <c r="FQ162" s="554"/>
      <c r="FR162" s="554"/>
      <c r="FS162" s="554"/>
      <c r="FT162" s="554"/>
      <c r="FU162" s="554"/>
      <c r="FV162" s="554"/>
      <c r="FW162" s="554"/>
      <c r="FX162" s="554"/>
      <c r="FY162" s="554"/>
      <c r="FZ162" s="554"/>
      <c r="GA162" s="554"/>
      <c r="GB162" s="554"/>
      <c r="GC162" s="554"/>
      <c r="GD162" s="554"/>
      <c r="GE162" s="554"/>
      <c r="GF162" s="554"/>
      <c r="GG162" s="554"/>
      <c r="GH162" s="554"/>
      <c r="GI162" s="554"/>
      <c r="GJ162" s="554"/>
      <c r="GK162" s="554"/>
      <c r="GL162" s="554"/>
      <c r="GM162" s="554"/>
      <c r="GN162" s="554"/>
      <c r="GO162" s="554"/>
      <c r="GP162" s="554"/>
      <c r="GQ162" s="554"/>
      <c r="GR162" s="554"/>
      <c r="GS162" s="554"/>
      <c r="GT162" s="554"/>
      <c r="GU162" s="554"/>
      <c r="GV162" s="554"/>
      <c r="GW162" s="554"/>
      <c r="GX162" s="554"/>
      <c r="GY162" s="554"/>
      <c r="GZ162" s="554"/>
      <c r="HA162" s="554"/>
      <c r="HB162" s="554"/>
      <c r="HC162" s="554"/>
      <c r="HD162" s="554"/>
      <c r="HE162" s="554"/>
      <c r="HF162" s="554"/>
      <c r="HG162" s="554"/>
      <c r="HH162" s="554"/>
      <c r="HI162" s="554"/>
      <c r="HJ162" s="554"/>
      <c r="HK162" s="554"/>
      <c r="HL162" s="554"/>
      <c r="HM162" s="554"/>
      <c r="HN162" s="554"/>
      <c r="HO162" s="554"/>
      <c r="HP162" s="554"/>
      <c r="HQ162" s="554"/>
      <c r="HR162" s="554"/>
      <c r="HS162" s="554"/>
      <c r="HT162" s="554"/>
      <c r="HU162" s="554"/>
      <c r="HV162" s="554"/>
      <c r="HW162" s="554"/>
      <c r="HX162" s="554"/>
      <c r="HY162" s="554"/>
      <c r="HZ162" s="554"/>
      <c r="IA162" s="554"/>
      <c r="IB162" s="554"/>
      <c r="IC162" s="554"/>
      <c r="ID162" s="554"/>
      <c r="IE162" s="554"/>
      <c r="IF162" s="554"/>
      <c r="IG162" s="554"/>
      <c r="IH162" s="554"/>
    </row>
    <row r="163" spans="1:242" s="555" customFormat="1" ht="61.5" customHeight="1">
      <c r="A163" s="547"/>
      <c r="B163" s="547" t="s">
        <v>781</v>
      </c>
      <c r="C163" s="561" t="s">
        <v>212</v>
      </c>
      <c r="D163" s="564" t="s">
        <v>820</v>
      </c>
      <c r="E163" s="572" t="s">
        <v>120</v>
      </c>
      <c r="F163" s="520" t="s">
        <v>815</v>
      </c>
      <c r="G163" s="564" t="s">
        <v>708</v>
      </c>
      <c r="H163" s="566"/>
      <c r="I163" s="564">
        <v>2</v>
      </c>
      <c r="J163" s="564">
        <v>2</v>
      </c>
      <c r="K163" s="698" t="s">
        <v>762</v>
      </c>
      <c r="L163" s="576" t="s">
        <v>42</v>
      </c>
      <c r="M163" s="573"/>
      <c r="N163" s="567">
        <v>15</v>
      </c>
      <c r="O163" s="567"/>
      <c r="P163" s="976"/>
      <c r="Q163" s="1183" t="s">
        <v>1198</v>
      </c>
      <c r="R163" s="1183" t="s">
        <v>1198</v>
      </c>
      <c r="S163" s="1000">
        <v>1</v>
      </c>
      <c r="T163" s="548" t="s">
        <v>314</v>
      </c>
      <c r="U163" s="548" t="s">
        <v>312</v>
      </c>
      <c r="V163" s="548" t="s">
        <v>354</v>
      </c>
      <c r="W163" s="549">
        <v>1</v>
      </c>
      <c r="X163" s="550" t="s">
        <v>314</v>
      </c>
      <c r="Y163" s="550" t="s">
        <v>312</v>
      </c>
      <c r="Z163" s="550" t="s">
        <v>354</v>
      </c>
      <c r="AA163" s="1132">
        <v>1</v>
      </c>
      <c r="AB163" s="1132" t="s">
        <v>314</v>
      </c>
      <c r="AC163" s="1132" t="s">
        <v>312</v>
      </c>
      <c r="AD163" s="1132" t="s">
        <v>354</v>
      </c>
      <c r="AE163" s="1052">
        <v>1</v>
      </c>
      <c r="AF163" s="1050" t="s">
        <v>314</v>
      </c>
      <c r="AG163" s="1050" t="s">
        <v>312</v>
      </c>
      <c r="AH163" s="1050" t="s">
        <v>354</v>
      </c>
      <c r="AI163" s="569" t="s">
        <v>623</v>
      </c>
      <c r="AJ163" s="554"/>
      <c r="AK163" s="554"/>
      <c r="AL163" s="554"/>
      <c r="AM163" s="554"/>
      <c r="AN163" s="554"/>
      <c r="AO163" s="554"/>
      <c r="AP163" s="554"/>
      <c r="AQ163" s="554"/>
      <c r="AR163" s="554"/>
      <c r="AS163" s="554"/>
      <c r="AT163" s="554"/>
      <c r="AU163" s="554"/>
      <c r="AV163" s="554"/>
      <c r="AW163" s="554"/>
      <c r="AX163" s="554"/>
      <c r="AY163" s="554"/>
      <c r="AZ163" s="554"/>
      <c r="BA163" s="554"/>
      <c r="BB163" s="554"/>
      <c r="BC163" s="554"/>
      <c r="BD163" s="554"/>
      <c r="BE163" s="554"/>
      <c r="BF163" s="554"/>
      <c r="BG163" s="554"/>
      <c r="BH163" s="554"/>
      <c r="BI163" s="554"/>
      <c r="BJ163" s="554"/>
      <c r="BK163" s="554"/>
      <c r="BL163" s="554"/>
      <c r="BM163" s="554"/>
      <c r="BN163" s="554"/>
      <c r="BO163" s="554"/>
      <c r="BP163" s="554"/>
      <c r="BQ163" s="554"/>
      <c r="BR163" s="554"/>
      <c r="BS163" s="554"/>
      <c r="BT163" s="554"/>
      <c r="BU163" s="554"/>
      <c r="BV163" s="554"/>
      <c r="BW163" s="554"/>
      <c r="BX163" s="554"/>
      <c r="BY163" s="554"/>
      <c r="BZ163" s="554"/>
      <c r="CA163" s="554"/>
      <c r="CB163" s="554"/>
      <c r="CC163" s="554"/>
      <c r="CD163" s="554"/>
      <c r="CE163" s="554"/>
      <c r="CF163" s="554"/>
      <c r="CG163" s="554"/>
      <c r="CH163" s="554"/>
      <c r="CI163" s="554"/>
      <c r="CJ163" s="554"/>
      <c r="CK163" s="554"/>
      <c r="CL163" s="554"/>
      <c r="CM163" s="554"/>
      <c r="CN163" s="554"/>
      <c r="CO163" s="554"/>
      <c r="CP163" s="554"/>
      <c r="CQ163" s="554"/>
      <c r="CR163" s="554"/>
      <c r="CS163" s="554"/>
      <c r="CT163" s="554"/>
      <c r="CU163" s="554"/>
      <c r="CV163" s="554"/>
      <c r="CW163" s="554"/>
      <c r="CX163" s="554"/>
      <c r="CY163" s="554"/>
      <c r="CZ163" s="554"/>
      <c r="DA163" s="554"/>
      <c r="DB163" s="554"/>
      <c r="DC163" s="554"/>
      <c r="DD163" s="554"/>
      <c r="DE163" s="554"/>
      <c r="DF163" s="554"/>
      <c r="DG163" s="554"/>
      <c r="DH163" s="554"/>
      <c r="DI163" s="554"/>
      <c r="DJ163" s="554"/>
      <c r="DK163" s="554"/>
      <c r="DL163" s="554"/>
      <c r="DM163" s="554"/>
      <c r="DN163" s="554"/>
      <c r="DO163" s="554"/>
      <c r="DP163" s="554"/>
      <c r="DQ163" s="554"/>
      <c r="DR163" s="554"/>
      <c r="DS163" s="554"/>
      <c r="DT163" s="554"/>
      <c r="DU163" s="554"/>
      <c r="DV163" s="554"/>
      <c r="DW163" s="554"/>
      <c r="DX163" s="554"/>
      <c r="DY163" s="554"/>
      <c r="DZ163" s="554"/>
      <c r="EA163" s="554"/>
      <c r="EB163" s="554"/>
      <c r="EC163" s="554"/>
      <c r="ED163" s="554"/>
      <c r="EE163" s="554"/>
      <c r="EF163" s="554"/>
      <c r="EG163" s="554"/>
      <c r="EH163" s="554"/>
      <c r="EI163" s="554"/>
      <c r="EJ163" s="554"/>
      <c r="EK163" s="554"/>
      <c r="EL163" s="554"/>
      <c r="EM163" s="554"/>
      <c r="EN163" s="554"/>
      <c r="EO163" s="554"/>
      <c r="EP163" s="554"/>
      <c r="EQ163" s="554"/>
      <c r="ER163" s="554"/>
      <c r="ES163" s="554"/>
      <c r="ET163" s="554"/>
      <c r="EU163" s="554"/>
      <c r="EV163" s="554"/>
      <c r="EW163" s="554"/>
      <c r="EX163" s="554"/>
      <c r="EY163" s="554"/>
      <c r="EZ163" s="554"/>
      <c r="FA163" s="554"/>
      <c r="FB163" s="554"/>
      <c r="FC163" s="554"/>
      <c r="FD163" s="554"/>
      <c r="FE163" s="554"/>
      <c r="FF163" s="554"/>
      <c r="FG163" s="554"/>
      <c r="FH163" s="554"/>
      <c r="FI163" s="554"/>
      <c r="FJ163" s="554"/>
      <c r="FK163" s="554"/>
      <c r="FL163" s="554"/>
      <c r="FM163" s="554"/>
      <c r="FN163" s="554"/>
      <c r="FO163" s="554"/>
      <c r="FP163" s="554"/>
      <c r="FQ163" s="554"/>
      <c r="FR163" s="554"/>
      <c r="FS163" s="554"/>
      <c r="FT163" s="554"/>
      <c r="FU163" s="554"/>
      <c r="FV163" s="554"/>
      <c r="FW163" s="554"/>
      <c r="FX163" s="554"/>
      <c r="FY163" s="554"/>
      <c r="FZ163" s="554"/>
      <c r="GA163" s="554"/>
      <c r="GB163" s="554"/>
      <c r="GC163" s="554"/>
      <c r="GD163" s="554"/>
      <c r="GE163" s="554"/>
      <c r="GF163" s="554"/>
      <c r="GG163" s="554"/>
      <c r="GH163" s="554"/>
      <c r="GI163" s="554"/>
      <c r="GJ163" s="554"/>
      <c r="GK163" s="554"/>
      <c r="GL163" s="554"/>
      <c r="GM163" s="554"/>
      <c r="GN163" s="554"/>
      <c r="GO163" s="554"/>
      <c r="GP163" s="554"/>
      <c r="GQ163" s="554"/>
      <c r="GR163" s="554"/>
      <c r="GS163" s="554"/>
      <c r="GT163" s="554"/>
      <c r="GU163" s="554"/>
      <c r="GV163" s="554"/>
      <c r="GW163" s="554"/>
      <c r="GX163" s="554"/>
      <c r="GY163" s="554"/>
      <c r="GZ163" s="554"/>
      <c r="HA163" s="554"/>
      <c r="HB163" s="554"/>
      <c r="HC163" s="554"/>
      <c r="HD163" s="554"/>
      <c r="HE163" s="554"/>
      <c r="HF163" s="554"/>
      <c r="HG163" s="554"/>
      <c r="HH163" s="554"/>
      <c r="HI163" s="554"/>
      <c r="HJ163" s="554"/>
      <c r="HK163" s="554"/>
      <c r="HL163" s="554"/>
      <c r="HM163" s="554"/>
      <c r="HN163" s="554"/>
      <c r="HO163" s="554"/>
      <c r="HP163" s="554"/>
      <c r="HQ163" s="554"/>
      <c r="HR163" s="554"/>
      <c r="HS163" s="554"/>
      <c r="HT163" s="554"/>
      <c r="HU163" s="554"/>
      <c r="HV163" s="554"/>
      <c r="HW163" s="554"/>
      <c r="HX163" s="554"/>
      <c r="HY163" s="554"/>
      <c r="HZ163" s="554"/>
      <c r="IA163" s="554"/>
      <c r="IB163" s="554"/>
      <c r="IC163" s="554"/>
      <c r="ID163" s="554"/>
      <c r="IE163" s="554"/>
      <c r="IF163" s="554"/>
      <c r="IG163" s="554"/>
      <c r="IH163" s="554"/>
    </row>
    <row r="164" spans="1:242" s="555" customFormat="1" ht="54" customHeight="1">
      <c r="A164" s="547"/>
      <c r="B164" s="547" t="s">
        <v>782</v>
      </c>
      <c r="C164" s="561" t="s">
        <v>210</v>
      </c>
      <c r="D164" s="564" t="s">
        <v>819</v>
      </c>
      <c r="E164" s="572" t="s">
        <v>120</v>
      </c>
      <c r="F164" s="520" t="s">
        <v>815</v>
      </c>
      <c r="G164" s="564" t="s">
        <v>102</v>
      </c>
      <c r="H164" s="566"/>
      <c r="I164" s="564">
        <v>3</v>
      </c>
      <c r="J164" s="564">
        <v>3</v>
      </c>
      <c r="K164" s="573" t="s">
        <v>854</v>
      </c>
      <c r="L164" s="576" t="s">
        <v>816</v>
      </c>
      <c r="M164" s="573"/>
      <c r="N164" s="567">
        <v>30</v>
      </c>
      <c r="O164" s="567"/>
      <c r="P164" s="976"/>
      <c r="Q164" s="1179" t="s">
        <v>376</v>
      </c>
      <c r="R164" s="1179" t="s">
        <v>376</v>
      </c>
      <c r="S164" s="1000" t="s">
        <v>376</v>
      </c>
      <c r="T164" s="548" t="s">
        <v>376</v>
      </c>
      <c r="U164" s="548" t="s">
        <v>376</v>
      </c>
      <c r="V164" s="548" t="s">
        <v>376</v>
      </c>
      <c r="W164" s="549" t="s">
        <v>376</v>
      </c>
      <c r="X164" s="550" t="s">
        <v>376</v>
      </c>
      <c r="Y164" s="550" t="s">
        <v>376</v>
      </c>
      <c r="Z164" s="550" t="s">
        <v>376</v>
      </c>
      <c r="AA164" s="1132" t="s">
        <v>376</v>
      </c>
      <c r="AB164" s="1132" t="s">
        <v>376</v>
      </c>
      <c r="AC164" s="1132" t="s">
        <v>376</v>
      </c>
      <c r="AD164" s="1132" t="s">
        <v>376</v>
      </c>
      <c r="AE164" s="1052" t="s">
        <v>376</v>
      </c>
      <c r="AF164" s="1050" t="s">
        <v>376</v>
      </c>
      <c r="AG164" s="1050" t="s">
        <v>376</v>
      </c>
      <c r="AH164" s="1050" t="s">
        <v>376</v>
      </c>
      <c r="AI164" s="569"/>
      <c r="AJ164" s="554"/>
      <c r="AK164" s="554"/>
      <c r="AL164" s="554"/>
      <c r="AM164" s="554"/>
      <c r="AN164" s="554"/>
      <c r="AO164" s="554"/>
      <c r="AP164" s="554"/>
      <c r="AQ164" s="554"/>
      <c r="AR164" s="554"/>
      <c r="AS164" s="554"/>
      <c r="AT164" s="554"/>
      <c r="AU164" s="554"/>
      <c r="AV164" s="554"/>
      <c r="AW164" s="554"/>
      <c r="AX164" s="554"/>
      <c r="AY164" s="554"/>
      <c r="AZ164" s="554"/>
      <c r="BA164" s="554"/>
      <c r="BB164" s="554"/>
      <c r="BC164" s="554"/>
      <c r="BD164" s="554"/>
      <c r="BE164" s="554"/>
      <c r="BF164" s="554"/>
      <c r="BG164" s="554"/>
      <c r="BH164" s="554"/>
      <c r="BI164" s="554"/>
      <c r="BJ164" s="554"/>
      <c r="BK164" s="554"/>
      <c r="BL164" s="554"/>
      <c r="BM164" s="554"/>
      <c r="BN164" s="554"/>
      <c r="BO164" s="554"/>
      <c r="BP164" s="554"/>
      <c r="BQ164" s="554"/>
      <c r="BR164" s="554"/>
      <c r="BS164" s="554"/>
      <c r="BT164" s="554"/>
      <c r="BU164" s="554"/>
      <c r="BV164" s="554"/>
      <c r="BW164" s="554"/>
      <c r="BX164" s="554"/>
      <c r="BY164" s="554"/>
      <c r="BZ164" s="554"/>
      <c r="CA164" s="554"/>
      <c r="CB164" s="554"/>
      <c r="CC164" s="554"/>
      <c r="CD164" s="554"/>
      <c r="CE164" s="554"/>
      <c r="CF164" s="554"/>
      <c r="CG164" s="554"/>
      <c r="CH164" s="554"/>
      <c r="CI164" s="554"/>
      <c r="CJ164" s="554"/>
      <c r="CK164" s="554"/>
      <c r="CL164" s="554"/>
      <c r="CM164" s="554"/>
      <c r="CN164" s="554"/>
      <c r="CO164" s="554"/>
      <c r="CP164" s="554"/>
      <c r="CQ164" s="554"/>
      <c r="CR164" s="554"/>
      <c r="CS164" s="554"/>
      <c r="CT164" s="554"/>
      <c r="CU164" s="554"/>
      <c r="CV164" s="554"/>
      <c r="CW164" s="554"/>
      <c r="CX164" s="554"/>
      <c r="CY164" s="554"/>
      <c r="CZ164" s="554"/>
      <c r="DA164" s="554"/>
      <c r="DB164" s="554"/>
      <c r="DC164" s="554"/>
      <c r="DD164" s="554"/>
      <c r="DE164" s="554"/>
      <c r="DF164" s="554"/>
      <c r="DG164" s="554"/>
      <c r="DH164" s="554"/>
      <c r="DI164" s="554"/>
      <c r="DJ164" s="554"/>
      <c r="DK164" s="554"/>
      <c r="DL164" s="554"/>
      <c r="DM164" s="554"/>
      <c r="DN164" s="554"/>
      <c r="DO164" s="554"/>
      <c r="DP164" s="554"/>
      <c r="DQ164" s="554"/>
      <c r="DR164" s="554"/>
      <c r="DS164" s="554"/>
      <c r="DT164" s="554"/>
      <c r="DU164" s="554"/>
      <c r="DV164" s="554"/>
      <c r="DW164" s="554"/>
      <c r="DX164" s="554"/>
      <c r="DY164" s="554"/>
      <c r="DZ164" s="554"/>
      <c r="EA164" s="554"/>
      <c r="EB164" s="554"/>
      <c r="EC164" s="554"/>
      <c r="ED164" s="554"/>
      <c r="EE164" s="554"/>
      <c r="EF164" s="554"/>
      <c r="EG164" s="554"/>
      <c r="EH164" s="554"/>
      <c r="EI164" s="554"/>
      <c r="EJ164" s="554"/>
      <c r="EK164" s="554"/>
      <c r="EL164" s="554"/>
      <c r="EM164" s="554"/>
      <c r="EN164" s="554"/>
      <c r="EO164" s="554"/>
      <c r="EP164" s="554"/>
      <c r="EQ164" s="554"/>
      <c r="ER164" s="554"/>
      <c r="ES164" s="554"/>
      <c r="ET164" s="554"/>
      <c r="EU164" s="554"/>
      <c r="EV164" s="554"/>
      <c r="EW164" s="554"/>
      <c r="EX164" s="554"/>
      <c r="EY164" s="554"/>
      <c r="EZ164" s="554"/>
      <c r="FA164" s="554"/>
      <c r="FB164" s="554"/>
      <c r="FC164" s="554"/>
      <c r="FD164" s="554"/>
      <c r="FE164" s="554"/>
      <c r="FF164" s="554"/>
      <c r="FG164" s="554"/>
      <c r="FH164" s="554"/>
      <c r="FI164" s="554"/>
      <c r="FJ164" s="554"/>
      <c r="FK164" s="554"/>
      <c r="FL164" s="554"/>
      <c r="FM164" s="554"/>
      <c r="FN164" s="554"/>
      <c r="FO164" s="554"/>
      <c r="FP164" s="554"/>
      <c r="FQ164" s="554"/>
      <c r="FR164" s="554"/>
      <c r="FS164" s="554"/>
      <c r="FT164" s="554"/>
      <c r="FU164" s="554"/>
      <c r="FV164" s="554"/>
      <c r="FW164" s="554"/>
      <c r="FX164" s="554"/>
      <c r="FY164" s="554"/>
      <c r="FZ164" s="554"/>
      <c r="GA164" s="554"/>
      <c r="GB164" s="554"/>
      <c r="GC164" s="554"/>
      <c r="GD164" s="554"/>
      <c r="GE164" s="554"/>
      <c r="GF164" s="554"/>
      <c r="GG164" s="554"/>
      <c r="GH164" s="554"/>
      <c r="GI164" s="554"/>
      <c r="GJ164" s="554"/>
      <c r="GK164" s="554"/>
      <c r="GL164" s="554"/>
      <c r="GM164" s="554"/>
      <c r="GN164" s="554"/>
      <c r="GO164" s="554"/>
      <c r="GP164" s="554"/>
      <c r="GQ164" s="554"/>
      <c r="GR164" s="554"/>
      <c r="GS164" s="554"/>
      <c r="GT164" s="554"/>
      <c r="GU164" s="554"/>
      <c r="GV164" s="554"/>
      <c r="GW164" s="554"/>
      <c r="GX164" s="554"/>
      <c r="GY164" s="554"/>
      <c r="GZ164" s="554"/>
      <c r="HA164" s="554"/>
      <c r="HB164" s="554"/>
      <c r="HC164" s="554"/>
      <c r="HD164" s="554"/>
      <c r="HE164" s="554"/>
      <c r="HF164" s="554"/>
      <c r="HG164" s="554"/>
      <c r="HH164" s="554"/>
      <c r="HI164" s="554"/>
      <c r="HJ164" s="554"/>
      <c r="HK164" s="554"/>
      <c r="HL164" s="554"/>
      <c r="HM164" s="554"/>
      <c r="HN164" s="554"/>
      <c r="HO164" s="554"/>
      <c r="HP164" s="554"/>
      <c r="HQ164" s="554"/>
      <c r="HR164" s="554"/>
      <c r="HS164" s="554"/>
      <c r="HT164" s="554"/>
      <c r="HU164" s="554"/>
      <c r="HV164" s="554"/>
      <c r="HW164" s="554"/>
      <c r="HX164" s="554"/>
      <c r="HY164" s="554"/>
      <c r="HZ164" s="554"/>
      <c r="IA164" s="554"/>
      <c r="IB164" s="554"/>
      <c r="IC164" s="554"/>
      <c r="ID164" s="554"/>
      <c r="IE164" s="554"/>
      <c r="IF164" s="554"/>
      <c r="IG164" s="554"/>
      <c r="IH164" s="554"/>
    </row>
    <row r="165" spans="1:242" s="505" customFormat="1" ht="34.5" customHeight="1">
      <c r="A165" s="507" t="s">
        <v>777</v>
      </c>
      <c r="B165" s="507" t="s">
        <v>776</v>
      </c>
      <c r="C165" s="508" t="s">
        <v>795</v>
      </c>
      <c r="D165" s="509"/>
      <c r="E165" s="509" t="s">
        <v>756</v>
      </c>
      <c r="F165" s="509" t="s">
        <v>756</v>
      </c>
      <c r="G165" s="510"/>
      <c r="H165" s="511"/>
      <c r="I165" s="512">
        <f>+I166+I167</f>
        <v>8</v>
      </c>
      <c r="J165" s="512">
        <f>+J166+J167</f>
        <v>8</v>
      </c>
      <c r="K165" s="512"/>
      <c r="L165" s="577"/>
      <c r="M165" s="512"/>
      <c r="N165" s="511"/>
      <c r="O165" s="513"/>
      <c r="P165" s="977"/>
      <c r="Q165" s="1184"/>
      <c r="R165" s="1184"/>
      <c r="S165" s="1001"/>
      <c r="T165" s="514"/>
      <c r="U165" s="514"/>
      <c r="V165" s="514"/>
      <c r="W165" s="515"/>
      <c r="X165" s="516"/>
      <c r="Y165" s="516"/>
      <c r="Z165" s="516"/>
      <c r="AA165" s="517"/>
      <c r="AB165" s="516"/>
      <c r="AC165" s="516"/>
      <c r="AD165" s="516"/>
      <c r="AE165" s="517"/>
      <c r="AF165" s="516"/>
      <c r="AG165" s="516"/>
      <c r="AH165" s="516"/>
      <c r="AI165" s="518"/>
    </row>
    <row r="166" spans="1:242" s="555" customFormat="1" ht="51.75" customHeight="1">
      <c r="A166" s="547"/>
      <c r="B166" s="634" t="s">
        <v>778</v>
      </c>
      <c r="C166" s="561" t="s">
        <v>211</v>
      </c>
      <c r="D166" s="564" t="s">
        <v>818</v>
      </c>
      <c r="E166" s="572" t="s">
        <v>120</v>
      </c>
      <c r="F166" s="547" t="s">
        <v>102</v>
      </c>
      <c r="G166" s="564" t="s">
        <v>102</v>
      </c>
      <c r="H166" s="566"/>
      <c r="I166" s="564">
        <v>4</v>
      </c>
      <c r="J166" s="564">
        <v>4</v>
      </c>
      <c r="K166" s="573" t="s">
        <v>843</v>
      </c>
      <c r="L166" s="576" t="s">
        <v>733</v>
      </c>
      <c r="M166" s="573"/>
      <c r="N166" s="567">
        <v>36</v>
      </c>
      <c r="O166" s="567">
        <v>15</v>
      </c>
      <c r="P166" s="976"/>
      <c r="Q166" s="1179" t="s">
        <v>376</v>
      </c>
      <c r="R166" s="1179" t="s">
        <v>376</v>
      </c>
      <c r="S166" s="1000" t="s">
        <v>376</v>
      </c>
      <c r="T166" s="548" t="s">
        <v>376</v>
      </c>
      <c r="U166" s="548" t="s">
        <v>376</v>
      </c>
      <c r="V166" s="548" t="s">
        <v>376</v>
      </c>
      <c r="W166" s="549" t="s">
        <v>376</v>
      </c>
      <c r="X166" s="550" t="s">
        <v>376</v>
      </c>
      <c r="Y166" s="550" t="s">
        <v>376</v>
      </c>
      <c r="Z166" s="550" t="s">
        <v>376</v>
      </c>
      <c r="AA166" s="574" t="s">
        <v>376</v>
      </c>
      <c r="AB166" s="574" t="s">
        <v>376</v>
      </c>
      <c r="AC166" s="574" t="s">
        <v>376</v>
      </c>
      <c r="AD166" s="574" t="s">
        <v>376</v>
      </c>
      <c r="AE166" s="549" t="s">
        <v>376</v>
      </c>
      <c r="AF166" s="550" t="s">
        <v>376</v>
      </c>
      <c r="AG166" s="550" t="s">
        <v>376</v>
      </c>
      <c r="AH166" s="550" t="s">
        <v>376</v>
      </c>
      <c r="AI166" s="569"/>
      <c r="AJ166" s="554"/>
      <c r="AK166" s="554"/>
      <c r="AL166" s="554"/>
      <c r="AM166" s="554"/>
      <c r="AN166" s="554"/>
      <c r="AO166" s="554"/>
      <c r="AP166" s="554"/>
      <c r="AQ166" s="554"/>
      <c r="AR166" s="554"/>
      <c r="AS166" s="554"/>
      <c r="AT166" s="554"/>
      <c r="AU166" s="554"/>
      <c r="AV166" s="554"/>
      <c r="AW166" s="554"/>
      <c r="AX166" s="554"/>
      <c r="AY166" s="554"/>
      <c r="AZ166" s="554"/>
      <c r="BA166" s="554"/>
      <c r="BB166" s="554"/>
      <c r="BC166" s="554"/>
      <c r="BD166" s="554"/>
      <c r="BE166" s="554"/>
      <c r="BF166" s="554"/>
      <c r="BG166" s="554"/>
      <c r="BH166" s="554"/>
      <c r="BI166" s="554"/>
      <c r="BJ166" s="554"/>
      <c r="BK166" s="554"/>
      <c r="BL166" s="554"/>
      <c r="BM166" s="554"/>
      <c r="BN166" s="554"/>
      <c r="BO166" s="554"/>
      <c r="BP166" s="554"/>
      <c r="BQ166" s="554"/>
      <c r="BR166" s="554"/>
      <c r="BS166" s="554"/>
      <c r="BT166" s="554"/>
      <c r="BU166" s="554"/>
      <c r="BV166" s="554"/>
      <c r="BW166" s="554"/>
      <c r="BX166" s="554"/>
      <c r="BY166" s="554"/>
      <c r="BZ166" s="554"/>
      <c r="CA166" s="554"/>
      <c r="CB166" s="554"/>
      <c r="CC166" s="554"/>
      <c r="CD166" s="554"/>
      <c r="CE166" s="554"/>
      <c r="CF166" s="554"/>
      <c r="CG166" s="554"/>
      <c r="CH166" s="554"/>
      <c r="CI166" s="554"/>
      <c r="CJ166" s="554"/>
      <c r="CK166" s="554"/>
      <c r="CL166" s="554"/>
      <c r="CM166" s="554"/>
      <c r="CN166" s="554"/>
      <c r="CO166" s="554"/>
      <c r="CP166" s="554"/>
      <c r="CQ166" s="554"/>
      <c r="CR166" s="554"/>
      <c r="CS166" s="554"/>
      <c r="CT166" s="554"/>
      <c r="CU166" s="554"/>
      <c r="CV166" s="554"/>
      <c r="CW166" s="554"/>
      <c r="CX166" s="554"/>
      <c r="CY166" s="554"/>
      <c r="CZ166" s="554"/>
      <c r="DA166" s="554"/>
      <c r="DB166" s="554"/>
      <c r="DC166" s="554"/>
      <c r="DD166" s="554"/>
      <c r="DE166" s="554"/>
      <c r="DF166" s="554"/>
      <c r="DG166" s="554"/>
      <c r="DH166" s="554"/>
      <c r="DI166" s="554"/>
      <c r="DJ166" s="554"/>
      <c r="DK166" s="554"/>
      <c r="DL166" s="554"/>
      <c r="DM166" s="554"/>
      <c r="DN166" s="554"/>
      <c r="DO166" s="554"/>
      <c r="DP166" s="554"/>
      <c r="DQ166" s="554"/>
      <c r="DR166" s="554"/>
      <c r="DS166" s="554"/>
      <c r="DT166" s="554"/>
      <c r="DU166" s="554"/>
      <c r="DV166" s="554"/>
      <c r="DW166" s="554"/>
      <c r="DX166" s="554"/>
      <c r="DY166" s="554"/>
      <c r="DZ166" s="554"/>
      <c r="EA166" s="554"/>
      <c r="EB166" s="554"/>
      <c r="EC166" s="554"/>
      <c r="ED166" s="554"/>
      <c r="EE166" s="554"/>
      <c r="EF166" s="554"/>
      <c r="EG166" s="554"/>
      <c r="EH166" s="554"/>
      <c r="EI166" s="554"/>
      <c r="EJ166" s="554"/>
      <c r="EK166" s="554"/>
      <c r="EL166" s="554"/>
      <c r="EM166" s="554"/>
      <c r="EN166" s="554"/>
      <c r="EO166" s="554"/>
      <c r="EP166" s="554"/>
      <c r="EQ166" s="554"/>
      <c r="ER166" s="554"/>
      <c r="ES166" s="554"/>
      <c r="ET166" s="554"/>
      <c r="EU166" s="554"/>
      <c r="EV166" s="554"/>
      <c r="EW166" s="554"/>
      <c r="EX166" s="554"/>
      <c r="EY166" s="554"/>
      <c r="EZ166" s="554"/>
      <c r="FA166" s="554"/>
      <c r="FB166" s="554"/>
      <c r="FC166" s="554"/>
      <c r="FD166" s="554"/>
      <c r="FE166" s="554"/>
      <c r="FF166" s="554"/>
      <c r="FG166" s="554"/>
      <c r="FH166" s="554"/>
      <c r="FI166" s="554"/>
      <c r="FJ166" s="554"/>
      <c r="FK166" s="554"/>
      <c r="FL166" s="554"/>
      <c r="FM166" s="554"/>
      <c r="FN166" s="554"/>
      <c r="FO166" s="554"/>
      <c r="FP166" s="554"/>
      <c r="FQ166" s="554"/>
      <c r="FR166" s="554"/>
      <c r="FS166" s="554"/>
      <c r="FT166" s="554"/>
      <c r="FU166" s="554"/>
      <c r="FV166" s="554"/>
      <c r="FW166" s="554"/>
      <c r="FX166" s="554"/>
      <c r="FY166" s="554"/>
      <c r="FZ166" s="554"/>
      <c r="GA166" s="554"/>
      <c r="GB166" s="554"/>
      <c r="GC166" s="554"/>
      <c r="GD166" s="554"/>
      <c r="GE166" s="554"/>
      <c r="GF166" s="554"/>
      <c r="GG166" s="554"/>
      <c r="GH166" s="554"/>
      <c r="GI166" s="554"/>
      <c r="GJ166" s="554"/>
      <c r="GK166" s="554"/>
      <c r="GL166" s="554"/>
      <c r="GM166" s="554"/>
      <c r="GN166" s="554"/>
      <c r="GO166" s="554"/>
      <c r="GP166" s="554"/>
      <c r="GQ166" s="554"/>
      <c r="GR166" s="554"/>
      <c r="GS166" s="554"/>
      <c r="GT166" s="554"/>
      <c r="GU166" s="554"/>
      <c r="GV166" s="554"/>
      <c r="GW166" s="554"/>
      <c r="GX166" s="554"/>
      <c r="GY166" s="554"/>
      <c r="GZ166" s="554"/>
      <c r="HA166" s="554"/>
      <c r="HB166" s="554"/>
      <c r="HC166" s="554"/>
      <c r="HD166" s="554"/>
      <c r="HE166" s="554"/>
      <c r="HF166" s="554"/>
      <c r="HG166" s="554"/>
      <c r="HH166" s="554"/>
      <c r="HI166" s="554"/>
      <c r="HJ166" s="554"/>
      <c r="HK166" s="554"/>
      <c r="HL166" s="554"/>
      <c r="HM166" s="554"/>
      <c r="HN166" s="554"/>
      <c r="HO166" s="554"/>
      <c r="HP166" s="554"/>
      <c r="HQ166" s="554"/>
      <c r="HR166" s="554"/>
      <c r="HS166" s="554"/>
      <c r="HT166" s="554"/>
      <c r="HU166" s="554"/>
      <c r="HV166" s="554"/>
      <c r="HW166" s="554"/>
      <c r="HX166" s="554"/>
      <c r="HY166" s="554"/>
      <c r="HZ166" s="554"/>
      <c r="IA166" s="554"/>
      <c r="IB166" s="554"/>
      <c r="IC166" s="554"/>
      <c r="ID166" s="554"/>
      <c r="IE166" s="554"/>
      <c r="IF166" s="554"/>
      <c r="IG166" s="554"/>
      <c r="IH166" s="554"/>
    </row>
    <row r="167" spans="1:242" s="555" customFormat="1" ht="51.75" customHeight="1">
      <c r="A167" s="547"/>
      <c r="B167" s="634" t="s">
        <v>779</v>
      </c>
      <c r="C167" s="561" t="s">
        <v>780</v>
      </c>
      <c r="D167" s="564" t="s">
        <v>817</v>
      </c>
      <c r="E167" s="572" t="s">
        <v>120</v>
      </c>
      <c r="F167" s="547" t="s">
        <v>102</v>
      </c>
      <c r="G167" s="564" t="s">
        <v>102</v>
      </c>
      <c r="H167" s="566"/>
      <c r="I167" s="564">
        <v>4</v>
      </c>
      <c r="J167" s="564">
        <v>4</v>
      </c>
      <c r="K167" s="573" t="s">
        <v>855</v>
      </c>
      <c r="L167" s="576" t="s">
        <v>734</v>
      </c>
      <c r="M167" s="573"/>
      <c r="N167" s="567">
        <v>36</v>
      </c>
      <c r="O167" s="567">
        <v>15</v>
      </c>
      <c r="P167" s="976"/>
      <c r="Q167" s="1179" t="s">
        <v>376</v>
      </c>
      <c r="R167" s="1179" t="s">
        <v>376</v>
      </c>
      <c r="S167" s="1000" t="s">
        <v>376</v>
      </c>
      <c r="T167" s="548" t="s">
        <v>376</v>
      </c>
      <c r="U167" s="548" t="s">
        <v>376</v>
      </c>
      <c r="V167" s="548" t="s">
        <v>376</v>
      </c>
      <c r="W167" s="549" t="s">
        <v>376</v>
      </c>
      <c r="X167" s="550" t="s">
        <v>376</v>
      </c>
      <c r="Y167" s="550" t="s">
        <v>376</v>
      </c>
      <c r="Z167" s="550" t="s">
        <v>376</v>
      </c>
      <c r="AA167" s="574" t="s">
        <v>376</v>
      </c>
      <c r="AB167" s="574" t="s">
        <v>376</v>
      </c>
      <c r="AC167" s="574" t="s">
        <v>376</v>
      </c>
      <c r="AD167" s="574" t="s">
        <v>376</v>
      </c>
      <c r="AE167" s="549" t="s">
        <v>376</v>
      </c>
      <c r="AF167" s="550" t="s">
        <v>376</v>
      </c>
      <c r="AG167" s="550" t="s">
        <v>376</v>
      </c>
      <c r="AH167" s="550" t="s">
        <v>376</v>
      </c>
      <c r="AI167" s="569"/>
      <c r="AJ167" s="554"/>
      <c r="AK167" s="554"/>
      <c r="AL167" s="554"/>
      <c r="AM167" s="554"/>
      <c r="AN167" s="554"/>
      <c r="AO167" s="554"/>
      <c r="AP167" s="554"/>
      <c r="AQ167" s="554"/>
      <c r="AR167" s="554"/>
      <c r="AS167" s="554"/>
      <c r="AT167" s="554"/>
      <c r="AU167" s="554"/>
      <c r="AV167" s="554"/>
      <c r="AW167" s="554"/>
      <c r="AX167" s="554"/>
      <c r="AY167" s="554"/>
      <c r="AZ167" s="554"/>
      <c r="BA167" s="554"/>
      <c r="BB167" s="554"/>
      <c r="BC167" s="554"/>
      <c r="BD167" s="554"/>
      <c r="BE167" s="554"/>
      <c r="BF167" s="554"/>
      <c r="BG167" s="554"/>
      <c r="BH167" s="554"/>
      <c r="BI167" s="554"/>
      <c r="BJ167" s="554"/>
      <c r="BK167" s="554"/>
      <c r="BL167" s="554"/>
      <c r="BM167" s="554"/>
      <c r="BN167" s="554"/>
      <c r="BO167" s="554"/>
      <c r="BP167" s="554"/>
      <c r="BQ167" s="554"/>
      <c r="BR167" s="554"/>
      <c r="BS167" s="554"/>
      <c r="BT167" s="554"/>
      <c r="BU167" s="554"/>
      <c r="BV167" s="554"/>
      <c r="BW167" s="554"/>
      <c r="BX167" s="554"/>
      <c r="BY167" s="554"/>
      <c r="BZ167" s="554"/>
      <c r="CA167" s="554"/>
      <c r="CB167" s="554"/>
      <c r="CC167" s="554"/>
      <c r="CD167" s="554"/>
      <c r="CE167" s="554"/>
      <c r="CF167" s="554"/>
      <c r="CG167" s="554"/>
      <c r="CH167" s="554"/>
      <c r="CI167" s="554"/>
      <c r="CJ167" s="554"/>
      <c r="CK167" s="554"/>
      <c r="CL167" s="554"/>
      <c r="CM167" s="554"/>
      <c r="CN167" s="554"/>
      <c r="CO167" s="554"/>
      <c r="CP167" s="554"/>
      <c r="CQ167" s="554"/>
      <c r="CR167" s="554"/>
      <c r="CS167" s="554"/>
      <c r="CT167" s="554"/>
      <c r="CU167" s="554"/>
      <c r="CV167" s="554"/>
      <c r="CW167" s="554"/>
      <c r="CX167" s="554"/>
      <c r="CY167" s="554"/>
      <c r="CZ167" s="554"/>
      <c r="DA167" s="554"/>
      <c r="DB167" s="554"/>
      <c r="DC167" s="554"/>
      <c r="DD167" s="554"/>
      <c r="DE167" s="554"/>
      <c r="DF167" s="554"/>
      <c r="DG167" s="554"/>
      <c r="DH167" s="554"/>
      <c r="DI167" s="554"/>
      <c r="DJ167" s="554"/>
      <c r="DK167" s="554"/>
      <c r="DL167" s="554"/>
      <c r="DM167" s="554"/>
      <c r="DN167" s="554"/>
      <c r="DO167" s="554"/>
      <c r="DP167" s="554"/>
      <c r="DQ167" s="554"/>
      <c r="DR167" s="554"/>
      <c r="DS167" s="554"/>
      <c r="DT167" s="554"/>
      <c r="DU167" s="554"/>
      <c r="DV167" s="554"/>
      <c r="DW167" s="554"/>
      <c r="DX167" s="554"/>
      <c r="DY167" s="554"/>
      <c r="DZ167" s="554"/>
      <c r="EA167" s="554"/>
      <c r="EB167" s="554"/>
      <c r="EC167" s="554"/>
      <c r="ED167" s="554"/>
      <c r="EE167" s="554"/>
      <c r="EF167" s="554"/>
      <c r="EG167" s="554"/>
      <c r="EH167" s="554"/>
      <c r="EI167" s="554"/>
      <c r="EJ167" s="554"/>
      <c r="EK167" s="554"/>
      <c r="EL167" s="554"/>
      <c r="EM167" s="554"/>
      <c r="EN167" s="554"/>
      <c r="EO167" s="554"/>
      <c r="EP167" s="554"/>
      <c r="EQ167" s="554"/>
      <c r="ER167" s="554"/>
      <c r="ES167" s="554"/>
      <c r="ET167" s="554"/>
      <c r="EU167" s="554"/>
      <c r="EV167" s="554"/>
      <c r="EW167" s="554"/>
      <c r="EX167" s="554"/>
      <c r="EY167" s="554"/>
      <c r="EZ167" s="554"/>
      <c r="FA167" s="554"/>
      <c r="FB167" s="554"/>
      <c r="FC167" s="554"/>
      <c r="FD167" s="554"/>
      <c r="FE167" s="554"/>
      <c r="FF167" s="554"/>
      <c r="FG167" s="554"/>
      <c r="FH167" s="554"/>
      <c r="FI167" s="554"/>
      <c r="FJ167" s="554"/>
      <c r="FK167" s="554"/>
      <c r="FL167" s="554"/>
      <c r="FM167" s="554"/>
      <c r="FN167" s="554"/>
      <c r="FO167" s="554"/>
      <c r="FP167" s="554"/>
      <c r="FQ167" s="554"/>
      <c r="FR167" s="554"/>
      <c r="FS167" s="554"/>
      <c r="FT167" s="554"/>
      <c r="FU167" s="554"/>
      <c r="FV167" s="554"/>
      <c r="FW167" s="554"/>
      <c r="FX167" s="554"/>
      <c r="FY167" s="554"/>
      <c r="FZ167" s="554"/>
      <c r="GA167" s="554"/>
      <c r="GB167" s="554"/>
      <c r="GC167" s="554"/>
      <c r="GD167" s="554"/>
      <c r="GE167" s="554"/>
      <c r="GF167" s="554"/>
      <c r="GG167" s="554"/>
      <c r="GH167" s="554"/>
      <c r="GI167" s="554"/>
      <c r="GJ167" s="554"/>
      <c r="GK167" s="554"/>
      <c r="GL167" s="554"/>
      <c r="GM167" s="554"/>
      <c r="GN167" s="554"/>
      <c r="GO167" s="554"/>
      <c r="GP167" s="554"/>
      <c r="GQ167" s="554"/>
      <c r="GR167" s="554"/>
      <c r="GS167" s="554"/>
      <c r="GT167" s="554"/>
      <c r="GU167" s="554"/>
      <c r="GV167" s="554"/>
      <c r="GW167" s="554"/>
      <c r="GX167" s="554"/>
      <c r="GY167" s="554"/>
      <c r="GZ167" s="554"/>
      <c r="HA167" s="554"/>
      <c r="HB167" s="554"/>
      <c r="HC167" s="554"/>
      <c r="HD167" s="554"/>
      <c r="HE167" s="554"/>
      <c r="HF167" s="554"/>
      <c r="HG167" s="554"/>
      <c r="HH167" s="554"/>
      <c r="HI167" s="554"/>
      <c r="HJ167" s="554"/>
      <c r="HK167" s="554"/>
      <c r="HL167" s="554"/>
      <c r="HM167" s="554"/>
      <c r="HN167" s="554"/>
      <c r="HO167" s="554"/>
      <c r="HP167" s="554"/>
      <c r="HQ167" s="554"/>
      <c r="HR167" s="554"/>
      <c r="HS167" s="554"/>
      <c r="HT167" s="554"/>
      <c r="HU167" s="554"/>
      <c r="HV167" s="554"/>
      <c r="HW167" s="554"/>
      <c r="HX167" s="554"/>
      <c r="HY167" s="554"/>
      <c r="HZ167" s="554"/>
      <c r="IA167" s="554"/>
      <c r="IB167" s="554"/>
      <c r="IC167" s="554"/>
      <c r="ID167" s="554"/>
      <c r="IE167" s="554"/>
      <c r="IF167" s="554"/>
      <c r="IG167" s="554"/>
      <c r="IH167" s="554"/>
    </row>
    <row r="168" spans="1:242" s="369" customFormat="1">
      <c r="A168" s="370"/>
      <c r="B168" s="370"/>
      <c r="C168" s="1241"/>
      <c r="D168" s="1242"/>
      <c r="E168" s="1242"/>
      <c r="F168" s="1242"/>
      <c r="G168" s="1242"/>
      <c r="H168" s="1242"/>
      <c r="I168" s="1242"/>
      <c r="J168" s="1242"/>
      <c r="K168" s="1243"/>
      <c r="L168" s="1242"/>
      <c r="M168" s="371"/>
      <c r="N168" s="371"/>
      <c r="O168" s="372"/>
      <c r="P168" s="971"/>
      <c r="Q168" s="1180"/>
      <c r="R168" s="1180"/>
      <c r="S168" s="1006"/>
      <c r="T168" s="1241"/>
      <c r="U168" s="1276"/>
      <c r="V168" s="1276"/>
      <c r="W168" s="1276"/>
      <c r="X168" s="1276"/>
      <c r="Y168" s="1276"/>
      <c r="Z168" s="1276"/>
      <c r="AA168" s="1276"/>
      <c r="AB168" s="1276"/>
      <c r="AC168" s="371"/>
      <c r="AD168" s="372"/>
      <c r="AE168" s="372"/>
      <c r="AF168" s="373"/>
      <c r="AG168" s="1241"/>
      <c r="AH168" s="1269"/>
      <c r="AI168" s="449"/>
      <c r="AJ168" s="368"/>
      <c r="AK168" s="368"/>
      <c r="AL168" s="368"/>
      <c r="AM168" s="368"/>
      <c r="AN168" s="368"/>
      <c r="AO168" s="368"/>
      <c r="AP168" s="368"/>
      <c r="AQ168" s="368"/>
      <c r="AR168" s="368"/>
      <c r="AS168" s="368"/>
      <c r="AT168" s="368"/>
      <c r="AU168" s="368"/>
      <c r="AV168" s="368"/>
      <c r="AW168" s="368"/>
      <c r="AX168" s="368"/>
      <c r="AY168" s="368"/>
      <c r="AZ168" s="368"/>
      <c r="BA168" s="368"/>
      <c r="BB168" s="368"/>
      <c r="BC168" s="482"/>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68"/>
      <c r="CE168" s="368"/>
      <c r="CF168" s="368"/>
      <c r="CG168" s="368"/>
      <c r="CH168" s="368"/>
      <c r="CI168" s="368"/>
      <c r="CJ168" s="368"/>
      <c r="CK168" s="368"/>
      <c r="CL168" s="368"/>
      <c r="CM168" s="368"/>
      <c r="CN168" s="368"/>
      <c r="CO168" s="368"/>
      <c r="CP168" s="368"/>
      <c r="CQ168" s="368"/>
      <c r="CR168" s="368"/>
      <c r="CS168" s="368"/>
      <c r="CT168" s="368"/>
      <c r="CU168" s="368"/>
      <c r="CV168" s="368"/>
      <c r="CW168" s="368"/>
      <c r="CX168" s="368"/>
      <c r="CY168" s="368"/>
      <c r="CZ168" s="368"/>
      <c r="DA168" s="368"/>
      <c r="DB168" s="368"/>
      <c r="DC168" s="368"/>
      <c r="DD168" s="368"/>
      <c r="DE168" s="368"/>
      <c r="DF168" s="368"/>
      <c r="DG168" s="368"/>
      <c r="DH168" s="368"/>
      <c r="DI168" s="368"/>
      <c r="DJ168" s="368"/>
      <c r="DK168" s="368"/>
      <c r="DL168" s="368"/>
      <c r="DM168" s="368"/>
      <c r="DN168" s="368"/>
      <c r="DO168" s="368"/>
      <c r="DP168" s="368"/>
      <c r="DQ168" s="368"/>
      <c r="DR168" s="368"/>
      <c r="DS168" s="368"/>
      <c r="DT168" s="368"/>
      <c r="DU168" s="368"/>
      <c r="DV168" s="368"/>
      <c r="DW168" s="368"/>
      <c r="DX168" s="368"/>
      <c r="DY168" s="368"/>
      <c r="DZ168" s="368"/>
      <c r="EA168" s="368"/>
      <c r="EB168" s="368"/>
      <c r="EC168" s="368"/>
      <c r="ED168" s="368"/>
      <c r="EE168" s="368"/>
      <c r="EF168" s="368"/>
      <c r="EG168" s="368"/>
      <c r="EH168" s="368"/>
      <c r="EI168" s="368"/>
      <c r="EJ168" s="368"/>
      <c r="EK168" s="368"/>
      <c r="EL168" s="368"/>
      <c r="EM168" s="368"/>
      <c r="EN168" s="368"/>
      <c r="EO168" s="368"/>
      <c r="EP168" s="368"/>
      <c r="EQ168" s="368"/>
      <c r="ER168" s="368"/>
      <c r="ES168" s="368"/>
      <c r="ET168" s="368"/>
      <c r="EU168" s="368"/>
      <c r="EV168" s="368"/>
      <c r="EW168" s="368"/>
      <c r="EX168" s="368"/>
      <c r="EY168" s="368"/>
      <c r="EZ168" s="368"/>
      <c r="FA168" s="368"/>
      <c r="FB168" s="368"/>
      <c r="FC168" s="368"/>
      <c r="FD168" s="368"/>
      <c r="FE168" s="368"/>
      <c r="FF168" s="368"/>
      <c r="FG168" s="368"/>
      <c r="FH168" s="368"/>
      <c r="FI168" s="368"/>
      <c r="FJ168" s="368"/>
      <c r="FK168" s="368"/>
      <c r="FL168" s="368"/>
      <c r="FM168" s="368"/>
      <c r="FN168" s="368"/>
      <c r="FO168" s="368"/>
      <c r="FP168" s="368"/>
      <c r="FQ168" s="368"/>
      <c r="FR168" s="368"/>
      <c r="FS168" s="368"/>
      <c r="FT168" s="368"/>
      <c r="FU168" s="368"/>
      <c r="FV168" s="368"/>
      <c r="FW168" s="368"/>
      <c r="FX168" s="368"/>
      <c r="FY168" s="368"/>
      <c r="FZ168" s="368"/>
      <c r="GA168" s="368"/>
      <c r="GB168" s="368"/>
      <c r="GC168" s="368"/>
      <c r="GD168" s="368"/>
      <c r="GE168" s="368"/>
      <c r="GF168" s="368"/>
      <c r="GG168" s="368"/>
      <c r="GH168" s="368"/>
      <c r="GI168" s="368"/>
      <c r="GJ168" s="368"/>
      <c r="GK168" s="368"/>
      <c r="GL168" s="368"/>
      <c r="GM168" s="368"/>
      <c r="GN168" s="368"/>
      <c r="GO168" s="368"/>
      <c r="GP168" s="368"/>
      <c r="GQ168" s="368"/>
      <c r="GR168" s="368"/>
      <c r="GS168" s="368"/>
      <c r="GT168" s="368"/>
      <c r="GU168" s="368"/>
      <c r="GV168" s="368"/>
      <c r="GW168" s="368"/>
      <c r="GX168" s="368"/>
      <c r="GY168" s="368"/>
      <c r="GZ168" s="368"/>
      <c r="HA168" s="368"/>
      <c r="HB168" s="368"/>
      <c r="HC168" s="368"/>
      <c r="HD168" s="368"/>
      <c r="HE168" s="368"/>
      <c r="HF168" s="368"/>
      <c r="HG168" s="368"/>
      <c r="HH168" s="368"/>
      <c r="HI168" s="368"/>
      <c r="HJ168" s="368"/>
      <c r="HK168" s="368"/>
      <c r="HL168" s="368"/>
      <c r="HM168" s="368"/>
      <c r="HN168" s="368"/>
      <c r="HO168" s="368"/>
      <c r="HP168" s="368"/>
      <c r="HQ168" s="368"/>
      <c r="HR168" s="368"/>
    </row>
    <row r="169" spans="1:242" s="369" customFormat="1">
      <c r="A169" s="374"/>
      <c r="B169" s="374"/>
      <c r="C169" s="1244"/>
      <c r="D169" s="1245"/>
      <c r="E169" s="1245"/>
      <c r="F169" s="1245"/>
      <c r="G169" s="1245"/>
      <c r="H169" s="1245"/>
      <c r="I169" s="1245"/>
      <c r="J169" s="1245"/>
      <c r="K169" s="1245"/>
      <c r="L169" s="1245"/>
      <c r="M169" s="364"/>
      <c r="N169" s="364"/>
      <c r="O169" s="364"/>
      <c r="P169" s="364"/>
      <c r="Q169" s="1180"/>
      <c r="R169" s="1180"/>
      <c r="S169" s="330"/>
      <c r="T169" s="1244"/>
      <c r="U169" s="1266"/>
      <c r="V169" s="1266"/>
      <c r="W169" s="1266"/>
      <c r="X169" s="1266"/>
      <c r="Y169" s="1266"/>
      <c r="Z169" s="1266"/>
      <c r="AA169" s="1266"/>
      <c r="AB169" s="1266"/>
      <c r="AC169" s="364"/>
      <c r="AD169" s="364"/>
      <c r="AE169" s="364"/>
      <c r="AF169" s="330"/>
      <c r="AG169" s="1244"/>
      <c r="AH169" s="1266"/>
      <c r="AI169" s="449"/>
      <c r="AJ169" s="368"/>
      <c r="AK169" s="368"/>
      <c r="AL169" s="368"/>
      <c r="AM169" s="368"/>
      <c r="AN169" s="368"/>
      <c r="AO169" s="368"/>
      <c r="AP169" s="368"/>
      <c r="AQ169" s="368"/>
      <c r="AR169" s="368"/>
      <c r="AS169" s="368"/>
      <c r="AT169" s="368"/>
      <c r="AU169" s="368"/>
      <c r="AV169" s="368"/>
      <c r="AW169" s="368"/>
      <c r="AX169" s="368"/>
      <c r="AY169" s="368"/>
      <c r="AZ169" s="368"/>
      <c r="BA169" s="368"/>
      <c r="BB169" s="368"/>
      <c r="BC169" s="454"/>
      <c r="BD169" s="368"/>
      <c r="BE169" s="368"/>
      <c r="BF169" s="368"/>
      <c r="BG169" s="368"/>
      <c r="BH169" s="368"/>
      <c r="BI169" s="368"/>
      <c r="BJ169" s="368"/>
      <c r="BK169" s="368"/>
      <c r="BL169" s="368"/>
      <c r="BM169" s="368"/>
      <c r="BN169" s="368"/>
      <c r="BO169" s="368"/>
      <c r="BP169" s="368"/>
      <c r="BQ169" s="368"/>
      <c r="BR169" s="368"/>
      <c r="BS169" s="368"/>
      <c r="BT169" s="368"/>
      <c r="BU169" s="368"/>
      <c r="BV169" s="368"/>
      <c r="BW169" s="368"/>
      <c r="BX169" s="368"/>
      <c r="BY169" s="368"/>
      <c r="BZ169" s="368"/>
      <c r="CA169" s="368"/>
      <c r="CB169" s="368"/>
      <c r="CC169" s="368"/>
      <c r="CD169" s="368"/>
      <c r="CE169" s="368"/>
      <c r="CF169" s="368"/>
      <c r="CG169" s="368"/>
      <c r="CH169" s="368"/>
      <c r="CI169" s="368"/>
      <c r="CJ169" s="368"/>
      <c r="CK169" s="368"/>
      <c r="CL169" s="368"/>
      <c r="CM169" s="368"/>
      <c r="CN169" s="368"/>
      <c r="CO169" s="368"/>
      <c r="CP169" s="368"/>
      <c r="CQ169" s="368"/>
      <c r="CR169" s="368"/>
      <c r="CS169" s="368"/>
      <c r="CT169" s="368"/>
      <c r="CU169" s="368"/>
      <c r="CV169" s="368"/>
      <c r="CW169" s="368"/>
      <c r="CX169" s="368"/>
      <c r="CY169" s="368"/>
      <c r="CZ169" s="368"/>
      <c r="DA169" s="368"/>
      <c r="DB169" s="368"/>
      <c r="DC169" s="368"/>
      <c r="DD169" s="368"/>
      <c r="DE169" s="368"/>
      <c r="DF169" s="368"/>
      <c r="DG169" s="368"/>
      <c r="DH169" s="368"/>
      <c r="DI169" s="368"/>
      <c r="DJ169" s="368"/>
      <c r="DK169" s="368"/>
      <c r="DL169" s="368"/>
      <c r="DM169" s="368"/>
      <c r="DN169" s="368"/>
      <c r="DO169" s="368"/>
      <c r="DP169" s="368"/>
      <c r="DQ169" s="368"/>
      <c r="DR169" s="368"/>
      <c r="DS169" s="368"/>
      <c r="DT169" s="368"/>
      <c r="DU169" s="368"/>
      <c r="DV169" s="368"/>
      <c r="DW169" s="368"/>
      <c r="DX169" s="368"/>
      <c r="DY169" s="368"/>
      <c r="DZ169" s="368"/>
      <c r="EA169" s="368"/>
      <c r="EB169" s="368"/>
      <c r="EC169" s="368"/>
      <c r="ED169" s="368"/>
      <c r="EE169" s="368"/>
      <c r="EF169" s="368"/>
      <c r="EG169" s="368"/>
      <c r="EH169" s="368"/>
      <c r="EI169" s="368"/>
      <c r="EJ169" s="368"/>
      <c r="EK169" s="368"/>
      <c r="EL169" s="368"/>
      <c r="EM169" s="368"/>
      <c r="EN169" s="368"/>
      <c r="EO169" s="368"/>
      <c r="EP169" s="368"/>
      <c r="EQ169" s="368"/>
      <c r="ER169" s="368"/>
      <c r="ES169" s="368"/>
      <c r="ET169" s="368"/>
      <c r="EU169" s="368"/>
      <c r="EV169" s="368"/>
      <c r="EW169" s="368"/>
      <c r="EX169" s="368"/>
      <c r="EY169" s="368"/>
      <c r="EZ169" s="368"/>
      <c r="FA169" s="368"/>
      <c r="FB169" s="368"/>
      <c r="FC169" s="368"/>
      <c r="FD169" s="368"/>
      <c r="FE169" s="368"/>
      <c r="FF169" s="368"/>
      <c r="FG169" s="368"/>
      <c r="FH169" s="368"/>
      <c r="FI169" s="368"/>
      <c r="FJ169" s="368"/>
      <c r="FK169" s="368"/>
      <c r="FL169" s="368"/>
      <c r="FM169" s="368"/>
      <c r="FN169" s="368"/>
      <c r="FO169" s="368"/>
      <c r="FP169" s="368"/>
      <c r="FQ169" s="368"/>
      <c r="FR169" s="368"/>
      <c r="FS169" s="368"/>
      <c r="FT169" s="368"/>
      <c r="FU169" s="368"/>
      <c r="FV169" s="368"/>
      <c r="FW169" s="368"/>
      <c r="FX169" s="368"/>
      <c r="FY169" s="368"/>
      <c r="FZ169" s="368"/>
      <c r="GA169" s="368"/>
      <c r="GB169" s="368"/>
      <c r="GC169" s="368"/>
      <c r="GD169" s="368"/>
      <c r="GE169" s="368"/>
      <c r="GF169" s="368"/>
      <c r="GG169" s="368"/>
      <c r="GH169" s="368"/>
      <c r="GI169" s="368"/>
      <c r="GJ169" s="368"/>
      <c r="GK169" s="368"/>
      <c r="GL169" s="368"/>
      <c r="GM169" s="368"/>
      <c r="GN169" s="368"/>
      <c r="GO169" s="368"/>
      <c r="GP169" s="368"/>
      <c r="GQ169" s="368"/>
      <c r="GR169" s="368"/>
      <c r="GS169" s="368"/>
      <c r="GT169" s="368"/>
      <c r="GU169" s="368"/>
      <c r="GV169" s="368"/>
      <c r="GW169" s="368"/>
      <c r="GX169" s="368"/>
      <c r="GY169" s="368"/>
      <c r="GZ169" s="368"/>
      <c r="HA169" s="368"/>
      <c r="HB169" s="368"/>
      <c r="HC169" s="368"/>
      <c r="HD169" s="368"/>
      <c r="HE169" s="368"/>
      <c r="HF169" s="368"/>
      <c r="HG169" s="368"/>
      <c r="HH169" s="368"/>
      <c r="HI169" s="368"/>
      <c r="HJ169" s="368"/>
      <c r="HK169" s="368"/>
      <c r="HL169" s="368"/>
      <c r="HM169" s="368"/>
      <c r="HN169" s="368"/>
      <c r="HO169" s="368"/>
      <c r="HP169" s="368"/>
      <c r="HQ169" s="368"/>
      <c r="HR169" s="368"/>
    </row>
    <row r="170" spans="1:242" s="369" customFormat="1">
      <c r="A170" s="374"/>
      <c r="B170" s="374"/>
      <c r="C170" s="1244"/>
      <c r="D170" s="1245"/>
      <c r="E170" s="1245"/>
      <c r="F170" s="1245"/>
      <c r="G170" s="1245"/>
      <c r="H170" s="1245"/>
      <c r="I170" s="1245"/>
      <c r="J170" s="1245"/>
      <c r="K170" s="1245"/>
      <c r="L170" s="1245"/>
      <c r="M170" s="364"/>
      <c r="N170" s="364"/>
      <c r="O170" s="364"/>
      <c r="P170" s="364"/>
      <c r="Q170" s="1180"/>
      <c r="R170" s="1180"/>
      <c r="S170" s="330"/>
      <c r="T170" s="1244"/>
      <c r="U170" s="1266"/>
      <c r="V170" s="1266"/>
      <c r="W170" s="1266"/>
      <c r="X170" s="1266"/>
      <c r="Y170" s="1266"/>
      <c r="Z170" s="1266"/>
      <c r="AA170" s="1266"/>
      <c r="AB170" s="1266"/>
      <c r="AC170" s="364"/>
      <c r="AD170" s="364"/>
      <c r="AE170" s="364"/>
      <c r="AF170" s="330"/>
      <c r="AG170" s="1244"/>
      <c r="AH170" s="1266"/>
      <c r="AI170" s="449"/>
      <c r="AJ170" s="368"/>
      <c r="AK170" s="368"/>
      <c r="AL170" s="368"/>
      <c r="AM170" s="368"/>
      <c r="AN170" s="368"/>
      <c r="AO170" s="368"/>
      <c r="AP170" s="368"/>
      <c r="AQ170" s="368"/>
      <c r="AR170" s="368"/>
      <c r="AS170" s="368"/>
      <c r="AT170" s="368"/>
      <c r="AU170" s="368"/>
      <c r="AV170" s="368"/>
      <c r="AW170" s="368"/>
      <c r="AX170" s="368"/>
      <c r="AY170" s="368"/>
      <c r="AZ170" s="368"/>
      <c r="BA170" s="368"/>
      <c r="BB170" s="368"/>
      <c r="BC170" s="454"/>
      <c r="BD170" s="368"/>
      <c r="BE170" s="368"/>
      <c r="BF170" s="368"/>
      <c r="BG170" s="368"/>
      <c r="BH170" s="368"/>
      <c r="BI170" s="368"/>
      <c r="BJ170" s="368"/>
      <c r="BK170" s="368"/>
      <c r="BL170" s="368"/>
      <c r="BM170" s="368"/>
      <c r="BN170" s="368"/>
      <c r="BO170" s="368"/>
      <c r="BP170" s="368"/>
      <c r="BQ170" s="368"/>
      <c r="BR170" s="368"/>
      <c r="BS170" s="368"/>
      <c r="BT170" s="368"/>
      <c r="BU170" s="368"/>
      <c r="BV170" s="368"/>
      <c r="BW170" s="368"/>
      <c r="BX170" s="368"/>
      <c r="BY170" s="368"/>
      <c r="BZ170" s="368"/>
      <c r="CA170" s="368"/>
      <c r="CB170" s="368"/>
      <c r="CC170" s="368"/>
      <c r="CD170" s="368"/>
      <c r="CE170" s="368"/>
      <c r="CF170" s="368"/>
      <c r="CG170" s="368"/>
      <c r="CH170" s="368"/>
      <c r="CI170" s="368"/>
      <c r="CJ170" s="368"/>
      <c r="CK170" s="368"/>
      <c r="CL170" s="368"/>
      <c r="CM170" s="368"/>
      <c r="CN170" s="368"/>
      <c r="CO170" s="368"/>
      <c r="CP170" s="368"/>
      <c r="CQ170" s="368"/>
      <c r="CR170" s="368"/>
      <c r="CS170" s="368"/>
      <c r="CT170" s="368"/>
      <c r="CU170" s="368"/>
      <c r="CV170" s="368"/>
      <c r="CW170" s="368"/>
      <c r="CX170" s="368"/>
      <c r="CY170" s="368"/>
      <c r="CZ170" s="368"/>
      <c r="DA170" s="368"/>
      <c r="DB170" s="368"/>
      <c r="DC170" s="368"/>
      <c r="DD170" s="368"/>
      <c r="DE170" s="368"/>
      <c r="DF170" s="368"/>
      <c r="DG170" s="368"/>
      <c r="DH170" s="368"/>
      <c r="DI170" s="368"/>
      <c r="DJ170" s="368"/>
      <c r="DK170" s="368"/>
      <c r="DL170" s="368"/>
      <c r="DM170" s="368"/>
      <c r="DN170" s="368"/>
      <c r="DO170" s="368"/>
      <c r="DP170" s="368"/>
      <c r="DQ170" s="368"/>
      <c r="DR170" s="368"/>
      <c r="DS170" s="368"/>
      <c r="DT170" s="368"/>
      <c r="DU170" s="368"/>
      <c r="DV170" s="368"/>
      <c r="DW170" s="368"/>
      <c r="DX170" s="368"/>
      <c r="DY170" s="368"/>
      <c r="DZ170" s="368"/>
      <c r="EA170" s="368"/>
      <c r="EB170" s="368"/>
      <c r="EC170" s="368"/>
      <c r="ED170" s="368"/>
      <c r="EE170" s="368"/>
      <c r="EF170" s="368"/>
      <c r="EG170" s="368"/>
      <c r="EH170" s="368"/>
      <c r="EI170" s="368"/>
      <c r="EJ170" s="368"/>
      <c r="EK170" s="368"/>
      <c r="EL170" s="368"/>
      <c r="EM170" s="368"/>
      <c r="EN170" s="368"/>
      <c r="EO170" s="368"/>
      <c r="EP170" s="368"/>
      <c r="EQ170" s="368"/>
      <c r="ER170" s="368"/>
      <c r="ES170" s="368"/>
      <c r="ET170" s="368"/>
      <c r="EU170" s="368"/>
      <c r="EV170" s="368"/>
      <c r="EW170" s="368"/>
      <c r="EX170" s="368"/>
      <c r="EY170" s="368"/>
      <c r="EZ170" s="368"/>
      <c r="FA170" s="368"/>
      <c r="FB170" s="368"/>
      <c r="FC170" s="368"/>
      <c r="FD170" s="368"/>
      <c r="FE170" s="368"/>
      <c r="FF170" s="368"/>
      <c r="FG170" s="368"/>
      <c r="FH170" s="368"/>
      <c r="FI170" s="368"/>
      <c r="FJ170" s="368"/>
      <c r="FK170" s="368"/>
      <c r="FL170" s="368"/>
      <c r="FM170" s="368"/>
      <c r="FN170" s="368"/>
      <c r="FO170" s="368"/>
      <c r="FP170" s="368"/>
      <c r="FQ170" s="368"/>
      <c r="FR170" s="368"/>
      <c r="FS170" s="368"/>
      <c r="FT170" s="368"/>
      <c r="FU170" s="368"/>
      <c r="FV170" s="368"/>
      <c r="FW170" s="368"/>
      <c r="FX170" s="368"/>
      <c r="FY170" s="368"/>
      <c r="FZ170" s="368"/>
      <c r="GA170" s="368"/>
      <c r="GB170" s="368"/>
      <c r="GC170" s="368"/>
      <c r="GD170" s="368"/>
      <c r="GE170" s="368"/>
      <c r="GF170" s="368"/>
      <c r="GG170" s="368"/>
      <c r="GH170" s="368"/>
      <c r="GI170" s="368"/>
      <c r="GJ170" s="368"/>
      <c r="GK170" s="368"/>
      <c r="GL170" s="368"/>
      <c r="GM170" s="368"/>
      <c r="GN170" s="368"/>
      <c r="GO170" s="368"/>
      <c r="GP170" s="368"/>
      <c r="GQ170" s="368"/>
      <c r="GR170" s="368"/>
      <c r="GS170" s="368"/>
      <c r="GT170" s="368"/>
      <c r="GU170" s="368"/>
      <c r="GV170" s="368"/>
      <c r="GW170" s="368"/>
      <c r="GX170" s="368"/>
      <c r="GY170" s="368"/>
      <c r="GZ170" s="368"/>
      <c r="HA170" s="368"/>
      <c r="HB170" s="368"/>
      <c r="HC170" s="368"/>
      <c r="HD170" s="368"/>
      <c r="HE170" s="368"/>
      <c r="HF170" s="368"/>
      <c r="HG170" s="368"/>
      <c r="HH170" s="368"/>
      <c r="HI170" s="368"/>
      <c r="HJ170" s="368"/>
      <c r="HK170" s="368"/>
      <c r="HL170" s="368"/>
      <c r="HM170" s="368"/>
      <c r="HN170" s="368"/>
      <c r="HO170" s="368"/>
      <c r="HP170" s="368"/>
      <c r="HQ170" s="368"/>
      <c r="HR170" s="368"/>
    </row>
    <row r="171" spans="1:242" s="369" customFormat="1">
      <c r="A171" s="375"/>
      <c r="B171" s="375"/>
      <c r="C171" s="376"/>
      <c r="D171" s="422"/>
      <c r="E171" s="1246"/>
      <c r="F171" s="1247"/>
      <c r="G171" s="1247"/>
      <c r="H171" s="1247"/>
      <c r="I171" s="1247"/>
      <c r="J171" s="1247"/>
      <c r="K171" s="1247"/>
      <c r="L171" s="1247"/>
      <c r="M171" s="1247"/>
      <c r="N171" s="1247"/>
      <c r="O171" s="1247"/>
      <c r="P171" s="1247"/>
      <c r="Q171" s="1180"/>
      <c r="R171" s="1180"/>
      <c r="S171" s="377"/>
      <c r="T171" s="386"/>
      <c r="U171" s="386"/>
      <c r="V171" s="1267"/>
      <c r="W171" s="1268"/>
      <c r="X171" s="1268"/>
      <c r="Y171" s="1268"/>
      <c r="Z171" s="1268"/>
      <c r="AA171" s="1268"/>
      <c r="AB171" s="1268"/>
      <c r="AC171" s="1268"/>
      <c r="AD171" s="1268"/>
      <c r="AE171" s="1268"/>
      <c r="AF171" s="377"/>
      <c r="AG171" s="386"/>
      <c r="AH171" s="447"/>
      <c r="AI171" s="449"/>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c r="BG171" s="368"/>
      <c r="BH171" s="368"/>
      <c r="BI171" s="368"/>
      <c r="BJ171" s="368"/>
      <c r="BK171" s="368"/>
      <c r="BL171" s="368"/>
      <c r="BM171" s="368"/>
      <c r="BN171" s="368"/>
      <c r="BO171" s="368"/>
      <c r="BP171" s="368"/>
      <c r="BQ171" s="368"/>
      <c r="BR171" s="368"/>
      <c r="BS171" s="368"/>
      <c r="BT171" s="368"/>
      <c r="BU171" s="368"/>
      <c r="BV171" s="368"/>
      <c r="BW171" s="368"/>
      <c r="BX171" s="368"/>
      <c r="BY171" s="368"/>
      <c r="BZ171" s="368"/>
      <c r="CA171" s="368"/>
      <c r="CB171" s="368"/>
      <c r="CC171" s="368"/>
      <c r="CD171" s="368"/>
      <c r="CE171" s="368"/>
      <c r="CF171" s="368"/>
      <c r="CG171" s="368"/>
      <c r="CH171" s="368"/>
      <c r="CI171" s="368"/>
      <c r="CJ171" s="368"/>
      <c r="CK171" s="368"/>
      <c r="CL171" s="368"/>
      <c r="CM171" s="368"/>
      <c r="CN171" s="368"/>
      <c r="CO171" s="368"/>
      <c r="CP171" s="368"/>
      <c r="CQ171" s="368"/>
      <c r="CR171" s="368"/>
      <c r="CS171" s="368"/>
      <c r="CT171" s="368"/>
      <c r="CU171" s="368"/>
      <c r="CV171" s="368"/>
      <c r="CW171" s="368"/>
      <c r="CX171" s="368"/>
      <c r="CY171" s="368"/>
      <c r="CZ171" s="368"/>
      <c r="DA171" s="368"/>
      <c r="DB171" s="368"/>
      <c r="DC171" s="368"/>
      <c r="DD171" s="368"/>
      <c r="DE171" s="368"/>
      <c r="DF171" s="368"/>
      <c r="DG171" s="368"/>
      <c r="DH171" s="368"/>
      <c r="DI171" s="368"/>
      <c r="DJ171" s="368"/>
      <c r="DK171" s="368"/>
      <c r="DL171" s="368"/>
      <c r="DM171" s="368"/>
      <c r="DN171" s="368"/>
      <c r="DO171" s="368"/>
      <c r="DP171" s="368"/>
      <c r="DQ171" s="368"/>
      <c r="DR171" s="368"/>
      <c r="DS171" s="368"/>
      <c r="DT171" s="368"/>
      <c r="DU171" s="368"/>
      <c r="DV171" s="368"/>
      <c r="DW171" s="368"/>
      <c r="DX171" s="368"/>
      <c r="DY171" s="368"/>
      <c r="DZ171" s="368"/>
      <c r="EA171" s="368"/>
      <c r="EB171" s="368"/>
      <c r="EC171" s="368"/>
      <c r="ED171" s="368"/>
      <c r="EE171" s="368"/>
      <c r="EF171" s="368"/>
      <c r="EG171" s="368"/>
      <c r="EH171" s="368"/>
      <c r="EI171" s="368"/>
      <c r="EJ171" s="368"/>
      <c r="EK171" s="368"/>
      <c r="EL171" s="368"/>
      <c r="EM171" s="368"/>
      <c r="EN171" s="368"/>
      <c r="EO171" s="368"/>
      <c r="EP171" s="368"/>
      <c r="EQ171" s="368"/>
      <c r="ER171" s="368"/>
      <c r="ES171" s="368"/>
      <c r="ET171" s="368"/>
      <c r="EU171" s="368"/>
      <c r="EV171" s="368"/>
      <c r="EW171" s="368"/>
      <c r="EX171" s="368"/>
      <c r="EY171" s="368"/>
      <c r="EZ171" s="368"/>
      <c r="FA171" s="368"/>
      <c r="FB171" s="368"/>
      <c r="FC171" s="368"/>
      <c r="FD171" s="368"/>
      <c r="FE171" s="368"/>
      <c r="FF171" s="368"/>
      <c r="FG171" s="368"/>
      <c r="FH171" s="368"/>
      <c r="FI171" s="368"/>
      <c r="FJ171" s="368"/>
      <c r="FK171" s="368"/>
      <c r="FL171" s="368"/>
      <c r="FM171" s="368"/>
      <c r="FN171" s="368"/>
      <c r="FO171" s="368"/>
      <c r="FP171" s="368"/>
      <c r="FQ171" s="368"/>
      <c r="FR171" s="368"/>
      <c r="FS171" s="368"/>
      <c r="FT171" s="368"/>
      <c r="FU171" s="368"/>
      <c r="FV171" s="368"/>
      <c r="FW171" s="368"/>
      <c r="FX171" s="368"/>
      <c r="FY171" s="368"/>
      <c r="FZ171" s="368"/>
      <c r="GA171" s="368"/>
      <c r="GB171" s="368"/>
      <c r="GC171" s="368"/>
      <c r="GD171" s="368"/>
      <c r="GE171" s="368"/>
      <c r="GF171" s="368"/>
      <c r="GG171" s="368"/>
      <c r="GH171" s="368"/>
      <c r="GI171" s="368"/>
      <c r="GJ171" s="368"/>
      <c r="GK171" s="368"/>
      <c r="GL171" s="368"/>
      <c r="GM171" s="368"/>
      <c r="GN171" s="368"/>
      <c r="GO171" s="368"/>
      <c r="GP171" s="368"/>
      <c r="GQ171" s="368"/>
      <c r="GR171" s="368"/>
      <c r="GS171" s="368"/>
      <c r="GT171" s="368"/>
      <c r="GU171" s="368"/>
      <c r="GV171" s="368"/>
      <c r="GW171" s="368"/>
      <c r="GX171" s="368"/>
      <c r="GY171" s="368"/>
      <c r="GZ171" s="368"/>
      <c r="HA171" s="368"/>
      <c r="HB171" s="368"/>
      <c r="HC171" s="368"/>
      <c r="HD171" s="368"/>
      <c r="HE171" s="368"/>
      <c r="HF171" s="368"/>
      <c r="HG171" s="368"/>
      <c r="HH171" s="368"/>
      <c r="HI171" s="368"/>
      <c r="HJ171" s="368"/>
      <c r="HK171" s="368"/>
      <c r="HL171" s="368"/>
      <c r="HM171" s="368"/>
      <c r="HN171" s="368"/>
      <c r="HO171" s="368"/>
      <c r="HP171" s="368"/>
      <c r="HQ171" s="368"/>
      <c r="HR171" s="368"/>
    </row>
    <row r="172" spans="1:242" s="369" customFormat="1">
      <c r="A172" s="378"/>
      <c r="B172" s="378"/>
      <c r="C172" s="379"/>
      <c r="D172" s="423"/>
      <c r="E172" s="387"/>
      <c r="F172" s="387"/>
      <c r="G172" s="379"/>
      <c r="H172" s="379"/>
      <c r="I172" s="379"/>
      <c r="J172" s="379"/>
      <c r="K172" s="471"/>
      <c r="L172" s="649"/>
      <c r="M172" s="471"/>
      <c r="N172" s="387"/>
      <c r="O172" s="387"/>
      <c r="P172" s="448"/>
      <c r="Q172" s="1180"/>
      <c r="R172" s="1180"/>
      <c r="S172" s="448"/>
      <c r="T172" s="387"/>
      <c r="U172" s="387"/>
      <c r="V172" s="387"/>
      <c r="W172" s="387"/>
      <c r="X172" s="387"/>
      <c r="Y172" s="387"/>
      <c r="Z172" s="387"/>
      <c r="AA172" s="387"/>
      <c r="AB172" s="387"/>
      <c r="AC172" s="387"/>
      <c r="AD172" s="387"/>
      <c r="AE172" s="387"/>
      <c r="AF172" s="387"/>
      <c r="AG172" s="387"/>
      <c r="AH172" s="448"/>
      <c r="AI172" s="449"/>
      <c r="AJ172" s="368"/>
      <c r="AK172" s="368"/>
      <c r="AL172" s="368"/>
      <c r="AM172" s="368"/>
      <c r="AN172" s="368"/>
      <c r="AO172" s="368"/>
      <c r="AP172" s="368"/>
      <c r="AQ172" s="368"/>
      <c r="AR172" s="368"/>
      <c r="AS172" s="368"/>
      <c r="AT172" s="368"/>
      <c r="AU172" s="368"/>
      <c r="AV172" s="368"/>
      <c r="AW172" s="368"/>
      <c r="AX172" s="368"/>
      <c r="AY172" s="368"/>
      <c r="AZ172" s="368"/>
      <c r="BA172" s="368"/>
      <c r="BB172" s="368"/>
      <c r="BC172" s="471"/>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row>
    <row r="173" spans="1:242" s="498" customFormat="1" ht="34.5" customHeight="1">
      <c r="A173" s="490" t="s">
        <v>669</v>
      </c>
      <c r="B173" s="491" t="s">
        <v>670</v>
      </c>
      <c r="C173" s="492" t="s">
        <v>665</v>
      </c>
      <c r="D173" s="493"/>
      <c r="E173" s="491"/>
      <c r="F173" s="491"/>
      <c r="G173" s="494"/>
      <c r="H173" s="491"/>
      <c r="I173" s="491"/>
      <c r="J173" s="491"/>
      <c r="K173" s="491"/>
      <c r="L173" s="642"/>
      <c r="M173" s="491"/>
      <c r="N173" s="495"/>
      <c r="O173" s="495"/>
      <c r="P173" s="987"/>
      <c r="Q173" s="1182"/>
      <c r="R173" s="1182"/>
      <c r="S173" s="998"/>
      <c r="T173" s="491"/>
      <c r="U173" s="491"/>
      <c r="V173" s="491"/>
      <c r="W173" s="491"/>
      <c r="X173" s="491"/>
      <c r="Y173" s="491"/>
      <c r="Z173" s="491"/>
      <c r="AA173" s="1047"/>
      <c r="AB173" s="1047"/>
      <c r="AC173" s="1047"/>
      <c r="AD173" s="1047"/>
      <c r="AE173" s="1047"/>
      <c r="AF173" s="1047"/>
      <c r="AG173" s="1047"/>
      <c r="AH173" s="1047"/>
      <c r="AI173" s="496"/>
      <c r="AJ173" s="497"/>
      <c r="AK173" s="497"/>
      <c r="AL173" s="497"/>
      <c r="AM173" s="497"/>
      <c r="AN173" s="497"/>
      <c r="AO173" s="497"/>
      <c r="AP173" s="497"/>
      <c r="AQ173" s="497"/>
      <c r="AR173" s="497"/>
      <c r="AS173" s="497"/>
      <c r="AT173" s="497"/>
      <c r="AU173" s="497"/>
      <c r="AV173" s="497"/>
      <c r="AW173" s="497"/>
      <c r="AX173" s="497"/>
      <c r="AY173" s="497"/>
      <c r="AZ173" s="497"/>
      <c r="BA173" s="497"/>
      <c r="BB173" s="497"/>
      <c r="BC173" s="491"/>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c r="CC173" s="497"/>
      <c r="CD173" s="497"/>
      <c r="CE173" s="497"/>
      <c r="CF173" s="497"/>
      <c r="CG173" s="497"/>
      <c r="CH173" s="497"/>
      <c r="CI173" s="497"/>
      <c r="CJ173" s="497"/>
      <c r="CK173" s="497"/>
      <c r="CL173" s="497"/>
      <c r="CM173" s="497"/>
      <c r="CN173" s="497"/>
      <c r="CO173" s="497"/>
      <c r="CP173" s="497"/>
      <c r="CQ173" s="497"/>
      <c r="CR173" s="497"/>
      <c r="CS173" s="497"/>
      <c r="CT173" s="497"/>
      <c r="CU173" s="497"/>
      <c r="CV173" s="497"/>
      <c r="CW173" s="497"/>
      <c r="CX173" s="497"/>
      <c r="CY173" s="497"/>
      <c r="CZ173" s="497"/>
      <c r="DA173" s="497"/>
      <c r="DB173" s="497"/>
      <c r="DC173" s="497"/>
      <c r="DD173" s="497"/>
      <c r="DE173" s="497"/>
      <c r="DF173" s="497"/>
      <c r="DG173" s="497"/>
      <c r="DH173" s="497"/>
      <c r="DI173" s="497"/>
      <c r="DJ173" s="497"/>
      <c r="DK173" s="497"/>
      <c r="DL173" s="497"/>
      <c r="DM173" s="497"/>
      <c r="DN173" s="497"/>
      <c r="DO173" s="497"/>
      <c r="DP173" s="497"/>
      <c r="DQ173" s="497"/>
      <c r="DR173" s="497"/>
      <c r="DS173" s="497"/>
      <c r="DT173" s="497"/>
      <c r="DU173" s="497"/>
      <c r="DV173" s="497"/>
      <c r="DW173" s="497"/>
      <c r="DX173" s="497"/>
      <c r="DY173" s="497"/>
      <c r="DZ173" s="497"/>
      <c r="EA173" s="497"/>
      <c r="EB173" s="497"/>
      <c r="EC173" s="497"/>
      <c r="ED173" s="497"/>
      <c r="EE173" s="497"/>
      <c r="EF173" s="497"/>
      <c r="EG173" s="497"/>
      <c r="EH173" s="497"/>
      <c r="EI173" s="497"/>
      <c r="EJ173" s="497"/>
      <c r="EK173" s="497"/>
      <c r="EL173" s="497"/>
      <c r="EM173" s="497"/>
      <c r="EN173" s="497"/>
      <c r="EO173" s="497"/>
      <c r="EP173" s="497"/>
      <c r="EQ173" s="497"/>
      <c r="ER173" s="497"/>
      <c r="ES173" s="497"/>
      <c r="ET173" s="497"/>
      <c r="EU173" s="497"/>
      <c r="EV173" s="497"/>
      <c r="EW173" s="497"/>
      <c r="EX173" s="497"/>
      <c r="EY173" s="497"/>
      <c r="EZ173" s="497"/>
      <c r="FA173" s="497"/>
      <c r="FB173" s="497"/>
      <c r="FC173" s="497"/>
      <c r="FD173" s="497"/>
      <c r="FE173" s="497"/>
      <c r="FF173" s="497"/>
      <c r="FG173" s="497"/>
      <c r="FH173" s="497"/>
      <c r="FI173" s="497"/>
      <c r="FJ173" s="497"/>
      <c r="FK173" s="497"/>
      <c r="FL173" s="497"/>
      <c r="FM173" s="497"/>
      <c r="FN173" s="497"/>
      <c r="FO173" s="497"/>
      <c r="FP173" s="497"/>
      <c r="FQ173" s="497"/>
      <c r="FR173" s="497"/>
      <c r="FS173" s="497"/>
      <c r="FT173" s="497"/>
      <c r="FU173" s="497"/>
      <c r="FV173" s="497"/>
      <c r="FW173" s="497"/>
      <c r="FX173" s="497"/>
      <c r="FY173" s="497"/>
      <c r="FZ173" s="497"/>
      <c r="GA173" s="497"/>
      <c r="GB173" s="497"/>
      <c r="GC173" s="497"/>
      <c r="GD173" s="497"/>
      <c r="GE173" s="497"/>
      <c r="GF173" s="497"/>
      <c r="GG173" s="497"/>
      <c r="GH173" s="497"/>
      <c r="GI173" s="497"/>
      <c r="GJ173" s="497"/>
      <c r="GK173" s="497"/>
      <c r="GL173" s="497"/>
      <c r="GM173" s="497"/>
      <c r="GN173" s="497"/>
      <c r="GO173" s="497"/>
      <c r="GP173" s="497"/>
      <c r="GQ173" s="497"/>
      <c r="GR173" s="497"/>
      <c r="GS173" s="497"/>
      <c r="GT173" s="497"/>
      <c r="GU173" s="497"/>
      <c r="GV173" s="497"/>
      <c r="GW173" s="497"/>
      <c r="GX173" s="497"/>
      <c r="GY173" s="497"/>
      <c r="GZ173" s="497"/>
      <c r="HA173" s="497"/>
      <c r="HB173" s="497"/>
      <c r="HC173" s="497"/>
      <c r="HD173" s="497"/>
      <c r="HE173" s="497"/>
      <c r="HF173" s="497"/>
      <c r="HG173" s="497"/>
      <c r="HH173" s="497"/>
      <c r="HI173" s="497"/>
      <c r="HJ173" s="497"/>
      <c r="HK173" s="497"/>
      <c r="HL173" s="497"/>
      <c r="HM173" s="497"/>
      <c r="HN173" s="497"/>
      <c r="HO173" s="497"/>
      <c r="HP173" s="497"/>
      <c r="HQ173" s="497"/>
      <c r="HR173" s="497"/>
      <c r="HS173" s="497"/>
      <c r="HT173" s="497"/>
      <c r="HU173" s="497"/>
      <c r="HV173" s="497"/>
      <c r="HW173" s="497"/>
      <c r="HX173" s="497"/>
      <c r="HY173" s="497"/>
      <c r="HZ173" s="497"/>
      <c r="IA173" s="497"/>
      <c r="IB173" s="497"/>
      <c r="IC173" s="497"/>
      <c r="ID173" s="497"/>
      <c r="IE173" s="497"/>
      <c r="IF173" s="497"/>
      <c r="IG173" s="497"/>
    </row>
    <row r="174" spans="1:242" s="498" customFormat="1" ht="34.5" hidden="1" customHeight="1">
      <c r="A174" s="490" t="s">
        <v>668</v>
      </c>
      <c r="B174" s="491" t="s">
        <v>667</v>
      </c>
      <c r="C174" s="492" t="s">
        <v>666</v>
      </c>
      <c r="D174" s="493" t="s">
        <v>796</v>
      </c>
      <c r="E174" s="491" t="s">
        <v>710</v>
      </c>
      <c r="F174" s="491"/>
      <c r="G174" s="494"/>
      <c r="H174" s="491"/>
      <c r="I174" s="491"/>
      <c r="J174" s="491"/>
      <c r="K174" s="491"/>
      <c r="L174" s="642"/>
      <c r="M174" s="491"/>
      <c r="N174" s="495"/>
      <c r="O174" s="495"/>
      <c r="P174" s="987"/>
      <c r="Q174" s="1182"/>
      <c r="R174" s="1182"/>
      <c r="S174" s="998"/>
      <c r="T174" s="491"/>
      <c r="U174" s="491"/>
      <c r="V174" s="491"/>
      <c r="W174" s="491"/>
      <c r="X174" s="491"/>
      <c r="Y174" s="491"/>
      <c r="Z174" s="491"/>
      <c r="AA174" s="1047"/>
      <c r="AB174" s="1047"/>
      <c r="AC174" s="1047"/>
      <c r="AD174" s="1047"/>
      <c r="AE174" s="1047"/>
      <c r="AF174" s="1047"/>
      <c r="AG174" s="1047"/>
      <c r="AH174" s="1047"/>
      <c r="AI174" s="496"/>
      <c r="AJ174" s="497"/>
      <c r="AK174" s="497"/>
      <c r="AL174" s="497"/>
      <c r="AM174" s="497"/>
      <c r="AN174" s="497"/>
      <c r="AO174" s="497"/>
      <c r="AP174" s="497"/>
      <c r="AQ174" s="497"/>
      <c r="AR174" s="497"/>
      <c r="AS174" s="497"/>
      <c r="AT174" s="497"/>
      <c r="AU174" s="497"/>
      <c r="AV174" s="497"/>
      <c r="AW174" s="497"/>
      <c r="AX174" s="497"/>
      <c r="AY174" s="497"/>
      <c r="AZ174" s="497"/>
      <c r="BA174" s="497"/>
      <c r="BB174" s="497"/>
      <c r="BC174" s="491"/>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c r="CB174" s="497"/>
      <c r="CC174" s="497"/>
      <c r="CD174" s="497"/>
      <c r="CE174" s="497"/>
      <c r="CF174" s="497"/>
      <c r="CG174" s="497"/>
      <c r="CH174" s="497"/>
      <c r="CI174" s="497"/>
      <c r="CJ174" s="497"/>
      <c r="CK174" s="497"/>
      <c r="CL174" s="497"/>
      <c r="CM174" s="497"/>
      <c r="CN174" s="497"/>
      <c r="CO174" s="497"/>
      <c r="CP174" s="497"/>
      <c r="CQ174" s="497"/>
      <c r="CR174" s="497"/>
      <c r="CS174" s="497"/>
      <c r="CT174" s="497"/>
      <c r="CU174" s="497"/>
      <c r="CV174" s="497"/>
      <c r="CW174" s="497"/>
      <c r="CX174" s="497"/>
      <c r="CY174" s="497"/>
      <c r="CZ174" s="497"/>
      <c r="DA174" s="497"/>
      <c r="DB174" s="497"/>
      <c r="DC174" s="497"/>
      <c r="DD174" s="497"/>
      <c r="DE174" s="497"/>
      <c r="DF174" s="497"/>
      <c r="DG174" s="497"/>
      <c r="DH174" s="497"/>
      <c r="DI174" s="497"/>
      <c r="DJ174" s="497"/>
      <c r="DK174" s="497"/>
      <c r="DL174" s="497"/>
      <c r="DM174" s="497"/>
      <c r="DN174" s="497"/>
      <c r="DO174" s="497"/>
      <c r="DP174" s="497"/>
      <c r="DQ174" s="497"/>
      <c r="DR174" s="497"/>
      <c r="DS174" s="497"/>
      <c r="DT174" s="497"/>
      <c r="DU174" s="497"/>
      <c r="DV174" s="497"/>
      <c r="DW174" s="497"/>
      <c r="DX174" s="497"/>
      <c r="DY174" s="497"/>
      <c r="DZ174" s="497"/>
      <c r="EA174" s="497"/>
      <c r="EB174" s="497"/>
      <c r="EC174" s="497"/>
      <c r="ED174" s="497"/>
      <c r="EE174" s="497"/>
      <c r="EF174" s="497"/>
      <c r="EG174" s="497"/>
      <c r="EH174" s="497"/>
      <c r="EI174" s="497"/>
      <c r="EJ174" s="497"/>
      <c r="EK174" s="497"/>
      <c r="EL174" s="497"/>
      <c r="EM174" s="497"/>
      <c r="EN174" s="497"/>
      <c r="EO174" s="497"/>
      <c r="EP174" s="497"/>
      <c r="EQ174" s="497"/>
      <c r="ER174" s="497"/>
      <c r="ES174" s="497"/>
      <c r="ET174" s="497"/>
      <c r="EU174" s="497"/>
      <c r="EV174" s="497"/>
      <c r="EW174" s="497"/>
      <c r="EX174" s="497"/>
      <c r="EY174" s="497"/>
      <c r="EZ174" s="497"/>
      <c r="FA174" s="497"/>
      <c r="FB174" s="497"/>
      <c r="FC174" s="497"/>
      <c r="FD174" s="497"/>
      <c r="FE174" s="497"/>
      <c r="FF174" s="497"/>
      <c r="FG174" s="497"/>
      <c r="FH174" s="497"/>
      <c r="FI174" s="497"/>
      <c r="FJ174" s="497"/>
      <c r="FK174" s="497"/>
      <c r="FL174" s="497"/>
      <c r="FM174" s="497"/>
      <c r="FN174" s="497"/>
      <c r="FO174" s="497"/>
      <c r="FP174" s="497"/>
      <c r="FQ174" s="497"/>
      <c r="FR174" s="497"/>
      <c r="FS174" s="497"/>
      <c r="FT174" s="497"/>
      <c r="FU174" s="497"/>
      <c r="FV174" s="497"/>
      <c r="FW174" s="497"/>
      <c r="FX174" s="497"/>
      <c r="FY174" s="497"/>
      <c r="FZ174" s="497"/>
      <c r="GA174" s="497"/>
      <c r="GB174" s="497"/>
      <c r="GC174" s="497"/>
      <c r="GD174" s="497"/>
      <c r="GE174" s="497"/>
      <c r="GF174" s="497"/>
      <c r="GG174" s="497"/>
      <c r="GH174" s="497"/>
      <c r="GI174" s="497"/>
      <c r="GJ174" s="497"/>
      <c r="GK174" s="497"/>
      <c r="GL174" s="497"/>
      <c r="GM174" s="497"/>
      <c r="GN174" s="497"/>
      <c r="GO174" s="497"/>
      <c r="GP174" s="497"/>
      <c r="GQ174" s="497"/>
      <c r="GR174" s="497"/>
      <c r="GS174" s="497"/>
      <c r="GT174" s="497"/>
      <c r="GU174" s="497"/>
      <c r="GV174" s="497"/>
      <c r="GW174" s="497"/>
      <c r="GX174" s="497"/>
      <c r="GY174" s="497"/>
      <c r="GZ174" s="497"/>
      <c r="HA174" s="497"/>
      <c r="HB174" s="497"/>
      <c r="HC174" s="497"/>
      <c r="HD174" s="497"/>
      <c r="HE174" s="497"/>
      <c r="HF174" s="497"/>
      <c r="HG174" s="497"/>
      <c r="HH174" s="497"/>
      <c r="HI174" s="497"/>
      <c r="HJ174" s="497"/>
      <c r="HK174" s="497"/>
      <c r="HL174" s="497"/>
      <c r="HM174" s="497"/>
      <c r="HN174" s="497"/>
      <c r="HO174" s="497"/>
      <c r="HP174" s="497"/>
      <c r="HQ174" s="497"/>
      <c r="HR174" s="497"/>
      <c r="HS174" s="497"/>
      <c r="HT174" s="497"/>
      <c r="HU174" s="497"/>
      <c r="HV174" s="497"/>
      <c r="HW174" s="497"/>
      <c r="HX174" s="497"/>
      <c r="HY174" s="497"/>
      <c r="HZ174" s="497"/>
      <c r="IA174" s="497"/>
      <c r="IB174" s="497"/>
      <c r="IC174" s="497"/>
      <c r="ID174" s="497"/>
      <c r="IE174" s="497"/>
      <c r="IF174" s="497"/>
      <c r="IG174" s="497"/>
    </row>
    <row r="175" spans="1:242" s="505" customFormat="1" ht="34.5" hidden="1" customHeight="1">
      <c r="A175" s="499"/>
      <c r="B175" s="499"/>
      <c r="C175" s="500" t="s">
        <v>790</v>
      </c>
      <c r="D175" s="501"/>
      <c r="E175" s="502"/>
      <c r="F175" s="502"/>
      <c r="G175" s="502"/>
      <c r="H175" s="503"/>
      <c r="I175" s="503">
        <f>+I176+I177+I178</f>
        <v>14</v>
      </c>
      <c r="J175" s="503">
        <f>+J176+J177+J178</f>
        <v>14</v>
      </c>
      <c r="K175" s="503"/>
      <c r="L175" s="644"/>
      <c r="M175" s="503"/>
      <c r="N175" s="503"/>
      <c r="O175" s="503"/>
      <c r="P175" s="985"/>
      <c r="Q175" s="1181"/>
      <c r="R175" s="1181"/>
      <c r="S175" s="999"/>
      <c r="T175" s="503"/>
      <c r="U175" s="503"/>
      <c r="V175" s="503"/>
      <c r="W175" s="504"/>
      <c r="X175" s="503"/>
      <c r="Y175" s="503"/>
      <c r="Z175" s="503"/>
      <c r="AA175" s="1131"/>
      <c r="AB175" s="1047"/>
      <c r="AC175" s="1047"/>
      <c r="AD175" s="1047"/>
      <c r="AE175" s="1131"/>
      <c r="AF175" s="1047"/>
      <c r="AG175" s="1047"/>
      <c r="AH175" s="1047"/>
      <c r="AI175" s="503"/>
      <c r="BC175" s="503"/>
    </row>
    <row r="176" spans="1:242" ht="34.5" hidden="1" customHeight="1">
      <c r="A176" s="291"/>
      <c r="B176" s="380" t="s">
        <v>388</v>
      </c>
      <c r="C176" s="305" t="s">
        <v>213</v>
      </c>
      <c r="D176" s="412" t="s">
        <v>998</v>
      </c>
      <c r="E176" s="296" t="s">
        <v>130</v>
      </c>
      <c r="F176" s="296"/>
      <c r="G176" s="296" t="s">
        <v>708</v>
      </c>
      <c r="H176" s="295"/>
      <c r="I176" s="296" t="s">
        <v>23</v>
      </c>
      <c r="J176" s="296" t="s">
        <v>23</v>
      </c>
      <c r="K176" s="458" t="s">
        <v>840</v>
      </c>
      <c r="L176" s="593" t="s">
        <v>31</v>
      </c>
      <c r="M176" s="477"/>
      <c r="N176" s="297">
        <v>24</v>
      </c>
      <c r="O176" s="297">
        <v>24</v>
      </c>
      <c r="P176" s="730"/>
      <c r="Q176" s="1179"/>
      <c r="R176" s="1179"/>
      <c r="S176" s="1007" t="s">
        <v>716</v>
      </c>
      <c r="T176" s="620" t="s">
        <v>348</v>
      </c>
      <c r="U176" s="620" t="s">
        <v>349</v>
      </c>
      <c r="V176" s="620" t="s">
        <v>740</v>
      </c>
      <c r="W176" s="442">
        <v>1</v>
      </c>
      <c r="X176" s="381" t="s">
        <v>314</v>
      </c>
      <c r="Y176" s="381" t="s">
        <v>312</v>
      </c>
      <c r="Z176" s="381" t="s">
        <v>351</v>
      </c>
      <c r="AA176" s="1142">
        <v>1</v>
      </c>
      <c r="AB176" s="1070" t="s">
        <v>314</v>
      </c>
      <c r="AC176" s="1070" t="s">
        <v>312</v>
      </c>
      <c r="AD176" s="1070" t="s">
        <v>351</v>
      </c>
      <c r="AE176" s="1142">
        <v>1</v>
      </c>
      <c r="AF176" s="1070" t="s">
        <v>314</v>
      </c>
      <c r="AG176" s="1070" t="s">
        <v>312</v>
      </c>
      <c r="AH176" s="1143" t="s">
        <v>351</v>
      </c>
      <c r="AI176" s="449" t="s">
        <v>624</v>
      </c>
      <c r="BC176" s="477"/>
    </row>
    <row r="177" spans="1:242" s="406" customFormat="1" ht="34.5" hidden="1" customHeight="1">
      <c r="A177" s="441"/>
      <c r="B177" s="439" t="s">
        <v>450</v>
      </c>
      <c r="C177" s="437" t="s">
        <v>214</v>
      </c>
      <c r="D177" s="412" t="s">
        <v>999</v>
      </c>
      <c r="E177" s="408" t="s">
        <v>130</v>
      </c>
      <c r="F177" s="408" t="s">
        <v>995</v>
      </c>
      <c r="G177" s="409" t="s">
        <v>708</v>
      </c>
      <c r="H177" s="407"/>
      <c r="I177" s="408">
        <v>6</v>
      </c>
      <c r="J177" s="408">
        <v>6</v>
      </c>
      <c r="K177" s="399" t="s">
        <v>848</v>
      </c>
      <c r="L177" s="625" t="s">
        <v>24</v>
      </c>
      <c r="M177" s="486"/>
      <c r="N177" s="409">
        <v>24</v>
      </c>
      <c r="O177" s="575">
        <v>24</v>
      </c>
      <c r="P177" s="983"/>
      <c r="Q177" s="1045"/>
      <c r="R177" s="1045"/>
      <c r="S177" s="1007" t="s">
        <v>716</v>
      </c>
      <c r="T177" s="620" t="s">
        <v>348</v>
      </c>
      <c r="U177" s="620" t="s">
        <v>349</v>
      </c>
      <c r="V177" s="620" t="s">
        <v>740</v>
      </c>
      <c r="W177" s="442">
        <v>1</v>
      </c>
      <c r="X177" s="381" t="s">
        <v>314</v>
      </c>
      <c r="Y177" s="381" t="s">
        <v>312</v>
      </c>
      <c r="Z177" s="381" t="s">
        <v>351</v>
      </c>
      <c r="AA177" s="1142">
        <v>1</v>
      </c>
      <c r="AB177" s="1070" t="s">
        <v>314</v>
      </c>
      <c r="AC177" s="1070" t="s">
        <v>312</v>
      </c>
      <c r="AD177" s="1070" t="s">
        <v>351</v>
      </c>
      <c r="AE177" s="1142">
        <v>1</v>
      </c>
      <c r="AF177" s="1070" t="s">
        <v>314</v>
      </c>
      <c r="AG177" s="1070" t="s">
        <v>312</v>
      </c>
      <c r="AH177" s="1143" t="s">
        <v>351</v>
      </c>
      <c r="AI177" s="451" t="s">
        <v>625</v>
      </c>
      <c r="AJ177" s="405"/>
      <c r="AK177" s="405"/>
      <c r="AL177" s="405"/>
      <c r="AM177" s="405"/>
      <c r="AN177" s="405"/>
      <c r="AO177" s="405"/>
      <c r="AP177" s="405"/>
      <c r="AQ177" s="405"/>
      <c r="AR177" s="405"/>
      <c r="AS177" s="405"/>
      <c r="AT177" s="405"/>
      <c r="AU177" s="405"/>
      <c r="AV177" s="405"/>
      <c r="AW177" s="405"/>
      <c r="AX177" s="405"/>
      <c r="AY177" s="405"/>
      <c r="AZ177" s="405"/>
      <c r="BA177" s="405"/>
      <c r="BB177" s="405"/>
      <c r="BC177" s="486"/>
      <c r="BD177" s="405"/>
      <c r="BE177" s="405"/>
      <c r="BF177" s="405"/>
      <c r="BG177" s="405"/>
      <c r="BH177" s="405"/>
      <c r="BI177" s="405"/>
      <c r="BJ177" s="405"/>
      <c r="BK177" s="405"/>
      <c r="BL177" s="405"/>
      <c r="BM177" s="405"/>
      <c r="BN177" s="405"/>
      <c r="BO177" s="405"/>
      <c r="BP177" s="405"/>
      <c r="BQ177" s="405"/>
      <c r="BR177" s="405"/>
      <c r="BS177" s="405"/>
      <c r="BT177" s="405"/>
      <c r="BU177" s="405"/>
      <c r="BV177" s="405"/>
      <c r="BW177" s="405"/>
      <c r="BX177" s="405"/>
      <c r="BY177" s="405"/>
      <c r="BZ177" s="405"/>
      <c r="CA177" s="405"/>
      <c r="CB177" s="405"/>
      <c r="CC177" s="405"/>
      <c r="CD177" s="405"/>
      <c r="CE177" s="405"/>
      <c r="CF177" s="405"/>
      <c r="CG177" s="405"/>
      <c r="CH177" s="405"/>
      <c r="CI177" s="405"/>
      <c r="CJ177" s="405"/>
      <c r="CK177" s="405"/>
      <c r="CL177" s="405"/>
      <c r="CM177" s="405"/>
      <c r="CN177" s="405"/>
      <c r="CO177" s="405"/>
      <c r="CP177" s="405"/>
      <c r="CQ177" s="405"/>
      <c r="CR177" s="405"/>
      <c r="CS177" s="405"/>
      <c r="CT177" s="405"/>
      <c r="CU177" s="405"/>
      <c r="CV177" s="405"/>
      <c r="CW177" s="405"/>
      <c r="CX177" s="405"/>
      <c r="CY177" s="405"/>
      <c r="CZ177" s="405"/>
      <c r="DA177" s="405"/>
      <c r="DB177" s="405"/>
      <c r="DC177" s="405"/>
      <c r="DD177" s="405"/>
      <c r="DE177" s="405"/>
      <c r="DF177" s="405"/>
      <c r="DG177" s="405"/>
      <c r="DH177" s="405"/>
      <c r="DI177" s="405"/>
      <c r="DJ177" s="405"/>
      <c r="DK177" s="405"/>
      <c r="DL177" s="405"/>
      <c r="DM177" s="405"/>
      <c r="DN177" s="405"/>
      <c r="DO177" s="405"/>
      <c r="DP177" s="405"/>
      <c r="DQ177" s="405"/>
      <c r="DR177" s="405"/>
      <c r="DS177" s="405"/>
      <c r="DT177" s="405"/>
      <c r="DU177" s="405"/>
      <c r="DV177" s="405"/>
      <c r="DW177" s="405"/>
      <c r="DX177" s="405"/>
      <c r="DY177" s="405"/>
      <c r="DZ177" s="405"/>
      <c r="EA177" s="405"/>
      <c r="EB177" s="405"/>
      <c r="EC177" s="405"/>
      <c r="ED177" s="405"/>
      <c r="EE177" s="405"/>
      <c r="EF177" s="405"/>
      <c r="EG177" s="405"/>
      <c r="EH177" s="405"/>
      <c r="EI177" s="405"/>
      <c r="EJ177" s="405"/>
      <c r="EK177" s="405"/>
      <c r="EL177" s="405"/>
      <c r="EM177" s="405"/>
      <c r="EN177" s="405"/>
      <c r="EO177" s="405"/>
      <c r="EP177" s="405"/>
      <c r="EQ177" s="405"/>
      <c r="ER177" s="405"/>
      <c r="ES177" s="405"/>
      <c r="ET177" s="405"/>
      <c r="EU177" s="405"/>
      <c r="EV177" s="405"/>
      <c r="EW177" s="405"/>
      <c r="EX177" s="405"/>
      <c r="EY177" s="405"/>
      <c r="EZ177" s="405"/>
      <c r="FA177" s="405"/>
      <c r="FB177" s="405"/>
      <c r="FC177" s="405"/>
      <c r="FD177" s="405"/>
      <c r="FE177" s="405"/>
      <c r="FF177" s="405"/>
      <c r="FG177" s="405"/>
      <c r="FH177" s="405"/>
      <c r="FI177" s="405"/>
      <c r="FJ177" s="405"/>
      <c r="FK177" s="405"/>
      <c r="FL177" s="405"/>
      <c r="FM177" s="405"/>
      <c r="FN177" s="405"/>
      <c r="FO177" s="405"/>
      <c r="FP177" s="405"/>
      <c r="FQ177" s="405"/>
      <c r="FR177" s="405"/>
      <c r="FS177" s="405"/>
      <c r="FT177" s="405"/>
      <c r="FU177" s="405"/>
      <c r="FV177" s="405"/>
      <c r="FW177" s="405"/>
      <c r="FX177" s="405"/>
      <c r="FY177" s="405"/>
      <c r="FZ177" s="405"/>
      <c r="GA177" s="405"/>
      <c r="GB177" s="405"/>
      <c r="GC177" s="405"/>
      <c r="GD177" s="405"/>
      <c r="GE177" s="405"/>
      <c r="GF177" s="405"/>
      <c r="GG177" s="405"/>
      <c r="GH177" s="405"/>
      <c r="GI177" s="405"/>
      <c r="GJ177" s="405"/>
      <c r="GK177" s="405"/>
      <c r="GL177" s="405"/>
      <c r="GM177" s="405"/>
      <c r="GN177" s="405"/>
      <c r="GO177" s="405"/>
      <c r="GP177" s="405"/>
      <c r="GQ177" s="405"/>
      <c r="GR177" s="405"/>
      <c r="GS177" s="405"/>
      <c r="GT177" s="405"/>
      <c r="GU177" s="405"/>
      <c r="GV177" s="405"/>
      <c r="GW177" s="405"/>
      <c r="GX177" s="405"/>
      <c r="GY177" s="405"/>
      <c r="GZ177" s="405"/>
      <c r="HA177" s="405"/>
      <c r="HB177" s="405"/>
      <c r="HC177" s="405"/>
      <c r="HD177" s="405"/>
      <c r="HE177" s="405"/>
      <c r="HF177" s="405"/>
      <c r="HG177" s="405"/>
      <c r="HH177" s="405"/>
      <c r="HI177" s="405"/>
      <c r="HJ177" s="405"/>
      <c r="HK177" s="405"/>
      <c r="HL177" s="405"/>
      <c r="HM177" s="405"/>
      <c r="HN177" s="405"/>
      <c r="HO177" s="405"/>
      <c r="HP177" s="405"/>
      <c r="HQ177" s="405"/>
      <c r="HR177" s="405"/>
    </row>
    <row r="178" spans="1:242" s="505" customFormat="1" ht="34.5" hidden="1" customHeight="1">
      <c r="A178" s="507" t="s">
        <v>805</v>
      </c>
      <c r="B178" s="507" t="s">
        <v>341</v>
      </c>
      <c r="C178" s="508" t="s">
        <v>471</v>
      </c>
      <c r="D178" s="509"/>
      <c r="E178" s="509" t="s">
        <v>703</v>
      </c>
      <c r="F178" s="509"/>
      <c r="G178" s="510"/>
      <c r="H178" s="511" t="s">
        <v>692</v>
      </c>
      <c r="I178" s="512">
        <v>2</v>
      </c>
      <c r="J178" s="511">
        <v>2</v>
      </c>
      <c r="K178" s="512"/>
      <c r="L178" s="577"/>
      <c r="M178" s="512"/>
      <c r="N178" s="511"/>
      <c r="O178" s="513"/>
      <c r="P178" s="977"/>
      <c r="Q178" s="1184"/>
      <c r="R178" s="1184"/>
      <c r="S178" s="1001"/>
      <c r="T178" s="514"/>
      <c r="U178" s="514"/>
      <c r="V178" s="514"/>
      <c r="W178" s="515"/>
      <c r="X178" s="516"/>
      <c r="Y178" s="516"/>
      <c r="Z178" s="516"/>
      <c r="AA178" s="1051"/>
      <c r="AB178" s="1050"/>
      <c r="AC178" s="1050"/>
      <c r="AD178" s="1050"/>
      <c r="AE178" s="1051"/>
      <c r="AF178" s="1050"/>
      <c r="AG178" s="1050"/>
      <c r="AH178" s="1050"/>
      <c r="AI178" s="518"/>
    </row>
    <row r="179" spans="1:242" s="406" customFormat="1" ht="34.5" hidden="1" customHeight="1">
      <c r="A179" s="684"/>
      <c r="B179" s="684" t="s">
        <v>536</v>
      </c>
      <c r="C179" s="686" t="s">
        <v>544</v>
      </c>
      <c r="D179" s="622" t="s">
        <v>806</v>
      </c>
      <c r="E179" s="679" t="s">
        <v>856</v>
      </c>
      <c r="F179" s="679" t="s">
        <v>704</v>
      </c>
      <c r="G179" s="679" t="s">
        <v>700</v>
      </c>
      <c r="H179" s="683"/>
      <c r="I179" s="677" t="s">
        <v>56</v>
      </c>
      <c r="J179" s="677" t="s">
        <v>56</v>
      </c>
      <c r="K179" s="687" t="s">
        <v>694</v>
      </c>
      <c r="L179" s="594">
        <v>12</v>
      </c>
      <c r="M179" s="678">
        <v>2</v>
      </c>
      <c r="N179" s="679"/>
      <c r="O179" s="685">
        <v>18</v>
      </c>
      <c r="P179" s="984"/>
      <c r="Q179" s="1190"/>
      <c r="R179" s="1190"/>
      <c r="S179" s="1008">
        <v>1</v>
      </c>
      <c r="T179" s="598" t="s">
        <v>311</v>
      </c>
      <c r="U179" s="598" t="s">
        <v>802</v>
      </c>
      <c r="V179" s="598" t="s">
        <v>356</v>
      </c>
      <c r="W179" s="681">
        <v>1</v>
      </c>
      <c r="X179" s="680" t="s">
        <v>314</v>
      </c>
      <c r="Y179" s="680" t="s">
        <v>350</v>
      </c>
      <c r="Z179" s="680" t="s">
        <v>354</v>
      </c>
      <c r="AA179" s="1144">
        <v>1</v>
      </c>
      <c r="AB179" s="1145" t="s">
        <v>314</v>
      </c>
      <c r="AC179" s="1145" t="s">
        <v>359</v>
      </c>
      <c r="AD179" s="1145" t="s">
        <v>414</v>
      </c>
      <c r="AE179" s="1144">
        <v>1</v>
      </c>
      <c r="AF179" s="1145" t="s">
        <v>314</v>
      </c>
      <c r="AG179" s="1145" t="s">
        <v>359</v>
      </c>
      <c r="AH179" s="1146" t="s">
        <v>414</v>
      </c>
      <c r="AI179" s="688" t="s">
        <v>807</v>
      </c>
      <c r="AJ179" s="676"/>
      <c r="AK179" s="676"/>
      <c r="AL179" s="676"/>
      <c r="AM179" s="676"/>
      <c r="AN179" s="676"/>
      <c r="AO179" s="676"/>
      <c r="AP179" s="676"/>
      <c r="AQ179" s="676"/>
      <c r="AR179" s="676"/>
      <c r="AS179" s="676"/>
      <c r="AT179" s="676"/>
      <c r="AU179" s="676"/>
      <c r="AV179" s="676"/>
      <c r="AW179" s="676"/>
      <c r="AX179" s="676"/>
      <c r="AY179" s="676"/>
      <c r="AZ179" s="676"/>
      <c r="BA179" s="676"/>
      <c r="BB179" s="676"/>
      <c r="BC179" s="676"/>
      <c r="BD179" s="676"/>
      <c r="BE179" s="676"/>
      <c r="BF179" s="676"/>
      <c r="BG179" s="676"/>
      <c r="BH179" s="676"/>
      <c r="BI179" s="676"/>
      <c r="BJ179" s="676"/>
      <c r="BK179" s="676"/>
      <c r="BL179" s="676"/>
      <c r="BM179" s="676"/>
      <c r="BN179" s="676"/>
      <c r="BO179" s="676"/>
      <c r="BP179" s="676"/>
      <c r="BQ179" s="676"/>
      <c r="BR179" s="676"/>
      <c r="BS179" s="676"/>
      <c r="BT179" s="676"/>
      <c r="BU179" s="676"/>
      <c r="BV179" s="676"/>
      <c r="BW179" s="676"/>
      <c r="BX179" s="676"/>
      <c r="BY179" s="676"/>
      <c r="BZ179" s="676"/>
      <c r="CA179" s="676"/>
      <c r="CB179" s="676"/>
      <c r="CC179" s="676"/>
      <c r="CD179" s="676"/>
      <c r="CE179" s="676"/>
      <c r="CF179" s="676"/>
      <c r="CG179" s="676"/>
      <c r="CH179" s="676"/>
      <c r="CI179" s="676"/>
      <c r="CJ179" s="676"/>
      <c r="CK179" s="676"/>
      <c r="CL179" s="676"/>
      <c r="CM179" s="676"/>
      <c r="CN179" s="676"/>
      <c r="CO179" s="676"/>
      <c r="CP179" s="676"/>
      <c r="CQ179" s="676"/>
      <c r="CR179" s="676"/>
      <c r="CS179" s="676"/>
      <c r="CT179" s="676"/>
      <c r="CU179" s="676"/>
      <c r="CV179" s="676"/>
      <c r="CW179" s="676"/>
      <c r="CX179" s="676"/>
      <c r="CY179" s="676"/>
      <c r="CZ179" s="676"/>
      <c r="DA179" s="676"/>
      <c r="DB179" s="676"/>
      <c r="DC179" s="676"/>
      <c r="DD179" s="676"/>
      <c r="DE179" s="676"/>
      <c r="DF179" s="676"/>
      <c r="DG179" s="676"/>
      <c r="DH179" s="676"/>
      <c r="DI179" s="676"/>
      <c r="DJ179" s="676"/>
      <c r="DK179" s="676"/>
      <c r="DL179" s="676"/>
      <c r="DM179" s="676"/>
      <c r="DN179" s="676"/>
      <c r="DO179" s="676"/>
      <c r="DP179" s="676"/>
      <c r="DQ179" s="676"/>
      <c r="DR179" s="676"/>
      <c r="DS179" s="676"/>
      <c r="DT179" s="676"/>
      <c r="DU179" s="676"/>
      <c r="DV179" s="676"/>
      <c r="DW179" s="676"/>
      <c r="DX179" s="676"/>
      <c r="DY179" s="676"/>
      <c r="DZ179" s="676"/>
      <c r="EA179" s="676"/>
      <c r="EB179" s="676"/>
      <c r="EC179" s="676"/>
      <c r="ED179" s="676"/>
      <c r="EE179" s="676"/>
      <c r="EF179" s="676"/>
      <c r="EG179" s="676"/>
      <c r="EH179" s="676"/>
      <c r="EI179" s="676"/>
      <c r="EJ179" s="676"/>
      <c r="EK179" s="676"/>
      <c r="EL179" s="676"/>
      <c r="EM179" s="676"/>
      <c r="EN179" s="676"/>
      <c r="EO179" s="676"/>
      <c r="EP179" s="676"/>
      <c r="EQ179" s="676"/>
      <c r="ER179" s="676"/>
      <c r="ES179" s="676"/>
      <c r="ET179" s="676"/>
      <c r="EU179" s="676"/>
      <c r="EV179" s="676"/>
      <c r="EW179" s="676"/>
      <c r="EX179" s="676"/>
      <c r="EY179" s="676"/>
      <c r="EZ179" s="676"/>
      <c r="FA179" s="676"/>
      <c r="FB179" s="676"/>
      <c r="FC179" s="676"/>
      <c r="FD179" s="676"/>
      <c r="FE179" s="676"/>
      <c r="FF179" s="676"/>
      <c r="FG179" s="676"/>
      <c r="FH179" s="676"/>
      <c r="FI179" s="676"/>
      <c r="FJ179" s="676"/>
      <c r="FK179" s="676"/>
      <c r="FL179" s="676"/>
      <c r="FM179" s="676"/>
      <c r="FN179" s="676"/>
      <c r="FO179" s="676"/>
      <c r="FP179" s="676"/>
      <c r="FQ179" s="676"/>
      <c r="FR179" s="676"/>
      <c r="FS179" s="676"/>
      <c r="FT179" s="676"/>
      <c r="FU179" s="676"/>
      <c r="FV179" s="676"/>
      <c r="FW179" s="676"/>
      <c r="FX179" s="676"/>
      <c r="FY179" s="676"/>
      <c r="FZ179" s="676"/>
      <c r="GA179" s="676"/>
      <c r="GB179" s="676"/>
      <c r="GC179" s="676"/>
      <c r="GD179" s="676"/>
      <c r="GE179" s="676"/>
      <c r="GF179" s="676"/>
      <c r="GG179" s="676"/>
      <c r="GH179" s="676"/>
      <c r="GI179" s="676"/>
      <c r="GJ179" s="676"/>
      <c r="GK179" s="676"/>
      <c r="GL179" s="676"/>
      <c r="GM179" s="676"/>
      <c r="GN179" s="676"/>
      <c r="GO179" s="676"/>
      <c r="GP179" s="676"/>
      <c r="GQ179" s="676"/>
      <c r="GR179" s="676"/>
      <c r="GS179" s="676"/>
      <c r="GT179" s="676"/>
      <c r="GU179" s="676"/>
      <c r="GV179" s="676"/>
      <c r="GW179" s="676"/>
      <c r="GX179" s="676"/>
      <c r="GY179" s="676"/>
      <c r="GZ179" s="676"/>
      <c r="HA179" s="676"/>
      <c r="HB179" s="676"/>
      <c r="HC179" s="676"/>
      <c r="HD179" s="676"/>
      <c r="HE179" s="676"/>
      <c r="HF179" s="676"/>
      <c r="HG179" s="676"/>
      <c r="HH179" s="676"/>
      <c r="HI179" s="676"/>
      <c r="HJ179" s="676"/>
      <c r="HK179" s="676"/>
      <c r="HL179" s="676"/>
      <c r="HM179" s="676"/>
      <c r="HN179" s="676"/>
      <c r="HO179" s="676"/>
      <c r="HP179" s="676"/>
      <c r="HQ179" s="676"/>
      <c r="HR179" s="676"/>
      <c r="HS179" s="676"/>
      <c r="HT179" s="676"/>
      <c r="HU179" s="676"/>
      <c r="HV179" s="676"/>
      <c r="HW179" s="676"/>
      <c r="HX179" s="676"/>
      <c r="HY179" s="676"/>
      <c r="HZ179" s="676"/>
      <c r="IA179" s="676"/>
      <c r="IB179" s="676"/>
      <c r="IC179" s="676"/>
      <c r="ID179" s="676"/>
      <c r="IE179" s="676"/>
      <c r="IF179" s="676"/>
      <c r="IG179" s="676"/>
      <c r="IH179" s="676"/>
    </row>
    <row r="180" spans="1:242" s="406" customFormat="1" ht="34.5" hidden="1" customHeight="1">
      <c r="A180" s="684"/>
      <c r="B180" s="684" t="s">
        <v>342</v>
      </c>
      <c r="C180" s="686" t="s">
        <v>545</v>
      </c>
      <c r="D180" s="622" t="s">
        <v>808</v>
      </c>
      <c r="E180" s="679" t="s">
        <v>856</v>
      </c>
      <c r="F180" s="679" t="s">
        <v>704</v>
      </c>
      <c r="G180" s="679" t="s">
        <v>701</v>
      </c>
      <c r="H180" s="683"/>
      <c r="I180" s="677" t="s">
        <v>56</v>
      </c>
      <c r="J180" s="677" t="s">
        <v>56</v>
      </c>
      <c r="K180" s="687" t="s">
        <v>697</v>
      </c>
      <c r="L180" s="594">
        <v>11</v>
      </c>
      <c r="M180" s="678">
        <v>23</v>
      </c>
      <c r="N180" s="679"/>
      <c r="O180" s="685">
        <v>18</v>
      </c>
      <c r="P180" s="984"/>
      <c r="Q180" s="1190"/>
      <c r="R180" s="1190"/>
      <c r="S180" s="1008">
        <v>1</v>
      </c>
      <c r="T180" s="598" t="s">
        <v>311</v>
      </c>
      <c r="U180" s="598"/>
      <c r="V180" s="598"/>
      <c r="W180" s="681">
        <v>1</v>
      </c>
      <c r="X180" s="680" t="s">
        <v>314</v>
      </c>
      <c r="Y180" s="680" t="s">
        <v>350</v>
      </c>
      <c r="Z180" s="680" t="s">
        <v>354</v>
      </c>
      <c r="AA180" s="1144">
        <v>1</v>
      </c>
      <c r="AB180" s="1145" t="s">
        <v>314</v>
      </c>
      <c r="AC180" s="1145" t="s">
        <v>350</v>
      </c>
      <c r="AD180" s="1145" t="s">
        <v>354</v>
      </c>
      <c r="AE180" s="1144">
        <v>1</v>
      </c>
      <c r="AF180" s="1145" t="s">
        <v>314</v>
      </c>
      <c r="AG180" s="1145" t="s">
        <v>350</v>
      </c>
      <c r="AH180" s="1146" t="s">
        <v>354</v>
      </c>
      <c r="AI180" s="688" t="s">
        <v>603</v>
      </c>
      <c r="AJ180" s="676"/>
      <c r="AK180" s="676"/>
      <c r="AL180" s="676"/>
      <c r="AM180" s="676"/>
      <c r="AN180" s="676"/>
      <c r="AO180" s="676"/>
      <c r="AP180" s="676"/>
      <c r="AQ180" s="676"/>
      <c r="AR180" s="676"/>
      <c r="AS180" s="676"/>
      <c r="AT180" s="676"/>
      <c r="AU180" s="676"/>
      <c r="AV180" s="676"/>
      <c r="AW180" s="676"/>
      <c r="AX180" s="676"/>
      <c r="AY180" s="676"/>
      <c r="AZ180" s="676"/>
      <c r="BA180" s="676"/>
      <c r="BB180" s="676"/>
      <c r="BC180" s="676"/>
      <c r="BD180" s="676"/>
      <c r="BE180" s="676"/>
      <c r="BF180" s="676"/>
      <c r="BG180" s="676"/>
      <c r="BH180" s="676"/>
      <c r="BI180" s="676"/>
      <c r="BJ180" s="676"/>
      <c r="BK180" s="676"/>
      <c r="BL180" s="676"/>
      <c r="BM180" s="676"/>
      <c r="BN180" s="676"/>
      <c r="BO180" s="676"/>
      <c r="BP180" s="676"/>
      <c r="BQ180" s="676"/>
      <c r="BR180" s="676"/>
      <c r="BS180" s="676"/>
      <c r="BT180" s="676"/>
      <c r="BU180" s="676"/>
      <c r="BV180" s="676"/>
      <c r="BW180" s="676"/>
      <c r="BX180" s="676"/>
      <c r="BY180" s="676"/>
      <c r="BZ180" s="676"/>
      <c r="CA180" s="676"/>
      <c r="CB180" s="676"/>
      <c r="CC180" s="676"/>
      <c r="CD180" s="676"/>
      <c r="CE180" s="676"/>
      <c r="CF180" s="676"/>
      <c r="CG180" s="676"/>
      <c r="CH180" s="676"/>
      <c r="CI180" s="676"/>
      <c r="CJ180" s="676"/>
      <c r="CK180" s="676"/>
      <c r="CL180" s="676"/>
      <c r="CM180" s="676"/>
      <c r="CN180" s="676"/>
      <c r="CO180" s="676"/>
      <c r="CP180" s="676"/>
      <c r="CQ180" s="676"/>
      <c r="CR180" s="676"/>
      <c r="CS180" s="676"/>
      <c r="CT180" s="676"/>
      <c r="CU180" s="676"/>
      <c r="CV180" s="676"/>
      <c r="CW180" s="676"/>
      <c r="CX180" s="676"/>
      <c r="CY180" s="676"/>
      <c r="CZ180" s="676"/>
      <c r="DA180" s="676"/>
      <c r="DB180" s="676"/>
      <c r="DC180" s="676"/>
      <c r="DD180" s="676"/>
      <c r="DE180" s="676"/>
      <c r="DF180" s="676"/>
      <c r="DG180" s="676"/>
      <c r="DH180" s="676"/>
      <c r="DI180" s="676"/>
      <c r="DJ180" s="676"/>
      <c r="DK180" s="676"/>
      <c r="DL180" s="676"/>
      <c r="DM180" s="676"/>
      <c r="DN180" s="676"/>
      <c r="DO180" s="676"/>
      <c r="DP180" s="676"/>
      <c r="DQ180" s="676"/>
      <c r="DR180" s="676"/>
      <c r="DS180" s="676"/>
      <c r="DT180" s="676"/>
      <c r="DU180" s="676"/>
      <c r="DV180" s="676"/>
      <c r="DW180" s="676"/>
      <c r="DX180" s="676"/>
      <c r="DY180" s="676"/>
      <c r="DZ180" s="676"/>
      <c r="EA180" s="676"/>
      <c r="EB180" s="676"/>
      <c r="EC180" s="676"/>
      <c r="ED180" s="676"/>
      <c r="EE180" s="676"/>
      <c r="EF180" s="676"/>
      <c r="EG180" s="676"/>
      <c r="EH180" s="676"/>
      <c r="EI180" s="676"/>
      <c r="EJ180" s="676"/>
      <c r="EK180" s="676"/>
      <c r="EL180" s="676"/>
      <c r="EM180" s="676"/>
      <c r="EN180" s="676"/>
      <c r="EO180" s="676"/>
      <c r="EP180" s="676"/>
      <c r="EQ180" s="676"/>
      <c r="ER180" s="676"/>
      <c r="ES180" s="676"/>
      <c r="ET180" s="676"/>
      <c r="EU180" s="676"/>
      <c r="EV180" s="676"/>
      <c r="EW180" s="676"/>
      <c r="EX180" s="676"/>
      <c r="EY180" s="676"/>
      <c r="EZ180" s="676"/>
      <c r="FA180" s="676"/>
      <c r="FB180" s="676"/>
      <c r="FC180" s="676"/>
      <c r="FD180" s="676"/>
      <c r="FE180" s="676"/>
      <c r="FF180" s="676"/>
      <c r="FG180" s="676"/>
      <c r="FH180" s="676"/>
      <c r="FI180" s="676"/>
      <c r="FJ180" s="676"/>
      <c r="FK180" s="676"/>
      <c r="FL180" s="676"/>
      <c r="FM180" s="676"/>
      <c r="FN180" s="676"/>
      <c r="FO180" s="676"/>
      <c r="FP180" s="676"/>
      <c r="FQ180" s="676"/>
      <c r="FR180" s="676"/>
      <c r="FS180" s="676"/>
      <c r="FT180" s="676"/>
      <c r="FU180" s="676"/>
      <c r="FV180" s="676"/>
      <c r="FW180" s="676"/>
      <c r="FX180" s="676"/>
      <c r="FY180" s="676"/>
      <c r="FZ180" s="676"/>
      <c r="GA180" s="676"/>
      <c r="GB180" s="676"/>
      <c r="GC180" s="676"/>
      <c r="GD180" s="676"/>
      <c r="GE180" s="676"/>
      <c r="GF180" s="676"/>
      <c r="GG180" s="676"/>
      <c r="GH180" s="676"/>
      <c r="GI180" s="676"/>
      <c r="GJ180" s="676"/>
      <c r="GK180" s="676"/>
      <c r="GL180" s="676"/>
      <c r="GM180" s="676"/>
      <c r="GN180" s="676"/>
      <c r="GO180" s="676"/>
      <c r="GP180" s="676"/>
      <c r="GQ180" s="676"/>
      <c r="GR180" s="676"/>
      <c r="GS180" s="676"/>
      <c r="GT180" s="676"/>
      <c r="GU180" s="676"/>
      <c r="GV180" s="676"/>
      <c r="GW180" s="676"/>
      <c r="GX180" s="676"/>
      <c r="GY180" s="676"/>
      <c r="GZ180" s="676"/>
      <c r="HA180" s="676"/>
      <c r="HB180" s="676"/>
      <c r="HC180" s="676"/>
      <c r="HD180" s="676"/>
      <c r="HE180" s="676"/>
      <c r="HF180" s="676"/>
      <c r="HG180" s="676"/>
      <c r="HH180" s="676"/>
      <c r="HI180" s="676"/>
      <c r="HJ180" s="676"/>
      <c r="HK180" s="676"/>
      <c r="HL180" s="676"/>
      <c r="HM180" s="676"/>
      <c r="HN180" s="676"/>
      <c r="HO180" s="676"/>
      <c r="HP180" s="676"/>
      <c r="HQ180" s="676"/>
      <c r="HR180" s="676"/>
      <c r="HS180" s="676"/>
      <c r="HT180" s="676"/>
      <c r="HU180" s="676"/>
      <c r="HV180" s="676"/>
      <c r="HW180" s="676"/>
      <c r="HX180" s="676"/>
      <c r="HY180" s="676"/>
      <c r="HZ180" s="676"/>
      <c r="IA180" s="676"/>
      <c r="IB180" s="676"/>
      <c r="IC180" s="676"/>
      <c r="ID180" s="676"/>
      <c r="IE180" s="676"/>
      <c r="IF180" s="676"/>
      <c r="IG180" s="676"/>
      <c r="IH180" s="676"/>
    </row>
    <row r="181" spans="1:242" s="406" customFormat="1" ht="34.5" hidden="1" customHeight="1">
      <c r="A181" s="684"/>
      <c r="B181" s="684" t="s">
        <v>343</v>
      </c>
      <c r="C181" s="686" t="s">
        <v>546</v>
      </c>
      <c r="D181" s="622" t="s">
        <v>809</v>
      </c>
      <c r="E181" s="679" t="s">
        <v>856</v>
      </c>
      <c r="F181" s="679" t="s">
        <v>704</v>
      </c>
      <c r="G181" s="677" t="s">
        <v>701</v>
      </c>
      <c r="H181" s="682"/>
      <c r="I181" s="679" t="s">
        <v>56</v>
      </c>
      <c r="J181" s="679" t="s">
        <v>56</v>
      </c>
      <c r="K181" s="687" t="s">
        <v>699</v>
      </c>
      <c r="L181" s="594">
        <v>14</v>
      </c>
      <c r="M181" s="678">
        <v>6</v>
      </c>
      <c r="N181" s="679"/>
      <c r="O181" s="685">
        <v>18</v>
      </c>
      <c r="P181" s="984"/>
      <c r="Q181" s="1190"/>
      <c r="R181" s="1190"/>
      <c r="S181" s="1008">
        <v>1</v>
      </c>
      <c r="T181" s="598" t="s">
        <v>311</v>
      </c>
      <c r="U181" s="598"/>
      <c r="V181" s="598"/>
      <c r="W181" s="681">
        <v>1</v>
      </c>
      <c r="X181" s="680" t="s">
        <v>314</v>
      </c>
      <c r="Y181" s="680" t="s">
        <v>350</v>
      </c>
      <c r="Z181" s="680" t="s">
        <v>354</v>
      </c>
      <c r="AA181" s="1144">
        <v>1</v>
      </c>
      <c r="AB181" s="1145" t="s">
        <v>314</v>
      </c>
      <c r="AC181" s="1145" t="s">
        <v>350</v>
      </c>
      <c r="AD181" s="1145" t="s">
        <v>354</v>
      </c>
      <c r="AE181" s="1144">
        <v>1</v>
      </c>
      <c r="AF181" s="1145" t="s">
        <v>314</v>
      </c>
      <c r="AG181" s="1145" t="s">
        <v>350</v>
      </c>
      <c r="AH181" s="1146" t="s">
        <v>354</v>
      </c>
      <c r="AI181" s="688" t="s">
        <v>603</v>
      </c>
      <c r="AJ181" s="676"/>
      <c r="AK181" s="676"/>
      <c r="AL181" s="676"/>
      <c r="AM181" s="676"/>
      <c r="AN181" s="676"/>
      <c r="AO181" s="676"/>
      <c r="AP181" s="676"/>
      <c r="AQ181" s="676"/>
      <c r="AR181" s="676"/>
      <c r="AS181" s="676"/>
      <c r="AT181" s="676"/>
      <c r="AU181" s="676"/>
      <c r="AV181" s="676"/>
      <c r="AW181" s="676"/>
      <c r="AX181" s="676"/>
      <c r="AY181" s="676"/>
      <c r="AZ181" s="676"/>
      <c r="BA181" s="676"/>
      <c r="BB181" s="676"/>
      <c r="BC181" s="676"/>
      <c r="BD181" s="676"/>
      <c r="BE181" s="676"/>
      <c r="BF181" s="676"/>
      <c r="BG181" s="676"/>
      <c r="BH181" s="676"/>
      <c r="BI181" s="676"/>
      <c r="BJ181" s="676"/>
      <c r="BK181" s="676"/>
      <c r="BL181" s="676"/>
      <c r="BM181" s="676"/>
      <c r="BN181" s="676"/>
      <c r="BO181" s="676"/>
      <c r="BP181" s="676"/>
      <c r="BQ181" s="676"/>
      <c r="BR181" s="676"/>
      <c r="BS181" s="676"/>
      <c r="BT181" s="676"/>
      <c r="BU181" s="676"/>
      <c r="BV181" s="676"/>
      <c r="BW181" s="676"/>
      <c r="BX181" s="676"/>
      <c r="BY181" s="676"/>
      <c r="BZ181" s="676"/>
      <c r="CA181" s="676"/>
      <c r="CB181" s="676"/>
      <c r="CC181" s="676"/>
      <c r="CD181" s="676"/>
      <c r="CE181" s="676"/>
      <c r="CF181" s="676"/>
      <c r="CG181" s="676"/>
      <c r="CH181" s="676"/>
      <c r="CI181" s="676"/>
      <c r="CJ181" s="676"/>
      <c r="CK181" s="676"/>
      <c r="CL181" s="676"/>
      <c r="CM181" s="676"/>
      <c r="CN181" s="676"/>
      <c r="CO181" s="676"/>
      <c r="CP181" s="676"/>
      <c r="CQ181" s="676"/>
      <c r="CR181" s="676"/>
      <c r="CS181" s="676"/>
      <c r="CT181" s="676"/>
      <c r="CU181" s="676"/>
      <c r="CV181" s="676"/>
      <c r="CW181" s="676"/>
      <c r="CX181" s="676"/>
      <c r="CY181" s="676"/>
      <c r="CZ181" s="676"/>
      <c r="DA181" s="676"/>
      <c r="DB181" s="676"/>
      <c r="DC181" s="676"/>
      <c r="DD181" s="676"/>
      <c r="DE181" s="676"/>
      <c r="DF181" s="676"/>
      <c r="DG181" s="676"/>
      <c r="DH181" s="676"/>
      <c r="DI181" s="676"/>
      <c r="DJ181" s="676"/>
      <c r="DK181" s="676"/>
      <c r="DL181" s="676"/>
      <c r="DM181" s="676"/>
      <c r="DN181" s="676"/>
      <c r="DO181" s="676"/>
      <c r="DP181" s="676"/>
      <c r="DQ181" s="676"/>
      <c r="DR181" s="676"/>
      <c r="DS181" s="676"/>
      <c r="DT181" s="676"/>
      <c r="DU181" s="676"/>
      <c r="DV181" s="676"/>
      <c r="DW181" s="676"/>
      <c r="DX181" s="676"/>
      <c r="DY181" s="676"/>
      <c r="DZ181" s="676"/>
      <c r="EA181" s="676"/>
      <c r="EB181" s="676"/>
      <c r="EC181" s="676"/>
      <c r="ED181" s="676"/>
      <c r="EE181" s="676"/>
      <c r="EF181" s="676"/>
      <c r="EG181" s="676"/>
      <c r="EH181" s="676"/>
      <c r="EI181" s="676"/>
      <c r="EJ181" s="676"/>
      <c r="EK181" s="676"/>
      <c r="EL181" s="676"/>
      <c r="EM181" s="676"/>
      <c r="EN181" s="676"/>
      <c r="EO181" s="676"/>
      <c r="EP181" s="676"/>
      <c r="EQ181" s="676"/>
      <c r="ER181" s="676"/>
      <c r="ES181" s="676"/>
      <c r="ET181" s="676"/>
      <c r="EU181" s="676"/>
      <c r="EV181" s="676"/>
      <c r="EW181" s="676"/>
      <c r="EX181" s="676"/>
      <c r="EY181" s="676"/>
      <c r="EZ181" s="676"/>
      <c r="FA181" s="676"/>
      <c r="FB181" s="676"/>
      <c r="FC181" s="676"/>
      <c r="FD181" s="676"/>
      <c r="FE181" s="676"/>
      <c r="FF181" s="676"/>
      <c r="FG181" s="676"/>
      <c r="FH181" s="676"/>
      <c r="FI181" s="676"/>
      <c r="FJ181" s="676"/>
      <c r="FK181" s="676"/>
      <c r="FL181" s="676"/>
      <c r="FM181" s="676"/>
      <c r="FN181" s="676"/>
      <c r="FO181" s="676"/>
      <c r="FP181" s="676"/>
      <c r="FQ181" s="676"/>
      <c r="FR181" s="676"/>
      <c r="FS181" s="676"/>
      <c r="FT181" s="676"/>
      <c r="FU181" s="676"/>
      <c r="FV181" s="676"/>
      <c r="FW181" s="676"/>
      <c r="FX181" s="676"/>
      <c r="FY181" s="676"/>
      <c r="FZ181" s="676"/>
      <c r="GA181" s="676"/>
      <c r="GB181" s="676"/>
      <c r="GC181" s="676"/>
      <c r="GD181" s="676"/>
      <c r="GE181" s="676"/>
      <c r="GF181" s="676"/>
      <c r="GG181" s="676"/>
      <c r="GH181" s="676"/>
      <c r="GI181" s="676"/>
      <c r="GJ181" s="676"/>
      <c r="GK181" s="676"/>
      <c r="GL181" s="676"/>
      <c r="GM181" s="676"/>
      <c r="GN181" s="676"/>
      <c r="GO181" s="676"/>
      <c r="GP181" s="676"/>
      <c r="GQ181" s="676"/>
      <c r="GR181" s="676"/>
      <c r="GS181" s="676"/>
      <c r="GT181" s="676"/>
      <c r="GU181" s="676"/>
      <c r="GV181" s="676"/>
      <c r="GW181" s="676"/>
      <c r="GX181" s="676"/>
      <c r="GY181" s="676"/>
      <c r="GZ181" s="676"/>
      <c r="HA181" s="676"/>
      <c r="HB181" s="676"/>
      <c r="HC181" s="676"/>
      <c r="HD181" s="676"/>
      <c r="HE181" s="676"/>
      <c r="HF181" s="676"/>
      <c r="HG181" s="676"/>
      <c r="HH181" s="676"/>
      <c r="HI181" s="676"/>
      <c r="HJ181" s="676"/>
      <c r="HK181" s="676"/>
      <c r="HL181" s="676"/>
      <c r="HM181" s="676"/>
      <c r="HN181" s="676"/>
      <c r="HO181" s="676"/>
      <c r="HP181" s="676"/>
      <c r="HQ181" s="676"/>
      <c r="HR181" s="676"/>
      <c r="HS181" s="676"/>
      <c r="HT181" s="676"/>
      <c r="HU181" s="676"/>
      <c r="HV181" s="676"/>
      <c r="HW181" s="676"/>
      <c r="HX181" s="676"/>
      <c r="HY181" s="676"/>
      <c r="HZ181" s="676"/>
      <c r="IA181" s="676"/>
      <c r="IB181" s="676"/>
      <c r="IC181" s="676"/>
      <c r="ID181" s="676"/>
      <c r="IE181" s="676"/>
      <c r="IF181" s="676"/>
      <c r="IG181" s="676"/>
      <c r="IH181" s="676"/>
    </row>
    <row r="182" spans="1:242" s="406" customFormat="1" ht="11.25" hidden="1" customHeight="1">
      <c r="A182" s="684"/>
      <c r="B182" s="684"/>
      <c r="C182" s="686"/>
      <c r="D182" s="622"/>
      <c r="E182" s="679"/>
      <c r="F182" s="679"/>
      <c r="G182" s="677"/>
      <c r="H182" s="682"/>
      <c r="I182" s="679"/>
      <c r="J182" s="679"/>
      <c r="K182" s="687"/>
      <c r="L182" s="594"/>
      <c r="M182" s="678"/>
      <c r="N182" s="679"/>
      <c r="O182" s="685"/>
      <c r="P182" s="984"/>
      <c r="Q182" s="1190"/>
      <c r="R182" s="1190"/>
      <c r="S182" s="1008"/>
      <c r="T182" s="598"/>
      <c r="U182" s="598"/>
      <c r="V182" s="598"/>
      <c r="W182" s="681"/>
      <c r="X182" s="680"/>
      <c r="Y182" s="680"/>
      <c r="Z182" s="680"/>
      <c r="AA182" s="1144"/>
      <c r="AB182" s="1145"/>
      <c r="AC182" s="1145"/>
      <c r="AD182" s="1145"/>
      <c r="AE182" s="1144"/>
      <c r="AF182" s="1145"/>
      <c r="AG182" s="1145"/>
      <c r="AH182" s="1146"/>
      <c r="AI182" s="688"/>
      <c r="AJ182" s="697"/>
      <c r="AK182" s="697"/>
      <c r="AL182" s="697"/>
      <c r="AM182" s="697"/>
      <c r="AN182" s="697"/>
      <c r="AO182" s="697"/>
      <c r="AP182" s="697"/>
      <c r="AQ182" s="697"/>
      <c r="AR182" s="697"/>
      <c r="AS182" s="697"/>
      <c r="AT182" s="697"/>
      <c r="AU182" s="697"/>
      <c r="AV182" s="697"/>
      <c r="AW182" s="697"/>
      <c r="AX182" s="697"/>
      <c r="AY182" s="697"/>
      <c r="AZ182" s="697"/>
      <c r="BA182" s="697"/>
      <c r="BB182" s="697"/>
      <c r="BC182" s="697"/>
      <c r="BD182" s="697"/>
      <c r="BE182" s="697"/>
      <c r="BF182" s="697"/>
      <c r="BG182" s="697"/>
      <c r="BH182" s="697"/>
      <c r="BI182" s="697"/>
      <c r="BJ182" s="697"/>
      <c r="BK182" s="697"/>
      <c r="BL182" s="697"/>
      <c r="BM182" s="697"/>
      <c r="BN182" s="697"/>
      <c r="BO182" s="697"/>
      <c r="BP182" s="697"/>
      <c r="BQ182" s="697"/>
      <c r="BR182" s="697"/>
      <c r="BS182" s="697"/>
      <c r="BT182" s="697"/>
      <c r="BU182" s="697"/>
      <c r="BV182" s="697"/>
      <c r="BW182" s="697"/>
      <c r="BX182" s="697"/>
      <c r="BY182" s="697"/>
      <c r="BZ182" s="697"/>
      <c r="CA182" s="697"/>
      <c r="CB182" s="697"/>
      <c r="CC182" s="697"/>
      <c r="CD182" s="697"/>
      <c r="CE182" s="697"/>
      <c r="CF182" s="697"/>
      <c r="CG182" s="697"/>
      <c r="CH182" s="697"/>
      <c r="CI182" s="697"/>
      <c r="CJ182" s="697"/>
      <c r="CK182" s="697"/>
      <c r="CL182" s="697"/>
      <c r="CM182" s="697"/>
      <c r="CN182" s="697"/>
      <c r="CO182" s="697"/>
      <c r="CP182" s="697"/>
      <c r="CQ182" s="697"/>
      <c r="CR182" s="697"/>
      <c r="CS182" s="697"/>
      <c r="CT182" s="697"/>
      <c r="CU182" s="697"/>
      <c r="CV182" s="697"/>
      <c r="CW182" s="697"/>
      <c r="CX182" s="697"/>
      <c r="CY182" s="697"/>
      <c r="CZ182" s="697"/>
      <c r="DA182" s="697"/>
      <c r="DB182" s="697"/>
      <c r="DC182" s="697"/>
      <c r="DD182" s="697"/>
      <c r="DE182" s="697"/>
      <c r="DF182" s="697"/>
      <c r="DG182" s="697"/>
      <c r="DH182" s="697"/>
      <c r="DI182" s="697"/>
      <c r="DJ182" s="697"/>
      <c r="DK182" s="697"/>
      <c r="DL182" s="697"/>
      <c r="DM182" s="697"/>
      <c r="DN182" s="697"/>
      <c r="DO182" s="697"/>
      <c r="DP182" s="697"/>
      <c r="DQ182" s="697"/>
      <c r="DR182" s="697"/>
      <c r="DS182" s="697"/>
      <c r="DT182" s="697"/>
      <c r="DU182" s="697"/>
      <c r="DV182" s="697"/>
      <c r="DW182" s="697"/>
      <c r="DX182" s="697"/>
      <c r="DY182" s="697"/>
      <c r="DZ182" s="697"/>
      <c r="EA182" s="697"/>
      <c r="EB182" s="697"/>
      <c r="EC182" s="697"/>
      <c r="ED182" s="697"/>
      <c r="EE182" s="697"/>
      <c r="EF182" s="697"/>
      <c r="EG182" s="697"/>
      <c r="EH182" s="697"/>
      <c r="EI182" s="697"/>
      <c r="EJ182" s="697"/>
      <c r="EK182" s="697"/>
      <c r="EL182" s="697"/>
      <c r="EM182" s="697"/>
      <c r="EN182" s="697"/>
      <c r="EO182" s="697"/>
      <c r="EP182" s="697"/>
      <c r="EQ182" s="697"/>
      <c r="ER182" s="697"/>
      <c r="ES182" s="697"/>
      <c r="ET182" s="697"/>
      <c r="EU182" s="697"/>
      <c r="EV182" s="697"/>
      <c r="EW182" s="697"/>
      <c r="EX182" s="697"/>
      <c r="EY182" s="697"/>
      <c r="EZ182" s="697"/>
      <c r="FA182" s="697"/>
      <c r="FB182" s="697"/>
      <c r="FC182" s="697"/>
      <c r="FD182" s="697"/>
      <c r="FE182" s="697"/>
      <c r="FF182" s="697"/>
      <c r="FG182" s="697"/>
      <c r="FH182" s="697"/>
      <c r="FI182" s="697"/>
      <c r="FJ182" s="697"/>
      <c r="FK182" s="697"/>
      <c r="FL182" s="697"/>
      <c r="FM182" s="697"/>
      <c r="FN182" s="697"/>
      <c r="FO182" s="697"/>
      <c r="FP182" s="697"/>
      <c r="FQ182" s="697"/>
      <c r="FR182" s="697"/>
      <c r="FS182" s="697"/>
      <c r="FT182" s="697"/>
      <c r="FU182" s="697"/>
      <c r="FV182" s="697"/>
      <c r="FW182" s="697"/>
      <c r="FX182" s="697"/>
      <c r="FY182" s="697"/>
      <c r="FZ182" s="697"/>
      <c r="GA182" s="697"/>
      <c r="GB182" s="697"/>
      <c r="GC182" s="697"/>
      <c r="GD182" s="697"/>
      <c r="GE182" s="697"/>
      <c r="GF182" s="697"/>
      <c r="GG182" s="697"/>
      <c r="GH182" s="697"/>
      <c r="GI182" s="697"/>
      <c r="GJ182" s="697"/>
      <c r="GK182" s="697"/>
      <c r="GL182" s="697"/>
      <c r="GM182" s="697"/>
      <c r="GN182" s="697"/>
      <c r="GO182" s="697"/>
      <c r="GP182" s="697"/>
      <c r="GQ182" s="697"/>
      <c r="GR182" s="697"/>
      <c r="GS182" s="697"/>
      <c r="GT182" s="697"/>
      <c r="GU182" s="697"/>
      <c r="GV182" s="697"/>
      <c r="GW182" s="697"/>
      <c r="GX182" s="697"/>
      <c r="GY182" s="697"/>
      <c r="GZ182" s="697"/>
      <c r="HA182" s="697"/>
      <c r="HB182" s="697"/>
      <c r="HC182" s="697"/>
      <c r="HD182" s="697"/>
      <c r="HE182" s="697"/>
      <c r="HF182" s="697"/>
      <c r="HG182" s="697"/>
      <c r="HH182" s="697"/>
      <c r="HI182" s="697"/>
      <c r="HJ182" s="697"/>
      <c r="HK182" s="697"/>
      <c r="HL182" s="697"/>
      <c r="HM182" s="697"/>
      <c r="HN182" s="697"/>
      <c r="HO182" s="697"/>
      <c r="HP182" s="697"/>
      <c r="HQ182" s="697"/>
      <c r="HR182" s="697"/>
      <c r="HS182" s="697"/>
      <c r="HT182" s="697"/>
      <c r="HU182" s="697"/>
      <c r="HV182" s="697"/>
      <c r="HW182" s="697"/>
      <c r="HX182" s="697"/>
      <c r="HY182" s="697"/>
      <c r="HZ182" s="697"/>
      <c r="IA182" s="697"/>
      <c r="IB182" s="697"/>
      <c r="IC182" s="697"/>
      <c r="ID182" s="697"/>
      <c r="IE182" s="697"/>
      <c r="IF182" s="697"/>
      <c r="IG182" s="697"/>
      <c r="IH182" s="697"/>
    </row>
    <row r="183" spans="1:242" s="505" customFormat="1" ht="34.5" hidden="1" customHeight="1">
      <c r="A183" s="499"/>
      <c r="B183" s="499"/>
      <c r="C183" s="500" t="s">
        <v>681</v>
      </c>
      <c r="D183" s="501"/>
      <c r="E183" s="502"/>
      <c r="F183" s="502"/>
      <c r="G183" s="502"/>
      <c r="H183" s="503"/>
      <c r="I183" s="503">
        <f>+I184+I188</f>
        <v>9</v>
      </c>
      <c r="J183" s="503">
        <f>+J184+J188</f>
        <v>9</v>
      </c>
      <c r="K183" s="503"/>
      <c r="L183" s="644"/>
      <c r="M183" s="503"/>
      <c r="N183" s="503"/>
      <c r="O183" s="503"/>
      <c r="P183" s="985"/>
      <c r="Q183" s="1181"/>
      <c r="R183" s="1181"/>
      <c r="S183" s="1009"/>
      <c r="T183" s="503"/>
      <c r="U183" s="503"/>
      <c r="V183" s="503"/>
      <c r="W183" s="504"/>
      <c r="X183" s="503"/>
      <c r="Y183" s="503"/>
      <c r="Z183" s="503"/>
      <c r="AA183" s="1131"/>
      <c r="AB183" s="1047"/>
      <c r="AC183" s="1047"/>
      <c r="AD183" s="1047"/>
      <c r="AE183" s="1131"/>
      <c r="AF183" s="1047"/>
      <c r="AG183" s="1047"/>
      <c r="AH183" s="1047"/>
      <c r="AI183" s="503"/>
      <c r="BC183" s="503"/>
    </row>
    <row r="184" spans="1:242" s="505" customFormat="1" ht="34.5" hidden="1" customHeight="1">
      <c r="A184" s="507" t="s">
        <v>943</v>
      </c>
      <c r="B184" s="507" t="s">
        <v>474</v>
      </c>
      <c r="C184" s="508" t="s">
        <v>858</v>
      </c>
      <c r="D184" s="509"/>
      <c r="E184" s="509" t="s">
        <v>756</v>
      </c>
      <c r="F184" s="509"/>
      <c r="G184" s="510" t="s">
        <v>708</v>
      </c>
      <c r="H184" s="511" t="s">
        <v>857</v>
      </c>
      <c r="I184" s="512">
        <v>6</v>
      </c>
      <c r="J184" s="511">
        <v>6</v>
      </c>
      <c r="K184" s="512"/>
      <c r="L184" s="577"/>
      <c r="M184" s="512"/>
      <c r="N184" s="511"/>
      <c r="O184" s="513"/>
      <c r="P184" s="977"/>
      <c r="Q184" s="1184"/>
      <c r="R184" s="1184"/>
      <c r="S184" s="1001"/>
      <c r="T184" s="514"/>
      <c r="U184" s="514"/>
      <c r="V184" s="514"/>
      <c r="W184" s="515"/>
      <c r="X184" s="516"/>
      <c r="Y184" s="516"/>
      <c r="Z184" s="516"/>
      <c r="AA184" s="1051"/>
      <c r="AB184" s="1050"/>
      <c r="AC184" s="1050"/>
      <c r="AD184" s="1050"/>
      <c r="AE184" s="1051"/>
      <c r="AF184" s="1050"/>
      <c r="AG184" s="1050"/>
      <c r="AH184" s="1050"/>
      <c r="AI184" s="518"/>
    </row>
    <row r="185" spans="1:242" s="406" customFormat="1" ht="34.5" hidden="1" customHeight="1">
      <c r="A185" s="439"/>
      <c r="B185" s="439" t="s">
        <v>389</v>
      </c>
      <c r="C185" s="437" t="s">
        <v>220</v>
      </c>
      <c r="D185" s="611" t="s">
        <v>563</v>
      </c>
      <c r="E185" s="408" t="s">
        <v>130</v>
      </c>
      <c r="F185" s="408"/>
      <c r="G185" s="409" t="s">
        <v>708</v>
      </c>
      <c r="H185" s="407"/>
      <c r="I185" s="408" t="s">
        <v>30</v>
      </c>
      <c r="J185" s="408" t="s">
        <v>30</v>
      </c>
      <c r="K185" s="399" t="s">
        <v>959</v>
      </c>
      <c r="L185" s="625" t="s">
        <v>57</v>
      </c>
      <c r="M185" s="486"/>
      <c r="N185" s="409"/>
      <c r="O185" s="409">
        <v>24</v>
      </c>
      <c r="P185" s="983"/>
      <c r="Q185" s="1045"/>
      <c r="R185" s="1045"/>
      <c r="S185" s="1007" t="s">
        <v>716</v>
      </c>
      <c r="T185" s="620" t="s">
        <v>348</v>
      </c>
      <c r="U185" s="620" t="s">
        <v>312</v>
      </c>
      <c r="V185" s="620" t="s">
        <v>392</v>
      </c>
      <c r="W185" s="442">
        <v>1</v>
      </c>
      <c r="X185" s="381" t="s">
        <v>314</v>
      </c>
      <c r="Y185" s="381" t="s">
        <v>312</v>
      </c>
      <c r="Z185" s="381" t="s">
        <v>355</v>
      </c>
      <c r="AA185" s="1142">
        <v>1</v>
      </c>
      <c r="AB185" s="1070" t="s">
        <v>314</v>
      </c>
      <c r="AC185" s="1070" t="s">
        <v>312</v>
      </c>
      <c r="AD185" s="1070" t="s">
        <v>355</v>
      </c>
      <c r="AE185" s="1142">
        <v>1</v>
      </c>
      <c r="AF185" s="1070" t="s">
        <v>314</v>
      </c>
      <c r="AG185" s="1070" t="s">
        <v>312</v>
      </c>
      <c r="AH185" s="1143" t="s">
        <v>355</v>
      </c>
      <c r="AI185" s="451" t="s">
        <v>628</v>
      </c>
      <c r="AJ185" s="405"/>
      <c r="AK185" s="405"/>
      <c r="AL185" s="405"/>
      <c r="AM185" s="405"/>
      <c r="AN185" s="405"/>
      <c r="AO185" s="405"/>
      <c r="AP185" s="405"/>
      <c r="AQ185" s="405"/>
      <c r="AR185" s="405"/>
      <c r="AS185" s="405"/>
      <c r="AT185" s="405"/>
      <c r="AU185" s="405"/>
      <c r="AV185" s="405"/>
      <c r="AW185" s="405"/>
      <c r="AX185" s="405"/>
      <c r="AY185" s="405"/>
      <c r="AZ185" s="405"/>
      <c r="BA185" s="405"/>
      <c r="BB185" s="405"/>
      <c r="BC185" s="486"/>
      <c r="BD185" s="405"/>
      <c r="BE185" s="405"/>
      <c r="BF185" s="405"/>
      <c r="BG185" s="405"/>
      <c r="BH185" s="405"/>
      <c r="BI185" s="405"/>
      <c r="BJ185" s="405"/>
      <c r="BK185" s="405"/>
      <c r="BL185" s="405"/>
      <c r="BM185" s="405"/>
      <c r="BN185" s="405"/>
      <c r="BO185" s="405"/>
      <c r="BP185" s="405"/>
      <c r="BQ185" s="405"/>
      <c r="BR185" s="405"/>
      <c r="BS185" s="405"/>
      <c r="BT185" s="405"/>
      <c r="BU185" s="405"/>
      <c r="BV185" s="405"/>
      <c r="BW185" s="405"/>
      <c r="BX185" s="405"/>
      <c r="BY185" s="405"/>
      <c r="BZ185" s="405"/>
      <c r="CA185" s="405"/>
      <c r="CB185" s="405"/>
      <c r="CC185" s="405"/>
      <c r="CD185" s="405"/>
      <c r="CE185" s="405"/>
      <c r="CF185" s="405"/>
      <c r="CG185" s="405"/>
      <c r="CH185" s="405"/>
      <c r="CI185" s="405"/>
      <c r="CJ185" s="405"/>
      <c r="CK185" s="405"/>
      <c r="CL185" s="405"/>
      <c r="CM185" s="405"/>
      <c r="CN185" s="405"/>
      <c r="CO185" s="405"/>
      <c r="CP185" s="405"/>
      <c r="CQ185" s="405"/>
      <c r="CR185" s="405"/>
      <c r="CS185" s="405"/>
      <c r="CT185" s="405"/>
      <c r="CU185" s="405"/>
      <c r="CV185" s="405"/>
      <c r="CW185" s="405"/>
      <c r="CX185" s="405"/>
      <c r="CY185" s="405"/>
      <c r="CZ185" s="405"/>
      <c r="DA185" s="405"/>
      <c r="DB185" s="405"/>
      <c r="DC185" s="405"/>
      <c r="DD185" s="405"/>
      <c r="DE185" s="405"/>
      <c r="DF185" s="405"/>
      <c r="DG185" s="405"/>
      <c r="DH185" s="405"/>
      <c r="DI185" s="405"/>
      <c r="DJ185" s="405"/>
      <c r="DK185" s="405"/>
      <c r="DL185" s="405"/>
      <c r="DM185" s="405"/>
      <c r="DN185" s="405"/>
      <c r="DO185" s="405"/>
      <c r="DP185" s="405"/>
      <c r="DQ185" s="405"/>
      <c r="DR185" s="405"/>
      <c r="DS185" s="405"/>
      <c r="DT185" s="405"/>
      <c r="DU185" s="405"/>
      <c r="DV185" s="405"/>
      <c r="DW185" s="405"/>
      <c r="DX185" s="405"/>
      <c r="DY185" s="405"/>
      <c r="DZ185" s="405"/>
      <c r="EA185" s="405"/>
      <c r="EB185" s="405"/>
      <c r="EC185" s="405"/>
      <c r="ED185" s="405"/>
      <c r="EE185" s="405"/>
      <c r="EF185" s="405"/>
      <c r="EG185" s="405"/>
      <c r="EH185" s="405"/>
      <c r="EI185" s="405"/>
      <c r="EJ185" s="405"/>
      <c r="EK185" s="405"/>
      <c r="EL185" s="405"/>
      <c r="EM185" s="405"/>
      <c r="EN185" s="405"/>
      <c r="EO185" s="405"/>
      <c r="EP185" s="405"/>
      <c r="EQ185" s="405"/>
      <c r="ER185" s="405"/>
      <c r="ES185" s="405"/>
      <c r="ET185" s="405"/>
      <c r="EU185" s="405"/>
      <c r="EV185" s="405"/>
      <c r="EW185" s="405"/>
      <c r="EX185" s="405"/>
      <c r="EY185" s="405"/>
      <c r="EZ185" s="405"/>
      <c r="FA185" s="405"/>
      <c r="FB185" s="405"/>
      <c r="FC185" s="405"/>
      <c r="FD185" s="405"/>
      <c r="FE185" s="405"/>
      <c r="FF185" s="405"/>
      <c r="FG185" s="405"/>
      <c r="FH185" s="405"/>
      <c r="FI185" s="405"/>
      <c r="FJ185" s="405"/>
      <c r="FK185" s="405"/>
      <c r="FL185" s="405"/>
      <c r="FM185" s="405"/>
      <c r="FN185" s="405"/>
      <c r="FO185" s="405"/>
      <c r="FP185" s="405"/>
      <c r="FQ185" s="405"/>
      <c r="FR185" s="405"/>
      <c r="FS185" s="405"/>
      <c r="FT185" s="405"/>
      <c r="FU185" s="405"/>
      <c r="FV185" s="405"/>
      <c r="FW185" s="405"/>
      <c r="FX185" s="405"/>
      <c r="FY185" s="405"/>
      <c r="FZ185" s="405"/>
      <c r="GA185" s="405"/>
      <c r="GB185" s="405"/>
      <c r="GC185" s="405"/>
      <c r="GD185" s="405"/>
      <c r="GE185" s="405"/>
      <c r="GF185" s="405"/>
      <c r="GG185" s="405"/>
      <c r="GH185" s="405"/>
      <c r="GI185" s="405"/>
      <c r="GJ185" s="405"/>
      <c r="GK185" s="405"/>
      <c r="GL185" s="405"/>
      <c r="GM185" s="405"/>
      <c r="GN185" s="405"/>
      <c r="GO185" s="405"/>
      <c r="GP185" s="405"/>
      <c r="GQ185" s="405"/>
      <c r="GR185" s="405"/>
      <c r="GS185" s="405"/>
      <c r="GT185" s="405"/>
      <c r="GU185" s="405"/>
      <c r="GV185" s="405"/>
      <c r="GW185" s="405"/>
      <c r="GX185" s="405"/>
      <c r="GY185" s="405"/>
      <c r="GZ185" s="405"/>
      <c r="HA185" s="405"/>
      <c r="HB185" s="405"/>
      <c r="HC185" s="405"/>
      <c r="HD185" s="405"/>
      <c r="HE185" s="405"/>
      <c r="HF185" s="405"/>
      <c r="HG185" s="405"/>
      <c r="HH185" s="405"/>
      <c r="HI185" s="405"/>
      <c r="HJ185" s="405"/>
      <c r="HK185" s="405"/>
      <c r="HL185" s="405"/>
      <c r="HM185" s="405"/>
      <c r="HN185" s="405"/>
      <c r="HO185" s="405"/>
      <c r="HP185" s="405"/>
      <c r="HQ185" s="405"/>
      <c r="HR185" s="405"/>
    </row>
    <row r="186" spans="1:242" s="406" customFormat="1" ht="34.5" hidden="1" customHeight="1">
      <c r="A186" s="439"/>
      <c r="B186" s="439" t="s">
        <v>390</v>
      </c>
      <c r="C186" s="438" t="s">
        <v>944</v>
      </c>
      <c r="D186" s="611" t="s">
        <v>564</v>
      </c>
      <c r="E186" s="408" t="s">
        <v>130</v>
      </c>
      <c r="F186" s="408" t="s">
        <v>64</v>
      </c>
      <c r="G186" s="409" t="s">
        <v>708</v>
      </c>
      <c r="H186" s="407"/>
      <c r="I186" s="408" t="s">
        <v>30</v>
      </c>
      <c r="J186" s="408" t="s">
        <v>30</v>
      </c>
      <c r="K186" s="399" t="s">
        <v>849</v>
      </c>
      <c r="L186" s="625" t="s">
        <v>31</v>
      </c>
      <c r="M186" s="486"/>
      <c r="N186" s="409"/>
      <c r="O186" s="409">
        <v>24</v>
      </c>
      <c r="P186" s="983"/>
      <c r="Q186" s="1045"/>
      <c r="R186" s="1045"/>
      <c r="S186" s="1007" t="s">
        <v>716</v>
      </c>
      <c r="T186" s="620" t="s">
        <v>348</v>
      </c>
      <c r="U186" s="620" t="s">
        <v>349</v>
      </c>
      <c r="V186" s="620" t="s">
        <v>374</v>
      </c>
      <c r="W186" s="442">
        <v>1</v>
      </c>
      <c r="X186" s="381" t="s">
        <v>314</v>
      </c>
      <c r="Y186" s="381" t="s">
        <v>312</v>
      </c>
      <c r="Z186" s="381" t="s">
        <v>354</v>
      </c>
      <c r="AA186" s="1142">
        <v>1</v>
      </c>
      <c r="AB186" s="1070" t="s">
        <v>314</v>
      </c>
      <c r="AC186" s="1070" t="s">
        <v>312</v>
      </c>
      <c r="AD186" s="1070" t="s">
        <v>354</v>
      </c>
      <c r="AE186" s="1142">
        <v>1</v>
      </c>
      <c r="AF186" s="1070" t="s">
        <v>314</v>
      </c>
      <c r="AG186" s="1070" t="s">
        <v>312</v>
      </c>
      <c r="AH186" s="1143" t="s">
        <v>354</v>
      </c>
      <c r="AI186" s="451" t="s">
        <v>638</v>
      </c>
      <c r="AJ186" s="405"/>
      <c r="AK186" s="405"/>
      <c r="AL186" s="405"/>
      <c r="AM186" s="405"/>
      <c r="AN186" s="405"/>
      <c r="AO186" s="405"/>
      <c r="AP186" s="405"/>
      <c r="AQ186" s="405"/>
      <c r="AR186" s="405"/>
      <c r="AS186" s="405"/>
      <c r="AT186" s="405"/>
      <c r="AU186" s="405"/>
      <c r="AV186" s="405"/>
      <c r="AW186" s="405"/>
      <c r="AX186" s="405"/>
      <c r="AY186" s="405"/>
      <c r="AZ186" s="405"/>
      <c r="BA186" s="405"/>
      <c r="BB186" s="405"/>
      <c r="BC186" s="486"/>
      <c r="BD186" s="405"/>
      <c r="BE186" s="405"/>
      <c r="BF186" s="405"/>
      <c r="BG186" s="405"/>
      <c r="BH186" s="405"/>
      <c r="BI186" s="405"/>
      <c r="BJ186" s="405"/>
      <c r="BK186" s="405"/>
      <c r="BL186" s="405"/>
      <c r="BM186" s="405"/>
      <c r="BN186" s="405"/>
      <c r="BO186" s="405"/>
      <c r="BP186" s="405"/>
      <c r="BQ186" s="405"/>
      <c r="BR186" s="405"/>
      <c r="BS186" s="405"/>
      <c r="BT186" s="405"/>
      <c r="BU186" s="405"/>
      <c r="BV186" s="405"/>
      <c r="BW186" s="405"/>
      <c r="BX186" s="405"/>
      <c r="BY186" s="405"/>
      <c r="BZ186" s="405"/>
      <c r="CA186" s="405"/>
      <c r="CB186" s="405"/>
      <c r="CC186" s="405"/>
      <c r="CD186" s="405"/>
      <c r="CE186" s="405"/>
      <c r="CF186" s="405"/>
      <c r="CG186" s="405"/>
      <c r="CH186" s="405"/>
      <c r="CI186" s="405"/>
      <c r="CJ186" s="405"/>
      <c r="CK186" s="405"/>
      <c r="CL186" s="405"/>
      <c r="CM186" s="405"/>
      <c r="CN186" s="405"/>
      <c r="CO186" s="405"/>
      <c r="CP186" s="405"/>
      <c r="CQ186" s="405"/>
      <c r="CR186" s="405"/>
      <c r="CS186" s="405"/>
      <c r="CT186" s="405"/>
      <c r="CU186" s="405"/>
      <c r="CV186" s="405"/>
      <c r="CW186" s="405"/>
      <c r="CX186" s="405"/>
      <c r="CY186" s="405"/>
      <c r="CZ186" s="405"/>
      <c r="DA186" s="405"/>
      <c r="DB186" s="405"/>
      <c r="DC186" s="405"/>
      <c r="DD186" s="405"/>
      <c r="DE186" s="405"/>
      <c r="DF186" s="405"/>
      <c r="DG186" s="405"/>
      <c r="DH186" s="405"/>
      <c r="DI186" s="405"/>
      <c r="DJ186" s="405"/>
      <c r="DK186" s="405"/>
      <c r="DL186" s="405"/>
      <c r="DM186" s="405"/>
      <c r="DN186" s="405"/>
      <c r="DO186" s="405"/>
      <c r="DP186" s="405"/>
      <c r="DQ186" s="405"/>
      <c r="DR186" s="405"/>
      <c r="DS186" s="405"/>
      <c r="DT186" s="405"/>
      <c r="DU186" s="405"/>
      <c r="DV186" s="405"/>
      <c r="DW186" s="405"/>
      <c r="DX186" s="405"/>
      <c r="DY186" s="405"/>
      <c r="DZ186" s="405"/>
      <c r="EA186" s="405"/>
      <c r="EB186" s="405"/>
      <c r="EC186" s="405"/>
      <c r="ED186" s="405"/>
      <c r="EE186" s="405"/>
      <c r="EF186" s="405"/>
      <c r="EG186" s="405"/>
      <c r="EH186" s="405"/>
      <c r="EI186" s="405"/>
      <c r="EJ186" s="405"/>
      <c r="EK186" s="405"/>
      <c r="EL186" s="405"/>
      <c r="EM186" s="405"/>
      <c r="EN186" s="405"/>
      <c r="EO186" s="405"/>
      <c r="EP186" s="405"/>
      <c r="EQ186" s="405"/>
      <c r="ER186" s="405"/>
      <c r="ES186" s="405"/>
      <c r="ET186" s="405"/>
      <c r="EU186" s="405"/>
      <c r="EV186" s="405"/>
      <c r="EW186" s="405"/>
      <c r="EX186" s="405"/>
      <c r="EY186" s="405"/>
      <c r="EZ186" s="405"/>
      <c r="FA186" s="405"/>
      <c r="FB186" s="405"/>
      <c r="FC186" s="405"/>
      <c r="FD186" s="405"/>
      <c r="FE186" s="405"/>
      <c r="FF186" s="405"/>
      <c r="FG186" s="405"/>
      <c r="FH186" s="405"/>
      <c r="FI186" s="405"/>
      <c r="FJ186" s="405"/>
      <c r="FK186" s="405"/>
      <c r="FL186" s="405"/>
      <c r="FM186" s="405"/>
      <c r="FN186" s="405"/>
      <c r="FO186" s="405"/>
      <c r="FP186" s="405"/>
      <c r="FQ186" s="405"/>
      <c r="FR186" s="405"/>
      <c r="FS186" s="405"/>
      <c r="FT186" s="405"/>
      <c r="FU186" s="405"/>
      <c r="FV186" s="405"/>
      <c r="FW186" s="405"/>
      <c r="FX186" s="405"/>
      <c r="FY186" s="405"/>
      <c r="FZ186" s="405"/>
      <c r="GA186" s="405"/>
      <c r="GB186" s="405"/>
      <c r="GC186" s="405"/>
      <c r="GD186" s="405"/>
      <c r="GE186" s="405"/>
      <c r="GF186" s="405"/>
      <c r="GG186" s="405"/>
      <c r="GH186" s="405"/>
      <c r="GI186" s="405"/>
      <c r="GJ186" s="405"/>
      <c r="GK186" s="405"/>
      <c r="GL186" s="405"/>
      <c r="GM186" s="405"/>
      <c r="GN186" s="405"/>
      <c r="GO186" s="405"/>
      <c r="GP186" s="405"/>
      <c r="GQ186" s="405"/>
      <c r="GR186" s="405"/>
      <c r="GS186" s="405"/>
      <c r="GT186" s="405"/>
      <c r="GU186" s="405"/>
      <c r="GV186" s="405"/>
      <c r="GW186" s="405"/>
      <c r="GX186" s="405"/>
      <c r="GY186" s="405"/>
      <c r="GZ186" s="405"/>
      <c r="HA186" s="405"/>
      <c r="HB186" s="405"/>
      <c r="HC186" s="405"/>
      <c r="HD186" s="405"/>
      <c r="HE186" s="405"/>
      <c r="HF186" s="405"/>
      <c r="HG186" s="405"/>
      <c r="HH186" s="405"/>
      <c r="HI186" s="405"/>
      <c r="HJ186" s="405"/>
      <c r="HK186" s="405"/>
      <c r="HL186" s="405"/>
      <c r="HM186" s="405"/>
      <c r="HN186" s="405"/>
      <c r="HO186" s="405"/>
      <c r="HP186" s="405"/>
      <c r="HQ186" s="405"/>
      <c r="HR186" s="405"/>
    </row>
    <row r="187" spans="1:242" s="406" customFormat="1" ht="34.5" hidden="1" customHeight="1">
      <c r="A187" s="439"/>
      <c r="B187" s="439" t="s">
        <v>473</v>
      </c>
      <c r="C187" s="437" t="s">
        <v>547</v>
      </c>
      <c r="D187" s="611" t="s">
        <v>1000</v>
      </c>
      <c r="E187" s="408" t="s">
        <v>130</v>
      </c>
      <c r="F187" s="429" t="s">
        <v>996</v>
      </c>
      <c r="G187" s="409" t="s">
        <v>708</v>
      </c>
      <c r="H187" s="407"/>
      <c r="I187" s="408" t="s">
        <v>30</v>
      </c>
      <c r="J187" s="408" t="s">
        <v>30</v>
      </c>
      <c r="K187" s="399" t="s">
        <v>840</v>
      </c>
      <c r="L187" s="625" t="s">
        <v>811</v>
      </c>
      <c r="M187" s="486"/>
      <c r="N187" s="409"/>
      <c r="O187" s="409">
        <v>24</v>
      </c>
      <c r="P187" s="983"/>
      <c r="Q187" s="1045"/>
      <c r="R187" s="1045"/>
      <c r="S187" s="1010">
        <v>1</v>
      </c>
      <c r="T187" s="620" t="s">
        <v>311</v>
      </c>
      <c r="U187" s="620"/>
      <c r="V187" s="620"/>
      <c r="W187" s="442">
        <v>1</v>
      </c>
      <c r="X187" s="381" t="s">
        <v>314</v>
      </c>
      <c r="Y187" s="381" t="s">
        <v>312</v>
      </c>
      <c r="Z187" s="381" t="s">
        <v>354</v>
      </c>
      <c r="AA187" s="1142">
        <v>1</v>
      </c>
      <c r="AB187" s="1070" t="s">
        <v>314</v>
      </c>
      <c r="AC187" s="1070" t="s">
        <v>312</v>
      </c>
      <c r="AD187" s="1070" t="s">
        <v>354</v>
      </c>
      <c r="AE187" s="1142">
        <v>1</v>
      </c>
      <c r="AF187" s="1070" t="s">
        <v>314</v>
      </c>
      <c r="AG187" s="1070" t="s">
        <v>312</v>
      </c>
      <c r="AH187" s="1143" t="s">
        <v>354</v>
      </c>
      <c r="AI187" s="451" t="s">
        <v>629</v>
      </c>
      <c r="AJ187" s="405"/>
      <c r="AK187" s="405"/>
      <c r="AL187" s="405"/>
      <c r="AM187" s="405"/>
      <c r="AN187" s="405"/>
      <c r="AO187" s="405"/>
      <c r="AP187" s="405"/>
      <c r="AQ187" s="405"/>
      <c r="AR187" s="405"/>
      <c r="AS187" s="405"/>
      <c r="AT187" s="405"/>
      <c r="AU187" s="405"/>
      <c r="AV187" s="405"/>
      <c r="AW187" s="405"/>
      <c r="AX187" s="405"/>
      <c r="AY187" s="405"/>
      <c r="AZ187" s="405"/>
      <c r="BA187" s="405"/>
      <c r="BB187" s="405"/>
      <c r="BC187" s="486"/>
      <c r="BD187" s="405"/>
      <c r="BE187" s="405"/>
      <c r="BF187" s="405"/>
      <c r="BG187" s="405"/>
      <c r="BH187" s="405"/>
      <c r="BI187" s="405"/>
      <c r="BJ187" s="405"/>
      <c r="BK187" s="405"/>
      <c r="BL187" s="405"/>
      <c r="BM187" s="405"/>
      <c r="BN187" s="405"/>
      <c r="BO187" s="405"/>
      <c r="BP187" s="405"/>
      <c r="BQ187" s="405"/>
      <c r="BR187" s="405"/>
      <c r="BS187" s="405"/>
      <c r="BT187" s="405"/>
      <c r="BU187" s="405"/>
      <c r="BV187" s="405"/>
      <c r="BW187" s="405"/>
      <c r="BX187" s="405"/>
      <c r="BY187" s="405"/>
      <c r="BZ187" s="405"/>
      <c r="CA187" s="405"/>
      <c r="CB187" s="405"/>
      <c r="CC187" s="405"/>
      <c r="CD187" s="405"/>
      <c r="CE187" s="405"/>
      <c r="CF187" s="405"/>
      <c r="CG187" s="405"/>
      <c r="CH187" s="405"/>
      <c r="CI187" s="405"/>
      <c r="CJ187" s="405"/>
      <c r="CK187" s="405"/>
      <c r="CL187" s="405"/>
      <c r="CM187" s="405"/>
      <c r="CN187" s="405"/>
      <c r="CO187" s="405"/>
      <c r="CP187" s="405"/>
      <c r="CQ187" s="405"/>
      <c r="CR187" s="405"/>
      <c r="CS187" s="405"/>
      <c r="CT187" s="405"/>
      <c r="CU187" s="405"/>
      <c r="CV187" s="405"/>
      <c r="CW187" s="405"/>
      <c r="CX187" s="405"/>
      <c r="CY187" s="405"/>
      <c r="CZ187" s="405"/>
      <c r="DA187" s="405"/>
      <c r="DB187" s="405"/>
      <c r="DC187" s="405"/>
      <c r="DD187" s="405"/>
      <c r="DE187" s="405"/>
      <c r="DF187" s="405"/>
      <c r="DG187" s="405"/>
      <c r="DH187" s="405"/>
      <c r="DI187" s="405"/>
      <c r="DJ187" s="405"/>
      <c r="DK187" s="405"/>
      <c r="DL187" s="405"/>
      <c r="DM187" s="405"/>
      <c r="DN187" s="405"/>
      <c r="DO187" s="405"/>
      <c r="DP187" s="405"/>
      <c r="DQ187" s="405"/>
      <c r="DR187" s="405"/>
      <c r="DS187" s="405"/>
      <c r="DT187" s="405"/>
      <c r="DU187" s="405"/>
      <c r="DV187" s="405"/>
      <c r="DW187" s="405"/>
      <c r="DX187" s="405"/>
      <c r="DY187" s="405"/>
      <c r="DZ187" s="405"/>
      <c r="EA187" s="405"/>
      <c r="EB187" s="405"/>
      <c r="EC187" s="405"/>
      <c r="ED187" s="405"/>
      <c r="EE187" s="405"/>
      <c r="EF187" s="405"/>
      <c r="EG187" s="405"/>
      <c r="EH187" s="405"/>
      <c r="EI187" s="405"/>
      <c r="EJ187" s="405"/>
      <c r="EK187" s="405"/>
      <c r="EL187" s="405"/>
      <c r="EM187" s="405"/>
      <c r="EN187" s="405"/>
      <c r="EO187" s="405"/>
      <c r="EP187" s="405"/>
      <c r="EQ187" s="405"/>
      <c r="ER187" s="405"/>
      <c r="ES187" s="405"/>
      <c r="ET187" s="405"/>
      <c r="EU187" s="405"/>
      <c r="EV187" s="405"/>
      <c r="EW187" s="405"/>
      <c r="EX187" s="405"/>
      <c r="EY187" s="405"/>
      <c r="EZ187" s="405"/>
      <c r="FA187" s="405"/>
      <c r="FB187" s="405"/>
      <c r="FC187" s="405"/>
      <c r="FD187" s="405"/>
      <c r="FE187" s="405"/>
      <c r="FF187" s="405"/>
      <c r="FG187" s="405"/>
      <c r="FH187" s="405"/>
      <c r="FI187" s="405"/>
      <c r="FJ187" s="405"/>
      <c r="FK187" s="405"/>
      <c r="FL187" s="405"/>
      <c r="FM187" s="405"/>
      <c r="FN187" s="405"/>
      <c r="FO187" s="405"/>
      <c r="FP187" s="405"/>
      <c r="FQ187" s="405"/>
      <c r="FR187" s="405"/>
      <c r="FS187" s="405"/>
      <c r="FT187" s="405"/>
      <c r="FU187" s="405"/>
      <c r="FV187" s="405"/>
      <c r="FW187" s="405"/>
      <c r="FX187" s="405"/>
      <c r="FY187" s="405"/>
      <c r="FZ187" s="405"/>
      <c r="GA187" s="405"/>
      <c r="GB187" s="405"/>
      <c r="GC187" s="405"/>
      <c r="GD187" s="405"/>
      <c r="GE187" s="405"/>
      <c r="GF187" s="405"/>
      <c r="GG187" s="405"/>
      <c r="GH187" s="405"/>
      <c r="GI187" s="405"/>
      <c r="GJ187" s="405"/>
      <c r="GK187" s="405"/>
      <c r="GL187" s="405"/>
      <c r="GM187" s="405"/>
      <c r="GN187" s="405"/>
      <c r="GO187" s="405"/>
      <c r="GP187" s="405"/>
      <c r="GQ187" s="405"/>
      <c r="GR187" s="405"/>
      <c r="GS187" s="405"/>
      <c r="GT187" s="405"/>
      <c r="GU187" s="405"/>
      <c r="GV187" s="405"/>
      <c r="GW187" s="405"/>
      <c r="GX187" s="405"/>
      <c r="GY187" s="405"/>
      <c r="GZ187" s="405"/>
      <c r="HA187" s="405"/>
      <c r="HB187" s="405"/>
      <c r="HC187" s="405"/>
      <c r="HD187" s="405"/>
      <c r="HE187" s="405"/>
      <c r="HF187" s="405"/>
      <c r="HG187" s="405"/>
      <c r="HH187" s="405"/>
      <c r="HI187" s="405"/>
      <c r="HJ187" s="405"/>
      <c r="HK187" s="405"/>
      <c r="HL187" s="405"/>
      <c r="HM187" s="405"/>
      <c r="HN187" s="405"/>
      <c r="HO187" s="405"/>
      <c r="HP187" s="405"/>
      <c r="HQ187" s="405"/>
      <c r="HR187" s="405"/>
    </row>
    <row r="188" spans="1:242" s="505" customFormat="1" ht="34.5" hidden="1" customHeight="1">
      <c r="A188" s="507" t="s">
        <v>945</v>
      </c>
      <c r="B188" s="507" t="s">
        <v>475</v>
      </c>
      <c r="C188" s="508" t="s">
        <v>859</v>
      </c>
      <c r="D188" s="509"/>
      <c r="E188" s="509" t="s">
        <v>703</v>
      </c>
      <c r="F188" s="509"/>
      <c r="G188" s="510" t="s">
        <v>708</v>
      </c>
      <c r="H188" s="511" t="s">
        <v>719</v>
      </c>
      <c r="I188" s="512">
        <v>3</v>
      </c>
      <c r="J188" s="511">
        <v>3</v>
      </c>
      <c r="K188" s="512"/>
      <c r="L188" s="577"/>
      <c r="M188" s="512"/>
      <c r="N188" s="511"/>
      <c r="O188" s="513"/>
      <c r="P188" s="977"/>
      <c r="Q188" s="1184"/>
      <c r="R188" s="1184"/>
      <c r="S188" s="1001"/>
      <c r="T188" s="514"/>
      <c r="U188" s="514"/>
      <c r="V188" s="514"/>
      <c r="W188" s="515"/>
      <c r="X188" s="516"/>
      <c r="Y188" s="516"/>
      <c r="Z188" s="516"/>
      <c r="AA188" s="1051"/>
      <c r="AB188" s="1050"/>
      <c r="AC188" s="1050"/>
      <c r="AD188" s="1050"/>
      <c r="AE188" s="1051"/>
      <c r="AF188" s="1050"/>
      <c r="AG188" s="1050"/>
      <c r="AH188" s="1050"/>
      <c r="AI188" s="518"/>
    </row>
    <row r="189" spans="1:242" s="406" customFormat="1" ht="34.5" hidden="1" customHeight="1">
      <c r="A189" s="441"/>
      <c r="B189" s="439" t="s">
        <v>485</v>
      </c>
      <c r="C189" s="437" t="s">
        <v>472</v>
      </c>
      <c r="D189" s="611" t="s">
        <v>1001</v>
      </c>
      <c r="E189" s="408" t="s">
        <v>130</v>
      </c>
      <c r="F189" s="408" t="s">
        <v>995</v>
      </c>
      <c r="G189" s="409" t="s">
        <v>708</v>
      </c>
      <c r="H189" s="407"/>
      <c r="I189" s="408" t="s">
        <v>30</v>
      </c>
      <c r="J189" s="408" t="s">
        <v>30</v>
      </c>
      <c r="K189" s="399" t="s">
        <v>840</v>
      </c>
      <c r="L189" s="625" t="s">
        <v>24</v>
      </c>
      <c r="M189" s="486"/>
      <c r="N189" s="409">
        <v>20</v>
      </c>
      <c r="O189" s="575"/>
      <c r="P189" s="983"/>
      <c r="Q189" s="1045"/>
      <c r="R189" s="1045"/>
      <c r="S189" s="1007" t="s">
        <v>716</v>
      </c>
      <c r="T189" s="620" t="s">
        <v>348</v>
      </c>
      <c r="U189" s="620" t="s">
        <v>349</v>
      </c>
      <c r="V189" s="620" t="s">
        <v>740</v>
      </c>
      <c r="W189" s="442">
        <v>1</v>
      </c>
      <c r="X189" s="381" t="s">
        <v>314</v>
      </c>
      <c r="Y189" s="381" t="s">
        <v>312</v>
      </c>
      <c r="Z189" s="381" t="s">
        <v>351</v>
      </c>
      <c r="AA189" s="1142">
        <v>1</v>
      </c>
      <c r="AB189" s="1070" t="s">
        <v>314</v>
      </c>
      <c r="AC189" s="1070" t="s">
        <v>312</v>
      </c>
      <c r="AD189" s="1070" t="s">
        <v>351</v>
      </c>
      <c r="AE189" s="1142">
        <v>1</v>
      </c>
      <c r="AF189" s="1070" t="s">
        <v>314</v>
      </c>
      <c r="AG189" s="1070" t="s">
        <v>312</v>
      </c>
      <c r="AH189" s="1143" t="s">
        <v>351</v>
      </c>
      <c r="AI189" s="451" t="s">
        <v>626</v>
      </c>
      <c r="AJ189" s="405"/>
      <c r="AK189" s="405"/>
      <c r="AL189" s="405"/>
      <c r="AM189" s="405"/>
      <c r="AN189" s="405"/>
      <c r="AO189" s="405"/>
      <c r="AP189" s="405"/>
      <c r="AQ189" s="405"/>
      <c r="AR189" s="405"/>
      <c r="AS189" s="405"/>
      <c r="AT189" s="405"/>
      <c r="AU189" s="405"/>
      <c r="AV189" s="405"/>
      <c r="AW189" s="405"/>
      <c r="AX189" s="405"/>
      <c r="AY189" s="405"/>
      <c r="AZ189" s="405"/>
      <c r="BA189" s="405"/>
      <c r="BB189" s="405"/>
      <c r="BC189" s="486"/>
      <c r="BD189" s="405"/>
      <c r="BE189" s="405"/>
      <c r="BF189" s="405"/>
      <c r="BG189" s="405"/>
      <c r="BH189" s="405"/>
      <c r="BI189" s="405"/>
      <c r="BJ189" s="405"/>
      <c r="BK189" s="405"/>
      <c r="BL189" s="405"/>
      <c r="BM189" s="405"/>
      <c r="BN189" s="405"/>
      <c r="BO189" s="405"/>
      <c r="BP189" s="405"/>
      <c r="BQ189" s="405"/>
      <c r="BR189" s="405"/>
      <c r="BS189" s="405"/>
      <c r="BT189" s="405"/>
      <c r="BU189" s="405"/>
      <c r="BV189" s="405"/>
      <c r="BW189" s="405"/>
      <c r="BX189" s="405"/>
      <c r="BY189" s="405"/>
      <c r="BZ189" s="405"/>
      <c r="CA189" s="405"/>
      <c r="CB189" s="405"/>
      <c r="CC189" s="405"/>
      <c r="CD189" s="405"/>
      <c r="CE189" s="405"/>
      <c r="CF189" s="405"/>
      <c r="CG189" s="405"/>
      <c r="CH189" s="405"/>
      <c r="CI189" s="405"/>
      <c r="CJ189" s="405"/>
      <c r="CK189" s="405"/>
      <c r="CL189" s="405"/>
      <c r="CM189" s="405"/>
      <c r="CN189" s="405"/>
      <c r="CO189" s="405"/>
      <c r="CP189" s="405"/>
      <c r="CQ189" s="405"/>
      <c r="CR189" s="405"/>
      <c r="CS189" s="405"/>
      <c r="CT189" s="405"/>
      <c r="CU189" s="405"/>
      <c r="CV189" s="405"/>
      <c r="CW189" s="405"/>
      <c r="CX189" s="405"/>
      <c r="CY189" s="405"/>
      <c r="CZ189" s="405"/>
      <c r="DA189" s="405"/>
      <c r="DB189" s="405"/>
      <c r="DC189" s="405"/>
      <c r="DD189" s="405"/>
      <c r="DE189" s="405"/>
      <c r="DF189" s="405"/>
      <c r="DG189" s="405"/>
      <c r="DH189" s="405"/>
      <c r="DI189" s="405"/>
      <c r="DJ189" s="405"/>
      <c r="DK189" s="405"/>
      <c r="DL189" s="405"/>
      <c r="DM189" s="405"/>
      <c r="DN189" s="405"/>
      <c r="DO189" s="405"/>
      <c r="DP189" s="405"/>
      <c r="DQ189" s="405"/>
      <c r="DR189" s="405"/>
      <c r="DS189" s="405"/>
      <c r="DT189" s="405"/>
      <c r="DU189" s="405"/>
      <c r="DV189" s="405"/>
      <c r="DW189" s="405"/>
      <c r="DX189" s="405"/>
      <c r="DY189" s="405"/>
      <c r="DZ189" s="405"/>
      <c r="EA189" s="405"/>
      <c r="EB189" s="405"/>
      <c r="EC189" s="405"/>
      <c r="ED189" s="405"/>
      <c r="EE189" s="405"/>
      <c r="EF189" s="405"/>
      <c r="EG189" s="405"/>
      <c r="EH189" s="405"/>
      <c r="EI189" s="405"/>
      <c r="EJ189" s="405"/>
      <c r="EK189" s="405"/>
      <c r="EL189" s="405"/>
      <c r="EM189" s="405"/>
      <c r="EN189" s="405"/>
      <c r="EO189" s="405"/>
      <c r="EP189" s="405"/>
      <c r="EQ189" s="405"/>
      <c r="ER189" s="405"/>
      <c r="ES189" s="405"/>
      <c r="ET189" s="405"/>
      <c r="EU189" s="405"/>
      <c r="EV189" s="405"/>
      <c r="EW189" s="405"/>
      <c r="EX189" s="405"/>
      <c r="EY189" s="405"/>
      <c r="EZ189" s="405"/>
      <c r="FA189" s="405"/>
      <c r="FB189" s="405"/>
      <c r="FC189" s="405"/>
      <c r="FD189" s="405"/>
      <c r="FE189" s="405"/>
      <c r="FF189" s="405"/>
      <c r="FG189" s="405"/>
      <c r="FH189" s="405"/>
      <c r="FI189" s="405"/>
      <c r="FJ189" s="405"/>
      <c r="FK189" s="405"/>
      <c r="FL189" s="405"/>
      <c r="FM189" s="405"/>
      <c r="FN189" s="405"/>
      <c r="FO189" s="405"/>
      <c r="FP189" s="405"/>
      <c r="FQ189" s="405"/>
      <c r="FR189" s="405"/>
      <c r="FS189" s="405"/>
      <c r="FT189" s="405"/>
      <c r="FU189" s="405"/>
      <c r="FV189" s="405"/>
      <c r="FW189" s="405"/>
      <c r="FX189" s="405"/>
      <c r="FY189" s="405"/>
      <c r="FZ189" s="405"/>
      <c r="GA189" s="405"/>
      <c r="GB189" s="405"/>
      <c r="GC189" s="405"/>
      <c r="GD189" s="405"/>
      <c r="GE189" s="405"/>
      <c r="GF189" s="405"/>
      <c r="GG189" s="405"/>
      <c r="GH189" s="405"/>
      <c r="GI189" s="405"/>
      <c r="GJ189" s="405"/>
      <c r="GK189" s="405"/>
      <c r="GL189" s="405"/>
      <c r="GM189" s="405"/>
      <c r="GN189" s="405"/>
      <c r="GO189" s="405"/>
      <c r="GP189" s="405"/>
      <c r="GQ189" s="405"/>
      <c r="GR189" s="405"/>
      <c r="GS189" s="405"/>
      <c r="GT189" s="405"/>
      <c r="GU189" s="405"/>
      <c r="GV189" s="405"/>
      <c r="GW189" s="405"/>
      <c r="GX189" s="405"/>
      <c r="GY189" s="405"/>
      <c r="GZ189" s="405"/>
      <c r="HA189" s="405"/>
      <c r="HB189" s="405"/>
      <c r="HC189" s="405"/>
      <c r="HD189" s="405"/>
      <c r="HE189" s="405"/>
      <c r="HF189" s="405"/>
      <c r="HG189" s="405"/>
      <c r="HH189" s="405"/>
      <c r="HI189" s="405"/>
      <c r="HJ189" s="405"/>
      <c r="HK189" s="405"/>
      <c r="HL189" s="405"/>
      <c r="HM189" s="405"/>
      <c r="HN189" s="405"/>
      <c r="HO189" s="405"/>
      <c r="HP189" s="405"/>
      <c r="HQ189" s="405"/>
      <c r="HR189" s="405"/>
    </row>
    <row r="190" spans="1:242" s="406" customFormat="1" ht="34.5" hidden="1" customHeight="1">
      <c r="A190" s="441"/>
      <c r="B190" s="439" t="s">
        <v>570</v>
      </c>
      <c r="C190" s="438" t="s">
        <v>528</v>
      </c>
      <c r="D190" s="611" t="s">
        <v>562</v>
      </c>
      <c r="E190" s="408" t="s">
        <v>130</v>
      </c>
      <c r="F190" s="408"/>
      <c r="G190" s="409" t="s">
        <v>708</v>
      </c>
      <c r="H190" s="407"/>
      <c r="I190" s="408" t="s">
        <v>30</v>
      </c>
      <c r="J190" s="408" t="s">
        <v>30</v>
      </c>
      <c r="K190" s="399" t="s">
        <v>841</v>
      </c>
      <c r="L190" s="625" t="s">
        <v>31</v>
      </c>
      <c r="M190" s="486"/>
      <c r="N190" s="409">
        <v>20</v>
      </c>
      <c r="O190" s="409"/>
      <c r="P190" s="983"/>
      <c r="Q190" s="1045"/>
      <c r="R190" s="1045"/>
      <c r="S190" s="1010">
        <v>1</v>
      </c>
      <c r="T190" s="620" t="s">
        <v>311</v>
      </c>
      <c r="U190" s="620" t="s">
        <v>349</v>
      </c>
      <c r="V190" s="620"/>
      <c r="W190" s="442">
        <v>1</v>
      </c>
      <c r="X190" s="381" t="s">
        <v>314</v>
      </c>
      <c r="Y190" s="381" t="s">
        <v>312</v>
      </c>
      <c r="Z190" s="381" t="s">
        <v>354</v>
      </c>
      <c r="AA190" s="1142">
        <v>1</v>
      </c>
      <c r="AB190" s="1070" t="s">
        <v>314</v>
      </c>
      <c r="AC190" s="1070" t="s">
        <v>312</v>
      </c>
      <c r="AD190" s="1070" t="s">
        <v>354</v>
      </c>
      <c r="AE190" s="1142">
        <v>1</v>
      </c>
      <c r="AF190" s="1070" t="s">
        <v>314</v>
      </c>
      <c r="AG190" s="1070" t="s">
        <v>312</v>
      </c>
      <c r="AH190" s="1143" t="s">
        <v>354</v>
      </c>
      <c r="AI190" s="451" t="s">
        <v>627</v>
      </c>
      <c r="AJ190" s="405"/>
      <c r="AK190" s="405"/>
      <c r="AL190" s="405"/>
      <c r="AM190" s="405"/>
      <c r="AN190" s="405"/>
      <c r="AO190" s="405"/>
      <c r="AP190" s="405"/>
      <c r="AQ190" s="405"/>
      <c r="AR190" s="405"/>
      <c r="AS190" s="405"/>
      <c r="AT190" s="405"/>
      <c r="AU190" s="405"/>
      <c r="AV190" s="405"/>
      <c r="AW190" s="405"/>
      <c r="AX190" s="405"/>
      <c r="AY190" s="405"/>
      <c r="AZ190" s="405"/>
      <c r="BA190" s="405"/>
      <c r="BB190" s="405"/>
      <c r="BC190" s="486"/>
      <c r="BD190" s="405"/>
      <c r="BE190" s="405"/>
      <c r="BF190" s="405"/>
      <c r="BG190" s="405"/>
      <c r="BH190" s="405"/>
      <c r="BI190" s="405"/>
      <c r="BJ190" s="405"/>
      <c r="BK190" s="405"/>
      <c r="BL190" s="405"/>
      <c r="BM190" s="405"/>
      <c r="BN190" s="405"/>
      <c r="BO190" s="405"/>
      <c r="BP190" s="405"/>
      <c r="BQ190" s="405"/>
      <c r="BR190" s="405"/>
      <c r="BS190" s="405"/>
      <c r="BT190" s="405"/>
      <c r="BU190" s="405"/>
      <c r="BV190" s="405"/>
      <c r="BW190" s="405"/>
      <c r="BX190" s="405"/>
      <c r="BY190" s="405"/>
      <c r="BZ190" s="405"/>
      <c r="CA190" s="405"/>
      <c r="CB190" s="405"/>
      <c r="CC190" s="405"/>
      <c r="CD190" s="405"/>
      <c r="CE190" s="405"/>
      <c r="CF190" s="405"/>
      <c r="CG190" s="405"/>
      <c r="CH190" s="405"/>
      <c r="CI190" s="405"/>
      <c r="CJ190" s="405"/>
      <c r="CK190" s="405"/>
      <c r="CL190" s="405"/>
      <c r="CM190" s="405"/>
      <c r="CN190" s="405"/>
      <c r="CO190" s="405"/>
      <c r="CP190" s="405"/>
      <c r="CQ190" s="405"/>
      <c r="CR190" s="405"/>
      <c r="CS190" s="405"/>
      <c r="CT190" s="405"/>
      <c r="CU190" s="405"/>
      <c r="CV190" s="405"/>
      <c r="CW190" s="405"/>
      <c r="CX190" s="405"/>
      <c r="CY190" s="405"/>
      <c r="CZ190" s="405"/>
      <c r="DA190" s="405"/>
      <c r="DB190" s="405"/>
      <c r="DC190" s="405"/>
      <c r="DD190" s="405"/>
      <c r="DE190" s="405"/>
      <c r="DF190" s="405"/>
      <c r="DG190" s="405"/>
      <c r="DH190" s="405"/>
      <c r="DI190" s="405"/>
      <c r="DJ190" s="405"/>
      <c r="DK190" s="405"/>
      <c r="DL190" s="405"/>
      <c r="DM190" s="405"/>
      <c r="DN190" s="405"/>
      <c r="DO190" s="405"/>
      <c r="DP190" s="405"/>
      <c r="DQ190" s="405"/>
      <c r="DR190" s="405"/>
      <c r="DS190" s="405"/>
      <c r="DT190" s="405"/>
      <c r="DU190" s="405"/>
      <c r="DV190" s="405"/>
      <c r="DW190" s="405"/>
      <c r="DX190" s="405"/>
      <c r="DY190" s="405"/>
      <c r="DZ190" s="405"/>
      <c r="EA190" s="405"/>
      <c r="EB190" s="405"/>
      <c r="EC190" s="405"/>
      <c r="ED190" s="405"/>
      <c r="EE190" s="405"/>
      <c r="EF190" s="405"/>
      <c r="EG190" s="405"/>
      <c r="EH190" s="405"/>
      <c r="EI190" s="405"/>
      <c r="EJ190" s="405"/>
      <c r="EK190" s="405"/>
      <c r="EL190" s="405"/>
      <c r="EM190" s="405"/>
      <c r="EN190" s="405"/>
      <c r="EO190" s="405"/>
      <c r="EP190" s="405"/>
      <c r="EQ190" s="405"/>
      <c r="ER190" s="405"/>
      <c r="ES190" s="405"/>
      <c r="ET190" s="405"/>
      <c r="EU190" s="405"/>
      <c r="EV190" s="405"/>
      <c r="EW190" s="405"/>
      <c r="EX190" s="405"/>
      <c r="EY190" s="405"/>
      <c r="EZ190" s="405"/>
      <c r="FA190" s="405"/>
      <c r="FB190" s="405"/>
      <c r="FC190" s="405"/>
      <c r="FD190" s="405"/>
      <c r="FE190" s="405"/>
      <c r="FF190" s="405"/>
      <c r="FG190" s="405"/>
      <c r="FH190" s="405"/>
      <c r="FI190" s="405"/>
      <c r="FJ190" s="405"/>
      <c r="FK190" s="405"/>
      <c r="FL190" s="405"/>
      <c r="FM190" s="405"/>
      <c r="FN190" s="405"/>
      <c r="FO190" s="405"/>
      <c r="FP190" s="405"/>
      <c r="FQ190" s="405"/>
      <c r="FR190" s="405"/>
      <c r="FS190" s="405"/>
      <c r="FT190" s="405"/>
      <c r="FU190" s="405"/>
      <c r="FV190" s="405"/>
      <c r="FW190" s="405"/>
      <c r="FX190" s="405"/>
      <c r="FY190" s="405"/>
      <c r="FZ190" s="405"/>
      <c r="GA190" s="405"/>
      <c r="GB190" s="405"/>
      <c r="GC190" s="405"/>
      <c r="GD190" s="405"/>
      <c r="GE190" s="405"/>
      <c r="GF190" s="405"/>
      <c r="GG190" s="405"/>
      <c r="GH190" s="405"/>
      <c r="GI190" s="405"/>
      <c r="GJ190" s="405"/>
      <c r="GK190" s="405"/>
      <c r="GL190" s="405"/>
      <c r="GM190" s="405"/>
      <c r="GN190" s="405"/>
      <c r="GO190" s="405"/>
      <c r="GP190" s="405"/>
      <c r="GQ190" s="405"/>
      <c r="GR190" s="405"/>
      <c r="GS190" s="405"/>
      <c r="GT190" s="405"/>
      <c r="GU190" s="405"/>
      <c r="GV190" s="405"/>
      <c r="GW190" s="405"/>
      <c r="GX190" s="405"/>
      <c r="GY190" s="405"/>
      <c r="GZ190" s="405"/>
      <c r="HA190" s="405"/>
      <c r="HB190" s="405"/>
      <c r="HC190" s="405"/>
      <c r="HD190" s="405"/>
      <c r="HE190" s="405"/>
      <c r="HF190" s="405"/>
      <c r="HG190" s="405"/>
      <c r="HH190" s="405"/>
      <c r="HI190" s="405"/>
      <c r="HJ190" s="405"/>
      <c r="HK190" s="405"/>
      <c r="HL190" s="405"/>
      <c r="HM190" s="405"/>
      <c r="HN190" s="405"/>
      <c r="HO190" s="405"/>
      <c r="HP190" s="405"/>
      <c r="HQ190" s="405"/>
      <c r="HR190" s="405"/>
    </row>
    <row r="191" spans="1:242" s="505" customFormat="1" ht="34.5" hidden="1" customHeight="1">
      <c r="A191" s="528" t="s">
        <v>791</v>
      </c>
      <c r="B191" s="528" t="s">
        <v>477</v>
      </c>
      <c r="C191" s="529" t="s">
        <v>755</v>
      </c>
      <c r="D191" s="530" t="s">
        <v>574</v>
      </c>
      <c r="E191" s="531" t="s">
        <v>709</v>
      </c>
      <c r="F191" s="531"/>
      <c r="G191" s="531"/>
      <c r="H191" s="532"/>
      <c r="I191" s="533">
        <f>+I$175+I$183+I192</f>
        <v>30</v>
      </c>
      <c r="J191" s="533">
        <f>+J$175+J$183+J192</f>
        <v>30</v>
      </c>
      <c r="K191" s="533"/>
      <c r="L191" s="629"/>
      <c r="M191" s="533"/>
      <c r="N191" s="534"/>
      <c r="O191" s="534"/>
      <c r="P191" s="979"/>
      <c r="Q191" s="1185"/>
      <c r="R191" s="1185"/>
      <c r="S191" s="1003"/>
      <c r="T191" s="535"/>
      <c r="U191" s="535"/>
      <c r="V191" s="535"/>
      <c r="W191" s="536"/>
      <c r="X191" s="530"/>
      <c r="Y191" s="537"/>
      <c r="Z191" s="538"/>
      <c r="AA191" s="1135"/>
      <c r="AB191" s="1136"/>
      <c r="AC191" s="1136"/>
      <c r="AD191" s="1136"/>
      <c r="AE191" s="1135"/>
      <c r="AF191" s="1136"/>
      <c r="AG191" s="1136"/>
      <c r="AH191" s="1136"/>
      <c r="AI191" s="539"/>
    </row>
    <row r="192" spans="1:242" s="505" customFormat="1" ht="34.5" hidden="1" customHeight="1">
      <c r="A192" s="507" t="s">
        <v>866</v>
      </c>
      <c r="B192" s="507" t="s">
        <v>478</v>
      </c>
      <c r="C192" s="508" t="s">
        <v>864</v>
      </c>
      <c r="D192" s="509"/>
      <c r="E192" s="509" t="s">
        <v>756</v>
      </c>
      <c r="F192" s="509"/>
      <c r="G192" s="510" t="s">
        <v>708</v>
      </c>
      <c r="H192" s="511"/>
      <c r="I192" s="512">
        <v>7</v>
      </c>
      <c r="J192" s="511">
        <v>7</v>
      </c>
      <c r="K192" s="512"/>
      <c r="L192" s="577"/>
      <c r="M192" s="512"/>
      <c r="N192" s="511"/>
      <c r="O192" s="513"/>
      <c r="P192" s="980"/>
      <c r="Q192" s="1184"/>
      <c r="R192" s="1184"/>
      <c r="S192" s="1001"/>
      <c r="T192" s="514"/>
      <c r="U192" s="514"/>
      <c r="V192" s="514"/>
      <c r="W192" s="515"/>
      <c r="X192" s="516"/>
      <c r="Y192" s="516"/>
      <c r="Z192" s="516"/>
      <c r="AA192" s="1051"/>
      <c r="AB192" s="1050"/>
      <c r="AC192" s="1050"/>
      <c r="AD192" s="1050"/>
      <c r="AE192" s="1051"/>
      <c r="AF192" s="1050"/>
      <c r="AG192" s="1050"/>
      <c r="AH192" s="1050"/>
      <c r="AI192" s="518"/>
    </row>
    <row r="193" spans="1:242" s="406" customFormat="1" ht="34.5" hidden="1" customHeight="1">
      <c r="A193" s="441"/>
      <c r="B193" s="439" t="s">
        <v>391</v>
      </c>
      <c r="C193" s="438" t="s">
        <v>224</v>
      </c>
      <c r="D193" s="611" t="s">
        <v>565</v>
      </c>
      <c r="E193" s="408" t="s">
        <v>120</v>
      </c>
      <c r="F193" s="408"/>
      <c r="G193" s="409" t="s">
        <v>708</v>
      </c>
      <c r="H193" s="407"/>
      <c r="I193" s="408" t="s">
        <v>56</v>
      </c>
      <c r="J193" s="408" t="s">
        <v>56</v>
      </c>
      <c r="K193" s="399" t="s">
        <v>840</v>
      </c>
      <c r="L193" s="625" t="s">
        <v>24</v>
      </c>
      <c r="M193" s="486"/>
      <c r="N193" s="409">
        <v>22</v>
      </c>
      <c r="O193" s="575"/>
      <c r="P193" s="983"/>
      <c r="Q193" s="1045"/>
      <c r="R193" s="1045"/>
      <c r="S193" s="1010" t="s">
        <v>716</v>
      </c>
      <c r="T193" s="620" t="s">
        <v>348</v>
      </c>
      <c r="U193" s="620" t="s">
        <v>315</v>
      </c>
      <c r="V193" s="620" t="s">
        <v>371</v>
      </c>
      <c r="W193" s="442">
        <v>1</v>
      </c>
      <c r="X193" s="381" t="s">
        <v>314</v>
      </c>
      <c r="Y193" s="381" t="s">
        <v>315</v>
      </c>
      <c r="Z193" s="381" t="s">
        <v>371</v>
      </c>
      <c r="AA193" s="1142">
        <v>1</v>
      </c>
      <c r="AB193" s="1070" t="s">
        <v>314</v>
      </c>
      <c r="AC193" s="1070" t="s">
        <v>315</v>
      </c>
      <c r="AD193" s="1070" t="s">
        <v>371</v>
      </c>
      <c r="AE193" s="1142">
        <v>1</v>
      </c>
      <c r="AF193" s="1070" t="s">
        <v>314</v>
      </c>
      <c r="AG193" s="1070" t="s">
        <v>315</v>
      </c>
      <c r="AH193" s="1143" t="s">
        <v>371</v>
      </c>
      <c r="AI193" s="451" t="s">
        <v>630</v>
      </c>
      <c r="AJ193" s="405"/>
      <c r="AK193" s="405"/>
      <c r="AL193" s="405"/>
      <c r="AM193" s="405"/>
      <c r="AN193" s="405"/>
      <c r="AO193" s="405"/>
      <c r="AP193" s="405"/>
      <c r="AQ193" s="405"/>
      <c r="AR193" s="405"/>
      <c r="AS193" s="405"/>
      <c r="AT193" s="405"/>
      <c r="AU193" s="405"/>
      <c r="AV193" s="405"/>
      <c r="AW193" s="405"/>
      <c r="AX193" s="405"/>
      <c r="AY193" s="405"/>
      <c r="AZ193" s="405"/>
      <c r="BA193" s="405"/>
      <c r="BB193" s="405"/>
      <c r="BC193" s="486"/>
      <c r="BD193" s="405"/>
      <c r="BE193" s="405"/>
      <c r="BF193" s="405"/>
      <c r="BG193" s="405"/>
      <c r="BH193" s="405"/>
      <c r="BI193" s="405"/>
      <c r="BJ193" s="405"/>
      <c r="BK193" s="405"/>
      <c r="BL193" s="405"/>
      <c r="BM193" s="405"/>
      <c r="BN193" s="405"/>
      <c r="BO193" s="405"/>
      <c r="BP193" s="405"/>
      <c r="BQ193" s="405"/>
      <c r="BR193" s="405"/>
      <c r="BS193" s="405"/>
      <c r="BT193" s="405"/>
      <c r="BU193" s="405"/>
      <c r="BV193" s="405"/>
      <c r="BW193" s="405"/>
      <c r="BX193" s="405"/>
      <c r="BY193" s="405"/>
      <c r="BZ193" s="405"/>
      <c r="CA193" s="405"/>
      <c r="CB193" s="405"/>
      <c r="CC193" s="405"/>
      <c r="CD193" s="405"/>
      <c r="CE193" s="405"/>
      <c r="CF193" s="405"/>
      <c r="CG193" s="405"/>
      <c r="CH193" s="405"/>
      <c r="CI193" s="405"/>
      <c r="CJ193" s="405"/>
      <c r="CK193" s="405"/>
      <c r="CL193" s="405"/>
      <c r="CM193" s="405"/>
      <c r="CN193" s="405"/>
      <c r="CO193" s="405"/>
      <c r="CP193" s="405"/>
      <c r="CQ193" s="405"/>
      <c r="CR193" s="405"/>
      <c r="CS193" s="405"/>
      <c r="CT193" s="405"/>
      <c r="CU193" s="405"/>
      <c r="CV193" s="405"/>
      <c r="CW193" s="405"/>
      <c r="CX193" s="405"/>
      <c r="CY193" s="405"/>
      <c r="CZ193" s="405"/>
      <c r="DA193" s="405"/>
      <c r="DB193" s="405"/>
      <c r="DC193" s="405"/>
      <c r="DD193" s="405"/>
      <c r="DE193" s="405"/>
      <c r="DF193" s="405"/>
      <c r="DG193" s="405"/>
      <c r="DH193" s="405"/>
      <c r="DI193" s="405"/>
      <c r="DJ193" s="405"/>
      <c r="DK193" s="405"/>
      <c r="DL193" s="405"/>
      <c r="DM193" s="405"/>
      <c r="DN193" s="405"/>
      <c r="DO193" s="405"/>
      <c r="DP193" s="405"/>
      <c r="DQ193" s="405"/>
      <c r="DR193" s="405"/>
      <c r="DS193" s="405"/>
      <c r="DT193" s="405"/>
      <c r="DU193" s="405"/>
      <c r="DV193" s="405"/>
      <c r="DW193" s="405"/>
      <c r="DX193" s="405"/>
      <c r="DY193" s="405"/>
      <c r="DZ193" s="405"/>
      <c r="EA193" s="405"/>
      <c r="EB193" s="405"/>
      <c r="EC193" s="405"/>
      <c r="ED193" s="405"/>
      <c r="EE193" s="405"/>
      <c r="EF193" s="405"/>
      <c r="EG193" s="405"/>
      <c r="EH193" s="405"/>
      <c r="EI193" s="405"/>
      <c r="EJ193" s="405"/>
      <c r="EK193" s="405"/>
      <c r="EL193" s="405"/>
      <c r="EM193" s="405"/>
      <c r="EN193" s="405"/>
      <c r="EO193" s="405"/>
      <c r="EP193" s="405"/>
      <c r="EQ193" s="405"/>
      <c r="ER193" s="405"/>
      <c r="ES193" s="405"/>
      <c r="ET193" s="405"/>
      <c r="EU193" s="405"/>
      <c r="EV193" s="405"/>
      <c r="EW193" s="405"/>
      <c r="EX193" s="405"/>
      <c r="EY193" s="405"/>
      <c r="EZ193" s="405"/>
      <c r="FA193" s="405"/>
      <c r="FB193" s="405"/>
      <c r="FC193" s="405"/>
      <c r="FD193" s="405"/>
      <c r="FE193" s="405"/>
      <c r="FF193" s="405"/>
      <c r="FG193" s="405"/>
      <c r="FH193" s="405"/>
      <c r="FI193" s="405"/>
      <c r="FJ193" s="405"/>
      <c r="FK193" s="405"/>
      <c r="FL193" s="405"/>
      <c r="FM193" s="405"/>
      <c r="FN193" s="405"/>
      <c r="FO193" s="405"/>
      <c r="FP193" s="405"/>
      <c r="FQ193" s="405"/>
      <c r="FR193" s="405"/>
      <c r="FS193" s="405"/>
      <c r="FT193" s="405"/>
      <c r="FU193" s="405"/>
      <c r="FV193" s="405"/>
      <c r="FW193" s="405"/>
      <c r="FX193" s="405"/>
      <c r="FY193" s="405"/>
      <c r="FZ193" s="405"/>
      <c r="GA193" s="405"/>
      <c r="GB193" s="405"/>
      <c r="GC193" s="405"/>
      <c r="GD193" s="405"/>
      <c r="GE193" s="405"/>
      <c r="GF193" s="405"/>
      <c r="GG193" s="405"/>
      <c r="GH193" s="405"/>
      <c r="GI193" s="405"/>
      <c r="GJ193" s="405"/>
      <c r="GK193" s="405"/>
      <c r="GL193" s="405"/>
      <c r="GM193" s="405"/>
      <c r="GN193" s="405"/>
      <c r="GO193" s="405"/>
      <c r="GP193" s="405"/>
      <c r="GQ193" s="405"/>
      <c r="GR193" s="405"/>
      <c r="GS193" s="405"/>
      <c r="GT193" s="405"/>
      <c r="GU193" s="405"/>
      <c r="GV193" s="405"/>
      <c r="GW193" s="405"/>
      <c r="GX193" s="405"/>
      <c r="GY193" s="405"/>
      <c r="GZ193" s="405"/>
      <c r="HA193" s="405"/>
      <c r="HB193" s="405"/>
      <c r="HC193" s="405"/>
      <c r="HD193" s="405"/>
      <c r="HE193" s="405"/>
      <c r="HF193" s="405"/>
      <c r="HG193" s="405"/>
      <c r="HH193" s="405"/>
      <c r="HI193" s="405"/>
      <c r="HJ193" s="405"/>
      <c r="HK193" s="405"/>
      <c r="HL193" s="405"/>
      <c r="HM193" s="405"/>
      <c r="HN193" s="405"/>
      <c r="HO193" s="405"/>
      <c r="HP193" s="405"/>
      <c r="HQ193" s="405"/>
      <c r="HR193" s="405"/>
    </row>
    <row r="194" spans="1:242" s="406" customFormat="1" ht="34.5" hidden="1" customHeight="1">
      <c r="A194" s="441"/>
      <c r="B194" s="439" t="s">
        <v>393</v>
      </c>
      <c r="C194" s="437" t="s">
        <v>863</v>
      </c>
      <c r="D194" s="611"/>
      <c r="E194" s="408" t="s">
        <v>120</v>
      </c>
      <c r="F194" s="408" t="s">
        <v>29</v>
      </c>
      <c r="G194" s="409" t="s">
        <v>713</v>
      </c>
      <c r="H194" s="407"/>
      <c r="I194" s="408" t="s">
        <v>56</v>
      </c>
      <c r="J194" s="408" t="s">
        <v>56</v>
      </c>
      <c r="K194" s="399" t="s">
        <v>865</v>
      </c>
      <c r="L194" s="625" t="s">
        <v>42</v>
      </c>
      <c r="M194" s="486"/>
      <c r="N194" s="409">
        <v>15</v>
      </c>
      <c r="O194" s="409"/>
      <c r="P194" s="983"/>
      <c r="Q194" s="1045"/>
      <c r="R194" s="1045"/>
      <c r="S194" s="1010">
        <v>1</v>
      </c>
      <c r="T194" s="620" t="s">
        <v>314</v>
      </c>
      <c r="U194" s="620" t="s">
        <v>350</v>
      </c>
      <c r="V194" s="620" t="s">
        <v>355</v>
      </c>
      <c r="W194" s="442">
        <v>1</v>
      </c>
      <c r="X194" s="381" t="s">
        <v>314</v>
      </c>
      <c r="Y194" s="381" t="s">
        <v>350</v>
      </c>
      <c r="Z194" s="381" t="s">
        <v>355</v>
      </c>
      <c r="AA194" s="1142">
        <v>1</v>
      </c>
      <c r="AB194" s="1070" t="s">
        <v>314</v>
      </c>
      <c r="AC194" s="1070" t="s">
        <v>315</v>
      </c>
      <c r="AD194" s="1070" t="s">
        <v>360</v>
      </c>
      <c r="AE194" s="1142">
        <v>1</v>
      </c>
      <c r="AF194" s="1070" t="s">
        <v>314</v>
      </c>
      <c r="AG194" s="1070" t="s">
        <v>359</v>
      </c>
      <c r="AH194" s="1143" t="s">
        <v>360</v>
      </c>
      <c r="AI194" s="451" t="s">
        <v>635</v>
      </c>
      <c r="AJ194" s="405"/>
      <c r="AK194" s="405"/>
      <c r="AL194" s="405"/>
      <c r="AM194" s="405"/>
      <c r="AN194" s="405"/>
      <c r="AO194" s="405"/>
      <c r="AP194" s="405"/>
      <c r="AQ194" s="405"/>
      <c r="AR194" s="405"/>
      <c r="AS194" s="405"/>
      <c r="AT194" s="405"/>
      <c r="AU194" s="405"/>
      <c r="AV194" s="405"/>
      <c r="AW194" s="405"/>
      <c r="AX194" s="405"/>
      <c r="AY194" s="405"/>
      <c r="AZ194" s="405"/>
      <c r="BA194" s="405"/>
      <c r="BB194" s="405"/>
      <c r="BC194" s="486"/>
      <c r="BD194" s="405"/>
      <c r="BE194" s="405"/>
      <c r="BF194" s="405"/>
      <c r="BG194" s="405"/>
      <c r="BH194" s="405"/>
      <c r="BI194" s="405"/>
      <c r="BJ194" s="405"/>
      <c r="BK194" s="405"/>
      <c r="BL194" s="405"/>
      <c r="BM194" s="405"/>
      <c r="BN194" s="405"/>
      <c r="BO194" s="405"/>
      <c r="BP194" s="405"/>
      <c r="BQ194" s="405"/>
      <c r="BR194" s="405"/>
      <c r="BS194" s="405"/>
      <c r="BT194" s="405"/>
      <c r="BU194" s="405"/>
      <c r="BV194" s="405"/>
      <c r="BW194" s="405"/>
      <c r="BX194" s="405"/>
      <c r="BY194" s="405"/>
      <c r="BZ194" s="405"/>
      <c r="CA194" s="405"/>
      <c r="CB194" s="405"/>
      <c r="CC194" s="405"/>
      <c r="CD194" s="405"/>
      <c r="CE194" s="405"/>
      <c r="CF194" s="405"/>
      <c r="CG194" s="405"/>
      <c r="CH194" s="405"/>
      <c r="CI194" s="405"/>
      <c r="CJ194" s="405"/>
      <c r="CK194" s="405"/>
      <c r="CL194" s="405"/>
      <c r="CM194" s="405"/>
      <c r="CN194" s="405"/>
      <c r="CO194" s="405"/>
      <c r="CP194" s="405"/>
      <c r="CQ194" s="405"/>
      <c r="CR194" s="405"/>
      <c r="CS194" s="405"/>
      <c r="CT194" s="405"/>
      <c r="CU194" s="405"/>
      <c r="CV194" s="405"/>
      <c r="CW194" s="405"/>
      <c r="CX194" s="405"/>
      <c r="CY194" s="405"/>
      <c r="CZ194" s="405"/>
      <c r="DA194" s="405"/>
      <c r="DB194" s="405"/>
      <c r="DC194" s="405"/>
      <c r="DD194" s="405"/>
      <c r="DE194" s="405"/>
      <c r="DF194" s="405"/>
      <c r="DG194" s="405"/>
      <c r="DH194" s="405"/>
      <c r="DI194" s="405"/>
      <c r="DJ194" s="405"/>
      <c r="DK194" s="405"/>
      <c r="DL194" s="405"/>
      <c r="DM194" s="405"/>
      <c r="DN194" s="405"/>
      <c r="DO194" s="405"/>
      <c r="DP194" s="405"/>
      <c r="DQ194" s="405"/>
      <c r="DR194" s="405"/>
      <c r="DS194" s="405"/>
      <c r="DT194" s="405"/>
      <c r="DU194" s="405"/>
      <c r="DV194" s="405"/>
      <c r="DW194" s="405"/>
      <c r="DX194" s="405"/>
      <c r="DY194" s="405"/>
      <c r="DZ194" s="405"/>
      <c r="EA194" s="405"/>
      <c r="EB194" s="405"/>
      <c r="EC194" s="405"/>
      <c r="ED194" s="405"/>
      <c r="EE194" s="405"/>
      <c r="EF194" s="405"/>
      <c r="EG194" s="405"/>
      <c r="EH194" s="405"/>
      <c r="EI194" s="405"/>
      <c r="EJ194" s="405"/>
      <c r="EK194" s="405"/>
      <c r="EL194" s="405"/>
      <c r="EM194" s="405"/>
      <c r="EN194" s="405"/>
      <c r="EO194" s="405"/>
      <c r="EP194" s="405"/>
      <c r="EQ194" s="405"/>
      <c r="ER194" s="405"/>
      <c r="ES194" s="405"/>
      <c r="ET194" s="405"/>
      <c r="EU194" s="405"/>
      <c r="EV194" s="405"/>
      <c r="EW194" s="405"/>
      <c r="EX194" s="405"/>
      <c r="EY194" s="405"/>
      <c r="EZ194" s="405"/>
      <c r="FA194" s="405"/>
      <c r="FB194" s="405"/>
      <c r="FC194" s="405"/>
      <c r="FD194" s="405"/>
      <c r="FE194" s="405"/>
      <c r="FF194" s="405"/>
      <c r="FG194" s="405"/>
      <c r="FH194" s="405"/>
      <c r="FI194" s="405"/>
      <c r="FJ194" s="405"/>
      <c r="FK194" s="405"/>
      <c r="FL194" s="405"/>
      <c r="FM194" s="405"/>
      <c r="FN194" s="405"/>
      <c r="FO194" s="405"/>
      <c r="FP194" s="405"/>
      <c r="FQ194" s="405"/>
      <c r="FR194" s="405"/>
      <c r="FS194" s="405"/>
      <c r="FT194" s="405"/>
      <c r="FU194" s="405"/>
      <c r="FV194" s="405"/>
      <c r="FW194" s="405"/>
      <c r="FX194" s="405"/>
      <c r="FY194" s="405"/>
      <c r="FZ194" s="405"/>
      <c r="GA194" s="405"/>
      <c r="GB194" s="405"/>
      <c r="GC194" s="405"/>
      <c r="GD194" s="405"/>
      <c r="GE194" s="405"/>
      <c r="GF194" s="405"/>
      <c r="GG194" s="405"/>
      <c r="GH194" s="405"/>
      <c r="GI194" s="405"/>
      <c r="GJ194" s="405"/>
      <c r="GK194" s="405"/>
      <c r="GL194" s="405"/>
      <c r="GM194" s="405"/>
      <c r="GN194" s="405"/>
      <c r="GO194" s="405"/>
      <c r="GP194" s="405"/>
      <c r="GQ194" s="405"/>
      <c r="GR194" s="405"/>
      <c r="GS194" s="405"/>
      <c r="GT194" s="405"/>
      <c r="GU194" s="405"/>
      <c r="GV194" s="405"/>
      <c r="GW194" s="405"/>
      <c r="GX194" s="405"/>
      <c r="GY194" s="405"/>
      <c r="GZ194" s="405"/>
      <c r="HA194" s="405"/>
      <c r="HB194" s="405"/>
      <c r="HC194" s="405"/>
      <c r="HD194" s="405"/>
      <c r="HE194" s="405"/>
      <c r="HF194" s="405"/>
      <c r="HG194" s="405"/>
      <c r="HH194" s="405"/>
      <c r="HI194" s="405"/>
      <c r="HJ194" s="405"/>
      <c r="HK194" s="405"/>
      <c r="HL194" s="405"/>
      <c r="HM194" s="405"/>
      <c r="HN194" s="405"/>
      <c r="HO194" s="405"/>
      <c r="HP194" s="405"/>
      <c r="HQ194" s="405"/>
      <c r="HR194" s="405"/>
    </row>
    <row r="195" spans="1:242" s="646" customFormat="1" ht="57.75" hidden="1" customHeight="1">
      <c r="A195" s="699"/>
      <c r="B195" s="699" t="s">
        <v>476</v>
      </c>
      <c r="C195" s="700" t="s">
        <v>549</v>
      </c>
      <c r="D195" s="615" t="s">
        <v>860</v>
      </c>
      <c r="E195" s="596" t="s">
        <v>120</v>
      </c>
      <c r="F195" s="597" t="s">
        <v>861</v>
      </c>
      <c r="G195" s="623" t="s">
        <v>714</v>
      </c>
      <c r="H195" s="630"/>
      <c r="I195" s="601" t="s">
        <v>30</v>
      </c>
      <c r="J195" s="601" t="s">
        <v>30</v>
      </c>
      <c r="K195" s="728" t="s">
        <v>862</v>
      </c>
      <c r="L195" s="729">
        <v>70</v>
      </c>
      <c r="M195" s="639"/>
      <c r="N195" s="945">
        <v>22</v>
      </c>
      <c r="O195" s="945">
        <v>0</v>
      </c>
      <c r="P195" s="978"/>
      <c r="Q195" s="1045"/>
      <c r="R195" s="1045"/>
      <c r="S195" s="612">
        <v>1</v>
      </c>
      <c r="T195" s="945" t="s">
        <v>314</v>
      </c>
      <c r="U195" s="945" t="s">
        <v>312</v>
      </c>
      <c r="V195" s="945" t="s">
        <v>1189</v>
      </c>
      <c r="W195" s="653">
        <v>1</v>
      </c>
      <c r="X195" s="652" t="s">
        <v>314</v>
      </c>
      <c r="Y195" s="652" t="s">
        <v>312</v>
      </c>
      <c r="Z195" s="945" t="s">
        <v>1189</v>
      </c>
      <c r="AA195" s="1147">
        <v>1</v>
      </c>
      <c r="AB195" s="1148" t="s">
        <v>314</v>
      </c>
      <c r="AC195" s="1148" t="s">
        <v>359</v>
      </c>
      <c r="AD195" s="1148" t="s">
        <v>360</v>
      </c>
      <c r="AE195" s="1147">
        <v>1</v>
      </c>
      <c r="AF195" s="1148" t="s">
        <v>314</v>
      </c>
      <c r="AG195" s="1148" t="s">
        <v>359</v>
      </c>
      <c r="AH195" s="1148" t="s">
        <v>360</v>
      </c>
      <c r="AI195" s="608" t="s">
        <v>634</v>
      </c>
      <c r="AJ195" s="655"/>
      <c r="AK195" s="655"/>
      <c r="AL195" s="655"/>
      <c r="AM195" s="655"/>
      <c r="AN195" s="655"/>
      <c r="AO195" s="655"/>
      <c r="AP195" s="655"/>
      <c r="AQ195" s="655"/>
      <c r="AR195" s="655"/>
      <c r="AS195" s="655"/>
      <c r="AT195" s="655"/>
      <c r="AU195" s="655"/>
      <c r="AV195" s="655"/>
      <c r="AW195" s="655"/>
      <c r="AX195" s="655"/>
      <c r="AY195" s="655"/>
      <c r="AZ195" s="655"/>
      <c r="BA195" s="655"/>
      <c r="BB195" s="655"/>
      <c r="BC195" s="655"/>
      <c r="BD195" s="655"/>
      <c r="BE195" s="655"/>
      <c r="BF195" s="655"/>
      <c r="BG195" s="655"/>
      <c r="BH195" s="655"/>
      <c r="BI195" s="655"/>
      <c r="BJ195" s="655"/>
      <c r="BK195" s="655"/>
      <c r="BL195" s="655"/>
      <c r="BM195" s="655"/>
      <c r="BN195" s="655"/>
      <c r="BO195" s="655"/>
      <c r="BP195" s="655"/>
      <c r="BQ195" s="655"/>
      <c r="BR195" s="655"/>
      <c r="BS195" s="655"/>
      <c r="BT195" s="655"/>
      <c r="BU195" s="655"/>
      <c r="BV195" s="655"/>
      <c r="BW195" s="655"/>
      <c r="BX195" s="655"/>
      <c r="BY195" s="655"/>
      <c r="BZ195" s="655"/>
      <c r="CA195" s="655"/>
      <c r="CB195" s="655"/>
      <c r="CC195" s="655"/>
      <c r="CD195" s="655"/>
      <c r="CE195" s="655"/>
      <c r="CF195" s="655"/>
      <c r="CG195" s="655"/>
      <c r="CH195" s="655"/>
      <c r="CI195" s="655"/>
      <c r="CJ195" s="655"/>
      <c r="CK195" s="655"/>
      <c r="CL195" s="655"/>
      <c r="CM195" s="655"/>
      <c r="CN195" s="655"/>
      <c r="CO195" s="655"/>
      <c r="CP195" s="655"/>
      <c r="CQ195" s="655"/>
      <c r="CR195" s="655"/>
      <c r="CS195" s="655"/>
      <c r="CT195" s="655"/>
      <c r="CU195" s="655"/>
      <c r="CV195" s="655"/>
      <c r="CW195" s="655"/>
      <c r="CX195" s="655"/>
      <c r="CY195" s="655"/>
      <c r="CZ195" s="655"/>
      <c r="DA195" s="655"/>
      <c r="DB195" s="655"/>
      <c r="DC195" s="655"/>
      <c r="DD195" s="655"/>
      <c r="DE195" s="655"/>
      <c r="DF195" s="655"/>
      <c r="DG195" s="655"/>
      <c r="DH195" s="655"/>
      <c r="DI195" s="655"/>
      <c r="DJ195" s="655"/>
      <c r="DK195" s="655"/>
      <c r="DL195" s="655"/>
      <c r="DM195" s="655"/>
      <c r="DN195" s="655"/>
      <c r="DO195" s="655"/>
      <c r="DP195" s="655"/>
      <c r="DQ195" s="655"/>
      <c r="DR195" s="655"/>
      <c r="DS195" s="655"/>
      <c r="DT195" s="655"/>
      <c r="DU195" s="655"/>
      <c r="DV195" s="655"/>
      <c r="DW195" s="655"/>
      <c r="DX195" s="655"/>
      <c r="DY195" s="655"/>
      <c r="DZ195" s="655"/>
      <c r="EA195" s="655"/>
      <c r="EB195" s="655"/>
      <c r="EC195" s="655"/>
      <c r="ED195" s="655"/>
      <c r="EE195" s="655"/>
      <c r="EF195" s="655"/>
      <c r="EG195" s="655"/>
      <c r="EH195" s="655"/>
      <c r="EI195" s="655"/>
      <c r="EJ195" s="655"/>
      <c r="EK195" s="655"/>
      <c r="EL195" s="655"/>
      <c r="EM195" s="655"/>
      <c r="EN195" s="655"/>
      <c r="EO195" s="655"/>
      <c r="EP195" s="655"/>
      <c r="EQ195" s="655"/>
      <c r="ER195" s="655"/>
      <c r="ES195" s="655"/>
      <c r="ET195" s="655"/>
      <c r="EU195" s="655"/>
      <c r="EV195" s="655"/>
      <c r="EW195" s="655"/>
      <c r="EX195" s="655"/>
      <c r="EY195" s="655"/>
      <c r="EZ195" s="655"/>
      <c r="FA195" s="655"/>
      <c r="FB195" s="655"/>
      <c r="FC195" s="655"/>
      <c r="FD195" s="655"/>
      <c r="FE195" s="655"/>
      <c r="FF195" s="655"/>
      <c r="FG195" s="655"/>
      <c r="FH195" s="655"/>
      <c r="FI195" s="655"/>
      <c r="FJ195" s="655"/>
      <c r="FK195" s="655"/>
      <c r="FL195" s="655"/>
      <c r="FM195" s="655"/>
      <c r="FN195" s="655"/>
      <c r="FO195" s="655"/>
      <c r="FP195" s="655"/>
      <c r="FQ195" s="655"/>
      <c r="FR195" s="655"/>
      <c r="FS195" s="655"/>
      <c r="FT195" s="655"/>
      <c r="FU195" s="655"/>
      <c r="FV195" s="655"/>
      <c r="FW195" s="655"/>
      <c r="FX195" s="655"/>
      <c r="FY195" s="655"/>
      <c r="FZ195" s="655"/>
      <c r="GA195" s="655"/>
      <c r="GB195" s="655"/>
      <c r="GC195" s="655"/>
      <c r="GD195" s="655"/>
      <c r="GE195" s="655"/>
      <c r="GF195" s="655"/>
      <c r="GG195" s="655"/>
      <c r="GH195" s="655"/>
      <c r="GI195" s="655"/>
      <c r="GJ195" s="655"/>
      <c r="GK195" s="655"/>
      <c r="GL195" s="655"/>
      <c r="GM195" s="655"/>
      <c r="GN195" s="655"/>
      <c r="GO195" s="655"/>
      <c r="GP195" s="655"/>
      <c r="GQ195" s="655"/>
      <c r="GR195" s="655"/>
      <c r="GS195" s="655"/>
      <c r="GT195" s="655"/>
      <c r="GU195" s="655"/>
      <c r="GV195" s="655"/>
      <c r="GW195" s="655"/>
      <c r="GX195" s="655"/>
      <c r="GY195" s="655"/>
      <c r="GZ195" s="655"/>
      <c r="HA195" s="655"/>
      <c r="HB195" s="655"/>
      <c r="HC195" s="655"/>
      <c r="HD195" s="655"/>
      <c r="HE195" s="655"/>
      <c r="HF195" s="655"/>
      <c r="HG195" s="655"/>
      <c r="HH195" s="655"/>
      <c r="HI195" s="655"/>
      <c r="HJ195" s="655"/>
      <c r="HK195" s="655"/>
      <c r="HL195" s="655"/>
      <c r="HM195" s="655"/>
      <c r="HN195" s="655"/>
      <c r="HO195" s="655"/>
      <c r="HP195" s="655"/>
      <c r="HQ195" s="655"/>
      <c r="HR195" s="655"/>
      <c r="HS195" s="655"/>
      <c r="HT195" s="655"/>
      <c r="HU195" s="655"/>
      <c r="HV195" s="655"/>
      <c r="HW195" s="655"/>
      <c r="HX195" s="655"/>
      <c r="HY195" s="655"/>
      <c r="HZ195" s="655"/>
      <c r="IA195" s="655"/>
      <c r="IB195" s="655"/>
      <c r="IC195" s="655"/>
      <c r="ID195" s="655"/>
      <c r="IE195" s="655"/>
      <c r="IF195" s="655"/>
      <c r="IG195" s="655"/>
      <c r="IH195" s="655"/>
    </row>
    <row r="196" spans="1:242" s="505" customFormat="1" ht="34.5" hidden="1" customHeight="1">
      <c r="A196" s="528" t="s">
        <v>798</v>
      </c>
      <c r="B196" s="528" t="s">
        <v>479</v>
      </c>
      <c r="C196" s="529" t="s">
        <v>188</v>
      </c>
      <c r="D196" s="530" t="s">
        <v>575</v>
      </c>
      <c r="E196" s="531" t="s">
        <v>709</v>
      </c>
      <c r="F196" s="531"/>
      <c r="G196" s="531"/>
      <c r="H196" s="532"/>
      <c r="I196" s="533">
        <f>+I$175+I$183+I197</f>
        <v>30</v>
      </c>
      <c r="J196" s="533">
        <f>+J$175+J$183+J197</f>
        <v>30</v>
      </c>
      <c r="K196" s="533"/>
      <c r="L196" s="629"/>
      <c r="M196" s="533"/>
      <c r="N196" s="534"/>
      <c r="O196" s="534"/>
      <c r="P196" s="979"/>
      <c r="Q196" s="1185"/>
      <c r="R196" s="1185"/>
      <c r="S196" s="1003"/>
      <c r="T196" s="535"/>
      <c r="U196" s="535"/>
      <c r="V196" s="535"/>
      <c r="W196" s="536"/>
      <c r="X196" s="530"/>
      <c r="Y196" s="537"/>
      <c r="Z196" s="538"/>
      <c r="AA196" s="1135"/>
      <c r="AB196" s="1136"/>
      <c r="AC196" s="1136"/>
      <c r="AD196" s="1136"/>
      <c r="AE196" s="1135"/>
      <c r="AF196" s="1136"/>
      <c r="AG196" s="1136"/>
      <c r="AH196" s="1136"/>
      <c r="AI196" s="539"/>
    </row>
    <row r="197" spans="1:242" s="505" customFormat="1" ht="34.5" hidden="1" customHeight="1">
      <c r="A197" s="507" t="s">
        <v>867</v>
      </c>
      <c r="B197" s="507" t="s">
        <v>480</v>
      </c>
      <c r="C197" s="508" t="s">
        <v>481</v>
      </c>
      <c r="D197" s="509"/>
      <c r="E197" s="509" t="s">
        <v>756</v>
      </c>
      <c r="F197" s="509"/>
      <c r="G197" s="510" t="s">
        <v>708</v>
      </c>
      <c r="H197" s="511"/>
      <c r="I197" s="512">
        <v>7</v>
      </c>
      <c r="J197" s="511">
        <v>7</v>
      </c>
      <c r="K197" s="512"/>
      <c r="L197" s="577"/>
      <c r="M197" s="512"/>
      <c r="N197" s="511"/>
      <c r="O197" s="513"/>
      <c r="P197" s="980"/>
      <c r="Q197" s="1184"/>
      <c r="R197" s="1184"/>
      <c r="S197" s="1001"/>
      <c r="T197" s="514"/>
      <c r="U197" s="514"/>
      <c r="V197" s="514"/>
      <c r="W197" s="515"/>
      <c r="X197" s="516"/>
      <c r="Y197" s="516"/>
      <c r="Z197" s="516"/>
      <c r="AA197" s="1051"/>
      <c r="AB197" s="1050"/>
      <c r="AC197" s="1050"/>
      <c r="AD197" s="1050"/>
      <c r="AE197" s="1051"/>
      <c r="AF197" s="1050"/>
      <c r="AG197" s="1050"/>
      <c r="AH197" s="1050"/>
      <c r="AI197" s="518"/>
    </row>
    <row r="198" spans="1:242" s="406" customFormat="1" ht="34.5" hidden="1" customHeight="1">
      <c r="A198" s="441"/>
      <c r="B198" s="439" t="s">
        <v>492</v>
      </c>
      <c r="C198" s="438" t="s">
        <v>206</v>
      </c>
      <c r="D198" s="611"/>
      <c r="E198" s="408" t="s">
        <v>120</v>
      </c>
      <c r="F198" s="408"/>
      <c r="G198" s="409" t="s">
        <v>708</v>
      </c>
      <c r="H198" s="407"/>
      <c r="I198" s="408" t="s">
        <v>56</v>
      </c>
      <c r="J198" s="408">
        <v>2</v>
      </c>
      <c r="K198" s="399" t="s">
        <v>849</v>
      </c>
      <c r="L198" s="625" t="s">
        <v>57</v>
      </c>
      <c r="M198" s="486"/>
      <c r="N198" s="409"/>
      <c r="O198" s="409">
        <v>24</v>
      </c>
      <c r="P198" s="983"/>
      <c r="Q198" s="1045"/>
      <c r="R198" s="1045"/>
      <c r="S198" s="1010" t="s">
        <v>788</v>
      </c>
      <c r="T198" s="620" t="s">
        <v>348</v>
      </c>
      <c r="U198" s="620" t="s">
        <v>349</v>
      </c>
      <c r="V198" s="620" t="s">
        <v>446</v>
      </c>
      <c r="W198" s="442">
        <v>1</v>
      </c>
      <c r="X198" s="381" t="s">
        <v>314</v>
      </c>
      <c r="Y198" s="381" t="s">
        <v>312</v>
      </c>
      <c r="Z198" s="381" t="s">
        <v>354</v>
      </c>
      <c r="AA198" s="1142">
        <v>1</v>
      </c>
      <c r="AB198" s="1070" t="s">
        <v>314</v>
      </c>
      <c r="AC198" s="1070" t="s">
        <v>312</v>
      </c>
      <c r="AD198" s="1070" t="s">
        <v>354</v>
      </c>
      <c r="AE198" s="1142">
        <v>1</v>
      </c>
      <c r="AF198" s="1070" t="s">
        <v>314</v>
      </c>
      <c r="AG198" s="1070" t="s">
        <v>312</v>
      </c>
      <c r="AH198" s="1143" t="s">
        <v>354</v>
      </c>
      <c r="AI198" s="451" t="s">
        <v>631</v>
      </c>
      <c r="AJ198" s="405"/>
      <c r="AK198" s="405"/>
      <c r="AL198" s="405"/>
      <c r="AM198" s="405"/>
      <c r="AN198" s="405"/>
      <c r="AO198" s="405"/>
      <c r="AP198" s="405"/>
      <c r="AQ198" s="405"/>
      <c r="AR198" s="405"/>
      <c r="AS198" s="405"/>
      <c r="AT198" s="405"/>
      <c r="AU198" s="405"/>
      <c r="AV198" s="405"/>
      <c r="AW198" s="405"/>
      <c r="AX198" s="405"/>
      <c r="AY198" s="405"/>
      <c r="AZ198" s="405"/>
      <c r="BA198" s="405"/>
      <c r="BB198" s="405"/>
      <c r="BC198" s="486"/>
      <c r="BD198" s="405"/>
      <c r="BE198" s="405"/>
      <c r="BF198" s="405"/>
      <c r="BG198" s="405"/>
      <c r="BH198" s="405"/>
      <c r="BI198" s="405"/>
      <c r="BJ198" s="405"/>
      <c r="BK198" s="405"/>
      <c r="BL198" s="405"/>
      <c r="BM198" s="405"/>
      <c r="BN198" s="405"/>
      <c r="BO198" s="405"/>
      <c r="BP198" s="405"/>
      <c r="BQ198" s="405"/>
      <c r="BR198" s="405"/>
      <c r="BS198" s="405"/>
      <c r="BT198" s="405"/>
      <c r="BU198" s="405"/>
      <c r="BV198" s="405"/>
      <c r="BW198" s="405"/>
      <c r="BX198" s="405"/>
      <c r="BY198" s="405"/>
      <c r="BZ198" s="405"/>
      <c r="CA198" s="405"/>
      <c r="CB198" s="405"/>
      <c r="CC198" s="405"/>
      <c r="CD198" s="405"/>
      <c r="CE198" s="405"/>
      <c r="CF198" s="405"/>
      <c r="CG198" s="405"/>
      <c r="CH198" s="405"/>
      <c r="CI198" s="405"/>
      <c r="CJ198" s="405"/>
      <c r="CK198" s="405"/>
      <c r="CL198" s="405"/>
      <c r="CM198" s="405"/>
      <c r="CN198" s="405"/>
      <c r="CO198" s="405"/>
      <c r="CP198" s="405"/>
      <c r="CQ198" s="405"/>
      <c r="CR198" s="405"/>
      <c r="CS198" s="405"/>
      <c r="CT198" s="405"/>
      <c r="CU198" s="405"/>
      <c r="CV198" s="405"/>
      <c r="CW198" s="405"/>
      <c r="CX198" s="405"/>
      <c r="CY198" s="405"/>
      <c r="CZ198" s="405"/>
      <c r="DA198" s="405"/>
      <c r="DB198" s="405"/>
      <c r="DC198" s="405"/>
      <c r="DD198" s="405"/>
      <c r="DE198" s="405"/>
      <c r="DF198" s="405"/>
      <c r="DG198" s="405"/>
      <c r="DH198" s="405"/>
      <c r="DI198" s="405"/>
      <c r="DJ198" s="405"/>
      <c r="DK198" s="405"/>
      <c r="DL198" s="405"/>
      <c r="DM198" s="405"/>
      <c r="DN198" s="405"/>
      <c r="DO198" s="405"/>
      <c r="DP198" s="405"/>
      <c r="DQ198" s="405"/>
      <c r="DR198" s="405"/>
      <c r="DS198" s="405"/>
      <c r="DT198" s="405"/>
      <c r="DU198" s="405"/>
      <c r="DV198" s="405"/>
      <c r="DW198" s="405"/>
      <c r="DX198" s="405"/>
      <c r="DY198" s="405"/>
      <c r="DZ198" s="405"/>
      <c r="EA198" s="405"/>
      <c r="EB198" s="405"/>
      <c r="EC198" s="405"/>
      <c r="ED198" s="405"/>
      <c r="EE198" s="405"/>
      <c r="EF198" s="405"/>
      <c r="EG198" s="405"/>
      <c r="EH198" s="405"/>
      <c r="EI198" s="405"/>
      <c r="EJ198" s="405"/>
      <c r="EK198" s="405"/>
      <c r="EL198" s="405"/>
      <c r="EM198" s="405"/>
      <c r="EN198" s="405"/>
      <c r="EO198" s="405"/>
      <c r="EP198" s="405"/>
      <c r="EQ198" s="405"/>
      <c r="ER198" s="405"/>
      <c r="ES198" s="405"/>
      <c r="ET198" s="405"/>
      <c r="EU198" s="405"/>
      <c r="EV198" s="405"/>
      <c r="EW198" s="405"/>
      <c r="EX198" s="405"/>
      <c r="EY198" s="405"/>
      <c r="EZ198" s="405"/>
      <c r="FA198" s="405"/>
      <c r="FB198" s="405"/>
      <c r="FC198" s="405"/>
      <c r="FD198" s="405"/>
      <c r="FE198" s="405"/>
      <c r="FF198" s="405"/>
      <c r="FG198" s="405"/>
      <c r="FH198" s="405"/>
      <c r="FI198" s="405"/>
      <c r="FJ198" s="405"/>
      <c r="FK198" s="405"/>
      <c r="FL198" s="405"/>
      <c r="FM198" s="405"/>
      <c r="FN198" s="405"/>
      <c r="FO198" s="405"/>
      <c r="FP198" s="405"/>
      <c r="FQ198" s="405"/>
      <c r="FR198" s="405"/>
      <c r="FS198" s="405"/>
      <c r="FT198" s="405"/>
      <c r="FU198" s="405"/>
      <c r="FV198" s="405"/>
      <c r="FW198" s="405"/>
      <c r="FX198" s="405"/>
      <c r="FY198" s="405"/>
      <c r="FZ198" s="405"/>
      <c r="GA198" s="405"/>
      <c r="GB198" s="405"/>
      <c r="GC198" s="405"/>
      <c r="GD198" s="405"/>
      <c r="GE198" s="405"/>
      <c r="GF198" s="405"/>
      <c r="GG198" s="405"/>
      <c r="GH198" s="405"/>
      <c r="GI198" s="405"/>
      <c r="GJ198" s="405"/>
      <c r="GK198" s="405"/>
      <c r="GL198" s="405"/>
      <c r="GM198" s="405"/>
      <c r="GN198" s="405"/>
      <c r="GO198" s="405"/>
      <c r="GP198" s="405"/>
      <c r="GQ198" s="405"/>
      <c r="GR198" s="405"/>
      <c r="GS198" s="405"/>
      <c r="GT198" s="405"/>
      <c r="GU198" s="405"/>
      <c r="GV198" s="405"/>
      <c r="GW198" s="405"/>
      <c r="GX198" s="405"/>
      <c r="GY198" s="405"/>
      <c r="GZ198" s="405"/>
      <c r="HA198" s="405"/>
      <c r="HB198" s="405"/>
      <c r="HC198" s="405"/>
      <c r="HD198" s="405"/>
      <c r="HE198" s="405"/>
      <c r="HF198" s="405"/>
      <c r="HG198" s="405"/>
      <c r="HH198" s="405"/>
      <c r="HI198" s="405"/>
      <c r="HJ198" s="405"/>
      <c r="HK198" s="405"/>
      <c r="HL198" s="405"/>
      <c r="HM198" s="405"/>
      <c r="HN198" s="405"/>
      <c r="HO198" s="405"/>
      <c r="HP198" s="405"/>
      <c r="HQ198" s="405"/>
      <c r="HR198" s="405"/>
    </row>
    <row r="199" spans="1:242" s="406" customFormat="1" ht="34.5" hidden="1" customHeight="1">
      <c r="A199" s="441"/>
      <c r="B199" s="439" t="s">
        <v>493</v>
      </c>
      <c r="C199" s="437" t="s">
        <v>225</v>
      </c>
      <c r="D199" s="611" t="s">
        <v>1002</v>
      </c>
      <c r="E199" s="408" t="s">
        <v>120</v>
      </c>
      <c r="F199" s="427" t="s">
        <v>997</v>
      </c>
      <c r="G199" s="409" t="s">
        <v>708</v>
      </c>
      <c r="H199" s="407"/>
      <c r="I199" s="408" t="s">
        <v>30</v>
      </c>
      <c r="J199" s="408" t="s">
        <v>30</v>
      </c>
      <c r="K199" s="399" t="s">
        <v>965</v>
      </c>
      <c r="L199" s="625" t="s">
        <v>24</v>
      </c>
      <c r="M199" s="486"/>
      <c r="N199" s="409">
        <v>18</v>
      </c>
      <c r="O199" s="409">
        <v>8</v>
      </c>
      <c r="P199" s="983"/>
      <c r="Q199" s="1045"/>
      <c r="R199" s="1045"/>
      <c r="S199" s="1010">
        <v>1</v>
      </c>
      <c r="T199" s="620" t="s">
        <v>311</v>
      </c>
      <c r="U199" s="620" t="s">
        <v>394</v>
      </c>
      <c r="V199" s="620"/>
      <c r="W199" s="442">
        <v>1</v>
      </c>
      <c r="X199" s="381" t="s">
        <v>314</v>
      </c>
      <c r="Y199" s="381" t="s">
        <v>359</v>
      </c>
      <c r="Z199" s="381" t="s">
        <v>360</v>
      </c>
      <c r="AA199" s="1142">
        <v>1</v>
      </c>
      <c r="AB199" s="1070" t="s">
        <v>314</v>
      </c>
      <c r="AC199" s="1070" t="s">
        <v>359</v>
      </c>
      <c r="AD199" s="1070" t="s">
        <v>360</v>
      </c>
      <c r="AE199" s="1142">
        <v>1</v>
      </c>
      <c r="AF199" s="1070" t="s">
        <v>314</v>
      </c>
      <c r="AG199" s="1070" t="s">
        <v>359</v>
      </c>
      <c r="AH199" s="1143" t="s">
        <v>360</v>
      </c>
      <c r="AI199" s="451" t="s">
        <v>632</v>
      </c>
      <c r="AJ199" s="405"/>
      <c r="AK199" s="405"/>
      <c r="AL199" s="405"/>
      <c r="AM199" s="405"/>
      <c r="AN199" s="405"/>
      <c r="AO199" s="405"/>
      <c r="AP199" s="405"/>
      <c r="AQ199" s="405"/>
      <c r="AR199" s="405"/>
      <c r="AS199" s="405"/>
      <c r="AT199" s="405"/>
      <c r="AU199" s="405"/>
      <c r="AV199" s="405"/>
      <c r="AW199" s="405"/>
      <c r="AX199" s="405"/>
      <c r="AY199" s="405"/>
      <c r="AZ199" s="405"/>
      <c r="BA199" s="405"/>
      <c r="BB199" s="405"/>
      <c r="BC199" s="486"/>
      <c r="BD199" s="405"/>
      <c r="BE199" s="405"/>
      <c r="BF199" s="405"/>
      <c r="BG199" s="405"/>
      <c r="BH199" s="405"/>
      <c r="BI199" s="405"/>
      <c r="BJ199" s="405"/>
      <c r="BK199" s="405"/>
      <c r="BL199" s="405"/>
      <c r="BM199" s="405"/>
      <c r="BN199" s="405"/>
      <c r="BO199" s="405"/>
      <c r="BP199" s="405"/>
      <c r="BQ199" s="405"/>
      <c r="BR199" s="405"/>
      <c r="BS199" s="405"/>
      <c r="BT199" s="405"/>
      <c r="BU199" s="405"/>
      <c r="BV199" s="405"/>
      <c r="BW199" s="405"/>
      <c r="BX199" s="405"/>
      <c r="BY199" s="405"/>
      <c r="BZ199" s="405"/>
      <c r="CA199" s="405"/>
      <c r="CB199" s="405"/>
      <c r="CC199" s="405"/>
      <c r="CD199" s="405"/>
      <c r="CE199" s="405"/>
      <c r="CF199" s="405"/>
      <c r="CG199" s="405"/>
      <c r="CH199" s="405"/>
      <c r="CI199" s="405"/>
      <c r="CJ199" s="405"/>
      <c r="CK199" s="405"/>
      <c r="CL199" s="405"/>
      <c r="CM199" s="405"/>
      <c r="CN199" s="405"/>
      <c r="CO199" s="405"/>
      <c r="CP199" s="405"/>
      <c r="CQ199" s="405"/>
      <c r="CR199" s="405"/>
      <c r="CS199" s="405"/>
      <c r="CT199" s="405"/>
      <c r="CU199" s="405"/>
      <c r="CV199" s="405"/>
      <c r="CW199" s="405"/>
      <c r="CX199" s="405"/>
      <c r="CY199" s="405"/>
      <c r="CZ199" s="405"/>
      <c r="DA199" s="405"/>
      <c r="DB199" s="405"/>
      <c r="DC199" s="405"/>
      <c r="DD199" s="405"/>
      <c r="DE199" s="405"/>
      <c r="DF199" s="405"/>
      <c r="DG199" s="405"/>
      <c r="DH199" s="405"/>
      <c r="DI199" s="405"/>
      <c r="DJ199" s="405"/>
      <c r="DK199" s="405"/>
      <c r="DL199" s="405"/>
      <c r="DM199" s="405"/>
      <c r="DN199" s="405"/>
      <c r="DO199" s="405"/>
      <c r="DP199" s="405"/>
      <c r="DQ199" s="405"/>
      <c r="DR199" s="405"/>
      <c r="DS199" s="405"/>
      <c r="DT199" s="405"/>
      <c r="DU199" s="405"/>
      <c r="DV199" s="405"/>
      <c r="DW199" s="405"/>
      <c r="DX199" s="405"/>
      <c r="DY199" s="405"/>
      <c r="DZ199" s="405"/>
      <c r="EA199" s="405"/>
      <c r="EB199" s="405"/>
      <c r="EC199" s="405"/>
      <c r="ED199" s="405"/>
      <c r="EE199" s="405"/>
      <c r="EF199" s="405"/>
      <c r="EG199" s="405"/>
      <c r="EH199" s="405"/>
      <c r="EI199" s="405"/>
      <c r="EJ199" s="405"/>
      <c r="EK199" s="405"/>
      <c r="EL199" s="405"/>
      <c r="EM199" s="405"/>
      <c r="EN199" s="405"/>
      <c r="EO199" s="405"/>
      <c r="EP199" s="405"/>
      <c r="EQ199" s="405"/>
      <c r="ER199" s="405"/>
      <c r="ES199" s="405"/>
      <c r="ET199" s="405"/>
      <c r="EU199" s="405"/>
      <c r="EV199" s="405"/>
      <c r="EW199" s="405"/>
      <c r="EX199" s="405"/>
      <c r="EY199" s="405"/>
      <c r="EZ199" s="405"/>
      <c r="FA199" s="405"/>
      <c r="FB199" s="405"/>
      <c r="FC199" s="405"/>
      <c r="FD199" s="405"/>
      <c r="FE199" s="405"/>
      <c r="FF199" s="405"/>
      <c r="FG199" s="405"/>
      <c r="FH199" s="405"/>
      <c r="FI199" s="405"/>
      <c r="FJ199" s="405"/>
      <c r="FK199" s="405"/>
      <c r="FL199" s="405"/>
      <c r="FM199" s="405"/>
      <c r="FN199" s="405"/>
      <c r="FO199" s="405"/>
      <c r="FP199" s="405"/>
      <c r="FQ199" s="405"/>
      <c r="FR199" s="405"/>
      <c r="FS199" s="405"/>
      <c r="FT199" s="405"/>
      <c r="FU199" s="405"/>
      <c r="FV199" s="405"/>
      <c r="FW199" s="405"/>
      <c r="FX199" s="405"/>
      <c r="FY199" s="405"/>
      <c r="FZ199" s="405"/>
      <c r="GA199" s="405"/>
      <c r="GB199" s="405"/>
      <c r="GC199" s="405"/>
      <c r="GD199" s="405"/>
      <c r="GE199" s="405"/>
      <c r="GF199" s="405"/>
      <c r="GG199" s="405"/>
      <c r="GH199" s="405"/>
      <c r="GI199" s="405"/>
      <c r="GJ199" s="405"/>
      <c r="GK199" s="405"/>
      <c r="GL199" s="405"/>
      <c r="GM199" s="405"/>
      <c r="GN199" s="405"/>
      <c r="GO199" s="405"/>
      <c r="GP199" s="405"/>
      <c r="GQ199" s="405"/>
      <c r="GR199" s="405"/>
      <c r="GS199" s="405"/>
      <c r="GT199" s="405"/>
      <c r="GU199" s="405"/>
      <c r="GV199" s="405"/>
      <c r="GW199" s="405"/>
      <c r="GX199" s="405"/>
      <c r="GY199" s="405"/>
      <c r="GZ199" s="405"/>
      <c r="HA199" s="405"/>
      <c r="HB199" s="405"/>
      <c r="HC199" s="405"/>
      <c r="HD199" s="405"/>
      <c r="HE199" s="405"/>
      <c r="HF199" s="405"/>
      <c r="HG199" s="405"/>
      <c r="HH199" s="405"/>
      <c r="HI199" s="405"/>
      <c r="HJ199" s="405"/>
      <c r="HK199" s="405"/>
      <c r="HL199" s="405"/>
      <c r="HM199" s="405"/>
      <c r="HN199" s="405"/>
      <c r="HO199" s="405"/>
      <c r="HP199" s="405"/>
      <c r="HQ199" s="405"/>
      <c r="HR199" s="405"/>
    </row>
    <row r="200" spans="1:242" s="406" customFormat="1" ht="34.5" hidden="1" customHeight="1">
      <c r="A200" s="441"/>
      <c r="B200" s="439" t="s">
        <v>494</v>
      </c>
      <c r="C200" s="437" t="s">
        <v>524</v>
      </c>
      <c r="D200" s="611" t="s">
        <v>566</v>
      </c>
      <c r="E200" s="408" t="s">
        <v>120</v>
      </c>
      <c r="F200" s="408"/>
      <c r="G200" s="409" t="s">
        <v>708</v>
      </c>
      <c r="H200" s="407"/>
      <c r="I200" s="408" t="s">
        <v>56</v>
      </c>
      <c r="J200" s="408" t="s">
        <v>56</v>
      </c>
      <c r="K200" s="399" t="s">
        <v>848</v>
      </c>
      <c r="L200" s="625" t="s">
        <v>24</v>
      </c>
      <c r="M200" s="486"/>
      <c r="N200" s="409"/>
      <c r="O200" s="409">
        <v>12</v>
      </c>
      <c r="P200" s="983"/>
      <c r="Q200" s="1045"/>
      <c r="R200" s="1045"/>
      <c r="S200" s="1010">
        <v>1</v>
      </c>
      <c r="T200" s="620" t="s">
        <v>311</v>
      </c>
      <c r="U200" s="620"/>
      <c r="V200" s="620"/>
      <c r="W200" s="442">
        <v>1</v>
      </c>
      <c r="X200" s="381" t="s">
        <v>314</v>
      </c>
      <c r="Y200" s="381" t="s">
        <v>359</v>
      </c>
      <c r="Z200" s="381" t="s">
        <v>371</v>
      </c>
      <c r="AA200" s="1142">
        <v>1</v>
      </c>
      <c r="AB200" s="1070" t="s">
        <v>314</v>
      </c>
      <c r="AC200" s="1070" t="s">
        <v>359</v>
      </c>
      <c r="AD200" s="1070" t="s">
        <v>371</v>
      </c>
      <c r="AE200" s="1142">
        <v>1</v>
      </c>
      <c r="AF200" s="1070" t="s">
        <v>314</v>
      </c>
      <c r="AG200" s="1070" t="s">
        <v>359</v>
      </c>
      <c r="AH200" s="1143" t="s">
        <v>371</v>
      </c>
      <c r="AI200" s="451" t="s">
        <v>633</v>
      </c>
      <c r="AJ200" s="405"/>
      <c r="AK200" s="405"/>
      <c r="AL200" s="405"/>
      <c r="AM200" s="405"/>
      <c r="AN200" s="405"/>
      <c r="AO200" s="405"/>
      <c r="AP200" s="405"/>
      <c r="AQ200" s="405"/>
      <c r="AR200" s="405"/>
      <c r="AS200" s="405"/>
      <c r="AT200" s="405"/>
      <c r="AU200" s="405"/>
      <c r="AV200" s="405"/>
      <c r="AW200" s="405"/>
      <c r="AX200" s="405"/>
      <c r="AY200" s="405"/>
      <c r="AZ200" s="405"/>
      <c r="BA200" s="405"/>
      <c r="BB200" s="405"/>
      <c r="BC200" s="486"/>
      <c r="BD200" s="405"/>
      <c r="BE200" s="405"/>
      <c r="BF200" s="405"/>
      <c r="BG200" s="405"/>
      <c r="BH200" s="405"/>
      <c r="BI200" s="405"/>
      <c r="BJ200" s="405"/>
      <c r="BK200" s="405"/>
      <c r="BL200" s="405"/>
      <c r="BM200" s="405"/>
      <c r="BN200" s="405"/>
      <c r="BO200" s="405"/>
      <c r="BP200" s="405"/>
      <c r="BQ200" s="405"/>
      <c r="BR200" s="405"/>
      <c r="BS200" s="405"/>
      <c r="BT200" s="405"/>
      <c r="BU200" s="405"/>
      <c r="BV200" s="405"/>
      <c r="BW200" s="405"/>
      <c r="BX200" s="405"/>
      <c r="BY200" s="405"/>
      <c r="BZ200" s="405"/>
      <c r="CA200" s="405"/>
      <c r="CB200" s="405"/>
      <c r="CC200" s="405"/>
      <c r="CD200" s="405"/>
      <c r="CE200" s="405"/>
      <c r="CF200" s="405"/>
      <c r="CG200" s="405"/>
      <c r="CH200" s="405"/>
      <c r="CI200" s="405"/>
      <c r="CJ200" s="405"/>
      <c r="CK200" s="405"/>
      <c r="CL200" s="405"/>
      <c r="CM200" s="405"/>
      <c r="CN200" s="405"/>
      <c r="CO200" s="405"/>
      <c r="CP200" s="405"/>
      <c r="CQ200" s="405"/>
      <c r="CR200" s="405"/>
      <c r="CS200" s="405"/>
      <c r="CT200" s="405"/>
      <c r="CU200" s="405"/>
      <c r="CV200" s="405"/>
      <c r="CW200" s="405"/>
      <c r="CX200" s="405"/>
      <c r="CY200" s="405"/>
      <c r="CZ200" s="405"/>
      <c r="DA200" s="405"/>
      <c r="DB200" s="405"/>
      <c r="DC200" s="405"/>
      <c r="DD200" s="405"/>
      <c r="DE200" s="405"/>
      <c r="DF200" s="405"/>
      <c r="DG200" s="405"/>
      <c r="DH200" s="405"/>
      <c r="DI200" s="405"/>
      <c r="DJ200" s="405"/>
      <c r="DK200" s="405"/>
      <c r="DL200" s="405"/>
      <c r="DM200" s="405"/>
      <c r="DN200" s="405"/>
      <c r="DO200" s="405"/>
      <c r="DP200" s="405"/>
      <c r="DQ200" s="405"/>
      <c r="DR200" s="405"/>
      <c r="DS200" s="405"/>
      <c r="DT200" s="405"/>
      <c r="DU200" s="405"/>
      <c r="DV200" s="405"/>
      <c r="DW200" s="405"/>
      <c r="DX200" s="405"/>
      <c r="DY200" s="405"/>
      <c r="DZ200" s="405"/>
      <c r="EA200" s="405"/>
      <c r="EB200" s="405"/>
      <c r="EC200" s="405"/>
      <c r="ED200" s="405"/>
      <c r="EE200" s="405"/>
      <c r="EF200" s="405"/>
      <c r="EG200" s="405"/>
      <c r="EH200" s="405"/>
      <c r="EI200" s="405"/>
      <c r="EJ200" s="405"/>
      <c r="EK200" s="405"/>
      <c r="EL200" s="405"/>
      <c r="EM200" s="405"/>
      <c r="EN200" s="405"/>
      <c r="EO200" s="405"/>
      <c r="EP200" s="405"/>
      <c r="EQ200" s="405"/>
      <c r="ER200" s="405"/>
      <c r="ES200" s="405"/>
      <c r="ET200" s="405"/>
      <c r="EU200" s="405"/>
      <c r="EV200" s="405"/>
      <c r="EW200" s="405"/>
      <c r="EX200" s="405"/>
      <c r="EY200" s="405"/>
      <c r="EZ200" s="405"/>
      <c r="FA200" s="405"/>
      <c r="FB200" s="405"/>
      <c r="FC200" s="405"/>
      <c r="FD200" s="405"/>
      <c r="FE200" s="405"/>
      <c r="FF200" s="405"/>
      <c r="FG200" s="405"/>
      <c r="FH200" s="405"/>
      <c r="FI200" s="405"/>
      <c r="FJ200" s="405"/>
      <c r="FK200" s="405"/>
      <c r="FL200" s="405"/>
      <c r="FM200" s="405"/>
      <c r="FN200" s="405"/>
      <c r="FO200" s="405"/>
      <c r="FP200" s="405"/>
      <c r="FQ200" s="405"/>
      <c r="FR200" s="405"/>
      <c r="FS200" s="405"/>
      <c r="FT200" s="405"/>
      <c r="FU200" s="405"/>
      <c r="FV200" s="405"/>
      <c r="FW200" s="405"/>
      <c r="FX200" s="405"/>
      <c r="FY200" s="405"/>
      <c r="FZ200" s="405"/>
      <c r="GA200" s="405"/>
      <c r="GB200" s="405"/>
      <c r="GC200" s="405"/>
      <c r="GD200" s="405"/>
      <c r="GE200" s="405"/>
      <c r="GF200" s="405"/>
      <c r="GG200" s="405"/>
      <c r="GH200" s="405"/>
      <c r="GI200" s="405"/>
      <c r="GJ200" s="405"/>
      <c r="GK200" s="405"/>
      <c r="GL200" s="405"/>
      <c r="GM200" s="405"/>
      <c r="GN200" s="405"/>
      <c r="GO200" s="405"/>
      <c r="GP200" s="405"/>
      <c r="GQ200" s="405"/>
      <c r="GR200" s="405"/>
      <c r="GS200" s="405"/>
      <c r="GT200" s="405"/>
      <c r="GU200" s="405"/>
      <c r="GV200" s="405"/>
      <c r="GW200" s="405"/>
      <c r="GX200" s="405"/>
      <c r="GY200" s="405"/>
      <c r="GZ200" s="405"/>
      <c r="HA200" s="405"/>
      <c r="HB200" s="405"/>
      <c r="HC200" s="405"/>
      <c r="HD200" s="405"/>
      <c r="HE200" s="405"/>
      <c r="HF200" s="405"/>
      <c r="HG200" s="405"/>
      <c r="HH200" s="405"/>
      <c r="HI200" s="405"/>
      <c r="HJ200" s="405"/>
      <c r="HK200" s="405"/>
      <c r="HL200" s="405"/>
      <c r="HM200" s="405"/>
      <c r="HN200" s="405"/>
      <c r="HO200" s="405"/>
      <c r="HP200" s="405"/>
      <c r="HQ200" s="405"/>
      <c r="HR200" s="405"/>
    </row>
    <row r="201" spans="1:242" s="505" customFormat="1" ht="24" hidden="1" customHeight="1">
      <c r="A201" s="528" t="s">
        <v>868</v>
      </c>
      <c r="B201" s="528" t="s">
        <v>482</v>
      </c>
      <c r="C201" s="529" t="s">
        <v>483</v>
      </c>
      <c r="D201" s="530" t="s">
        <v>576</v>
      </c>
      <c r="E201" s="531" t="s">
        <v>709</v>
      </c>
      <c r="F201" s="531"/>
      <c r="G201" s="531"/>
      <c r="H201" s="532"/>
      <c r="I201" s="533">
        <f>+I$175+I202+I203+I209</f>
        <v>30</v>
      </c>
      <c r="J201" s="533">
        <f>+J$175+J202+J203+J209</f>
        <v>30</v>
      </c>
      <c r="K201" s="533"/>
      <c r="L201" s="629"/>
      <c r="M201" s="533"/>
      <c r="N201" s="534"/>
      <c r="O201" s="534"/>
      <c r="P201" s="979"/>
      <c r="Q201" s="1185"/>
      <c r="R201" s="1185"/>
      <c r="S201" s="1003"/>
      <c r="T201" s="535"/>
      <c r="U201" s="535"/>
      <c r="V201" s="535"/>
      <c r="W201" s="536"/>
      <c r="X201" s="530"/>
      <c r="Y201" s="537"/>
      <c r="Z201" s="538"/>
      <c r="AA201" s="1135"/>
      <c r="AB201" s="1136"/>
      <c r="AC201" s="1136"/>
      <c r="AD201" s="1136"/>
      <c r="AE201" s="1135"/>
      <c r="AF201" s="1136"/>
      <c r="AG201" s="1136"/>
      <c r="AH201" s="1136"/>
      <c r="AI201" s="539"/>
    </row>
    <row r="202" spans="1:242" s="406" customFormat="1" ht="34.5" hidden="1" customHeight="1">
      <c r="A202" s="441" t="str">
        <f>IF(A189="","",A189)</f>
        <v/>
      </c>
      <c r="B202" s="439" t="str">
        <f t="shared" ref="B202:G202" si="4">IF(B189="","",B189)</f>
        <v>LLA5E4A</v>
      </c>
      <c r="C202" s="437" t="str">
        <f t="shared" si="4"/>
        <v>Atelier d'histoire contemporaine S5</v>
      </c>
      <c r="D202" s="611" t="str">
        <f t="shared" si="4"/>
        <v>DOL5DH23LOL5DH25LOL5E3A</v>
      </c>
      <c r="E202" s="408" t="str">
        <f t="shared" si="4"/>
        <v>UE de tronc commun</v>
      </c>
      <c r="F202" s="408" t="str">
        <f t="shared" si="4"/>
        <v>L3 Histoire (Parc. Histoire-Droit = CM uniquement) et DEG (L3 Histoire-Droit)</v>
      </c>
      <c r="G202" s="409" t="str">
        <f t="shared" si="4"/>
        <v>HIST</v>
      </c>
      <c r="H202" s="407"/>
      <c r="I202" s="408" t="s">
        <v>30</v>
      </c>
      <c r="J202" s="408" t="s">
        <v>30</v>
      </c>
      <c r="K202" s="399" t="str">
        <f t="shared" ref="K202:P202" si="5">IF(K189="","",K189)</f>
        <v>CASTAGNEZ Noëlline</v>
      </c>
      <c r="L202" s="625" t="str">
        <f t="shared" si="5"/>
        <v>22</v>
      </c>
      <c r="M202" s="486" t="str">
        <f t="shared" si="5"/>
        <v/>
      </c>
      <c r="N202" s="409">
        <f t="shared" si="5"/>
        <v>20</v>
      </c>
      <c r="O202" s="409" t="str">
        <f t="shared" si="5"/>
        <v/>
      </c>
      <c r="P202" s="983" t="str">
        <f t="shared" si="5"/>
        <v/>
      </c>
      <c r="Q202" s="1045"/>
      <c r="R202" s="1045"/>
      <c r="S202" s="1010" t="str">
        <f t="shared" ref="S202:AI202" si="6">IF(S189="","",S189)</f>
        <v>50% CC50% CT</v>
      </c>
      <c r="T202" s="620" t="str">
        <f t="shared" si="6"/>
        <v>Mixte</v>
      </c>
      <c r="U202" s="620" t="str">
        <f t="shared" si="6"/>
        <v>écrit + oral</v>
      </c>
      <c r="V202" s="620" t="str">
        <f t="shared" si="6"/>
        <v>CT = écrit 4h00</v>
      </c>
      <c r="W202" s="442">
        <f t="shared" si="6"/>
        <v>1</v>
      </c>
      <c r="X202" s="381" t="str">
        <f t="shared" si="6"/>
        <v>CT</v>
      </c>
      <c r="Y202" s="381" t="str">
        <f t="shared" si="6"/>
        <v>écrit</v>
      </c>
      <c r="Z202" s="381" t="str">
        <f t="shared" si="6"/>
        <v>4h00</v>
      </c>
      <c r="AA202" s="1142">
        <f t="shared" si="6"/>
        <v>1</v>
      </c>
      <c r="AB202" s="1070" t="str">
        <f t="shared" si="6"/>
        <v>CT</v>
      </c>
      <c r="AC202" s="1070" t="str">
        <f t="shared" si="6"/>
        <v>écrit</v>
      </c>
      <c r="AD202" s="1070" t="str">
        <f t="shared" si="6"/>
        <v>4h00</v>
      </c>
      <c r="AE202" s="1142">
        <f t="shared" si="6"/>
        <v>1</v>
      </c>
      <c r="AF202" s="1070" t="str">
        <f t="shared" si="6"/>
        <v>CT</v>
      </c>
      <c r="AG202" s="1070" t="str">
        <f t="shared" si="6"/>
        <v>écrit</v>
      </c>
      <c r="AH202" s="1143" t="str">
        <f t="shared" si="6"/>
        <v>4h00</v>
      </c>
      <c r="AI202" s="451" t="str">
        <f t="shared" si="6"/>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c r="AJ202" s="405"/>
      <c r="AK202" s="405"/>
      <c r="AL202" s="405"/>
      <c r="AM202" s="405"/>
      <c r="AN202" s="405"/>
      <c r="AO202" s="405"/>
      <c r="AP202" s="405"/>
      <c r="AQ202" s="405"/>
      <c r="AR202" s="405"/>
      <c r="AS202" s="405"/>
      <c r="AT202" s="405"/>
      <c r="AU202" s="405"/>
      <c r="AV202" s="405"/>
      <c r="AW202" s="405"/>
      <c r="AX202" s="405"/>
      <c r="AY202" s="405"/>
      <c r="AZ202" s="405"/>
      <c r="BA202" s="405"/>
      <c r="BB202" s="405"/>
      <c r="BC202" s="486"/>
      <c r="BD202" s="405"/>
      <c r="BE202" s="405"/>
      <c r="BF202" s="405"/>
      <c r="BG202" s="405"/>
      <c r="BH202" s="405"/>
      <c r="BI202" s="405"/>
      <c r="BJ202" s="405"/>
      <c r="BK202" s="405"/>
      <c r="BL202" s="405"/>
      <c r="BM202" s="405"/>
      <c r="BN202" s="405"/>
      <c r="BO202" s="405"/>
      <c r="BP202" s="405"/>
      <c r="BQ202" s="405"/>
      <c r="BR202" s="405"/>
      <c r="BS202" s="405"/>
      <c r="BT202" s="405"/>
      <c r="BU202" s="405"/>
      <c r="BV202" s="405"/>
      <c r="BW202" s="405"/>
      <c r="BX202" s="405"/>
      <c r="BY202" s="405"/>
      <c r="BZ202" s="405"/>
      <c r="CA202" s="405"/>
      <c r="CB202" s="405"/>
      <c r="CC202" s="405"/>
      <c r="CD202" s="405"/>
      <c r="CE202" s="405"/>
      <c r="CF202" s="405"/>
      <c r="CG202" s="405"/>
      <c r="CH202" s="405"/>
      <c r="CI202" s="405"/>
      <c r="CJ202" s="405"/>
      <c r="CK202" s="405"/>
      <c r="CL202" s="405"/>
      <c r="CM202" s="405"/>
      <c r="CN202" s="405"/>
      <c r="CO202" s="405"/>
      <c r="CP202" s="405"/>
      <c r="CQ202" s="405"/>
      <c r="CR202" s="405"/>
      <c r="CS202" s="405"/>
      <c r="CT202" s="405"/>
      <c r="CU202" s="405"/>
      <c r="CV202" s="405"/>
      <c r="CW202" s="405"/>
      <c r="CX202" s="405"/>
      <c r="CY202" s="405"/>
      <c r="CZ202" s="405"/>
      <c r="DA202" s="405"/>
      <c r="DB202" s="405"/>
      <c r="DC202" s="405"/>
      <c r="DD202" s="405"/>
      <c r="DE202" s="405"/>
      <c r="DF202" s="405"/>
      <c r="DG202" s="405"/>
      <c r="DH202" s="405"/>
      <c r="DI202" s="405"/>
      <c r="DJ202" s="405"/>
      <c r="DK202" s="405"/>
      <c r="DL202" s="405"/>
      <c r="DM202" s="405"/>
      <c r="DN202" s="405"/>
      <c r="DO202" s="405"/>
      <c r="DP202" s="405"/>
      <c r="DQ202" s="405"/>
      <c r="DR202" s="405"/>
      <c r="DS202" s="405"/>
      <c r="DT202" s="405"/>
      <c r="DU202" s="405"/>
      <c r="DV202" s="405"/>
      <c r="DW202" s="405"/>
      <c r="DX202" s="405"/>
      <c r="DY202" s="405"/>
      <c r="DZ202" s="405"/>
      <c r="EA202" s="405"/>
      <c r="EB202" s="405"/>
      <c r="EC202" s="405"/>
      <c r="ED202" s="405"/>
      <c r="EE202" s="405"/>
      <c r="EF202" s="405"/>
      <c r="EG202" s="405"/>
      <c r="EH202" s="405"/>
      <c r="EI202" s="405"/>
      <c r="EJ202" s="405"/>
      <c r="EK202" s="405"/>
      <c r="EL202" s="405"/>
      <c r="EM202" s="405"/>
      <c r="EN202" s="405"/>
      <c r="EO202" s="405"/>
      <c r="EP202" s="405"/>
      <c r="EQ202" s="405"/>
      <c r="ER202" s="405"/>
      <c r="ES202" s="405"/>
      <c r="ET202" s="405"/>
      <c r="EU202" s="405"/>
      <c r="EV202" s="405"/>
      <c r="EW202" s="405"/>
      <c r="EX202" s="405"/>
      <c r="EY202" s="405"/>
      <c r="EZ202" s="405"/>
      <c r="FA202" s="405"/>
      <c r="FB202" s="405"/>
      <c r="FC202" s="405"/>
      <c r="FD202" s="405"/>
      <c r="FE202" s="405"/>
      <c r="FF202" s="405"/>
      <c r="FG202" s="405"/>
      <c r="FH202" s="405"/>
      <c r="FI202" s="405"/>
      <c r="FJ202" s="405"/>
      <c r="FK202" s="405"/>
      <c r="FL202" s="405"/>
      <c r="FM202" s="405"/>
      <c r="FN202" s="405"/>
      <c r="FO202" s="405"/>
      <c r="FP202" s="405"/>
      <c r="FQ202" s="405"/>
      <c r="FR202" s="405"/>
      <c r="FS202" s="405"/>
      <c r="FT202" s="405"/>
      <c r="FU202" s="405"/>
      <c r="FV202" s="405"/>
      <c r="FW202" s="405"/>
      <c r="FX202" s="405"/>
      <c r="FY202" s="405"/>
      <c r="FZ202" s="405"/>
      <c r="GA202" s="405"/>
      <c r="GB202" s="405"/>
      <c r="GC202" s="405"/>
      <c r="GD202" s="405"/>
      <c r="GE202" s="405"/>
      <c r="GF202" s="405"/>
      <c r="GG202" s="405"/>
      <c r="GH202" s="405"/>
      <c r="GI202" s="405"/>
      <c r="GJ202" s="405"/>
      <c r="GK202" s="405"/>
      <c r="GL202" s="405"/>
      <c r="GM202" s="405"/>
      <c r="GN202" s="405"/>
      <c r="GO202" s="405"/>
      <c r="GP202" s="405"/>
      <c r="GQ202" s="405"/>
      <c r="GR202" s="405"/>
      <c r="GS202" s="405"/>
      <c r="GT202" s="405"/>
      <c r="GU202" s="405"/>
      <c r="GV202" s="405"/>
      <c r="GW202" s="405"/>
      <c r="GX202" s="405"/>
      <c r="GY202" s="405"/>
      <c r="GZ202" s="405"/>
      <c r="HA202" s="405"/>
      <c r="HB202" s="405"/>
      <c r="HC202" s="405"/>
      <c r="HD202" s="405"/>
      <c r="HE202" s="405"/>
      <c r="HF202" s="405"/>
      <c r="HG202" s="405"/>
      <c r="HH202" s="405"/>
      <c r="HI202" s="405"/>
      <c r="HJ202" s="405"/>
      <c r="HK202" s="405"/>
      <c r="HL202" s="405"/>
      <c r="HM202" s="405"/>
      <c r="HN202" s="405"/>
      <c r="HO202" s="405"/>
      <c r="HP202" s="405"/>
      <c r="HQ202" s="405"/>
      <c r="HR202" s="405"/>
    </row>
    <row r="203" spans="1:242" s="505" customFormat="1" ht="34.5" hidden="1" customHeight="1">
      <c r="A203" s="507" t="s">
        <v>869</v>
      </c>
      <c r="B203" s="507" t="s">
        <v>484</v>
      </c>
      <c r="C203" s="508" t="s">
        <v>871</v>
      </c>
      <c r="D203" s="509"/>
      <c r="E203" s="509" t="s">
        <v>703</v>
      </c>
      <c r="F203" s="509"/>
      <c r="G203" s="510"/>
      <c r="H203" s="511" t="s">
        <v>491</v>
      </c>
      <c r="I203" s="512">
        <v>10</v>
      </c>
      <c r="J203" s="511">
        <v>10</v>
      </c>
      <c r="K203" s="512"/>
      <c r="L203" s="577"/>
      <c r="M203" s="512"/>
      <c r="N203" s="511"/>
      <c r="O203" s="513"/>
      <c r="P203" s="977"/>
      <c r="Q203" s="1184"/>
      <c r="R203" s="1184"/>
      <c r="S203" s="1001"/>
      <c r="T203" s="514"/>
      <c r="U203" s="514"/>
      <c r="V203" s="514"/>
      <c r="W203" s="515"/>
      <c r="X203" s="516"/>
      <c r="Y203" s="516"/>
      <c r="Z203" s="516"/>
      <c r="AA203" s="1051"/>
      <c r="AB203" s="1050"/>
      <c r="AC203" s="1050"/>
      <c r="AD203" s="1050"/>
      <c r="AE203" s="1051"/>
      <c r="AF203" s="1050"/>
      <c r="AG203" s="1050"/>
      <c r="AH203" s="1050"/>
      <c r="AI203" s="518"/>
    </row>
    <row r="204" spans="1:242" ht="34.5" hidden="1" customHeight="1">
      <c r="A204" s="441"/>
      <c r="B204" s="439" t="s">
        <v>487</v>
      </c>
      <c r="C204" s="432" t="s">
        <v>947</v>
      </c>
      <c r="D204" s="412" t="s">
        <v>1003</v>
      </c>
      <c r="E204" s="408" t="s">
        <v>120</v>
      </c>
      <c r="F204" s="296" t="s">
        <v>102</v>
      </c>
      <c r="G204" s="296" t="s">
        <v>102</v>
      </c>
      <c r="H204" s="295"/>
      <c r="I204" s="443">
        <v>5</v>
      </c>
      <c r="J204" s="443">
        <v>5</v>
      </c>
      <c r="K204" s="472" t="s">
        <v>946</v>
      </c>
      <c r="L204" s="593" t="s">
        <v>733</v>
      </c>
      <c r="M204" s="477"/>
      <c r="N204" s="297">
        <v>30</v>
      </c>
      <c r="O204" s="297">
        <v>15</v>
      </c>
      <c r="P204" s="730"/>
      <c r="Q204" s="1179"/>
      <c r="R204" s="1179"/>
      <c r="S204" s="1007" t="s">
        <v>376</v>
      </c>
      <c r="T204" s="620" t="s">
        <v>376</v>
      </c>
      <c r="U204" s="620" t="s">
        <v>376</v>
      </c>
      <c r="V204" s="620" t="s">
        <v>376</v>
      </c>
      <c r="W204" s="381" t="s">
        <v>376</v>
      </c>
      <c r="X204" s="381" t="s">
        <v>376</v>
      </c>
      <c r="Y204" s="381" t="s">
        <v>376</v>
      </c>
      <c r="Z204" s="381" t="s">
        <v>376</v>
      </c>
      <c r="AA204" s="1070" t="s">
        <v>376</v>
      </c>
      <c r="AB204" s="1070" t="s">
        <v>376</v>
      </c>
      <c r="AC204" s="1070" t="s">
        <v>376</v>
      </c>
      <c r="AD204" s="1070" t="s">
        <v>376</v>
      </c>
      <c r="AE204" s="1070" t="s">
        <v>376</v>
      </c>
      <c r="AF204" s="1070" t="s">
        <v>376</v>
      </c>
      <c r="AG204" s="1070" t="s">
        <v>376</v>
      </c>
      <c r="AH204" s="1143" t="s">
        <v>376</v>
      </c>
      <c r="AI204" s="449"/>
      <c r="BC204" s="477"/>
    </row>
    <row r="205" spans="1:242" ht="34.5" hidden="1" customHeight="1">
      <c r="A205" s="441"/>
      <c r="B205" s="439" t="s">
        <v>488</v>
      </c>
      <c r="C205" s="305" t="s">
        <v>949</v>
      </c>
      <c r="D205" s="412" t="s">
        <v>1004</v>
      </c>
      <c r="E205" s="408" t="s">
        <v>120</v>
      </c>
      <c r="F205" s="296" t="s">
        <v>102</v>
      </c>
      <c r="G205" s="296" t="s">
        <v>102</v>
      </c>
      <c r="H205" s="295"/>
      <c r="I205" s="443">
        <v>5</v>
      </c>
      <c r="J205" s="443">
        <v>5</v>
      </c>
      <c r="K205" s="472" t="s">
        <v>948</v>
      </c>
      <c r="L205" s="593" t="s">
        <v>733</v>
      </c>
      <c r="M205" s="477"/>
      <c r="N205" s="297">
        <v>30</v>
      </c>
      <c r="O205" s="297">
        <v>15</v>
      </c>
      <c r="P205" s="730"/>
      <c r="Q205" s="1179"/>
      <c r="R205" s="1179"/>
      <c r="S205" s="1007" t="s">
        <v>376</v>
      </c>
      <c r="T205" s="620" t="s">
        <v>376</v>
      </c>
      <c r="U205" s="620" t="s">
        <v>376</v>
      </c>
      <c r="V205" s="620" t="s">
        <v>376</v>
      </c>
      <c r="W205" s="381" t="s">
        <v>376</v>
      </c>
      <c r="X205" s="381" t="s">
        <v>376</v>
      </c>
      <c r="Y205" s="381" t="s">
        <v>376</v>
      </c>
      <c r="Z205" s="381" t="s">
        <v>376</v>
      </c>
      <c r="AA205" s="1070" t="s">
        <v>376</v>
      </c>
      <c r="AB205" s="1070" t="s">
        <v>376</v>
      </c>
      <c r="AC205" s="1070" t="s">
        <v>376</v>
      </c>
      <c r="AD205" s="1070" t="s">
        <v>376</v>
      </c>
      <c r="AE205" s="1070" t="s">
        <v>376</v>
      </c>
      <c r="AF205" s="1070" t="s">
        <v>376</v>
      </c>
      <c r="AG205" s="1070" t="s">
        <v>376</v>
      </c>
      <c r="AH205" s="1143" t="s">
        <v>376</v>
      </c>
      <c r="AI205" s="449"/>
      <c r="BC205" s="477"/>
    </row>
    <row r="206" spans="1:242" ht="34.5" hidden="1" customHeight="1">
      <c r="A206" s="441"/>
      <c r="B206" s="439" t="s">
        <v>490</v>
      </c>
      <c r="C206" s="305" t="s">
        <v>950</v>
      </c>
      <c r="D206" s="412" t="s">
        <v>1005</v>
      </c>
      <c r="E206" s="408" t="s">
        <v>120</v>
      </c>
      <c r="F206" s="296" t="s">
        <v>102</v>
      </c>
      <c r="G206" s="296" t="s">
        <v>102</v>
      </c>
      <c r="H206" s="295"/>
      <c r="I206" s="443">
        <v>5</v>
      </c>
      <c r="J206" s="443">
        <v>5</v>
      </c>
      <c r="K206" s="472" t="s">
        <v>953</v>
      </c>
      <c r="L206" s="593" t="s">
        <v>734</v>
      </c>
      <c r="M206" s="477"/>
      <c r="N206" s="297">
        <v>30</v>
      </c>
      <c r="O206" s="297">
        <v>15</v>
      </c>
      <c r="P206" s="730"/>
      <c r="Q206" s="1179"/>
      <c r="R206" s="1179"/>
      <c r="S206" s="1007" t="s">
        <v>376</v>
      </c>
      <c r="T206" s="620" t="s">
        <v>376</v>
      </c>
      <c r="U206" s="620" t="s">
        <v>376</v>
      </c>
      <c r="V206" s="620" t="s">
        <v>376</v>
      </c>
      <c r="W206" s="381" t="s">
        <v>376</v>
      </c>
      <c r="X206" s="381" t="s">
        <v>376</v>
      </c>
      <c r="Y206" s="381" t="s">
        <v>376</v>
      </c>
      <c r="Z206" s="381" t="s">
        <v>376</v>
      </c>
      <c r="AA206" s="1070" t="s">
        <v>376</v>
      </c>
      <c r="AB206" s="1070" t="s">
        <v>376</v>
      </c>
      <c r="AC206" s="1070" t="s">
        <v>376</v>
      </c>
      <c r="AD206" s="1070" t="s">
        <v>376</v>
      </c>
      <c r="AE206" s="1070" t="s">
        <v>376</v>
      </c>
      <c r="AF206" s="1070" t="s">
        <v>376</v>
      </c>
      <c r="AG206" s="1070" t="s">
        <v>376</v>
      </c>
      <c r="AH206" s="1143" t="s">
        <v>376</v>
      </c>
      <c r="AI206" s="449"/>
      <c r="BC206" s="477"/>
    </row>
    <row r="207" spans="1:242" ht="34.5" hidden="1" customHeight="1">
      <c r="A207" s="441"/>
      <c r="B207" s="439" t="s">
        <v>489</v>
      </c>
      <c r="C207" s="432" t="s">
        <v>951</v>
      </c>
      <c r="D207" s="412" t="s">
        <v>1006</v>
      </c>
      <c r="E207" s="408" t="s">
        <v>120</v>
      </c>
      <c r="F207" s="296" t="s">
        <v>102</v>
      </c>
      <c r="G207" s="296" t="s">
        <v>102</v>
      </c>
      <c r="H207" s="295"/>
      <c r="I207" s="443">
        <v>5</v>
      </c>
      <c r="J207" s="443">
        <v>5</v>
      </c>
      <c r="K207" s="472" t="s">
        <v>954</v>
      </c>
      <c r="L207" s="593" t="s">
        <v>734</v>
      </c>
      <c r="M207" s="477"/>
      <c r="N207" s="297">
        <v>30</v>
      </c>
      <c r="O207" s="297">
        <v>15</v>
      </c>
      <c r="P207" s="730"/>
      <c r="Q207" s="1179"/>
      <c r="R207" s="1179"/>
      <c r="S207" s="1007" t="s">
        <v>376</v>
      </c>
      <c r="T207" s="620" t="s">
        <v>376</v>
      </c>
      <c r="U207" s="620" t="s">
        <v>376</v>
      </c>
      <c r="V207" s="620" t="s">
        <v>376</v>
      </c>
      <c r="W207" s="381" t="s">
        <v>376</v>
      </c>
      <c r="X207" s="381" t="s">
        <v>376</v>
      </c>
      <c r="Y207" s="381" t="s">
        <v>376</v>
      </c>
      <c r="Z207" s="381" t="s">
        <v>376</v>
      </c>
      <c r="AA207" s="1070" t="s">
        <v>376</v>
      </c>
      <c r="AB207" s="1070" t="s">
        <v>376</v>
      </c>
      <c r="AC207" s="1070" t="s">
        <v>376</v>
      </c>
      <c r="AD207" s="1070" t="s">
        <v>376</v>
      </c>
      <c r="AE207" s="1070" t="s">
        <v>376</v>
      </c>
      <c r="AF207" s="1070" t="s">
        <v>376</v>
      </c>
      <c r="AG207" s="1070" t="s">
        <v>376</v>
      </c>
      <c r="AH207" s="1143" t="s">
        <v>376</v>
      </c>
      <c r="AI207" s="449"/>
      <c r="BC207" s="477"/>
    </row>
    <row r="208" spans="1:242" ht="34.5" hidden="1" customHeight="1">
      <c r="A208" s="441"/>
      <c r="B208" s="439" t="s">
        <v>486</v>
      </c>
      <c r="C208" s="305" t="s">
        <v>952</v>
      </c>
      <c r="D208" s="412" t="s">
        <v>1007</v>
      </c>
      <c r="E208" s="408" t="s">
        <v>120</v>
      </c>
      <c r="F208" s="296" t="s">
        <v>102</v>
      </c>
      <c r="G208" s="296" t="s">
        <v>102</v>
      </c>
      <c r="H208" s="295"/>
      <c r="I208" s="443">
        <v>5</v>
      </c>
      <c r="J208" s="443">
        <v>5</v>
      </c>
      <c r="K208" s="472" t="s">
        <v>955</v>
      </c>
      <c r="L208" s="593" t="s">
        <v>733</v>
      </c>
      <c r="M208" s="477"/>
      <c r="N208" s="297">
        <v>30</v>
      </c>
      <c r="O208" s="297">
        <v>15</v>
      </c>
      <c r="P208" s="730"/>
      <c r="Q208" s="1179"/>
      <c r="R208" s="1179"/>
      <c r="S208" s="1007" t="s">
        <v>376</v>
      </c>
      <c r="T208" s="620" t="s">
        <v>376</v>
      </c>
      <c r="U208" s="620" t="s">
        <v>376</v>
      </c>
      <c r="V208" s="620" t="s">
        <v>376</v>
      </c>
      <c r="W208" s="381" t="s">
        <v>376</v>
      </c>
      <c r="X208" s="381" t="s">
        <v>376</v>
      </c>
      <c r="Y208" s="381" t="s">
        <v>376</v>
      </c>
      <c r="Z208" s="381" t="s">
        <v>376</v>
      </c>
      <c r="AA208" s="1070" t="s">
        <v>376</v>
      </c>
      <c r="AB208" s="1070" t="s">
        <v>376</v>
      </c>
      <c r="AC208" s="1070" t="s">
        <v>376</v>
      </c>
      <c r="AD208" s="1070" t="s">
        <v>376</v>
      </c>
      <c r="AE208" s="1070" t="s">
        <v>376</v>
      </c>
      <c r="AF208" s="1070" t="s">
        <v>376</v>
      </c>
      <c r="AG208" s="1070" t="s">
        <v>376</v>
      </c>
      <c r="AH208" s="1143" t="s">
        <v>376</v>
      </c>
      <c r="AI208" s="449"/>
      <c r="BC208" s="477"/>
    </row>
    <row r="209" spans="1:242" s="505" customFormat="1" ht="34.5" hidden="1" customHeight="1">
      <c r="A209" s="507" t="s">
        <v>870</v>
      </c>
      <c r="B209" s="507" t="s">
        <v>396</v>
      </c>
      <c r="C209" s="508" t="s">
        <v>872</v>
      </c>
      <c r="D209" s="509"/>
      <c r="E209" s="509" t="s">
        <v>703</v>
      </c>
      <c r="F209" s="509"/>
      <c r="G209" s="510"/>
      <c r="H209" s="511" t="s">
        <v>719</v>
      </c>
      <c r="I209" s="512">
        <v>3</v>
      </c>
      <c r="J209" s="511">
        <v>3</v>
      </c>
      <c r="K209" s="643"/>
      <c r="L209" s="577"/>
      <c r="M209" s="512"/>
      <c r="N209" s="511"/>
      <c r="O209" s="513"/>
      <c r="P209" s="977"/>
      <c r="Q209" s="1184"/>
      <c r="R209" s="1184"/>
      <c r="S209" s="1001"/>
      <c r="T209" s="514"/>
      <c r="U209" s="514"/>
      <c r="V209" s="514"/>
      <c r="W209" s="515"/>
      <c r="X209" s="516"/>
      <c r="Y209" s="516"/>
      <c r="Z209" s="516"/>
      <c r="AA209" s="1051"/>
      <c r="AB209" s="1050"/>
      <c r="AC209" s="1050"/>
      <c r="AD209" s="1050"/>
      <c r="AE209" s="1051"/>
      <c r="AF209" s="1050"/>
      <c r="AG209" s="1050"/>
      <c r="AH209" s="1050"/>
      <c r="AI209" s="518"/>
    </row>
    <row r="210" spans="1:242" ht="34.5" hidden="1" customHeight="1">
      <c r="A210" s="441"/>
      <c r="B210" s="439" t="s">
        <v>1029</v>
      </c>
      <c r="C210" s="322" t="s">
        <v>956</v>
      </c>
      <c r="D210" s="415" t="s">
        <v>567</v>
      </c>
      <c r="E210" s="408" t="s">
        <v>120</v>
      </c>
      <c r="F210" s="296" t="s">
        <v>102</v>
      </c>
      <c r="G210" s="296" t="s">
        <v>102</v>
      </c>
      <c r="H210" s="325"/>
      <c r="I210" s="426">
        <v>3</v>
      </c>
      <c r="J210" s="609">
        <v>3</v>
      </c>
      <c r="K210" s="599" t="s">
        <v>1030</v>
      </c>
      <c r="L210" s="641" t="s">
        <v>816</v>
      </c>
      <c r="M210" s="485"/>
      <c r="N210" s="326">
        <v>30</v>
      </c>
      <c r="O210" s="326"/>
      <c r="P210" s="970"/>
      <c r="Q210" s="1179"/>
      <c r="R210" s="1179"/>
      <c r="S210" s="1007" t="s">
        <v>376</v>
      </c>
      <c r="T210" s="620" t="s">
        <v>376</v>
      </c>
      <c r="U210" s="620" t="s">
        <v>376</v>
      </c>
      <c r="V210" s="620" t="s">
        <v>376</v>
      </c>
      <c r="W210" s="381" t="s">
        <v>376</v>
      </c>
      <c r="X210" s="381" t="s">
        <v>376</v>
      </c>
      <c r="Y210" s="381" t="s">
        <v>376</v>
      </c>
      <c r="Z210" s="381" t="s">
        <v>376</v>
      </c>
      <c r="AA210" s="1070" t="s">
        <v>376</v>
      </c>
      <c r="AB210" s="1070" t="s">
        <v>376</v>
      </c>
      <c r="AC210" s="1070" t="s">
        <v>376</v>
      </c>
      <c r="AD210" s="1070" t="s">
        <v>376</v>
      </c>
      <c r="AE210" s="1070" t="s">
        <v>376</v>
      </c>
      <c r="AF210" s="1070" t="s">
        <v>376</v>
      </c>
      <c r="AG210" s="1070" t="s">
        <v>376</v>
      </c>
      <c r="AH210" s="1143" t="s">
        <v>376</v>
      </c>
      <c r="AI210" s="449"/>
      <c r="BC210" s="485"/>
    </row>
    <row r="211" spans="1:242" ht="34.5" hidden="1" customHeight="1">
      <c r="A211" s="441"/>
      <c r="B211" s="439" t="s">
        <v>1031</v>
      </c>
      <c r="C211" s="389" t="s">
        <v>957</v>
      </c>
      <c r="D211" s="645" t="s">
        <v>568</v>
      </c>
      <c r="E211" s="408" t="s">
        <v>120</v>
      </c>
      <c r="F211" s="296" t="s">
        <v>102</v>
      </c>
      <c r="G211" s="296" t="s">
        <v>102</v>
      </c>
      <c r="H211" s="390"/>
      <c r="I211" s="426">
        <v>3</v>
      </c>
      <c r="J211" s="609">
        <v>3</v>
      </c>
      <c r="K211" s="599" t="s">
        <v>1032</v>
      </c>
      <c r="L211" s="641" t="s">
        <v>816</v>
      </c>
      <c r="M211" s="488"/>
      <c r="N211" s="391">
        <v>30</v>
      </c>
      <c r="O211" s="391"/>
      <c r="P211" s="986"/>
      <c r="Q211" s="1179"/>
      <c r="R211" s="1179"/>
      <c r="S211" s="1007" t="s">
        <v>376</v>
      </c>
      <c r="T211" s="620" t="s">
        <v>376</v>
      </c>
      <c r="U211" s="620" t="s">
        <v>376</v>
      </c>
      <c r="V211" s="620" t="s">
        <v>376</v>
      </c>
      <c r="W211" s="381" t="s">
        <v>376</v>
      </c>
      <c r="X211" s="381" t="s">
        <v>376</v>
      </c>
      <c r="Y211" s="381" t="s">
        <v>376</v>
      </c>
      <c r="Z211" s="381" t="s">
        <v>376</v>
      </c>
      <c r="AA211" s="1070" t="s">
        <v>376</v>
      </c>
      <c r="AB211" s="1070" t="s">
        <v>376</v>
      </c>
      <c r="AC211" s="1070" t="s">
        <v>376</v>
      </c>
      <c r="AD211" s="1070" t="s">
        <v>376</v>
      </c>
      <c r="AE211" s="1070" t="s">
        <v>376</v>
      </c>
      <c r="AF211" s="1070" t="s">
        <v>376</v>
      </c>
      <c r="AG211" s="1070" t="s">
        <v>376</v>
      </c>
      <c r="AH211" s="1143" t="s">
        <v>376</v>
      </c>
      <c r="AI211" s="449"/>
      <c r="BC211" s="488"/>
    </row>
    <row r="212" spans="1:242">
      <c r="A212" s="330"/>
      <c r="B212" s="330"/>
      <c r="C212" s="365"/>
      <c r="D212" s="420"/>
      <c r="E212" s="1239"/>
      <c r="F212" s="1240"/>
      <c r="G212" s="1240"/>
      <c r="H212" s="1240"/>
      <c r="I212" s="1240"/>
      <c r="J212" s="1240"/>
      <c r="K212" s="1240"/>
      <c r="L212" s="1240"/>
      <c r="M212" s="1240"/>
      <c r="N212" s="1240"/>
      <c r="O212" s="1240"/>
      <c r="P212" s="1240"/>
      <c r="Q212" s="1191"/>
      <c r="R212" s="1191"/>
      <c r="S212" s="1167"/>
      <c r="T212" s="364"/>
      <c r="U212" s="364"/>
      <c r="V212" s="388"/>
      <c r="W212" s="388"/>
      <c r="X212" s="388"/>
      <c r="Y212" s="388"/>
      <c r="Z212" s="388"/>
      <c r="AA212" s="1149"/>
      <c r="AB212" s="1149"/>
      <c r="AC212" s="1149"/>
      <c r="AD212" s="1149"/>
      <c r="AE212" s="1149"/>
      <c r="AF212" s="1149"/>
      <c r="AG212" s="1149"/>
      <c r="AH212" s="1149"/>
      <c r="AI212" s="449"/>
    </row>
    <row r="213" spans="1:242">
      <c r="A213" s="378"/>
      <c r="B213" s="378"/>
      <c r="C213" s="379"/>
      <c r="D213" s="423"/>
      <c r="E213" s="387"/>
      <c r="F213" s="387"/>
      <c r="G213" s="379"/>
      <c r="H213" s="379"/>
      <c r="I213" s="379"/>
      <c r="J213" s="379"/>
      <c r="K213" s="471"/>
      <c r="L213" s="649"/>
      <c r="M213" s="471"/>
      <c r="N213" s="387"/>
      <c r="O213" s="387"/>
      <c r="P213" s="448"/>
      <c r="Q213" s="1192"/>
      <c r="R213" s="1192"/>
      <c r="S213" s="448"/>
      <c r="T213" s="387"/>
      <c r="U213" s="387"/>
      <c r="V213" s="387"/>
      <c r="W213" s="387"/>
      <c r="X213" s="387"/>
      <c r="Y213" s="387"/>
      <c r="Z213" s="387"/>
      <c r="AA213" s="1150"/>
      <c r="AB213" s="1150"/>
      <c r="AC213" s="1150"/>
      <c r="AD213" s="1150"/>
      <c r="AE213" s="1150"/>
      <c r="AF213" s="1150"/>
      <c r="AG213" s="1150"/>
      <c r="AH213" s="1151"/>
      <c r="AI213" s="449"/>
      <c r="BC213" s="471"/>
    </row>
    <row r="214" spans="1:242" s="498" customFormat="1" ht="34.5" customHeight="1">
      <c r="A214" s="490" t="s">
        <v>672</v>
      </c>
      <c r="B214" s="491" t="s">
        <v>671</v>
      </c>
      <c r="C214" s="492" t="s">
        <v>673</v>
      </c>
      <c r="D214" s="493" t="s">
        <v>797</v>
      </c>
      <c r="E214" s="491" t="s">
        <v>710</v>
      </c>
      <c r="F214" s="491"/>
      <c r="G214" s="494"/>
      <c r="H214" s="491"/>
      <c r="I214" s="491"/>
      <c r="J214" s="491"/>
      <c r="K214" s="491"/>
      <c r="L214" s="642"/>
      <c r="M214" s="491"/>
      <c r="N214" s="495"/>
      <c r="O214" s="495"/>
      <c r="P214" s="987"/>
      <c r="Q214" s="1182"/>
      <c r="R214" s="1182"/>
      <c r="S214" s="1011"/>
      <c r="T214" s="491"/>
      <c r="U214" s="491"/>
      <c r="V214" s="491"/>
      <c r="W214" s="491"/>
      <c r="X214" s="491"/>
      <c r="Y214" s="491"/>
      <c r="Z214" s="491"/>
      <c r="AA214" s="1047"/>
      <c r="AB214" s="1047"/>
      <c r="AC214" s="1047"/>
      <c r="AD214" s="1047"/>
      <c r="AE214" s="1047"/>
      <c r="AF214" s="1047"/>
      <c r="AG214" s="1047"/>
      <c r="AH214" s="1047"/>
      <c r="AI214" s="496"/>
      <c r="AJ214" s="497"/>
      <c r="AK214" s="497"/>
      <c r="AL214" s="497"/>
      <c r="AM214" s="497"/>
      <c r="AN214" s="497"/>
      <c r="AO214" s="497"/>
      <c r="AP214" s="497"/>
      <c r="AQ214" s="497"/>
      <c r="AR214" s="497"/>
      <c r="AS214" s="497"/>
      <c r="AT214" s="497"/>
      <c r="AU214" s="497"/>
      <c r="AV214" s="497"/>
      <c r="AW214" s="497"/>
      <c r="AX214" s="497"/>
      <c r="AY214" s="497"/>
      <c r="AZ214" s="497"/>
      <c r="BA214" s="497"/>
      <c r="BB214" s="497"/>
      <c r="BC214" s="491"/>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c r="CB214" s="497"/>
      <c r="CC214" s="497"/>
      <c r="CD214" s="497"/>
      <c r="CE214" s="497"/>
      <c r="CF214" s="497"/>
      <c r="CG214" s="497"/>
      <c r="CH214" s="497"/>
      <c r="CI214" s="497"/>
      <c r="CJ214" s="497"/>
      <c r="CK214" s="497"/>
      <c r="CL214" s="497"/>
      <c r="CM214" s="497"/>
      <c r="CN214" s="497"/>
      <c r="CO214" s="497"/>
      <c r="CP214" s="497"/>
      <c r="CQ214" s="497"/>
      <c r="CR214" s="497"/>
      <c r="CS214" s="497"/>
      <c r="CT214" s="497"/>
      <c r="CU214" s="497"/>
      <c r="CV214" s="497"/>
      <c r="CW214" s="497"/>
      <c r="CX214" s="497"/>
      <c r="CY214" s="497"/>
      <c r="CZ214" s="497"/>
      <c r="DA214" s="497"/>
      <c r="DB214" s="497"/>
      <c r="DC214" s="497"/>
      <c r="DD214" s="497"/>
      <c r="DE214" s="497"/>
      <c r="DF214" s="497"/>
      <c r="DG214" s="497"/>
      <c r="DH214" s="497"/>
      <c r="DI214" s="497"/>
      <c r="DJ214" s="497"/>
      <c r="DK214" s="497"/>
      <c r="DL214" s="497"/>
      <c r="DM214" s="497"/>
      <c r="DN214" s="497"/>
      <c r="DO214" s="497"/>
      <c r="DP214" s="497"/>
      <c r="DQ214" s="497"/>
      <c r="DR214" s="497"/>
      <c r="DS214" s="497"/>
      <c r="DT214" s="497"/>
      <c r="DU214" s="497"/>
      <c r="DV214" s="497"/>
      <c r="DW214" s="497"/>
      <c r="DX214" s="497"/>
      <c r="DY214" s="497"/>
      <c r="DZ214" s="497"/>
      <c r="EA214" s="497"/>
      <c r="EB214" s="497"/>
      <c r="EC214" s="497"/>
      <c r="ED214" s="497"/>
      <c r="EE214" s="497"/>
      <c r="EF214" s="497"/>
      <c r="EG214" s="497"/>
      <c r="EH214" s="497"/>
      <c r="EI214" s="497"/>
      <c r="EJ214" s="497"/>
      <c r="EK214" s="497"/>
      <c r="EL214" s="497"/>
      <c r="EM214" s="497"/>
      <c r="EN214" s="497"/>
      <c r="EO214" s="497"/>
      <c r="EP214" s="497"/>
      <c r="EQ214" s="497"/>
      <c r="ER214" s="497"/>
      <c r="ES214" s="497"/>
      <c r="ET214" s="497"/>
      <c r="EU214" s="497"/>
      <c r="EV214" s="497"/>
      <c r="EW214" s="497"/>
      <c r="EX214" s="497"/>
      <c r="EY214" s="497"/>
      <c r="EZ214" s="497"/>
      <c r="FA214" s="497"/>
      <c r="FB214" s="497"/>
      <c r="FC214" s="497"/>
      <c r="FD214" s="497"/>
      <c r="FE214" s="497"/>
      <c r="FF214" s="497"/>
      <c r="FG214" s="497"/>
      <c r="FH214" s="497"/>
      <c r="FI214" s="497"/>
      <c r="FJ214" s="497"/>
      <c r="FK214" s="497"/>
      <c r="FL214" s="497"/>
      <c r="FM214" s="497"/>
      <c r="FN214" s="497"/>
      <c r="FO214" s="497"/>
      <c r="FP214" s="497"/>
      <c r="FQ214" s="497"/>
      <c r="FR214" s="497"/>
      <c r="FS214" s="497"/>
      <c r="FT214" s="497"/>
      <c r="FU214" s="497"/>
      <c r="FV214" s="497"/>
      <c r="FW214" s="497"/>
      <c r="FX214" s="497"/>
      <c r="FY214" s="497"/>
      <c r="FZ214" s="497"/>
      <c r="GA214" s="497"/>
      <c r="GB214" s="497"/>
      <c r="GC214" s="497"/>
      <c r="GD214" s="497"/>
      <c r="GE214" s="497"/>
      <c r="GF214" s="497"/>
      <c r="GG214" s="497"/>
      <c r="GH214" s="497"/>
      <c r="GI214" s="497"/>
      <c r="GJ214" s="497"/>
      <c r="GK214" s="497"/>
      <c r="GL214" s="497"/>
      <c r="GM214" s="497"/>
      <c r="GN214" s="497"/>
      <c r="GO214" s="497"/>
      <c r="GP214" s="497"/>
      <c r="GQ214" s="497"/>
      <c r="GR214" s="497"/>
      <c r="GS214" s="497"/>
      <c r="GT214" s="497"/>
      <c r="GU214" s="497"/>
      <c r="GV214" s="497"/>
      <c r="GW214" s="497"/>
      <c r="GX214" s="497"/>
      <c r="GY214" s="497"/>
      <c r="GZ214" s="497"/>
      <c r="HA214" s="497"/>
      <c r="HB214" s="497"/>
      <c r="HC214" s="497"/>
      <c r="HD214" s="497"/>
      <c r="HE214" s="497"/>
      <c r="HF214" s="497"/>
      <c r="HG214" s="497"/>
      <c r="HH214" s="497"/>
      <c r="HI214" s="497"/>
      <c r="HJ214" s="497"/>
      <c r="HK214" s="497"/>
      <c r="HL214" s="497"/>
      <c r="HM214" s="497"/>
      <c r="HN214" s="497"/>
      <c r="HO214" s="497"/>
      <c r="HP214" s="497"/>
      <c r="HQ214" s="497"/>
      <c r="HR214" s="497"/>
      <c r="HS214" s="497"/>
      <c r="HT214" s="497"/>
      <c r="HU214" s="497"/>
      <c r="HV214" s="497"/>
      <c r="HW214" s="497"/>
      <c r="HX214" s="497"/>
      <c r="HY214" s="497"/>
      <c r="HZ214" s="497"/>
      <c r="IA214" s="497"/>
      <c r="IB214" s="497"/>
      <c r="IC214" s="497"/>
      <c r="ID214" s="497"/>
      <c r="IE214" s="497"/>
      <c r="IF214" s="497"/>
      <c r="IG214" s="497"/>
    </row>
    <row r="215" spans="1:242" s="505" customFormat="1" ht="34.5" customHeight="1">
      <c r="A215" s="499"/>
      <c r="B215" s="499"/>
      <c r="C215" s="500" t="s">
        <v>873</v>
      </c>
      <c r="D215" s="501"/>
      <c r="E215" s="502"/>
      <c r="F215" s="502"/>
      <c r="G215" s="502"/>
      <c r="H215" s="503"/>
      <c r="I215" s="503">
        <f>+I216+I217+I218+I219</f>
        <v>16</v>
      </c>
      <c r="J215" s="503">
        <f>+J216+J217+J218+J219</f>
        <v>16</v>
      </c>
      <c r="K215" s="503"/>
      <c r="L215" s="644"/>
      <c r="M215" s="503"/>
      <c r="N215" s="503"/>
      <c r="O215" s="503"/>
      <c r="P215" s="985"/>
      <c r="Q215" s="1181"/>
      <c r="R215" s="1181"/>
      <c r="S215" s="1009"/>
      <c r="T215" s="503"/>
      <c r="U215" s="503"/>
      <c r="V215" s="503"/>
      <c r="W215" s="504"/>
      <c r="X215" s="503"/>
      <c r="Y215" s="503"/>
      <c r="Z215" s="503"/>
      <c r="AA215" s="1131"/>
      <c r="AB215" s="1047"/>
      <c r="AC215" s="1047"/>
      <c r="AD215" s="1047"/>
      <c r="AE215" s="1131"/>
      <c r="AF215" s="1047"/>
      <c r="AG215" s="1047"/>
      <c r="AH215" s="1047"/>
      <c r="AI215" s="503"/>
      <c r="BC215" s="503"/>
    </row>
    <row r="216" spans="1:242" s="648" customFormat="1" ht="65.25" customHeight="1">
      <c r="A216" s="293"/>
      <c r="B216" s="293" t="s">
        <v>397</v>
      </c>
      <c r="C216" s="305" t="s">
        <v>227</v>
      </c>
      <c r="D216" s="412" t="s">
        <v>1008</v>
      </c>
      <c r="E216" s="408" t="s">
        <v>130</v>
      </c>
      <c r="F216" s="297"/>
      <c r="G216" s="296" t="s">
        <v>708</v>
      </c>
      <c r="H216" s="295"/>
      <c r="I216" s="296" t="s">
        <v>84</v>
      </c>
      <c r="J216" s="296" t="s">
        <v>84</v>
      </c>
      <c r="K216" s="458" t="s">
        <v>841</v>
      </c>
      <c r="L216" s="593" t="s">
        <v>31</v>
      </c>
      <c r="M216" s="477"/>
      <c r="N216" s="297">
        <v>24</v>
      </c>
      <c r="O216" s="297">
        <v>24</v>
      </c>
      <c r="P216" s="730"/>
      <c r="Q216" s="1183" t="s">
        <v>1206</v>
      </c>
      <c r="R216" s="1183" t="s">
        <v>1196</v>
      </c>
      <c r="S216" s="1012" t="s">
        <v>716</v>
      </c>
      <c r="T216" s="620" t="s">
        <v>348</v>
      </c>
      <c r="U216" s="620" t="s">
        <v>312</v>
      </c>
      <c r="V216" s="620" t="s">
        <v>740</v>
      </c>
      <c r="W216" s="586">
        <v>1</v>
      </c>
      <c r="X216" s="381" t="s">
        <v>314</v>
      </c>
      <c r="Y216" s="381" t="s">
        <v>312</v>
      </c>
      <c r="Z216" s="381" t="s">
        <v>351</v>
      </c>
      <c r="AA216" s="1142">
        <v>1</v>
      </c>
      <c r="AB216" s="1070" t="s">
        <v>314</v>
      </c>
      <c r="AC216" s="1070" t="s">
        <v>312</v>
      </c>
      <c r="AD216" s="1070" t="s">
        <v>351</v>
      </c>
      <c r="AE216" s="1152">
        <v>1</v>
      </c>
      <c r="AF216" s="1070" t="s">
        <v>314</v>
      </c>
      <c r="AG216" s="1070" t="s">
        <v>312</v>
      </c>
      <c r="AH216" s="1153" t="s">
        <v>351</v>
      </c>
      <c r="AI216" s="449" t="s">
        <v>636</v>
      </c>
      <c r="AJ216" s="283"/>
      <c r="AK216" s="283"/>
      <c r="AL216" s="283"/>
      <c r="AM216" s="283"/>
      <c r="AN216" s="283"/>
      <c r="AO216" s="283"/>
      <c r="AP216" s="283"/>
      <c r="AQ216" s="283"/>
      <c r="AR216" s="283"/>
      <c r="AS216" s="283"/>
      <c r="AT216" s="283"/>
      <c r="AU216" s="283"/>
      <c r="AV216" s="283"/>
      <c r="AW216" s="283"/>
      <c r="AX216" s="283"/>
      <c r="AY216" s="283"/>
      <c r="AZ216" s="283"/>
      <c r="BA216" s="283"/>
      <c r="BB216" s="283"/>
      <c r="BC216" s="477"/>
      <c r="BD216" s="283"/>
      <c r="BE216" s="283"/>
      <c r="BF216" s="283"/>
      <c r="BG216" s="283"/>
      <c r="BH216" s="283"/>
      <c r="BI216" s="283"/>
      <c r="BJ216" s="283"/>
      <c r="BK216" s="283"/>
      <c r="BL216" s="283"/>
      <c r="BM216" s="283"/>
      <c r="BN216" s="283"/>
      <c r="BO216" s="283"/>
      <c r="BP216" s="283"/>
      <c r="BQ216" s="283"/>
      <c r="BR216" s="283"/>
      <c r="BS216" s="283"/>
      <c r="BT216" s="283"/>
      <c r="BU216" s="283"/>
      <c r="BV216" s="283"/>
      <c r="BW216" s="283"/>
      <c r="BX216" s="283"/>
      <c r="BY216" s="283"/>
      <c r="BZ216" s="283"/>
      <c r="CA216" s="283"/>
      <c r="CB216" s="283"/>
      <c r="CC216" s="283"/>
      <c r="CD216" s="283"/>
      <c r="CE216" s="283"/>
      <c r="CF216" s="283"/>
      <c r="CG216" s="283"/>
      <c r="CH216" s="283"/>
      <c r="CI216" s="283"/>
      <c r="CJ216" s="283"/>
      <c r="CK216" s="283"/>
      <c r="CL216" s="283"/>
      <c r="CM216" s="283"/>
      <c r="CN216" s="283"/>
      <c r="CO216" s="283"/>
      <c r="CP216" s="283"/>
      <c r="CQ216" s="283"/>
      <c r="CR216" s="283"/>
      <c r="CS216" s="283"/>
      <c r="CT216" s="283"/>
      <c r="CU216" s="283"/>
      <c r="CV216" s="283"/>
      <c r="CW216" s="283"/>
      <c r="CX216" s="283"/>
      <c r="CY216" s="283"/>
      <c r="CZ216" s="283"/>
      <c r="DA216" s="283"/>
      <c r="DB216" s="283"/>
      <c r="DC216" s="283"/>
      <c r="DD216" s="283"/>
      <c r="DE216" s="283"/>
      <c r="DF216" s="283"/>
      <c r="DG216" s="283"/>
      <c r="DH216" s="283"/>
      <c r="DI216" s="283"/>
      <c r="DJ216" s="283"/>
      <c r="DK216" s="283"/>
      <c r="DL216" s="283"/>
      <c r="DM216" s="283"/>
      <c r="DN216" s="283"/>
      <c r="DO216" s="283"/>
      <c r="DP216" s="283"/>
      <c r="DQ216" s="283"/>
      <c r="DR216" s="283"/>
      <c r="DS216" s="283"/>
      <c r="DT216" s="283"/>
      <c r="DU216" s="283"/>
      <c r="DV216" s="283"/>
      <c r="DW216" s="283"/>
      <c r="DX216" s="283"/>
      <c r="DY216" s="283"/>
      <c r="DZ216" s="283"/>
      <c r="EA216" s="283"/>
      <c r="EB216" s="283"/>
      <c r="EC216" s="283"/>
      <c r="ED216" s="283"/>
      <c r="EE216" s="283"/>
      <c r="EF216" s="283"/>
      <c r="EG216" s="283"/>
      <c r="EH216" s="283"/>
      <c r="EI216" s="283"/>
      <c r="EJ216" s="283"/>
      <c r="EK216" s="283"/>
      <c r="EL216" s="283"/>
      <c r="EM216" s="283"/>
      <c r="EN216" s="283"/>
      <c r="EO216" s="283"/>
      <c r="EP216" s="283"/>
      <c r="EQ216" s="283"/>
      <c r="ER216" s="283"/>
      <c r="ES216" s="283"/>
      <c r="ET216" s="283"/>
      <c r="EU216" s="283"/>
      <c r="EV216" s="283"/>
      <c r="EW216" s="283"/>
      <c r="EX216" s="283"/>
      <c r="EY216" s="283"/>
      <c r="EZ216" s="283"/>
      <c r="FA216" s="283"/>
      <c r="FB216" s="283"/>
      <c r="FC216" s="283"/>
      <c r="FD216" s="283"/>
      <c r="FE216" s="283"/>
      <c r="FF216" s="283"/>
      <c r="FG216" s="283"/>
      <c r="FH216" s="283"/>
      <c r="FI216" s="283"/>
      <c r="FJ216" s="283"/>
      <c r="FK216" s="283"/>
      <c r="FL216" s="283"/>
      <c r="FM216" s="283"/>
      <c r="FN216" s="283"/>
      <c r="FO216" s="283"/>
      <c r="FP216" s="283"/>
      <c r="FQ216" s="283"/>
      <c r="FR216" s="283"/>
      <c r="FS216" s="283"/>
      <c r="FT216" s="283"/>
      <c r="FU216" s="283"/>
      <c r="FV216" s="283"/>
      <c r="FW216" s="283"/>
      <c r="FX216" s="283"/>
      <c r="FY216" s="283"/>
      <c r="FZ216" s="283"/>
      <c r="GA216" s="283"/>
      <c r="GB216" s="283"/>
      <c r="GC216" s="283"/>
      <c r="GD216" s="283"/>
      <c r="GE216" s="283"/>
      <c r="GF216" s="283"/>
      <c r="GG216" s="283"/>
      <c r="GH216" s="283"/>
      <c r="GI216" s="283"/>
      <c r="GJ216" s="283"/>
      <c r="GK216" s="283"/>
      <c r="GL216" s="283"/>
      <c r="GM216" s="283"/>
      <c r="GN216" s="283"/>
      <c r="GO216" s="283"/>
      <c r="GP216" s="283"/>
      <c r="GQ216" s="283"/>
      <c r="GR216" s="283"/>
      <c r="GS216" s="283"/>
      <c r="GT216" s="283"/>
      <c r="GU216" s="283"/>
      <c r="GV216" s="283"/>
      <c r="GW216" s="283"/>
      <c r="GX216" s="283"/>
      <c r="GY216" s="283"/>
      <c r="GZ216" s="283"/>
      <c r="HA216" s="283"/>
      <c r="HB216" s="283"/>
      <c r="HC216" s="283"/>
      <c r="HD216" s="283"/>
      <c r="HE216" s="283"/>
      <c r="HF216" s="283"/>
      <c r="HG216" s="283"/>
      <c r="HH216" s="283"/>
      <c r="HI216" s="283"/>
      <c r="HJ216" s="283"/>
      <c r="HK216" s="283"/>
      <c r="HL216" s="283"/>
      <c r="HM216" s="283"/>
      <c r="HN216" s="283"/>
      <c r="HO216" s="283"/>
      <c r="HP216" s="283"/>
      <c r="HQ216" s="283"/>
      <c r="HR216" s="283"/>
    </row>
    <row r="217" spans="1:242" s="431" customFormat="1" ht="65.25" customHeight="1">
      <c r="A217" s="433"/>
      <c r="B217" s="433" t="s">
        <v>398</v>
      </c>
      <c r="C217" s="432" t="s">
        <v>399</v>
      </c>
      <c r="D217" s="412" t="s">
        <v>1009</v>
      </c>
      <c r="E217" s="408" t="s">
        <v>130</v>
      </c>
      <c r="F217" s="429" t="s">
        <v>874</v>
      </c>
      <c r="G217" s="427" t="s">
        <v>708</v>
      </c>
      <c r="H217" s="428"/>
      <c r="I217" s="427" t="s">
        <v>84</v>
      </c>
      <c r="J217" s="427" t="s">
        <v>84</v>
      </c>
      <c r="K217" s="435" t="s">
        <v>1033</v>
      </c>
      <c r="L217" s="613" t="s">
        <v>24</v>
      </c>
      <c r="M217" s="484"/>
      <c r="N217" s="429">
        <v>24</v>
      </c>
      <c r="O217" s="429">
        <v>24</v>
      </c>
      <c r="P217" s="988"/>
      <c r="Q217" s="1183" t="s">
        <v>1206</v>
      </c>
      <c r="R217" s="1183" t="s">
        <v>1196</v>
      </c>
      <c r="S217" s="1012" t="s">
        <v>716</v>
      </c>
      <c r="T217" s="620" t="s">
        <v>348</v>
      </c>
      <c r="U217" s="620" t="s">
        <v>320</v>
      </c>
      <c r="V217" s="620" t="s">
        <v>740</v>
      </c>
      <c r="W217" s="456">
        <v>1</v>
      </c>
      <c r="X217" s="455" t="s">
        <v>314</v>
      </c>
      <c r="Y217" s="455" t="s">
        <v>350</v>
      </c>
      <c r="Z217" s="455" t="s">
        <v>351</v>
      </c>
      <c r="AA217" s="1154">
        <v>1</v>
      </c>
      <c r="AB217" s="1155" t="s">
        <v>314</v>
      </c>
      <c r="AC217" s="1155" t="s">
        <v>350</v>
      </c>
      <c r="AD217" s="1155" t="s">
        <v>351</v>
      </c>
      <c r="AE217" s="1154">
        <v>1</v>
      </c>
      <c r="AF217" s="1155" t="s">
        <v>314</v>
      </c>
      <c r="AG217" s="1155" t="s">
        <v>350</v>
      </c>
      <c r="AH217" s="1153" t="s">
        <v>351</v>
      </c>
      <c r="AI217" s="450" t="s">
        <v>637</v>
      </c>
      <c r="AJ217" s="430"/>
      <c r="AK217" s="430"/>
      <c r="AL217" s="430"/>
      <c r="AM217" s="430"/>
      <c r="AN217" s="430"/>
      <c r="AO217" s="430"/>
      <c r="AP217" s="430"/>
      <c r="AQ217" s="430"/>
      <c r="AR217" s="430"/>
      <c r="AS217" s="430"/>
      <c r="AT217" s="430"/>
      <c r="AU217" s="430"/>
      <c r="AV217" s="430"/>
      <c r="AW217" s="430"/>
      <c r="AX217" s="430"/>
      <c r="AY217" s="430"/>
      <c r="AZ217" s="430"/>
      <c r="BA217" s="430"/>
      <c r="BB217" s="430"/>
      <c r="BC217" s="484"/>
      <c r="BD217" s="430"/>
      <c r="BE217" s="430"/>
      <c r="BF217" s="430"/>
      <c r="BG217" s="430"/>
      <c r="BH217" s="430"/>
      <c r="BI217" s="430"/>
      <c r="BJ217" s="430"/>
      <c r="BK217" s="430"/>
      <c r="BL217" s="430"/>
      <c r="BM217" s="430"/>
      <c r="BN217" s="430"/>
      <c r="BO217" s="430"/>
      <c r="BP217" s="430"/>
      <c r="BQ217" s="430"/>
      <c r="BR217" s="430"/>
      <c r="BS217" s="430"/>
      <c r="BT217" s="430"/>
      <c r="BU217" s="430"/>
      <c r="BV217" s="430"/>
      <c r="BW217" s="430"/>
      <c r="BX217" s="430"/>
      <c r="BY217" s="430"/>
      <c r="BZ217" s="430"/>
      <c r="CA217" s="430"/>
      <c r="CB217" s="430"/>
      <c r="CC217" s="430"/>
      <c r="CD217" s="430"/>
      <c r="CE217" s="430"/>
      <c r="CF217" s="430"/>
      <c r="CG217" s="430"/>
      <c r="CH217" s="430"/>
      <c r="CI217" s="430"/>
      <c r="CJ217" s="430"/>
      <c r="CK217" s="430"/>
      <c r="CL217" s="430"/>
      <c r="CM217" s="430"/>
      <c r="CN217" s="430"/>
      <c r="CO217" s="430"/>
      <c r="CP217" s="430"/>
      <c r="CQ217" s="430"/>
      <c r="CR217" s="430"/>
      <c r="CS217" s="430"/>
      <c r="CT217" s="430"/>
      <c r="CU217" s="430"/>
      <c r="CV217" s="430"/>
      <c r="CW217" s="430"/>
      <c r="CX217" s="430"/>
      <c r="CY217" s="430"/>
      <c r="CZ217" s="430"/>
      <c r="DA217" s="430"/>
      <c r="DB217" s="430"/>
      <c r="DC217" s="430"/>
      <c r="DD217" s="430"/>
      <c r="DE217" s="430"/>
      <c r="DF217" s="430"/>
      <c r="DG217" s="430"/>
      <c r="DH217" s="430"/>
      <c r="DI217" s="430"/>
      <c r="DJ217" s="430"/>
      <c r="DK217" s="430"/>
      <c r="DL217" s="430"/>
      <c r="DM217" s="430"/>
      <c r="DN217" s="430"/>
      <c r="DO217" s="430"/>
      <c r="DP217" s="430"/>
      <c r="DQ217" s="430"/>
      <c r="DR217" s="430"/>
      <c r="DS217" s="430"/>
      <c r="DT217" s="430"/>
      <c r="DU217" s="430"/>
      <c r="DV217" s="430"/>
      <c r="DW217" s="430"/>
      <c r="DX217" s="430"/>
      <c r="DY217" s="430"/>
      <c r="DZ217" s="430"/>
      <c r="EA217" s="430"/>
      <c r="EB217" s="430"/>
      <c r="EC217" s="430"/>
      <c r="ED217" s="430"/>
      <c r="EE217" s="430"/>
      <c r="EF217" s="430"/>
      <c r="EG217" s="430"/>
      <c r="EH217" s="430"/>
      <c r="EI217" s="430"/>
      <c r="EJ217" s="430"/>
      <c r="EK217" s="430"/>
      <c r="EL217" s="430"/>
      <c r="EM217" s="430"/>
      <c r="EN217" s="430"/>
      <c r="EO217" s="430"/>
      <c r="EP217" s="430"/>
      <c r="EQ217" s="430"/>
      <c r="ER217" s="430"/>
      <c r="ES217" s="430"/>
      <c r="ET217" s="430"/>
      <c r="EU217" s="430"/>
      <c r="EV217" s="430"/>
      <c r="EW217" s="430"/>
      <c r="EX217" s="430"/>
      <c r="EY217" s="430"/>
      <c r="EZ217" s="430"/>
      <c r="FA217" s="430"/>
      <c r="FB217" s="430"/>
      <c r="FC217" s="430"/>
      <c r="FD217" s="430"/>
      <c r="FE217" s="430"/>
      <c r="FF217" s="430"/>
      <c r="FG217" s="430"/>
      <c r="FH217" s="430"/>
      <c r="FI217" s="430"/>
      <c r="FJ217" s="430"/>
      <c r="FK217" s="430"/>
      <c r="FL217" s="430"/>
      <c r="FM217" s="430"/>
      <c r="FN217" s="430"/>
      <c r="FO217" s="430"/>
      <c r="FP217" s="430"/>
      <c r="FQ217" s="430"/>
      <c r="FR217" s="430"/>
      <c r="FS217" s="430"/>
      <c r="FT217" s="430"/>
      <c r="FU217" s="430"/>
      <c r="FV217" s="430"/>
      <c r="FW217" s="430"/>
      <c r="FX217" s="430"/>
      <c r="FY217" s="430"/>
      <c r="FZ217" s="430"/>
      <c r="GA217" s="430"/>
      <c r="GB217" s="430"/>
      <c r="GC217" s="430"/>
      <c r="GD217" s="430"/>
      <c r="GE217" s="430"/>
      <c r="GF217" s="430"/>
      <c r="GG217" s="430"/>
      <c r="GH217" s="430"/>
      <c r="GI217" s="430"/>
      <c r="GJ217" s="430"/>
      <c r="GK217" s="430"/>
      <c r="GL217" s="430"/>
      <c r="GM217" s="430"/>
      <c r="GN217" s="430"/>
      <c r="GO217" s="430"/>
      <c r="GP217" s="430"/>
      <c r="GQ217" s="430"/>
      <c r="GR217" s="430"/>
      <c r="GS217" s="430"/>
      <c r="GT217" s="430"/>
      <c r="GU217" s="430"/>
      <c r="GV217" s="430"/>
      <c r="GW217" s="430"/>
      <c r="GX217" s="430"/>
      <c r="GY217" s="430"/>
      <c r="GZ217" s="430"/>
      <c r="HA217" s="430"/>
      <c r="HB217" s="430"/>
      <c r="HC217" s="430"/>
      <c r="HD217" s="430"/>
      <c r="HE217" s="430"/>
      <c r="HF217" s="430"/>
      <c r="HG217" s="430"/>
      <c r="HH217" s="430"/>
      <c r="HI217" s="430"/>
      <c r="HJ217" s="430"/>
      <c r="HK217" s="430"/>
      <c r="HL217" s="430"/>
      <c r="HM217" s="430"/>
      <c r="HN217" s="430"/>
      <c r="HO217" s="430"/>
      <c r="HP217" s="430"/>
      <c r="HQ217" s="430"/>
      <c r="HR217" s="430"/>
    </row>
    <row r="218" spans="1:242" s="648" customFormat="1" ht="77.25" customHeight="1">
      <c r="A218" s="426"/>
      <c r="B218" s="426" t="s">
        <v>875</v>
      </c>
      <c r="C218" s="587" t="s">
        <v>980</v>
      </c>
      <c r="D218" s="412" t="s">
        <v>1014</v>
      </c>
      <c r="E218" s="408" t="s">
        <v>130</v>
      </c>
      <c r="F218" s="297"/>
      <c r="G218" s="296" t="s">
        <v>708</v>
      </c>
      <c r="H218" s="295"/>
      <c r="I218" s="296" t="s">
        <v>36</v>
      </c>
      <c r="J218" s="296" t="s">
        <v>36</v>
      </c>
      <c r="K218" s="458" t="s">
        <v>841</v>
      </c>
      <c r="L218" s="593" t="s">
        <v>814</v>
      </c>
      <c r="M218" s="480"/>
      <c r="N218" s="297"/>
      <c r="O218" s="443">
        <v>18</v>
      </c>
      <c r="P218" s="730"/>
      <c r="Q218" s="1183" t="s">
        <v>1216</v>
      </c>
      <c r="R218" s="1183" t="s">
        <v>1216</v>
      </c>
      <c r="S218" s="1013">
        <v>1</v>
      </c>
      <c r="T218" s="620" t="s">
        <v>314</v>
      </c>
      <c r="U218" s="620" t="s">
        <v>317</v>
      </c>
      <c r="V218" s="620"/>
      <c r="W218" s="586">
        <v>1</v>
      </c>
      <c r="X218" s="381" t="s">
        <v>314</v>
      </c>
      <c r="Y218" s="381" t="s">
        <v>317</v>
      </c>
      <c r="Z218" s="381"/>
      <c r="AA218" s="1142">
        <v>1</v>
      </c>
      <c r="AB218" s="1070" t="s">
        <v>314</v>
      </c>
      <c r="AC218" s="1070" t="s">
        <v>317</v>
      </c>
      <c r="AD218" s="1070"/>
      <c r="AE218" s="1152">
        <v>1</v>
      </c>
      <c r="AF218" s="1070" t="s">
        <v>314</v>
      </c>
      <c r="AG218" s="1070" t="s">
        <v>317</v>
      </c>
      <c r="AH218" s="1143"/>
      <c r="AI218" s="449" t="s">
        <v>642</v>
      </c>
      <c r="AJ218" s="283"/>
      <c r="AK218" s="283"/>
      <c r="AL218" s="283"/>
      <c r="AM218" s="283"/>
      <c r="AN218" s="283"/>
      <c r="AO218" s="283"/>
      <c r="AP218" s="283"/>
      <c r="AQ218" s="283"/>
      <c r="AR218" s="283"/>
      <c r="AS218" s="283"/>
      <c r="AT218" s="283"/>
      <c r="AU218" s="283"/>
      <c r="AV218" s="283"/>
      <c r="AW218" s="283"/>
      <c r="AX218" s="283"/>
      <c r="AY218" s="283"/>
      <c r="AZ218" s="283"/>
      <c r="BA218" s="283"/>
      <c r="BB218" s="283"/>
      <c r="BC218" s="480"/>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row>
    <row r="219" spans="1:242" s="545" customFormat="1" ht="34.5" customHeight="1">
      <c r="A219" s="507" t="s">
        <v>799</v>
      </c>
      <c r="B219" s="507" t="s">
        <v>344</v>
      </c>
      <c r="C219" s="508" t="s">
        <v>800</v>
      </c>
      <c r="D219" s="509"/>
      <c r="E219" s="509" t="s">
        <v>703</v>
      </c>
      <c r="F219" s="509"/>
      <c r="G219" s="510"/>
      <c r="H219" s="511" t="s">
        <v>692</v>
      </c>
      <c r="I219" s="512">
        <v>2</v>
      </c>
      <c r="J219" s="511">
        <v>2</v>
      </c>
      <c r="K219" s="512"/>
      <c r="L219" s="577"/>
      <c r="M219" s="512"/>
      <c r="N219" s="511"/>
      <c r="O219" s="540">
        <v>18</v>
      </c>
      <c r="P219" s="989"/>
      <c r="Q219" s="1183"/>
      <c r="R219" s="1183"/>
      <c r="S219" s="1001"/>
      <c r="T219" s="541"/>
      <c r="U219" s="541"/>
      <c r="V219" s="541"/>
      <c r="W219" s="542"/>
      <c r="X219" s="543"/>
      <c r="Y219" s="543"/>
      <c r="Z219" s="543"/>
      <c r="AA219" s="1156"/>
      <c r="AB219" s="1157"/>
      <c r="AC219" s="1157"/>
      <c r="AD219" s="1157"/>
      <c r="AE219" s="1156"/>
      <c r="AF219" s="1157"/>
      <c r="AG219" s="1157"/>
      <c r="AH219" s="1157"/>
      <c r="AI219" s="544"/>
    </row>
    <row r="220" spans="1:242" ht="34.5" customHeight="1">
      <c r="A220" s="671"/>
      <c r="B220" s="668" t="s">
        <v>345</v>
      </c>
      <c r="C220" s="669" t="s">
        <v>590</v>
      </c>
      <c r="D220" s="617" t="s">
        <v>801</v>
      </c>
      <c r="E220" s="679" t="s">
        <v>856</v>
      </c>
      <c r="F220" s="679" t="s">
        <v>704</v>
      </c>
      <c r="G220" s="679" t="s">
        <v>700</v>
      </c>
      <c r="H220" s="672"/>
      <c r="I220" s="659" t="s">
        <v>56</v>
      </c>
      <c r="J220" s="659" t="s">
        <v>56</v>
      </c>
      <c r="K220" s="674" t="s">
        <v>694</v>
      </c>
      <c r="L220" s="621">
        <v>12</v>
      </c>
      <c r="M220" s="660">
        <v>2</v>
      </c>
      <c r="N220" s="661"/>
      <c r="O220" s="673">
        <v>18</v>
      </c>
      <c r="P220" s="984"/>
      <c r="Q220" s="1183" t="s">
        <v>1217</v>
      </c>
      <c r="R220" s="1183" t="s">
        <v>1205</v>
      </c>
      <c r="S220" s="1008">
        <v>1</v>
      </c>
      <c r="T220" s="600" t="s">
        <v>311</v>
      </c>
      <c r="U220" s="603" t="s">
        <v>802</v>
      </c>
      <c r="V220" s="603" t="s">
        <v>356</v>
      </c>
      <c r="W220" s="667">
        <v>1</v>
      </c>
      <c r="X220" s="666" t="s">
        <v>314</v>
      </c>
      <c r="Y220" s="666" t="s">
        <v>350</v>
      </c>
      <c r="Z220" s="666" t="s">
        <v>354</v>
      </c>
      <c r="AA220" s="1158">
        <v>1</v>
      </c>
      <c r="AB220" s="1159" t="s">
        <v>314</v>
      </c>
      <c r="AC220" s="1159" t="s">
        <v>359</v>
      </c>
      <c r="AD220" s="1159" t="s">
        <v>414</v>
      </c>
      <c r="AE220" s="1158">
        <v>1</v>
      </c>
      <c r="AF220" s="1159" t="s">
        <v>314</v>
      </c>
      <c r="AG220" s="1159" t="s">
        <v>359</v>
      </c>
      <c r="AH220" s="1160" t="s">
        <v>414</v>
      </c>
      <c r="AI220" s="675" t="s">
        <v>602</v>
      </c>
      <c r="AJ220" s="658"/>
      <c r="AK220" s="658"/>
      <c r="AL220" s="658"/>
      <c r="AM220" s="658"/>
      <c r="AN220" s="658"/>
      <c r="AO220" s="658"/>
      <c r="AP220" s="658"/>
      <c r="AQ220" s="658"/>
      <c r="AR220" s="658"/>
      <c r="AS220" s="658"/>
      <c r="AT220" s="658"/>
      <c r="AU220" s="658"/>
      <c r="AV220" s="658"/>
      <c r="AW220" s="658"/>
      <c r="AX220" s="658"/>
      <c r="AY220" s="658"/>
      <c r="AZ220" s="658"/>
      <c r="BA220" s="658"/>
      <c r="BB220" s="658"/>
      <c r="BC220" s="658"/>
      <c r="BD220" s="658"/>
      <c r="BE220" s="658"/>
      <c r="BF220" s="658"/>
      <c r="BG220" s="658"/>
      <c r="BH220" s="658"/>
      <c r="BI220" s="658"/>
      <c r="BJ220" s="658"/>
      <c r="BK220" s="658"/>
      <c r="BL220" s="658"/>
      <c r="BM220" s="658"/>
      <c r="BN220" s="658"/>
      <c r="BO220" s="658"/>
      <c r="BP220" s="658"/>
      <c r="BQ220" s="658"/>
      <c r="BR220" s="658"/>
      <c r="BS220" s="658"/>
      <c r="BT220" s="658"/>
      <c r="BU220" s="658"/>
      <c r="BV220" s="658"/>
      <c r="BW220" s="658"/>
      <c r="BX220" s="658"/>
      <c r="BY220" s="658"/>
      <c r="BZ220" s="658"/>
      <c r="CA220" s="658"/>
      <c r="CB220" s="658"/>
      <c r="CC220" s="658"/>
      <c r="CD220" s="658"/>
      <c r="CE220" s="658"/>
      <c r="CF220" s="658"/>
      <c r="CG220" s="658"/>
      <c r="CH220" s="658"/>
      <c r="CI220" s="658"/>
      <c r="CJ220" s="658"/>
      <c r="CK220" s="658"/>
      <c r="CL220" s="658"/>
      <c r="CM220" s="658"/>
      <c r="CN220" s="658"/>
      <c r="CO220" s="658"/>
      <c r="CP220" s="658"/>
      <c r="CQ220" s="658"/>
      <c r="CR220" s="658"/>
      <c r="CS220" s="658"/>
      <c r="CT220" s="658"/>
      <c r="CU220" s="658"/>
      <c r="CV220" s="658"/>
      <c r="CW220" s="658"/>
      <c r="CX220" s="658"/>
      <c r="CY220" s="658"/>
      <c r="CZ220" s="658"/>
      <c r="DA220" s="658"/>
      <c r="DB220" s="658"/>
      <c r="DC220" s="658"/>
      <c r="DD220" s="658"/>
      <c r="DE220" s="658"/>
      <c r="DF220" s="658"/>
      <c r="DG220" s="658"/>
      <c r="DH220" s="658"/>
      <c r="DI220" s="658"/>
      <c r="DJ220" s="658"/>
      <c r="DK220" s="658"/>
      <c r="DL220" s="658"/>
      <c r="DM220" s="658"/>
      <c r="DN220" s="658"/>
      <c r="DO220" s="658"/>
      <c r="DP220" s="658"/>
      <c r="DQ220" s="658"/>
      <c r="DR220" s="658"/>
      <c r="DS220" s="658"/>
      <c r="DT220" s="658"/>
      <c r="DU220" s="658"/>
      <c r="DV220" s="658"/>
      <c r="DW220" s="658"/>
      <c r="DX220" s="658"/>
      <c r="DY220" s="658"/>
      <c r="DZ220" s="658"/>
      <c r="EA220" s="658"/>
      <c r="EB220" s="658"/>
      <c r="EC220" s="658"/>
      <c r="ED220" s="658"/>
      <c r="EE220" s="658"/>
      <c r="EF220" s="658"/>
      <c r="EG220" s="658"/>
      <c r="EH220" s="658"/>
      <c r="EI220" s="658"/>
      <c r="EJ220" s="658"/>
      <c r="EK220" s="658"/>
      <c r="EL220" s="658"/>
      <c r="EM220" s="658"/>
      <c r="EN220" s="658"/>
      <c r="EO220" s="658"/>
      <c r="EP220" s="658"/>
      <c r="EQ220" s="658"/>
      <c r="ER220" s="658"/>
      <c r="ES220" s="658"/>
      <c r="ET220" s="658"/>
      <c r="EU220" s="658"/>
      <c r="EV220" s="658"/>
      <c r="EW220" s="658"/>
      <c r="EX220" s="658"/>
      <c r="EY220" s="658"/>
      <c r="EZ220" s="658"/>
      <c r="FA220" s="658"/>
      <c r="FB220" s="658"/>
      <c r="FC220" s="658"/>
      <c r="FD220" s="658"/>
      <c r="FE220" s="658"/>
      <c r="FF220" s="658"/>
      <c r="FG220" s="658"/>
      <c r="FH220" s="658"/>
      <c r="FI220" s="658"/>
      <c r="FJ220" s="658"/>
      <c r="FK220" s="658"/>
      <c r="FL220" s="658"/>
      <c r="FM220" s="658"/>
      <c r="FN220" s="658"/>
      <c r="FO220" s="658"/>
      <c r="FP220" s="658"/>
      <c r="FQ220" s="658"/>
      <c r="FR220" s="658"/>
      <c r="FS220" s="658"/>
      <c r="FT220" s="658"/>
      <c r="FU220" s="658"/>
      <c r="FV220" s="658"/>
      <c r="FW220" s="658"/>
      <c r="FX220" s="658"/>
      <c r="FY220" s="658"/>
      <c r="FZ220" s="658"/>
      <c r="GA220" s="658"/>
      <c r="GB220" s="658"/>
      <c r="GC220" s="658"/>
      <c r="GD220" s="658"/>
      <c r="GE220" s="658"/>
      <c r="GF220" s="658"/>
      <c r="GG220" s="658"/>
      <c r="GH220" s="658"/>
      <c r="GI220" s="658"/>
      <c r="GJ220" s="658"/>
      <c r="GK220" s="658"/>
      <c r="GL220" s="658"/>
      <c r="GM220" s="658"/>
      <c r="GN220" s="658"/>
      <c r="GO220" s="658"/>
      <c r="GP220" s="658"/>
      <c r="GQ220" s="658"/>
      <c r="GR220" s="658"/>
      <c r="GS220" s="658"/>
      <c r="GT220" s="658"/>
      <c r="GU220" s="658"/>
      <c r="GV220" s="658"/>
      <c r="GW220" s="658"/>
      <c r="GX220" s="658"/>
      <c r="GY220" s="658"/>
      <c r="GZ220" s="658"/>
      <c r="HA220" s="658"/>
      <c r="HB220" s="658"/>
      <c r="HC220" s="658"/>
      <c r="HD220" s="658"/>
      <c r="HE220" s="658"/>
      <c r="HF220" s="658"/>
      <c r="HG220" s="658"/>
      <c r="HH220" s="658"/>
      <c r="HI220" s="658"/>
      <c r="HJ220" s="658"/>
      <c r="HK220" s="658"/>
      <c r="HL220" s="658"/>
      <c r="HM220" s="658"/>
      <c r="HN220" s="658"/>
      <c r="HO220" s="658"/>
      <c r="HP220" s="658"/>
      <c r="HQ220" s="658"/>
      <c r="HR220" s="658"/>
      <c r="HS220" s="658"/>
      <c r="HT220" s="658"/>
      <c r="HU220" s="658"/>
      <c r="HV220" s="658"/>
      <c r="HW220" s="658"/>
      <c r="HX220" s="658"/>
      <c r="HY220" s="658"/>
      <c r="HZ220" s="658"/>
      <c r="IA220" s="658"/>
      <c r="IB220" s="658"/>
      <c r="IC220" s="658"/>
      <c r="ID220" s="658"/>
      <c r="IE220" s="658"/>
      <c r="IF220" s="658"/>
      <c r="IG220" s="658"/>
    </row>
    <row r="221" spans="1:242" ht="34.5" customHeight="1">
      <c r="A221" s="671"/>
      <c r="B221" s="668" t="s">
        <v>346</v>
      </c>
      <c r="C221" s="670" t="s">
        <v>591</v>
      </c>
      <c r="D221" s="617" t="s">
        <v>803</v>
      </c>
      <c r="E221" s="679" t="s">
        <v>856</v>
      </c>
      <c r="F221" s="679" t="s">
        <v>704</v>
      </c>
      <c r="G221" s="679" t="s">
        <v>701</v>
      </c>
      <c r="H221" s="672"/>
      <c r="I221" s="659" t="s">
        <v>56</v>
      </c>
      <c r="J221" s="659" t="s">
        <v>56</v>
      </c>
      <c r="K221" s="674" t="s">
        <v>697</v>
      </c>
      <c r="L221" s="621">
        <v>11</v>
      </c>
      <c r="M221" s="660">
        <v>23</v>
      </c>
      <c r="N221" s="661"/>
      <c r="O221" s="673">
        <v>18</v>
      </c>
      <c r="P221" s="984"/>
      <c r="Q221" s="1183" t="s">
        <v>1216</v>
      </c>
      <c r="R221" s="1183" t="s">
        <v>1205</v>
      </c>
      <c r="S221" s="1008">
        <v>1</v>
      </c>
      <c r="T221" s="600" t="s">
        <v>311</v>
      </c>
      <c r="U221" s="603"/>
      <c r="V221" s="603"/>
      <c r="W221" s="667">
        <v>1</v>
      </c>
      <c r="X221" s="666" t="s">
        <v>314</v>
      </c>
      <c r="Y221" s="666" t="s">
        <v>350</v>
      </c>
      <c r="Z221" s="666" t="s">
        <v>354</v>
      </c>
      <c r="AA221" s="1158">
        <v>1</v>
      </c>
      <c r="AB221" s="1159" t="s">
        <v>314</v>
      </c>
      <c r="AC221" s="1159" t="s">
        <v>350</v>
      </c>
      <c r="AD221" s="1159" t="s">
        <v>354</v>
      </c>
      <c r="AE221" s="1158">
        <v>1</v>
      </c>
      <c r="AF221" s="1159" t="s">
        <v>314</v>
      </c>
      <c r="AG221" s="1159" t="s">
        <v>350</v>
      </c>
      <c r="AH221" s="1160" t="s">
        <v>354</v>
      </c>
      <c r="AI221" s="675" t="s">
        <v>603</v>
      </c>
      <c r="AJ221" s="658"/>
      <c r="AK221" s="658"/>
      <c r="AL221" s="658"/>
      <c r="AM221" s="658"/>
      <c r="AN221" s="658"/>
      <c r="AO221" s="658"/>
      <c r="AP221" s="658"/>
      <c r="AQ221" s="658"/>
      <c r="AR221" s="658"/>
      <c r="AS221" s="658"/>
      <c r="AT221" s="658"/>
      <c r="AU221" s="658"/>
      <c r="AV221" s="658"/>
      <c r="AW221" s="658"/>
      <c r="AX221" s="658"/>
      <c r="AY221" s="658"/>
      <c r="AZ221" s="658"/>
      <c r="BA221" s="658"/>
      <c r="BB221" s="658"/>
      <c r="BC221" s="658"/>
      <c r="BD221" s="658"/>
      <c r="BE221" s="658"/>
      <c r="BF221" s="658"/>
      <c r="BG221" s="658"/>
      <c r="BH221" s="658"/>
      <c r="BI221" s="658"/>
      <c r="BJ221" s="658"/>
      <c r="BK221" s="658"/>
      <c r="BL221" s="658"/>
      <c r="BM221" s="658"/>
      <c r="BN221" s="658"/>
      <c r="BO221" s="658"/>
      <c r="BP221" s="658"/>
      <c r="BQ221" s="658"/>
      <c r="BR221" s="658"/>
      <c r="BS221" s="658"/>
      <c r="BT221" s="658"/>
      <c r="BU221" s="658"/>
      <c r="BV221" s="658"/>
      <c r="BW221" s="658"/>
      <c r="BX221" s="658"/>
      <c r="BY221" s="658"/>
      <c r="BZ221" s="658"/>
      <c r="CA221" s="658"/>
      <c r="CB221" s="658"/>
      <c r="CC221" s="658"/>
      <c r="CD221" s="658"/>
      <c r="CE221" s="658"/>
      <c r="CF221" s="658"/>
      <c r="CG221" s="658"/>
      <c r="CH221" s="658"/>
      <c r="CI221" s="658"/>
      <c r="CJ221" s="658"/>
      <c r="CK221" s="658"/>
      <c r="CL221" s="658"/>
      <c r="CM221" s="658"/>
      <c r="CN221" s="658"/>
      <c r="CO221" s="658"/>
      <c r="CP221" s="658"/>
      <c r="CQ221" s="658"/>
      <c r="CR221" s="658"/>
      <c r="CS221" s="658"/>
      <c r="CT221" s="658"/>
      <c r="CU221" s="658"/>
      <c r="CV221" s="658"/>
      <c r="CW221" s="658"/>
      <c r="CX221" s="658"/>
      <c r="CY221" s="658"/>
      <c r="CZ221" s="658"/>
      <c r="DA221" s="658"/>
      <c r="DB221" s="658"/>
      <c r="DC221" s="658"/>
      <c r="DD221" s="658"/>
      <c r="DE221" s="658"/>
      <c r="DF221" s="658"/>
      <c r="DG221" s="658"/>
      <c r="DH221" s="658"/>
      <c r="DI221" s="658"/>
      <c r="DJ221" s="658"/>
      <c r="DK221" s="658"/>
      <c r="DL221" s="658"/>
      <c r="DM221" s="658"/>
      <c r="DN221" s="658"/>
      <c r="DO221" s="658"/>
      <c r="DP221" s="658"/>
      <c r="DQ221" s="658"/>
      <c r="DR221" s="658"/>
      <c r="DS221" s="658"/>
      <c r="DT221" s="658"/>
      <c r="DU221" s="658"/>
      <c r="DV221" s="658"/>
      <c r="DW221" s="658"/>
      <c r="DX221" s="658"/>
      <c r="DY221" s="658"/>
      <c r="DZ221" s="658"/>
      <c r="EA221" s="658"/>
      <c r="EB221" s="658"/>
      <c r="EC221" s="658"/>
      <c r="ED221" s="658"/>
      <c r="EE221" s="658"/>
      <c r="EF221" s="658"/>
      <c r="EG221" s="658"/>
      <c r="EH221" s="658"/>
      <c r="EI221" s="658"/>
      <c r="EJ221" s="658"/>
      <c r="EK221" s="658"/>
      <c r="EL221" s="658"/>
      <c r="EM221" s="658"/>
      <c r="EN221" s="658"/>
      <c r="EO221" s="658"/>
      <c r="EP221" s="658"/>
      <c r="EQ221" s="658"/>
      <c r="ER221" s="658"/>
      <c r="ES221" s="658"/>
      <c r="ET221" s="658"/>
      <c r="EU221" s="658"/>
      <c r="EV221" s="658"/>
      <c r="EW221" s="658"/>
      <c r="EX221" s="658"/>
      <c r="EY221" s="658"/>
      <c r="EZ221" s="658"/>
      <c r="FA221" s="658"/>
      <c r="FB221" s="658"/>
      <c r="FC221" s="658"/>
      <c r="FD221" s="658"/>
      <c r="FE221" s="658"/>
      <c r="FF221" s="658"/>
      <c r="FG221" s="658"/>
      <c r="FH221" s="658"/>
      <c r="FI221" s="658"/>
      <c r="FJ221" s="658"/>
      <c r="FK221" s="658"/>
      <c r="FL221" s="658"/>
      <c r="FM221" s="658"/>
      <c r="FN221" s="658"/>
      <c r="FO221" s="658"/>
      <c r="FP221" s="658"/>
      <c r="FQ221" s="658"/>
      <c r="FR221" s="658"/>
      <c r="FS221" s="658"/>
      <c r="FT221" s="658"/>
      <c r="FU221" s="658"/>
      <c r="FV221" s="658"/>
      <c r="FW221" s="658"/>
      <c r="FX221" s="658"/>
      <c r="FY221" s="658"/>
      <c r="FZ221" s="658"/>
      <c r="GA221" s="658"/>
      <c r="GB221" s="658"/>
      <c r="GC221" s="658"/>
      <c r="GD221" s="658"/>
      <c r="GE221" s="658"/>
      <c r="GF221" s="658"/>
      <c r="GG221" s="658"/>
      <c r="GH221" s="658"/>
      <c r="GI221" s="658"/>
      <c r="GJ221" s="658"/>
      <c r="GK221" s="658"/>
      <c r="GL221" s="658"/>
      <c r="GM221" s="658"/>
      <c r="GN221" s="658"/>
      <c r="GO221" s="658"/>
      <c r="GP221" s="658"/>
      <c r="GQ221" s="658"/>
      <c r="GR221" s="658"/>
      <c r="GS221" s="658"/>
      <c r="GT221" s="658"/>
      <c r="GU221" s="658"/>
      <c r="GV221" s="658"/>
      <c r="GW221" s="658"/>
      <c r="GX221" s="658"/>
      <c r="GY221" s="658"/>
      <c r="GZ221" s="658"/>
      <c r="HA221" s="658"/>
      <c r="HB221" s="658"/>
      <c r="HC221" s="658"/>
      <c r="HD221" s="658"/>
      <c r="HE221" s="658"/>
      <c r="HF221" s="658"/>
      <c r="HG221" s="658"/>
      <c r="HH221" s="658"/>
      <c r="HI221" s="658"/>
      <c r="HJ221" s="658"/>
      <c r="HK221" s="658"/>
      <c r="HL221" s="658"/>
      <c r="HM221" s="658"/>
      <c r="HN221" s="658"/>
      <c r="HO221" s="658"/>
      <c r="HP221" s="658"/>
      <c r="HQ221" s="658"/>
      <c r="HR221" s="658"/>
      <c r="HS221" s="658"/>
      <c r="HT221" s="658"/>
      <c r="HU221" s="658"/>
      <c r="HV221" s="658"/>
      <c r="HW221" s="658"/>
      <c r="HX221" s="658"/>
      <c r="HY221" s="658"/>
      <c r="HZ221" s="658"/>
      <c r="IA221" s="658"/>
      <c r="IB221" s="658"/>
      <c r="IC221" s="658"/>
      <c r="ID221" s="658"/>
      <c r="IE221" s="658"/>
      <c r="IF221" s="658"/>
      <c r="IG221" s="658"/>
    </row>
    <row r="222" spans="1:242" ht="89.25">
      <c r="A222" s="671"/>
      <c r="B222" s="668" t="s">
        <v>347</v>
      </c>
      <c r="C222" s="670" t="s">
        <v>592</v>
      </c>
      <c r="D222" s="617" t="s">
        <v>804</v>
      </c>
      <c r="E222" s="679" t="s">
        <v>856</v>
      </c>
      <c r="F222" s="679" t="s">
        <v>704</v>
      </c>
      <c r="G222" s="677" t="s">
        <v>701</v>
      </c>
      <c r="H222" s="665"/>
      <c r="I222" s="662" t="s">
        <v>56</v>
      </c>
      <c r="J222" s="662" t="s">
        <v>56</v>
      </c>
      <c r="K222" s="674" t="s">
        <v>699</v>
      </c>
      <c r="L222" s="621">
        <v>14</v>
      </c>
      <c r="M222" s="664">
        <v>6</v>
      </c>
      <c r="N222" s="663"/>
      <c r="O222" s="673">
        <v>18</v>
      </c>
      <c r="P222" s="990"/>
      <c r="Q222" s="1186" t="s">
        <v>1214</v>
      </c>
      <c r="R222" s="1186" t="s">
        <v>1215</v>
      </c>
      <c r="S222" s="1008">
        <v>1</v>
      </c>
      <c r="T222" s="600" t="s">
        <v>311</v>
      </c>
      <c r="U222" s="603"/>
      <c r="V222" s="603"/>
      <c r="W222" s="667">
        <v>1</v>
      </c>
      <c r="X222" s="666" t="s">
        <v>314</v>
      </c>
      <c r="Y222" s="666" t="s">
        <v>350</v>
      </c>
      <c r="Z222" s="666" t="s">
        <v>354</v>
      </c>
      <c r="AA222" s="1158">
        <v>1</v>
      </c>
      <c r="AB222" s="1159" t="s">
        <v>314</v>
      </c>
      <c r="AC222" s="1159" t="s">
        <v>350</v>
      </c>
      <c r="AD222" s="1159" t="s">
        <v>354</v>
      </c>
      <c r="AE222" s="1158">
        <v>1</v>
      </c>
      <c r="AF222" s="1159" t="s">
        <v>314</v>
      </c>
      <c r="AG222" s="1159" t="s">
        <v>350</v>
      </c>
      <c r="AH222" s="1160" t="s">
        <v>354</v>
      </c>
      <c r="AI222" s="675" t="s">
        <v>603</v>
      </c>
      <c r="AJ222" s="658"/>
      <c r="AK222" s="658"/>
      <c r="AL222" s="658"/>
      <c r="AM222" s="658"/>
      <c r="AN222" s="658"/>
      <c r="AO222" s="658"/>
      <c r="AP222" s="658"/>
      <c r="AQ222" s="658"/>
      <c r="AR222" s="658"/>
      <c r="AS222" s="658"/>
      <c r="AT222" s="658"/>
      <c r="AU222" s="658"/>
      <c r="AV222" s="658"/>
      <c r="AW222" s="658"/>
      <c r="AX222" s="658"/>
      <c r="AY222" s="658"/>
      <c r="AZ222" s="658"/>
      <c r="BA222" s="658"/>
      <c r="BB222" s="658"/>
      <c r="BC222" s="658"/>
      <c r="BD222" s="658"/>
      <c r="BE222" s="658"/>
      <c r="BF222" s="658"/>
      <c r="BG222" s="658"/>
      <c r="BH222" s="658"/>
      <c r="BI222" s="658"/>
      <c r="BJ222" s="658"/>
      <c r="BK222" s="658"/>
      <c r="BL222" s="658"/>
      <c r="BM222" s="658"/>
      <c r="BN222" s="658"/>
      <c r="BO222" s="658"/>
      <c r="BP222" s="658"/>
      <c r="BQ222" s="658"/>
      <c r="BR222" s="658"/>
      <c r="BS222" s="658"/>
      <c r="BT222" s="658"/>
      <c r="BU222" s="658"/>
      <c r="BV222" s="658"/>
      <c r="BW222" s="658"/>
      <c r="BX222" s="658"/>
      <c r="BY222" s="658"/>
      <c r="BZ222" s="658"/>
      <c r="CA222" s="658"/>
      <c r="CB222" s="658"/>
      <c r="CC222" s="658"/>
      <c r="CD222" s="658"/>
      <c r="CE222" s="658"/>
      <c r="CF222" s="658"/>
      <c r="CG222" s="658"/>
      <c r="CH222" s="658"/>
      <c r="CI222" s="658"/>
      <c r="CJ222" s="658"/>
      <c r="CK222" s="658"/>
      <c r="CL222" s="658"/>
      <c r="CM222" s="658"/>
      <c r="CN222" s="658"/>
      <c r="CO222" s="658"/>
      <c r="CP222" s="658"/>
      <c r="CQ222" s="658"/>
      <c r="CR222" s="658"/>
      <c r="CS222" s="658"/>
      <c r="CT222" s="658"/>
      <c r="CU222" s="658"/>
      <c r="CV222" s="658"/>
      <c r="CW222" s="658"/>
      <c r="CX222" s="658"/>
      <c r="CY222" s="658"/>
      <c r="CZ222" s="658"/>
      <c r="DA222" s="658"/>
      <c r="DB222" s="658"/>
      <c r="DC222" s="658"/>
      <c r="DD222" s="658"/>
      <c r="DE222" s="658"/>
      <c r="DF222" s="658"/>
      <c r="DG222" s="658"/>
      <c r="DH222" s="658"/>
      <c r="DI222" s="658"/>
      <c r="DJ222" s="658"/>
      <c r="DK222" s="658"/>
      <c r="DL222" s="658"/>
      <c r="DM222" s="658"/>
      <c r="DN222" s="658"/>
      <c r="DO222" s="658"/>
      <c r="DP222" s="658"/>
      <c r="DQ222" s="658"/>
      <c r="DR222" s="658"/>
      <c r="DS222" s="658"/>
      <c r="DT222" s="658"/>
      <c r="DU222" s="658"/>
      <c r="DV222" s="658"/>
      <c r="DW222" s="658"/>
      <c r="DX222" s="658"/>
      <c r="DY222" s="658"/>
      <c r="DZ222" s="658"/>
      <c r="EA222" s="658"/>
      <c r="EB222" s="658"/>
      <c r="EC222" s="658"/>
      <c r="ED222" s="658"/>
      <c r="EE222" s="658"/>
      <c r="EF222" s="658"/>
      <c r="EG222" s="658"/>
      <c r="EH222" s="658"/>
      <c r="EI222" s="658"/>
      <c r="EJ222" s="658"/>
      <c r="EK222" s="658"/>
      <c r="EL222" s="658"/>
      <c r="EM222" s="658"/>
      <c r="EN222" s="658"/>
      <c r="EO222" s="658"/>
      <c r="EP222" s="658"/>
      <c r="EQ222" s="658"/>
      <c r="ER222" s="658"/>
      <c r="ES222" s="658"/>
      <c r="ET222" s="658"/>
      <c r="EU222" s="658"/>
      <c r="EV222" s="658"/>
      <c r="EW222" s="658"/>
      <c r="EX222" s="658"/>
      <c r="EY222" s="658"/>
      <c r="EZ222" s="658"/>
      <c r="FA222" s="658"/>
      <c r="FB222" s="658"/>
      <c r="FC222" s="658"/>
      <c r="FD222" s="658"/>
      <c r="FE222" s="658"/>
      <c r="FF222" s="658"/>
      <c r="FG222" s="658"/>
      <c r="FH222" s="658"/>
      <c r="FI222" s="658"/>
      <c r="FJ222" s="658"/>
      <c r="FK222" s="658"/>
      <c r="FL222" s="658"/>
      <c r="FM222" s="658"/>
      <c r="FN222" s="658"/>
      <c r="FO222" s="658"/>
      <c r="FP222" s="658"/>
      <c r="FQ222" s="658"/>
      <c r="FR222" s="658"/>
      <c r="FS222" s="658"/>
      <c r="FT222" s="658"/>
      <c r="FU222" s="658"/>
      <c r="FV222" s="658"/>
      <c r="FW222" s="658"/>
      <c r="FX222" s="658"/>
      <c r="FY222" s="658"/>
      <c r="FZ222" s="658"/>
      <c r="GA222" s="658"/>
      <c r="GB222" s="658"/>
      <c r="GC222" s="658"/>
      <c r="GD222" s="658"/>
      <c r="GE222" s="658"/>
      <c r="GF222" s="658"/>
      <c r="GG222" s="658"/>
      <c r="GH222" s="658"/>
      <c r="GI222" s="658"/>
      <c r="GJ222" s="658"/>
      <c r="GK222" s="658"/>
      <c r="GL222" s="658"/>
      <c r="GM222" s="658"/>
      <c r="GN222" s="658"/>
      <c r="GO222" s="658"/>
      <c r="GP222" s="658"/>
      <c r="GQ222" s="658"/>
      <c r="GR222" s="658"/>
      <c r="GS222" s="658"/>
      <c r="GT222" s="658"/>
      <c r="GU222" s="658"/>
      <c r="GV222" s="658"/>
      <c r="GW222" s="658"/>
      <c r="GX222" s="658"/>
      <c r="GY222" s="658"/>
      <c r="GZ222" s="658"/>
      <c r="HA222" s="658"/>
      <c r="HB222" s="658"/>
      <c r="HC222" s="658"/>
      <c r="HD222" s="658"/>
      <c r="HE222" s="658"/>
      <c r="HF222" s="658"/>
      <c r="HG222" s="658"/>
      <c r="HH222" s="658"/>
      <c r="HI222" s="658"/>
      <c r="HJ222" s="658"/>
      <c r="HK222" s="658"/>
      <c r="HL222" s="658"/>
      <c r="HM222" s="658"/>
      <c r="HN222" s="658"/>
      <c r="HO222" s="658"/>
      <c r="HP222" s="658"/>
      <c r="HQ222" s="658"/>
      <c r="HR222" s="658"/>
      <c r="HS222" s="658"/>
      <c r="HT222" s="658"/>
      <c r="HU222" s="658"/>
      <c r="HV222" s="658"/>
      <c r="HW222" s="658"/>
      <c r="HX222" s="658"/>
      <c r="HY222" s="658"/>
      <c r="HZ222" s="658"/>
      <c r="IA222" s="658"/>
      <c r="IB222" s="658"/>
      <c r="IC222" s="658"/>
      <c r="ID222" s="658"/>
      <c r="IE222" s="658"/>
      <c r="IF222" s="658"/>
      <c r="IG222" s="658"/>
    </row>
    <row r="223" spans="1:242" s="406" customFormat="1" ht="11.25" customHeight="1">
      <c r="A223" s="684"/>
      <c r="B223" s="684"/>
      <c r="C223" s="686"/>
      <c r="D223" s="622"/>
      <c r="E223" s="679"/>
      <c r="F223" s="679"/>
      <c r="G223" s="677"/>
      <c r="H223" s="682"/>
      <c r="I223" s="679"/>
      <c r="J223" s="679"/>
      <c r="K223" s="687"/>
      <c r="L223" s="594"/>
      <c r="M223" s="678"/>
      <c r="N223" s="679"/>
      <c r="O223" s="685"/>
      <c r="P223" s="984"/>
      <c r="Q223" s="1190"/>
      <c r="R223" s="1190"/>
      <c r="S223" s="1008"/>
      <c r="T223" s="598"/>
      <c r="U223" s="598"/>
      <c r="V223" s="598"/>
      <c r="W223" s="681"/>
      <c r="X223" s="680"/>
      <c r="Y223" s="680"/>
      <c r="Z223" s="680"/>
      <c r="AA223" s="1144"/>
      <c r="AB223" s="1145"/>
      <c r="AC223" s="1145"/>
      <c r="AD223" s="1145"/>
      <c r="AE223" s="1144"/>
      <c r="AF223" s="1145"/>
      <c r="AG223" s="1145"/>
      <c r="AH223" s="1146"/>
      <c r="AI223" s="688"/>
      <c r="AJ223" s="607"/>
      <c r="AK223" s="607"/>
      <c r="AL223" s="607"/>
      <c r="AM223" s="607"/>
      <c r="AN223" s="607"/>
      <c r="AO223" s="607"/>
      <c r="AP223" s="607"/>
      <c r="AQ223" s="607"/>
      <c r="AR223" s="607"/>
      <c r="AS223" s="607"/>
      <c r="AT223" s="607"/>
      <c r="AU223" s="607"/>
      <c r="AV223" s="607"/>
      <c r="AW223" s="607"/>
      <c r="AX223" s="607"/>
      <c r="AY223" s="607"/>
      <c r="AZ223" s="607"/>
      <c r="BA223" s="607"/>
      <c r="BB223" s="607"/>
      <c r="BC223" s="607"/>
      <c r="BD223" s="607"/>
      <c r="BE223" s="607"/>
      <c r="BF223" s="607"/>
      <c r="BG223" s="607"/>
      <c r="BH223" s="607"/>
      <c r="BI223" s="607"/>
      <c r="BJ223" s="607"/>
      <c r="BK223" s="607"/>
      <c r="BL223" s="607"/>
      <c r="BM223" s="607"/>
      <c r="BN223" s="607"/>
      <c r="BO223" s="607"/>
      <c r="BP223" s="607"/>
      <c r="BQ223" s="607"/>
      <c r="BR223" s="607"/>
      <c r="BS223" s="607"/>
      <c r="BT223" s="607"/>
      <c r="BU223" s="607"/>
      <c r="BV223" s="607"/>
      <c r="BW223" s="607"/>
      <c r="BX223" s="607"/>
      <c r="BY223" s="607"/>
      <c r="BZ223" s="607"/>
      <c r="CA223" s="607"/>
      <c r="CB223" s="607"/>
      <c r="CC223" s="607"/>
      <c r="CD223" s="607"/>
      <c r="CE223" s="607"/>
      <c r="CF223" s="607"/>
      <c r="CG223" s="607"/>
      <c r="CH223" s="607"/>
      <c r="CI223" s="607"/>
      <c r="CJ223" s="607"/>
      <c r="CK223" s="607"/>
      <c r="CL223" s="607"/>
      <c r="CM223" s="607"/>
      <c r="CN223" s="607"/>
      <c r="CO223" s="607"/>
      <c r="CP223" s="607"/>
      <c r="CQ223" s="607"/>
      <c r="CR223" s="607"/>
      <c r="CS223" s="607"/>
      <c r="CT223" s="607"/>
      <c r="CU223" s="607"/>
      <c r="CV223" s="607"/>
      <c r="CW223" s="607"/>
      <c r="CX223" s="607"/>
      <c r="CY223" s="607"/>
      <c r="CZ223" s="607"/>
      <c r="DA223" s="607"/>
      <c r="DB223" s="607"/>
      <c r="DC223" s="607"/>
      <c r="DD223" s="607"/>
      <c r="DE223" s="607"/>
      <c r="DF223" s="607"/>
      <c r="DG223" s="607"/>
      <c r="DH223" s="607"/>
      <c r="DI223" s="607"/>
      <c r="DJ223" s="607"/>
      <c r="DK223" s="607"/>
      <c r="DL223" s="607"/>
      <c r="DM223" s="607"/>
      <c r="DN223" s="607"/>
      <c r="DO223" s="607"/>
      <c r="DP223" s="607"/>
      <c r="DQ223" s="607"/>
      <c r="DR223" s="607"/>
      <c r="DS223" s="607"/>
      <c r="DT223" s="607"/>
      <c r="DU223" s="607"/>
      <c r="DV223" s="607"/>
      <c r="DW223" s="607"/>
      <c r="DX223" s="607"/>
      <c r="DY223" s="607"/>
      <c r="DZ223" s="607"/>
      <c r="EA223" s="607"/>
      <c r="EB223" s="607"/>
      <c r="EC223" s="607"/>
      <c r="ED223" s="607"/>
      <c r="EE223" s="607"/>
      <c r="EF223" s="607"/>
      <c r="EG223" s="607"/>
      <c r="EH223" s="607"/>
      <c r="EI223" s="607"/>
      <c r="EJ223" s="607"/>
      <c r="EK223" s="607"/>
      <c r="EL223" s="607"/>
      <c r="EM223" s="607"/>
      <c r="EN223" s="607"/>
      <c r="EO223" s="607"/>
      <c r="EP223" s="607"/>
      <c r="EQ223" s="607"/>
      <c r="ER223" s="607"/>
      <c r="ES223" s="607"/>
      <c r="ET223" s="607"/>
      <c r="EU223" s="607"/>
      <c r="EV223" s="607"/>
      <c r="EW223" s="607"/>
      <c r="EX223" s="607"/>
      <c r="EY223" s="607"/>
      <c r="EZ223" s="607"/>
      <c r="FA223" s="607"/>
      <c r="FB223" s="607"/>
      <c r="FC223" s="607"/>
      <c r="FD223" s="607"/>
      <c r="FE223" s="607"/>
      <c r="FF223" s="607"/>
      <c r="FG223" s="607"/>
      <c r="FH223" s="607"/>
      <c r="FI223" s="607"/>
      <c r="FJ223" s="607"/>
      <c r="FK223" s="607"/>
      <c r="FL223" s="607"/>
      <c r="FM223" s="607"/>
      <c r="FN223" s="607"/>
      <c r="FO223" s="607"/>
      <c r="FP223" s="607"/>
      <c r="FQ223" s="607"/>
      <c r="FR223" s="607"/>
      <c r="FS223" s="607"/>
      <c r="FT223" s="607"/>
      <c r="FU223" s="607"/>
      <c r="FV223" s="607"/>
      <c r="FW223" s="607"/>
      <c r="FX223" s="607"/>
      <c r="FY223" s="607"/>
      <c r="FZ223" s="607"/>
      <c r="GA223" s="607"/>
      <c r="GB223" s="607"/>
      <c r="GC223" s="607"/>
      <c r="GD223" s="607"/>
      <c r="GE223" s="607"/>
      <c r="GF223" s="607"/>
      <c r="GG223" s="607"/>
      <c r="GH223" s="607"/>
      <c r="GI223" s="607"/>
      <c r="GJ223" s="607"/>
      <c r="GK223" s="607"/>
      <c r="GL223" s="607"/>
      <c r="GM223" s="607"/>
      <c r="GN223" s="607"/>
      <c r="GO223" s="607"/>
      <c r="GP223" s="607"/>
      <c r="GQ223" s="607"/>
      <c r="GR223" s="607"/>
      <c r="GS223" s="607"/>
      <c r="GT223" s="607"/>
      <c r="GU223" s="607"/>
      <c r="GV223" s="607"/>
      <c r="GW223" s="607"/>
      <c r="GX223" s="607"/>
      <c r="GY223" s="607"/>
      <c r="GZ223" s="607"/>
      <c r="HA223" s="607"/>
      <c r="HB223" s="607"/>
      <c r="HC223" s="607"/>
      <c r="HD223" s="607"/>
      <c r="HE223" s="607"/>
      <c r="HF223" s="607"/>
      <c r="HG223" s="607"/>
      <c r="HH223" s="607"/>
      <c r="HI223" s="607"/>
      <c r="HJ223" s="607"/>
      <c r="HK223" s="607"/>
      <c r="HL223" s="607"/>
      <c r="HM223" s="607"/>
      <c r="HN223" s="607"/>
      <c r="HO223" s="607"/>
      <c r="HP223" s="607"/>
      <c r="HQ223" s="607"/>
      <c r="HR223" s="607"/>
      <c r="HS223" s="607"/>
      <c r="HT223" s="607"/>
      <c r="HU223" s="607"/>
      <c r="HV223" s="607"/>
      <c r="HW223" s="607"/>
      <c r="HX223" s="607"/>
      <c r="HY223" s="607"/>
      <c r="HZ223" s="607"/>
      <c r="IA223" s="607"/>
      <c r="IB223" s="607"/>
      <c r="IC223" s="607"/>
      <c r="ID223" s="607"/>
      <c r="IE223" s="607"/>
      <c r="IF223" s="607"/>
      <c r="IG223" s="607"/>
      <c r="IH223" s="607"/>
    </row>
    <row r="224" spans="1:242" s="505" customFormat="1" ht="34.5" customHeight="1">
      <c r="A224" s="499"/>
      <c r="B224" s="499"/>
      <c r="C224" s="500" t="s">
        <v>681</v>
      </c>
      <c r="D224" s="501"/>
      <c r="E224" s="502"/>
      <c r="F224" s="502"/>
      <c r="G224" s="502"/>
      <c r="H224" s="503"/>
      <c r="I224" s="503">
        <f>+I225+I229</f>
        <v>7</v>
      </c>
      <c r="J224" s="503">
        <f>+J225+J229</f>
        <v>7</v>
      </c>
      <c r="K224" s="503"/>
      <c r="L224" s="644"/>
      <c r="M224" s="503"/>
      <c r="N224" s="503"/>
      <c r="O224" s="503"/>
      <c r="P224" s="985"/>
      <c r="Q224" s="1181"/>
      <c r="R224" s="1181"/>
      <c r="S224" s="1009"/>
      <c r="T224" s="503"/>
      <c r="U224" s="503"/>
      <c r="V224" s="503"/>
      <c r="W224" s="504"/>
      <c r="X224" s="503"/>
      <c r="Y224" s="503"/>
      <c r="Z224" s="503"/>
      <c r="AA224" s="1131"/>
      <c r="AB224" s="1047"/>
      <c r="AC224" s="1047"/>
      <c r="AD224" s="1047"/>
      <c r="AE224" s="1131"/>
      <c r="AF224" s="1047"/>
      <c r="AG224" s="1047"/>
      <c r="AH224" s="1047"/>
      <c r="AI224" s="503"/>
      <c r="BC224" s="503"/>
    </row>
    <row r="225" spans="1:55" s="545" customFormat="1" ht="34.5" customHeight="1">
      <c r="A225" s="507" t="s">
        <v>887</v>
      </c>
      <c r="B225" s="507" t="s">
        <v>401</v>
      </c>
      <c r="C225" s="508" t="s">
        <v>876</v>
      </c>
      <c r="D225" s="509" t="s">
        <v>1010</v>
      </c>
      <c r="E225" s="509" t="s">
        <v>703</v>
      </c>
      <c r="F225" s="509"/>
      <c r="G225" s="510" t="s">
        <v>708</v>
      </c>
      <c r="H225" s="511" t="s">
        <v>454</v>
      </c>
      <c r="I225" s="512">
        <v>4</v>
      </c>
      <c r="J225" s="511">
        <v>4</v>
      </c>
      <c r="K225" s="512"/>
      <c r="L225" s="577"/>
      <c r="M225" s="512"/>
      <c r="N225" s="511"/>
      <c r="O225" s="540"/>
      <c r="P225" s="989"/>
      <c r="Q225" s="1193"/>
      <c r="R225" s="1193"/>
      <c r="S225" s="1001"/>
      <c r="T225" s="541"/>
      <c r="U225" s="541"/>
      <c r="V225" s="541"/>
      <c r="W225" s="542"/>
      <c r="X225" s="543"/>
      <c r="Y225" s="543"/>
      <c r="Z225" s="543"/>
      <c r="AA225" s="1156"/>
      <c r="AB225" s="1157"/>
      <c r="AC225" s="1157"/>
      <c r="AD225" s="1157"/>
      <c r="AE225" s="1156"/>
      <c r="AF225" s="1157"/>
      <c r="AG225" s="1157"/>
      <c r="AH225" s="1157"/>
      <c r="AI225" s="544"/>
    </row>
    <row r="226" spans="1:55" ht="69" customHeight="1">
      <c r="A226" s="427"/>
      <c r="B226" s="427" t="s">
        <v>402</v>
      </c>
      <c r="C226" s="432" t="s">
        <v>232</v>
      </c>
      <c r="D226" s="426" t="s">
        <v>1011</v>
      </c>
      <c r="E226" s="427" t="s">
        <v>130</v>
      </c>
      <c r="F226" s="429"/>
      <c r="G226" s="427" t="s">
        <v>708</v>
      </c>
      <c r="H226" s="428"/>
      <c r="I226" s="429" t="s">
        <v>56</v>
      </c>
      <c r="J226" s="429" t="s">
        <v>56</v>
      </c>
      <c r="K226" s="436" t="s">
        <v>785</v>
      </c>
      <c r="L226" s="593" t="s">
        <v>31</v>
      </c>
      <c r="M226" s="477"/>
      <c r="N226" s="297"/>
      <c r="O226" s="297">
        <v>24</v>
      </c>
      <c r="P226" s="730"/>
      <c r="Q226" s="1183" t="s">
        <v>1207</v>
      </c>
      <c r="R226" s="1183" t="s">
        <v>1198</v>
      </c>
      <c r="S226" s="1007" t="s">
        <v>716</v>
      </c>
      <c r="T226" s="620" t="s">
        <v>348</v>
      </c>
      <c r="U226" s="620" t="s">
        <v>312</v>
      </c>
      <c r="V226" s="637" t="s">
        <v>453</v>
      </c>
      <c r="W226" s="586">
        <v>1</v>
      </c>
      <c r="X226" s="381" t="s">
        <v>314</v>
      </c>
      <c r="Y226" s="381" t="s">
        <v>312</v>
      </c>
      <c r="Z226" s="381" t="s">
        <v>354</v>
      </c>
      <c r="AA226" s="1142">
        <v>1</v>
      </c>
      <c r="AB226" s="1070" t="s">
        <v>314</v>
      </c>
      <c r="AC226" s="1070" t="s">
        <v>312</v>
      </c>
      <c r="AD226" s="1070" t="s">
        <v>354</v>
      </c>
      <c r="AE226" s="1152">
        <v>1</v>
      </c>
      <c r="AF226" s="1070" t="s">
        <v>314</v>
      </c>
      <c r="AG226" s="1070" t="s">
        <v>312</v>
      </c>
      <c r="AH226" s="1143" t="s">
        <v>354</v>
      </c>
      <c r="AI226" s="449" t="s">
        <v>639</v>
      </c>
      <c r="BC226" s="477"/>
    </row>
    <row r="227" spans="1:55" ht="69" customHeight="1">
      <c r="A227" s="427"/>
      <c r="B227" s="427" t="s">
        <v>403</v>
      </c>
      <c r="C227" s="432" t="s">
        <v>233</v>
      </c>
      <c r="D227" s="426" t="s">
        <v>1012</v>
      </c>
      <c r="E227" s="427" t="s">
        <v>130</v>
      </c>
      <c r="F227" s="427" t="s">
        <v>993</v>
      </c>
      <c r="G227" s="427" t="s">
        <v>708</v>
      </c>
      <c r="H227" s="428"/>
      <c r="I227" s="429" t="s">
        <v>56</v>
      </c>
      <c r="J227" s="429" t="s">
        <v>56</v>
      </c>
      <c r="K227" s="436" t="s">
        <v>694</v>
      </c>
      <c r="L227" s="593" t="s">
        <v>24</v>
      </c>
      <c r="M227" s="477"/>
      <c r="N227" s="297"/>
      <c r="O227" s="297">
        <v>24</v>
      </c>
      <c r="P227" s="730"/>
      <c r="Q227" s="1183" t="s">
        <v>1197</v>
      </c>
      <c r="R227" s="1183" t="s">
        <v>1198</v>
      </c>
      <c r="S227" s="1010">
        <v>1</v>
      </c>
      <c r="T227" s="620" t="s">
        <v>311</v>
      </c>
      <c r="U227" s="620"/>
      <c r="V227" s="620"/>
      <c r="W227" s="586">
        <v>1</v>
      </c>
      <c r="X227" s="381" t="s">
        <v>314</v>
      </c>
      <c r="Y227" s="381" t="s">
        <v>312</v>
      </c>
      <c r="Z227" s="381" t="s">
        <v>354</v>
      </c>
      <c r="AA227" s="1142">
        <v>1</v>
      </c>
      <c r="AB227" s="1070" t="s">
        <v>314</v>
      </c>
      <c r="AC227" s="1070" t="s">
        <v>312</v>
      </c>
      <c r="AD227" s="1070" t="s">
        <v>354</v>
      </c>
      <c r="AE227" s="1152">
        <v>1</v>
      </c>
      <c r="AF227" s="1070" t="s">
        <v>314</v>
      </c>
      <c r="AG227" s="1070" t="s">
        <v>312</v>
      </c>
      <c r="AH227" s="1143" t="s">
        <v>354</v>
      </c>
      <c r="AI227" s="449" t="s">
        <v>640</v>
      </c>
      <c r="BC227" s="477"/>
    </row>
    <row r="228" spans="1:55" ht="69" customHeight="1">
      <c r="A228" s="427"/>
      <c r="B228" s="427" t="s">
        <v>540</v>
      </c>
      <c r="C228" s="432" t="s">
        <v>234</v>
      </c>
      <c r="D228" s="426" t="s">
        <v>1013</v>
      </c>
      <c r="E228" s="427" t="s">
        <v>130</v>
      </c>
      <c r="F228" s="429" t="s">
        <v>996</v>
      </c>
      <c r="G228" s="427" t="s">
        <v>708</v>
      </c>
      <c r="H228" s="428"/>
      <c r="I228" s="429" t="s">
        <v>56</v>
      </c>
      <c r="J228" s="429" t="s">
        <v>56</v>
      </c>
      <c r="K228" s="436" t="s">
        <v>840</v>
      </c>
      <c r="L228" s="593" t="s">
        <v>811</v>
      </c>
      <c r="M228" s="480"/>
      <c r="N228" s="297"/>
      <c r="O228" s="297">
        <v>24</v>
      </c>
      <c r="P228" s="730"/>
      <c r="Q228" s="1183" t="s">
        <v>1197</v>
      </c>
      <c r="R228" s="1183" t="s">
        <v>1198</v>
      </c>
      <c r="S228" s="1010">
        <v>1</v>
      </c>
      <c r="T228" s="620" t="s">
        <v>311</v>
      </c>
      <c r="U228" s="620"/>
      <c r="V228" s="620"/>
      <c r="W228" s="442">
        <v>1</v>
      </c>
      <c r="X228" s="381" t="s">
        <v>314</v>
      </c>
      <c r="Y228" s="381" t="s">
        <v>404</v>
      </c>
      <c r="Z228" s="381" t="s">
        <v>354</v>
      </c>
      <c r="AA228" s="1142">
        <v>1</v>
      </c>
      <c r="AB228" s="1070" t="s">
        <v>314</v>
      </c>
      <c r="AC228" s="1070" t="s">
        <v>312</v>
      </c>
      <c r="AD228" s="1070" t="s">
        <v>354</v>
      </c>
      <c r="AE228" s="1152">
        <v>1</v>
      </c>
      <c r="AF228" s="1070" t="s">
        <v>314</v>
      </c>
      <c r="AG228" s="1070" t="s">
        <v>312</v>
      </c>
      <c r="AH228" s="1143" t="s">
        <v>354</v>
      </c>
      <c r="AI228" s="449" t="s">
        <v>641</v>
      </c>
      <c r="BC228" s="480"/>
    </row>
    <row r="229" spans="1:55" s="545" customFormat="1" ht="34.5" customHeight="1">
      <c r="A229" s="507" t="s">
        <v>888</v>
      </c>
      <c r="B229" s="507" t="s">
        <v>877</v>
      </c>
      <c r="C229" s="508" t="s">
        <v>981</v>
      </c>
      <c r="D229" s="509"/>
      <c r="E229" s="509" t="s">
        <v>703</v>
      </c>
      <c r="F229" s="509"/>
      <c r="G229" s="510" t="s">
        <v>708</v>
      </c>
      <c r="H229" s="511">
        <v>1</v>
      </c>
      <c r="I229" s="512" t="s">
        <v>30</v>
      </c>
      <c r="J229" s="511" t="s">
        <v>30</v>
      </c>
      <c r="K229" s="512"/>
      <c r="L229" s="577"/>
      <c r="M229" s="512"/>
      <c r="N229" s="511"/>
      <c r="O229" s="540"/>
      <c r="P229" s="989"/>
      <c r="Q229" s="1183"/>
      <c r="R229" s="1183"/>
      <c r="S229" s="1001"/>
      <c r="T229" s="541"/>
      <c r="U229" s="541"/>
      <c r="V229" s="541"/>
      <c r="W229" s="542"/>
      <c r="X229" s="543"/>
      <c r="Y229" s="543"/>
      <c r="Z229" s="543"/>
      <c r="AA229" s="1156"/>
      <c r="AB229" s="1157"/>
      <c r="AC229" s="1157"/>
      <c r="AD229" s="1157"/>
      <c r="AE229" s="1156"/>
      <c r="AF229" s="1157"/>
      <c r="AG229" s="1157"/>
      <c r="AH229" s="1157"/>
      <c r="AI229" s="544"/>
    </row>
    <row r="230" spans="1:55" ht="58.5" customHeight="1">
      <c r="A230" s="305"/>
      <c r="B230" s="293" t="s">
        <v>408</v>
      </c>
      <c r="C230" s="305" t="s">
        <v>229</v>
      </c>
      <c r="D230" s="412" t="s">
        <v>1017</v>
      </c>
      <c r="E230" s="408" t="s">
        <v>130</v>
      </c>
      <c r="F230" s="297"/>
      <c r="G230" s="297" t="s">
        <v>708</v>
      </c>
      <c r="H230" s="295"/>
      <c r="I230" s="426" t="s">
        <v>30</v>
      </c>
      <c r="J230" s="426" t="s">
        <v>30</v>
      </c>
      <c r="K230" s="470" t="s">
        <v>850</v>
      </c>
      <c r="L230" s="593" t="s">
        <v>31</v>
      </c>
      <c r="M230" s="477"/>
      <c r="N230" s="297">
        <v>12</v>
      </c>
      <c r="O230" s="297">
        <v>12</v>
      </c>
      <c r="P230" s="730"/>
      <c r="Q230" s="1183" t="s">
        <v>1206</v>
      </c>
      <c r="R230" s="1183" t="s">
        <v>1196</v>
      </c>
      <c r="S230" s="1007" t="s">
        <v>716</v>
      </c>
      <c r="T230" s="620" t="s">
        <v>348</v>
      </c>
      <c r="U230" s="620" t="s">
        <v>312</v>
      </c>
      <c r="V230" s="637" t="s">
        <v>789</v>
      </c>
      <c r="W230" s="586">
        <v>1</v>
      </c>
      <c r="X230" s="381" t="s">
        <v>314</v>
      </c>
      <c r="Y230" s="381" t="s">
        <v>312</v>
      </c>
      <c r="Z230" s="381" t="s">
        <v>355</v>
      </c>
      <c r="AA230" s="1142">
        <v>1</v>
      </c>
      <c r="AB230" s="1070" t="s">
        <v>314</v>
      </c>
      <c r="AC230" s="1070" t="s">
        <v>312</v>
      </c>
      <c r="AD230" s="1070" t="s">
        <v>355</v>
      </c>
      <c r="AE230" s="1152">
        <v>1</v>
      </c>
      <c r="AF230" s="1070" t="s">
        <v>314</v>
      </c>
      <c r="AG230" s="1070" t="s">
        <v>312</v>
      </c>
      <c r="AH230" s="1143" t="s">
        <v>355</v>
      </c>
      <c r="AI230" s="449" t="s">
        <v>643</v>
      </c>
      <c r="BC230" s="477"/>
    </row>
    <row r="231" spans="1:55" ht="58.5" customHeight="1">
      <c r="A231" s="305"/>
      <c r="B231" s="293" t="s">
        <v>409</v>
      </c>
      <c r="C231" s="305" t="s">
        <v>230</v>
      </c>
      <c r="D231" s="412" t="s">
        <v>1018</v>
      </c>
      <c r="E231" s="408" t="s">
        <v>130</v>
      </c>
      <c r="F231" s="297"/>
      <c r="G231" s="297" t="s">
        <v>708</v>
      </c>
      <c r="H231" s="295"/>
      <c r="I231" s="426" t="s">
        <v>30</v>
      </c>
      <c r="J231" s="426" t="s">
        <v>30</v>
      </c>
      <c r="K231" s="940" t="s">
        <v>1186</v>
      </c>
      <c r="L231" s="593" t="s">
        <v>24</v>
      </c>
      <c r="M231" s="477"/>
      <c r="N231" s="297">
        <v>12</v>
      </c>
      <c r="O231" s="297">
        <v>12</v>
      </c>
      <c r="P231" s="730"/>
      <c r="Q231" s="1183" t="s">
        <v>1206</v>
      </c>
      <c r="R231" s="1183" t="s">
        <v>1196</v>
      </c>
      <c r="S231" s="1007" t="s">
        <v>716</v>
      </c>
      <c r="T231" s="620" t="s">
        <v>348</v>
      </c>
      <c r="U231" s="620" t="s">
        <v>400</v>
      </c>
      <c r="V231" s="637" t="s">
        <v>789</v>
      </c>
      <c r="W231" s="586">
        <v>1</v>
      </c>
      <c r="X231" s="381" t="s">
        <v>314</v>
      </c>
      <c r="Y231" s="381" t="s">
        <v>312</v>
      </c>
      <c r="Z231" s="381" t="s">
        <v>355</v>
      </c>
      <c r="AA231" s="1142">
        <v>1</v>
      </c>
      <c r="AB231" s="1070" t="s">
        <v>314</v>
      </c>
      <c r="AC231" s="1070" t="s">
        <v>312</v>
      </c>
      <c r="AD231" s="1070" t="s">
        <v>355</v>
      </c>
      <c r="AE231" s="1152">
        <v>1</v>
      </c>
      <c r="AF231" s="1070" t="s">
        <v>314</v>
      </c>
      <c r="AG231" s="1070" t="s">
        <v>312</v>
      </c>
      <c r="AH231" s="1143" t="s">
        <v>355</v>
      </c>
      <c r="AI231" s="449" t="s">
        <v>644</v>
      </c>
      <c r="BC231" s="477"/>
    </row>
    <row r="232" spans="1:55" s="505" customFormat="1" ht="34.5" customHeight="1">
      <c r="A232" s="528" t="s">
        <v>878</v>
      </c>
      <c r="B232" s="528" t="s">
        <v>940</v>
      </c>
      <c r="C232" s="529" t="s">
        <v>755</v>
      </c>
      <c r="D232" s="530" t="s">
        <v>1019</v>
      </c>
      <c r="E232" s="531" t="s">
        <v>709</v>
      </c>
      <c r="F232" s="531"/>
      <c r="G232" s="531"/>
      <c r="H232" s="532"/>
      <c r="I232" s="533">
        <f>+I$215+I$224+I234+I235</f>
        <v>30</v>
      </c>
      <c r="J232" s="533">
        <f>+J$215+J$224+J234+J235</f>
        <v>30</v>
      </c>
      <c r="K232" s="533"/>
      <c r="L232" s="629"/>
      <c r="M232" s="533"/>
      <c r="N232" s="534"/>
      <c r="O232" s="534"/>
      <c r="P232" s="979"/>
      <c r="Q232" s="1185"/>
      <c r="R232" s="1185"/>
      <c r="S232" s="1003"/>
      <c r="T232" s="535"/>
      <c r="U232" s="535"/>
      <c r="V232" s="535"/>
      <c r="W232" s="536"/>
      <c r="X232" s="530"/>
      <c r="Y232" s="537"/>
      <c r="Z232" s="538"/>
      <c r="AA232" s="1135"/>
      <c r="AB232" s="1136"/>
      <c r="AC232" s="1136"/>
      <c r="AD232" s="1136"/>
      <c r="AE232" s="1135"/>
      <c r="AF232" s="1136"/>
      <c r="AG232" s="1136"/>
      <c r="AH232" s="1136"/>
      <c r="AI232" s="539"/>
    </row>
    <row r="233" spans="1:55" s="505" customFormat="1" ht="34.5" customHeight="1">
      <c r="A233" s="507" t="s">
        <v>889</v>
      </c>
      <c r="B233" s="507" t="s">
        <v>890</v>
      </c>
      <c r="C233" s="508" t="s">
        <v>891</v>
      </c>
      <c r="D233" s="509"/>
      <c r="E233" s="509" t="s">
        <v>756</v>
      </c>
      <c r="F233" s="509"/>
      <c r="G233" s="510" t="s">
        <v>708</v>
      </c>
      <c r="H233" s="511"/>
      <c r="I233" s="512">
        <v>7</v>
      </c>
      <c r="J233" s="511">
        <v>7</v>
      </c>
      <c r="K233" s="512"/>
      <c r="L233" s="577"/>
      <c r="M233" s="512"/>
      <c r="N233" s="511"/>
      <c r="O233" s="513"/>
      <c r="P233" s="980"/>
      <c r="Q233" s="1184"/>
      <c r="R233" s="1184"/>
      <c r="S233" s="1001"/>
      <c r="T233" s="514"/>
      <c r="U233" s="514"/>
      <c r="V233" s="514"/>
      <c r="W233" s="515"/>
      <c r="X233" s="516"/>
      <c r="Y233" s="516"/>
      <c r="Z233" s="516"/>
      <c r="AA233" s="1051"/>
      <c r="AB233" s="1050"/>
      <c r="AC233" s="1050"/>
      <c r="AD233" s="1050"/>
      <c r="AE233" s="1051"/>
      <c r="AF233" s="1050"/>
      <c r="AG233" s="1050"/>
      <c r="AH233" s="1050"/>
      <c r="AI233" s="518"/>
    </row>
    <row r="234" spans="1:55" ht="42.75" customHeight="1">
      <c r="A234" s="305"/>
      <c r="B234" s="704" t="s">
        <v>405</v>
      </c>
      <c r="C234" s="705" t="s">
        <v>882</v>
      </c>
      <c r="D234" s="703" t="s">
        <v>883</v>
      </c>
      <c r="E234" s="701" t="s">
        <v>130</v>
      </c>
      <c r="F234" s="702" t="s">
        <v>884</v>
      </c>
      <c r="G234" s="297" t="s">
        <v>713</v>
      </c>
      <c r="H234" s="295"/>
      <c r="I234" s="426" t="s">
        <v>36</v>
      </c>
      <c r="J234" s="426" t="s">
        <v>36</v>
      </c>
      <c r="K234" s="707" t="s">
        <v>885</v>
      </c>
      <c r="L234" s="706" t="s">
        <v>886</v>
      </c>
      <c r="M234" s="477"/>
      <c r="N234" s="297">
        <v>18</v>
      </c>
      <c r="O234" s="297">
        <v>18</v>
      </c>
      <c r="P234" s="730"/>
      <c r="Q234" s="1187" t="s">
        <v>1209</v>
      </c>
      <c r="R234" s="1187" t="s">
        <v>1210</v>
      </c>
      <c r="S234" s="1014" t="s">
        <v>1182</v>
      </c>
      <c r="T234" s="620" t="s">
        <v>348</v>
      </c>
      <c r="U234" s="620" t="s">
        <v>350</v>
      </c>
      <c r="V234" s="637" t="s">
        <v>354</v>
      </c>
      <c r="W234" s="586">
        <v>1</v>
      </c>
      <c r="X234" s="381" t="s">
        <v>314</v>
      </c>
      <c r="Y234" s="381" t="s">
        <v>350</v>
      </c>
      <c r="Z234" s="381" t="s">
        <v>354</v>
      </c>
      <c r="AA234" s="1142">
        <v>1</v>
      </c>
      <c r="AB234" s="1070" t="s">
        <v>314</v>
      </c>
      <c r="AC234" s="1070" t="s">
        <v>350</v>
      </c>
      <c r="AD234" s="1070" t="s">
        <v>354</v>
      </c>
      <c r="AE234" s="1152">
        <v>1</v>
      </c>
      <c r="AF234" s="1070" t="s">
        <v>314</v>
      </c>
      <c r="AG234" s="1070" t="s">
        <v>350</v>
      </c>
      <c r="AH234" s="1143" t="s">
        <v>354</v>
      </c>
      <c r="AI234" s="449" t="s">
        <v>647</v>
      </c>
      <c r="BC234" s="477"/>
    </row>
    <row r="235" spans="1:55" ht="34.5" customHeight="1">
      <c r="A235" s="305"/>
      <c r="B235" s="710" t="s">
        <v>892</v>
      </c>
      <c r="C235" s="711" t="s">
        <v>407</v>
      </c>
      <c r="D235" s="710" t="s">
        <v>893</v>
      </c>
      <c r="E235" s="708" t="s">
        <v>120</v>
      </c>
      <c r="F235" s="709" t="s">
        <v>894</v>
      </c>
      <c r="G235" s="708" t="s">
        <v>714</v>
      </c>
      <c r="H235" s="712"/>
      <c r="I235" s="708" t="s">
        <v>30</v>
      </c>
      <c r="J235" s="708" t="s">
        <v>30</v>
      </c>
      <c r="K235" s="713" t="s">
        <v>895</v>
      </c>
      <c r="L235" s="708">
        <v>70</v>
      </c>
      <c r="M235" s="477"/>
      <c r="N235" s="297"/>
      <c r="O235" s="297">
        <v>20</v>
      </c>
      <c r="P235" s="730"/>
      <c r="Q235" s="1194" t="s">
        <v>1204</v>
      </c>
      <c r="R235" s="1194" t="s">
        <v>1204</v>
      </c>
      <c r="S235" s="1015">
        <v>1</v>
      </c>
      <c r="T235" s="718" t="s">
        <v>314</v>
      </c>
      <c r="U235" s="717" t="s">
        <v>350</v>
      </c>
      <c r="V235" s="717" t="s">
        <v>356</v>
      </c>
      <c r="W235" s="715">
        <v>1</v>
      </c>
      <c r="X235" s="714" t="s">
        <v>314</v>
      </c>
      <c r="Y235" s="714" t="s">
        <v>350</v>
      </c>
      <c r="Z235" s="714" t="s">
        <v>356</v>
      </c>
      <c r="AA235" s="1161">
        <v>1</v>
      </c>
      <c r="AB235" s="1162" t="s">
        <v>314</v>
      </c>
      <c r="AC235" s="1162" t="s">
        <v>350</v>
      </c>
      <c r="AD235" s="1162" t="s">
        <v>356</v>
      </c>
      <c r="AE235" s="1161">
        <v>1</v>
      </c>
      <c r="AF235" s="1162" t="s">
        <v>314</v>
      </c>
      <c r="AG235" s="1162" t="s">
        <v>350</v>
      </c>
      <c r="AH235" s="1163" t="s">
        <v>356</v>
      </c>
      <c r="AI235" s="716" t="s">
        <v>648</v>
      </c>
      <c r="BC235" s="477"/>
    </row>
    <row r="236" spans="1:55" s="505" customFormat="1" ht="34.5" customHeight="1">
      <c r="A236" s="528" t="s">
        <v>879</v>
      </c>
      <c r="B236" s="528" t="s">
        <v>941</v>
      </c>
      <c r="C236" s="529" t="s">
        <v>188</v>
      </c>
      <c r="D236" s="530" t="s">
        <v>1020</v>
      </c>
      <c r="E236" s="531" t="s">
        <v>709</v>
      </c>
      <c r="F236" s="531"/>
      <c r="G236" s="531"/>
      <c r="H236" s="532"/>
      <c r="I236" s="533">
        <f>+I$215+I$224+I238+I239</f>
        <v>30</v>
      </c>
      <c r="J236" s="533">
        <f>+J$215+J$224+J238+J239</f>
        <v>30</v>
      </c>
      <c r="K236" s="533"/>
      <c r="L236" s="629"/>
      <c r="M236" s="533"/>
      <c r="N236" s="534"/>
      <c r="O236" s="534"/>
      <c r="P236" s="979"/>
      <c r="Q236" s="1185"/>
      <c r="R236" s="1185"/>
      <c r="S236" s="1003"/>
      <c r="T236" s="535"/>
      <c r="U236" s="535"/>
      <c r="V236" s="535"/>
      <c r="W236" s="536"/>
      <c r="X236" s="530"/>
      <c r="Y236" s="537"/>
      <c r="Z236" s="538"/>
      <c r="AA236" s="1135"/>
      <c r="AB236" s="1136"/>
      <c r="AC236" s="1136"/>
      <c r="AD236" s="1136"/>
      <c r="AE236" s="1135"/>
      <c r="AF236" s="1136"/>
      <c r="AG236" s="1136"/>
      <c r="AH236" s="1136"/>
      <c r="AI236" s="539"/>
    </row>
    <row r="237" spans="1:55" s="505" customFormat="1" ht="34.5" customHeight="1">
      <c r="A237" s="507" t="s">
        <v>896</v>
      </c>
      <c r="B237" s="507" t="s">
        <v>897</v>
      </c>
      <c r="C237" s="508" t="s">
        <v>898</v>
      </c>
      <c r="D237" s="509"/>
      <c r="E237" s="509" t="s">
        <v>756</v>
      </c>
      <c r="F237" s="509"/>
      <c r="G237" s="510" t="s">
        <v>708</v>
      </c>
      <c r="H237" s="511"/>
      <c r="I237" s="512">
        <v>7</v>
      </c>
      <c r="J237" s="511">
        <v>7</v>
      </c>
      <c r="K237" s="512"/>
      <c r="L237" s="577"/>
      <c r="M237" s="512"/>
      <c r="N237" s="511"/>
      <c r="O237" s="513"/>
      <c r="P237" s="980"/>
      <c r="Q237" s="1184"/>
      <c r="R237" s="1184"/>
      <c r="S237" s="1001"/>
      <c r="T237" s="514"/>
      <c r="U237" s="514"/>
      <c r="V237" s="514"/>
      <c r="W237" s="515"/>
      <c r="X237" s="516"/>
      <c r="Y237" s="516"/>
      <c r="Z237" s="516"/>
      <c r="AA237" s="1051"/>
      <c r="AB237" s="1050"/>
      <c r="AC237" s="1050"/>
      <c r="AD237" s="1050"/>
      <c r="AE237" s="1051"/>
      <c r="AF237" s="1050"/>
      <c r="AG237" s="1050"/>
      <c r="AH237" s="1050"/>
      <c r="AI237" s="518"/>
    </row>
    <row r="238" spans="1:55" ht="88.5" customHeight="1">
      <c r="A238" s="293"/>
      <c r="B238" s="293" t="s">
        <v>899</v>
      </c>
      <c r="C238" s="305" t="s">
        <v>236</v>
      </c>
      <c r="D238" s="412" t="s">
        <v>1015</v>
      </c>
      <c r="E238" s="296" t="s">
        <v>120</v>
      </c>
      <c r="F238" s="297"/>
      <c r="G238" s="297" t="s">
        <v>708</v>
      </c>
      <c r="H238" s="295"/>
      <c r="I238" s="296" t="s">
        <v>30</v>
      </c>
      <c r="J238" s="296" t="s">
        <v>30</v>
      </c>
      <c r="K238" s="458" t="s">
        <v>901</v>
      </c>
      <c r="L238" s="593" t="s">
        <v>57</v>
      </c>
      <c r="M238" s="477"/>
      <c r="N238" s="297"/>
      <c r="O238" s="297">
        <v>24</v>
      </c>
      <c r="P238" s="730"/>
      <c r="Q238" s="1183" t="s">
        <v>1216</v>
      </c>
      <c r="R238" s="1183" t="s">
        <v>1216</v>
      </c>
      <c r="S238" s="1010">
        <v>1</v>
      </c>
      <c r="T238" s="637" t="s">
        <v>311</v>
      </c>
      <c r="U238" s="637" t="s">
        <v>410</v>
      </c>
      <c r="V238" s="637"/>
      <c r="W238" s="586">
        <v>1</v>
      </c>
      <c r="X238" s="392" t="s">
        <v>314</v>
      </c>
      <c r="Y238" s="392" t="s">
        <v>410</v>
      </c>
      <c r="Z238" s="392"/>
      <c r="AA238" s="1142">
        <v>1</v>
      </c>
      <c r="AB238" s="1049" t="s">
        <v>314</v>
      </c>
      <c r="AC238" s="1164" t="s">
        <v>317</v>
      </c>
      <c r="AD238" s="1165" t="s">
        <v>371</v>
      </c>
      <c r="AE238" s="1152">
        <v>1</v>
      </c>
      <c r="AF238" s="1049" t="s">
        <v>314</v>
      </c>
      <c r="AG238" s="1164" t="s">
        <v>317</v>
      </c>
      <c r="AH238" s="1165" t="s">
        <v>371</v>
      </c>
      <c r="AI238" s="449" t="s">
        <v>645</v>
      </c>
      <c r="BC238" s="477"/>
    </row>
    <row r="239" spans="1:55" ht="80.25" customHeight="1">
      <c r="A239" s="293"/>
      <c r="B239" s="293" t="s">
        <v>900</v>
      </c>
      <c r="C239" s="604" t="s">
        <v>881</v>
      </c>
      <c r="D239" s="412" t="s">
        <v>1016</v>
      </c>
      <c r="E239" s="296" t="s">
        <v>120</v>
      </c>
      <c r="F239" s="427" t="s">
        <v>994</v>
      </c>
      <c r="G239" s="297" t="s">
        <v>708</v>
      </c>
      <c r="H239" s="295"/>
      <c r="I239" s="296" t="s">
        <v>36</v>
      </c>
      <c r="J239" s="296" t="s">
        <v>36</v>
      </c>
      <c r="K239" s="458" t="s">
        <v>901</v>
      </c>
      <c r="L239" s="593" t="s">
        <v>57</v>
      </c>
      <c r="M239" s="477"/>
      <c r="N239" s="297">
        <v>18</v>
      </c>
      <c r="O239" s="297">
        <v>12</v>
      </c>
      <c r="P239" s="730"/>
      <c r="Q239" s="1183" t="s">
        <v>1206</v>
      </c>
      <c r="R239" s="1183" t="s">
        <v>1196</v>
      </c>
      <c r="S239" s="1007" t="s">
        <v>716</v>
      </c>
      <c r="T239" s="637" t="s">
        <v>348</v>
      </c>
      <c r="U239" s="637" t="s">
        <v>312</v>
      </c>
      <c r="V239" s="637" t="s">
        <v>789</v>
      </c>
      <c r="W239" s="586">
        <v>1</v>
      </c>
      <c r="X239" s="393" t="s">
        <v>314</v>
      </c>
      <c r="Y239" s="393" t="s">
        <v>404</v>
      </c>
      <c r="Z239" s="393" t="s">
        <v>355</v>
      </c>
      <c r="AA239" s="1142">
        <v>1</v>
      </c>
      <c r="AB239" s="1049" t="s">
        <v>314</v>
      </c>
      <c r="AC239" s="1049" t="s">
        <v>404</v>
      </c>
      <c r="AD239" s="1049" t="s">
        <v>355</v>
      </c>
      <c r="AE239" s="1152">
        <v>1</v>
      </c>
      <c r="AF239" s="1049" t="s">
        <v>314</v>
      </c>
      <c r="AG239" s="1049" t="s">
        <v>404</v>
      </c>
      <c r="AH239" s="1166" t="s">
        <v>355</v>
      </c>
      <c r="AI239" s="449" t="s">
        <v>646</v>
      </c>
      <c r="BC239" s="477"/>
    </row>
    <row r="240" spans="1:55" s="505" customFormat="1" ht="34.5" customHeight="1">
      <c r="A240" s="528" t="s">
        <v>880</v>
      </c>
      <c r="B240" s="528" t="s">
        <v>942</v>
      </c>
      <c r="C240" s="529" t="s">
        <v>483</v>
      </c>
      <c r="D240" s="530" t="s">
        <v>1021</v>
      </c>
      <c r="E240" s="531" t="s">
        <v>709</v>
      </c>
      <c r="F240" s="531"/>
      <c r="G240" s="531"/>
      <c r="H240" s="532"/>
      <c r="I240" s="533">
        <f>+I$215+I241+I242+I243+I244+I249</f>
        <v>30</v>
      </c>
      <c r="J240" s="533">
        <f>+J$215+J241+J242+J243+J244+J249</f>
        <v>30</v>
      </c>
      <c r="K240" s="533"/>
      <c r="L240" s="629"/>
      <c r="M240" s="533"/>
      <c r="N240" s="534"/>
      <c r="O240" s="534"/>
      <c r="P240" s="979"/>
      <c r="Q240" s="1185"/>
      <c r="R240" s="1185"/>
      <c r="S240" s="1003"/>
      <c r="T240" s="535"/>
      <c r="U240" s="535"/>
      <c r="V240" s="535"/>
      <c r="W240" s="536"/>
      <c r="X240" s="530"/>
      <c r="Y240" s="537"/>
      <c r="Z240" s="538"/>
      <c r="AA240" s="1135"/>
      <c r="AB240" s="1136"/>
      <c r="AC240" s="1136"/>
      <c r="AD240" s="1136"/>
      <c r="AE240" s="1135"/>
      <c r="AF240" s="1136"/>
      <c r="AG240" s="1136"/>
      <c r="AH240" s="1136"/>
      <c r="AI240" s="539"/>
    </row>
    <row r="241" spans="1:55" ht="73.5" customHeight="1">
      <c r="A241" s="293"/>
      <c r="B241" s="293" t="s">
        <v>902</v>
      </c>
      <c r="C241" s="305" t="s">
        <v>238</v>
      </c>
      <c r="D241" s="412" t="s">
        <v>1022</v>
      </c>
      <c r="E241" s="296" t="s">
        <v>120</v>
      </c>
      <c r="F241" s="296" t="s">
        <v>102</v>
      </c>
      <c r="G241" s="296" t="s">
        <v>708</v>
      </c>
      <c r="H241" s="295"/>
      <c r="I241" s="296">
        <v>3</v>
      </c>
      <c r="J241" s="296">
        <v>3</v>
      </c>
      <c r="K241" s="458" t="s">
        <v>966</v>
      </c>
      <c r="L241" s="593" t="s">
        <v>813</v>
      </c>
      <c r="M241" s="477"/>
      <c r="N241" s="297">
        <v>24</v>
      </c>
      <c r="O241" s="297"/>
      <c r="P241" s="730"/>
      <c r="Q241" s="1183" t="s">
        <v>1196</v>
      </c>
      <c r="R241" s="1183" t="s">
        <v>1196</v>
      </c>
      <c r="S241" s="1010">
        <v>1</v>
      </c>
      <c r="T241" s="620" t="s">
        <v>395</v>
      </c>
      <c r="U241" s="620" t="s">
        <v>312</v>
      </c>
      <c r="V241" s="620" t="s">
        <v>351</v>
      </c>
      <c r="W241" s="586">
        <v>1</v>
      </c>
      <c r="X241" s="381" t="s">
        <v>314</v>
      </c>
      <c r="Y241" s="381" t="s">
        <v>312</v>
      </c>
      <c r="Z241" s="381" t="s">
        <v>351</v>
      </c>
      <c r="AA241" s="1152">
        <v>1</v>
      </c>
      <c r="AB241" s="1070" t="s">
        <v>314</v>
      </c>
      <c r="AC241" s="1070" t="s">
        <v>312</v>
      </c>
      <c r="AD241" s="1070" t="s">
        <v>351</v>
      </c>
      <c r="AE241" s="1152">
        <v>1</v>
      </c>
      <c r="AF241" s="1070" t="s">
        <v>314</v>
      </c>
      <c r="AG241" s="1070" t="s">
        <v>312</v>
      </c>
      <c r="AH241" s="1143" t="s">
        <v>351</v>
      </c>
      <c r="AI241" s="449" t="s">
        <v>649</v>
      </c>
      <c r="BC241" s="477"/>
    </row>
    <row r="242" spans="1:55" ht="73.5" customHeight="1">
      <c r="A242" s="293"/>
      <c r="B242" s="293" t="s">
        <v>412</v>
      </c>
      <c r="C242" s="305" t="s">
        <v>240</v>
      </c>
      <c r="D242" s="412" t="s">
        <v>1023</v>
      </c>
      <c r="E242" s="296" t="s">
        <v>120</v>
      </c>
      <c r="F242" s="296" t="s">
        <v>102</v>
      </c>
      <c r="G242" s="296" t="s">
        <v>708</v>
      </c>
      <c r="H242" s="295"/>
      <c r="I242" s="296">
        <v>2</v>
      </c>
      <c r="J242" s="296">
        <v>2</v>
      </c>
      <c r="K242" s="458" t="s">
        <v>847</v>
      </c>
      <c r="L242" s="593" t="s">
        <v>991</v>
      </c>
      <c r="M242" s="477"/>
      <c r="N242" s="297">
        <v>24</v>
      </c>
      <c r="O242" s="297"/>
      <c r="P242" s="730"/>
      <c r="Q242" s="1183" t="s">
        <v>1200</v>
      </c>
      <c r="R242" s="1183" t="s">
        <v>1196</v>
      </c>
      <c r="S242" s="1016">
        <v>1</v>
      </c>
      <c r="T242" s="941" t="s">
        <v>311</v>
      </c>
      <c r="U242" s="941" t="s">
        <v>320</v>
      </c>
      <c r="V242" s="620" t="s">
        <v>1187</v>
      </c>
      <c r="W242" s="586">
        <v>1</v>
      </c>
      <c r="X242" s="381" t="s">
        <v>314</v>
      </c>
      <c r="Y242" s="381" t="s">
        <v>312</v>
      </c>
      <c r="Z242" s="381" t="s">
        <v>354</v>
      </c>
      <c r="AA242" s="1152">
        <v>1</v>
      </c>
      <c r="AB242" s="1070" t="s">
        <v>314</v>
      </c>
      <c r="AC242" s="1070" t="s">
        <v>312</v>
      </c>
      <c r="AD242" s="1070" t="s">
        <v>354</v>
      </c>
      <c r="AE242" s="1152">
        <v>1</v>
      </c>
      <c r="AF242" s="1070" t="s">
        <v>314</v>
      </c>
      <c r="AG242" s="1070" t="s">
        <v>312</v>
      </c>
      <c r="AH242" s="1143" t="s">
        <v>354</v>
      </c>
      <c r="AI242" s="449" t="s">
        <v>650</v>
      </c>
      <c r="BC242" s="477"/>
    </row>
    <row r="243" spans="1:55" ht="73.5" customHeight="1">
      <c r="A243" s="293"/>
      <c r="B243" s="293" t="s">
        <v>903</v>
      </c>
      <c r="C243" s="305" t="s">
        <v>241</v>
      </c>
      <c r="D243" s="412" t="s">
        <v>1024</v>
      </c>
      <c r="E243" s="296" t="s">
        <v>120</v>
      </c>
      <c r="F243" s="296" t="s">
        <v>992</v>
      </c>
      <c r="G243" s="296" t="s">
        <v>708</v>
      </c>
      <c r="H243" s="295"/>
      <c r="I243" s="296">
        <v>2</v>
      </c>
      <c r="J243" s="296">
        <v>2</v>
      </c>
      <c r="K243" s="458" t="s">
        <v>840</v>
      </c>
      <c r="L243" s="593">
        <v>22</v>
      </c>
      <c r="M243" s="477"/>
      <c r="N243" s="297">
        <v>24</v>
      </c>
      <c r="O243" s="297"/>
      <c r="P243" s="730"/>
      <c r="Q243" s="1183" t="s">
        <v>1206</v>
      </c>
      <c r="R243" s="1183" t="s">
        <v>1196</v>
      </c>
      <c r="S243" s="1007" t="s">
        <v>716</v>
      </c>
      <c r="T243" s="620" t="s">
        <v>348</v>
      </c>
      <c r="U243" s="620" t="s">
        <v>315</v>
      </c>
      <c r="V243" s="620" t="s">
        <v>413</v>
      </c>
      <c r="W243" s="586">
        <v>1</v>
      </c>
      <c r="X243" s="381" t="s">
        <v>314</v>
      </c>
      <c r="Y243" s="381" t="s">
        <v>315</v>
      </c>
      <c r="Z243" s="381" t="s">
        <v>371</v>
      </c>
      <c r="AA243" s="1152">
        <v>1</v>
      </c>
      <c r="AB243" s="1070" t="s">
        <v>314</v>
      </c>
      <c r="AC243" s="1070" t="s">
        <v>315</v>
      </c>
      <c r="AD243" s="1070" t="s">
        <v>371</v>
      </c>
      <c r="AE243" s="1152">
        <v>1</v>
      </c>
      <c r="AF243" s="1070" t="s">
        <v>314</v>
      </c>
      <c r="AG243" s="1070" t="s">
        <v>315</v>
      </c>
      <c r="AH243" s="1143" t="s">
        <v>371</v>
      </c>
      <c r="AI243" s="449" t="s">
        <v>651</v>
      </c>
      <c r="BC243" s="477"/>
    </row>
    <row r="244" spans="1:55" s="545" customFormat="1" ht="34.5" customHeight="1">
      <c r="A244" s="507" t="s">
        <v>917</v>
      </c>
      <c r="B244" s="507" t="s">
        <v>411</v>
      </c>
      <c r="C244" s="508" t="s">
        <v>906</v>
      </c>
      <c r="D244" s="509"/>
      <c r="E244" s="509" t="s">
        <v>703</v>
      </c>
      <c r="F244" s="509"/>
      <c r="G244" s="510"/>
      <c r="H244" s="511" t="s">
        <v>719</v>
      </c>
      <c r="I244" s="512">
        <v>3</v>
      </c>
      <c r="J244" s="511">
        <v>3</v>
      </c>
      <c r="K244" s="512"/>
      <c r="L244" s="577"/>
      <c r="M244" s="512"/>
      <c r="N244" s="511"/>
      <c r="O244" s="540"/>
      <c r="P244" s="989"/>
      <c r="Q244" s="1183"/>
      <c r="R244" s="1183"/>
      <c r="S244" s="1001"/>
      <c r="T244" s="541"/>
      <c r="U244" s="541"/>
      <c r="V244" s="541"/>
      <c r="W244" s="542"/>
      <c r="X244" s="543"/>
      <c r="Y244" s="543"/>
      <c r="Z244" s="543"/>
      <c r="AA244" s="1156"/>
      <c r="AB244" s="1157"/>
      <c r="AC244" s="1157"/>
      <c r="AD244" s="1157"/>
      <c r="AE244" s="1156"/>
      <c r="AF244" s="1157"/>
      <c r="AG244" s="1157"/>
      <c r="AH244" s="1157"/>
      <c r="AI244" s="544"/>
    </row>
    <row r="245" spans="1:55" ht="34.5" customHeight="1">
      <c r="A245" s="291"/>
      <c r="B245" s="380" t="s">
        <v>912</v>
      </c>
      <c r="C245" s="305" t="s">
        <v>913</v>
      </c>
      <c r="D245" s="412" t="s">
        <v>1025</v>
      </c>
      <c r="E245" s="296" t="s">
        <v>120</v>
      </c>
      <c r="F245" s="296" t="s">
        <v>102</v>
      </c>
      <c r="G245" s="296" t="s">
        <v>102</v>
      </c>
      <c r="H245" s="295"/>
      <c r="I245" s="297">
        <v>3</v>
      </c>
      <c r="J245" s="297">
        <v>3</v>
      </c>
      <c r="K245" s="473" t="s">
        <v>982</v>
      </c>
      <c r="L245" s="624" t="s">
        <v>733</v>
      </c>
      <c r="M245" s="489"/>
      <c r="N245" s="297">
        <v>30</v>
      </c>
      <c r="O245" s="297"/>
      <c r="P245" s="730"/>
      <c r="Q245" s="1179" t="s">
        <v>376</v>
      </c>
      <c r="R245" s="1179" t="s">
        <v>376</v>
      </c>
      <c r="S245" s="1007" t="s">
        <v>376</v>
      </c>
      <c r="T245" s="620" t="s">
        <v>376</v>
      </c>
      <c r="U245" s="620" t="s">
        <v>376</v>
      </c>
      <c r="V245" s="620" t="s">
        <v>376</v>
      </c>
      <c r="W245" s="381" t="s">
        <v>376</v>
      </c>
      <c r="X245" s="381" t="s">
        <v>376</v>
      </c>
      <c r="Y245" s="381" t="s">
        <v>376</v>
      </c>
      <c r="Z245" s="381" t="s">
        <v>376</v>
      </c>
      <c r="AA245" s="1070" t="s">
        <v>376</v>
      </c>
      <c r="AB245" s="1070" t="s">
        <v>376</v>
      </c>
      <c r="AC245" s="1070" t="s">
        <v>376</v>
      </c>
      <c r="AD245" s="1070" t="s">
        <v>376</v>
      </c>
      <c r="AE245" s="1070" t="s">
        <v>376</v>
      </c>
      <c r="AF245" s="1070" t="s">
        <v>376</v>
      </c>
      <c r="AG245" s="1070" t="s">
        <v>376</v>
      </c>
      <c r="AH245" s="1143" t="s">
        <v>376</v>
      </c>
      <c r="AI245" s="449"/>
      <c r="BC245" s="489"/>
    </row>
    <row r="246" spans="1:55" ht="34.5" customHeight="1">
      <c r="A246" s="291"/>
      <c r="B246" s="380" t="s">
        <v>914</v>
      </c>
      <c r="C246" s="305" t="s">
        <v>983</v>
      </c>
      <c r="D246" s="412" t="s">
        <v>1026</v>
      </c>
      <c r="E246" s="296" t="s">
        <v>120</v>
      </c>
      <c r="F246" s="296" t="s">
        <v>102</v>
      </c>
      <c r="G246" s="296" t="s">
        <v>102</v>
      </c>
      <c r="H246" s="295"/>
      <c r="I246" s="297">
        <v>3</v>
      </c>
      <c r="J246" s="297">
        <v>3</v>
      </c>
      <c r="K246" s="460" t="s">
        <v>845</v>
      </c>
      <c r="L246" s="624" t="s">
        <v>734</v>
      </c>
      <c r="M246" s="489"/>
      <c r="N246" s="297">
        <v>30</v>
      </c>
      <c r="O246" s="297"/>
      <c r="P246" s="730"/>
      <c r="Q246" s="1179" t="s">
        <v>376</v>
      </c>
      <c r="R246" s="1179" t="s">
        <v>376</v>
      </c>
      <c r="S246" s="1007" t="s">
        <v>376</v>
      </c>
      <c r="T246" s="620" t="s">
        <v>376</v>
      </c>
      <c r="U246" s="620" t="s">
        <v>376</v>
      </c>
      <c r="V246" s="620" t="s">
        <v>376</v>
      </c>
      <c r="W246" s="381" t="s">
        <v>376</v>
      </c>
      <c r="X246" s="381" t="s">
        <v>376</v>
      </c>
      <c r="Y246" s="381" t="s">
        <v>376</v>
      </c>
      <c r="Z246" s="381" t="s">
        <v>376</v>
      </c>
      <c r="AA246" s="1070" t="s">
        <v>376</v>
      </c>
      <c r="AB246" s="1070" t="s">
        <v>376</v>
      </c>
      <c r="AC246" s="1070" t="s">
        <v>376</v>
      </c>
      <c r="AD246" s="1070" t="s">
        <v>376</v>
      </c>
      <c r="AE246" s="1070" t="s">
        <v>376</v>
      </c>
      <c r="AF246" s="1070" t="s">
        <v>376</v>
      </c>
      <c r="AG246" s="1070" t="s">
        <v>376</v>
      </c>
      <c r="AH246" s="1143" t="s">
        <v>376</v>
      </c>
      <c r="AI246" s="449"/>
      <c r="BC246" s="489"/>
    </row>
    <row r="247" spans="1:55" ht="34.5" customHeight="1">
      <c r="A247" s="291"/>
      <c r="B247" s="380" t="s">
        <v>916</v>
      </c>
      <c r="C247" s="305" t="s">
        <v>984</v>
      </c>
      <c r="D247" s="412" t="s">
        <v>1027</v>
      </c>
      <c r="E247" s="296" t="s">
        <v>120</v>
      </c>
      <c r="F247" s="296" t="s">
        <v>102</v>
      </c>
      <c r="G247" s="296" t="s">
        <v>102</v>
      </c>
      <c r="H247" s="295"/>
      <c r="I247" s="297">
        <v>3</v>
      </c>
      <c r="J247" s="297">
        <v>3</v>
      </c>
      <c r="K247" s="460" t="s">
        <v>985</v>
      </c>
      <c r="L247" s="624" t="s">
        <v>734</v>
      </c>
      <c r="M247" s="489"/>
      <c r="N247" s="297">
        <v>30</v>
      </c>
      <c r="O247" s="297"/>
      <c r="P247" s="730"/>
      <c r="Q247" s="1179" t="s">
        <v>376</v>
      </c>
      <c r="R247" s="1179" t="s">
        <v>376</v>
      </c>
      <c r="S247" s="1007" t="s">
        <v>376</v>
      </c>
      <c r="T247" s="620" t="s">
        <v>376</v>
      </c>
      <c r="U247" s="620" t="s">
        <v>376</v>
      </c>
      <c r="V247" s="620" t="s">
        <v>376</v>
      </c>
      <c r="W247" s="381" t="s">
        <v>376</v>
      </c>
      <c r="X247" s="381" t="s">
        <v>376</v>
      </c>
      <c r="Y247" s="381" t="s">
        <v>376</v>
      </c>
      <c r="Z247" s="381" t="s">
        <v>376</v>
      </c>
      <c r="AA247" s="1070" t="s">
        <v>376</v>
      </c>
      <c r="AB247" s="1070" t="s">
        <v>376</v>
      </c>
      <c r="AC247" s="1070" t="s">
        <v>376</v>
      </c>
      <c r="AD247" s="1070" t="s">
        <v>376</v>
      </c>
      <c r="AE247" s="1070" t="s">
        <v>376</v>
      </c>
      <c r="AF247" s="1070" t="s">
        <v>376</v>
      </c>
      <c r="AG247" s="1070" t="s">
        <v>376</v>
      </c>
      <c r="AH247" s="1143" t="s">
        <v>376</v>
      </c>
      <c r="AI247" s="449"/>
      <c r="BC247" s="489"/>
    </row>
    <row r="248" spans="1:55" ht="34.5" customHeight="1">
      <c r="A248" s="291"/>
      <c r="B248" s="380" t="s">
        <v>915</v>
      </c>
      <c r="C248" s="305" t="s">
        <v>244</v>
      </c>
      <c r="D248" s="412" t="s">
        <v>1028</v>
      </c>
      <c r="E248" s="296" t="s">
        <v>120</v>
      </c>
      <c r="F248" s="296" t="s">
        <v>102</v>
      </c>
      <c r="G248" s="296" t="s">
        <v>102</v>
      </c>
      <c r="H248" s="295"/>
      <c r="I248" s="297">
        <v>3</v>
      </c>
      <c r="J248" s="297">
        <v>3</v>
      </c>
      <c r="K248" s="460" t="s">
        <v>990</v>
      </c>
      <c r="L248" s="624" t="s">
        <v>734</v>
      </c>
      <c r="M248" s="489"/>
      <c r="N248" s="297">
        <v>30</v>
      </c>
      <c r="O248" s="297"/>
      <c r="P248" s="730"/>
      <c r="Q248" s="1179" t="s">
        <v>376</v>
      </c>
      <c r="R248" s="1179" t="s">
        <v>376</v>
      </c>
      <c r="S248" s="1007" t="s">
        <v>376</v>
      </c>
      <c r="T248" s="620" t="s">
        <v>376</v>
      </c>
      <c r="U248" s="620" t="s">
        <v>376</v>
      </c>
      <c r="V248" s="620" t="s">
        <v>376</v>
      </c>
      <c r="W248" s="381" t="s">
        <v>376</v>
      </c>
      <c r="X248" s="381" t="s">
        <v>376</v>
      </c>
      <c r="Y248" s="381" t="s">
        <v>376</v>
      </c>
      <c r="Z248" s="381" t="s">
        <v>376</v>
      </c>
      <c r="AA248" s="1070" t="s">
        <v>376</v>
      </c>
      <c r="AB248" s="1070" t="s">
        <v>376</v>
      </c>
      <c r="AC248" s="1070" t="s">
        <v>376</v>
      </c>
      <c r="AD248" s="1070" t="s">
        <v>376</v>
      </c>
      <c r="AE248" s="1070" t="s">
        <v>376</v>
      </c>
      <c r="AF248" s="1070" t="s">
        <v>376</v>
      </c>
      <c r="AG248" s="1070" t="s">
        <v>376</v>
      </c>
      <c r="AH248" s="1143" t="s">
        <v>376</v>
      </c>
      <c r="AI248" s="449"/>
      <c r="BC248" s="489"/>
    </row>
    <row r="249" spans="1:55" s="545" customFormat="1" ht="34.5" customHeight="1">
      <c r="A249" s="507" t="s">
        <v>918</v>
      </c>
      <c r="B249" s="507" t="s">
        <v>904</v>
      </c>
      <c r="C249" s="508" t="s">
        <v>905</v>
      </c>
      <c r="D249" s="509"/>
      <c r="E249" s="509" t="s">
        <v>703</v>
      </c>
      <c r="F249" s="509"/>
      <c r="G249" s="510"/>
      <c r="H249" s="511" t="s">
        <v>907</v>
      </c>
      <c r="I249" s="512">
        <v>4</v>
      </c>
      <c r="J249" s="511">
        <v>4</v>
      </c>
      <c r="K249" s="512"/>
      <c r="L249" s="577"/>
      <c r="M249" s="512"/>
      <c r="N249" s="511"/>
      <c r="O249" s="540"/>
      <c r="P249" s="989"/>
      <c r="Q249" s="1183"/>
      <c r="R249" s="1183"/>
      <c r="S249" s="1017"/>
      <c r="T249" s="542"/>
      <c r="U249" s="542"/>
      <c r="V249" s="542"/>
      <c r="W249" s="542"/>
      <c r="X249" s="543"/>
      <c r="Y249" s="543"/>
      <c r="Z249" s="543"/>
      <c r="AA249" s="1156"/>
      <c r="AB249" s="1157"/>
      <c r="AC249" s="1157"/>
      <c r="AD249" s="1157"/>
      <c r="AE249" s="1156"/>
      <c r="AF249" s="1157"/>
      <c r="AG249" s="1157"/>
      <c r="AH249" s="1157"/>
      <c r="AI249" s="544"/>
    </row>
    <row r="250" spans="1:55" ht="34.5" customHeight="1">
      <c r="A250" s="291"/>
      <c r="B250" s="380" t="s">
        <v>908</v>
      </c>
      <c r="C250" s="305" t="s">
        <v>986</v>
      </c>
      <c r="D250" s="412" t="s">
        <v>83</v>
      </c>
      <c r="E250" s="296" t="s">
        <v>120</v>
      </c>
      <c r="F250" s="296" t="s">
        <v>102</v>
      </c>
      <c r="G250" s="296" t="s">
        <v>102</v>
      </c>
      <c r="H250" s="295"/>
      <c r="I250" s="297">
        <v>4</v>
      </c>
      <c r="J250" s="297">
        <v>4</v>
      </c>
      <c r="K250" s="473" t="s">
        <v>982</v>
      </c>
      <c r="L250" s="624" t="s">
        <v>733</v>
      </c>
      <c r="M250" s="480"/>
      <c r="N250" s="297">
        <v>30</v>
      </c>
      <c r="O250" s="297">
        <v>15</v>
      </c>
      <c r="P250" s="730"/>
      <c r="Q250" s="1179" t="s">
        <v>376</v>
      </c>
      <c r="R250" s="1179" t="s">
        <v>376</v>
      </c>
      <c r="S250" s="1007" t="s">
        <v>376</v>
      </c>
      <c r="T250" s="620" t="s">
        <v>376</v>
      </c>
      <c r="U250" s="620" t="s">
        <v>376</v>
      </c>
      <c r="V250" s="620" t="s">
        <v>376</v>
      </c>
      <c r="W250" s="381" t="s">
        <v>376</v>
      </c>
      <c r="X250" s="381" t="s">
        <v>376</v>
      </c>
      <c r="Y250" s="381" t="s">
        <v>376</v>
      </c>
      <c r="Z250" s="381" t="s">
        <v>376</v>
      </c>
      <c r="AA250" s="1070" t="s">
        <v>376</v>
      </c>
      <c r="AB250" s="1070" t="s">
        <v>376</v>
      </c>
      <c r="AC250" s="1070" t="s">
        <v>376</v>
      </c>
      <c r="AD250" s="1070" t="s">
        <v>376</v>
      </c>
      <c r="AE250" s="1070" t="s">
        <v>376</v>
      </c>
      <c r="AF250" s="1070" t="s">
        <v>376</v>
      </c>
      <c r="AG250" s="1070" t="s">
        <v>376</v>
      </c>
      <c r="AH250" s="1143" t="s">
        <v>376</v>
      </c>
      <c r="AI250" s="449"/>
      <c r="BC250" s="480"/>
    </row>
    <row r="251" spans="1:55" ht="34.5" customHeight="1">
      <c r="A251" s="291"/>
      <c r="B251" s="380" t="s">
        <v>909</v>
      </c>
      <c r="C251" s="305" t="s">
        <v>989</v>
      </c>
      <c r="D251" s="412" t="s">
        <v>83</v>
      </c>
      <c r="E251" s="296" t="s">
        <v>120</v>
      </c>
      <c r="F251" s="296" t="s">
        <v>102</v>
      </c>
      <c r="G251" s="296" t="s">
        <v>102</v>
      </c>
      <c r="H251" s="295"/>
      <c r="I251" s="297">
        <v>4</v>
      </c>
      <c r="J251" s="297">
        <v>4</v>
      </c>
      <c r="K251" s="460" t="s">
        <v>845</v>
      </c>
      <c r="L251" s="624" t="s">
        <v>734</v>
      </c>
      <c r="M251" s="480"/>
      <c r="N251" s="297">
        <v>30</v>
      </c>
      <c r="O251" s="297">
        <v>15</v>
      </c>
      <c r="P251" s="730"/>
      <c r="Q251" s="1179" t="s">
        <v>376</v>
      </c>
      <c r="R251" s="1179" t="s">
        <v>376</v>
      </c>
      <c r="S251" s="1007" t="s">
        <v>376</v>
      </c>
      <c r="T251" s="620" t="s">
        <v>376</v>
      </c>
      <c r="U251" s="620" t="s">
        <v>376</v>
      </c>
      <c r="V251" s="620" t="s">
        <v>376</v>
      </c>
      <c r="W251" s="381" t="s">
        <v>376</v>
      </c>
      <c r="X251" s="381" t="s">
        <v>376</v>
      </c>
      <c r="Y251" s="381" t="s">
        <v>376</v>
      </c>
      <c r="Z251" s="381" t="s">
        <v>376</v>
      </c>
      <c r="AA251" s="1070" t="s">
        <v>376</v>
      </c>
      <c r="AB251" s="1070" t="s">
        <v>376</v>
      </c>
      <c r="AC251" s="1070" t="s">
        <v>376</v>
      </c>
      <c r="AD251" s="1070" t="s">
        <v>376</v>
      </c>
      <c r="AE251" s="1070" t="s">
        <v>376</v>
      </c>
      <c r="AF251" s="1070" t="s">
        <v>376</v>
      </c>
      <c r="AG251" s="1070" t="s">
        <v>376</v>
      </c>
      <c r="AH251" s="1143" t="s">
        <v>376</v>
      </c>
      <c r="AI251" s="449"/>
      <c r="BC251" s="480"/>
    </row>
    <row r="252" spans="1:55" ht="34.5" customHeight="1">
      <c r="A252" s="291"/>
      <c r="B252" s="380" t="s">
        <v>911</v>
      </c>
      <c r="C252" s="305" t="s">
        <v>988</v>
      </c>
      <c r="D252" s="412" t="s">
        <v>83</v>
      </c>
      <c r="E252" s="296" t="s">
        <v>120</v>
      </c>
      <c r="F252" s="296" t="s">
        <v>102</v>
      </c>
      <c r="G252" s="296" t="s">
        <v>102</v>
      </c>
      <c r="H252" s="295"/>
      <c r="I252" s="297">
        <v>4</v>
      </c>
      <c r="J252" s="297">
        <v>4</v>
      </c>
      <c r="K252" s="460" t="s">
        <v>985</v>
      </c>
      <c r="L252" s="624" t="s">
        <v>734</v>
      </c>
      <c r="M252" s="480"/>
      <c r="N252" s="297">
        <v>30</v>
      </c>
      <c r="O252" s="297">
        <v>15</v>
      </c>
      <c r="P252" s="730"/>
      <c r="Q252" s="1179" t="s">
        <v>376</v>
      </c>
      <c r="R252" s="1179" t="s">
        <v>376</v>
      </c>
      <c r="S252" s="1007" t="s">
        <v>376</v>
      </c>
      <c r="T252" s="620" t="s">
        <v>376</v>
      </c>
      <c r="U252" s="620" t="s">
        <v>376</v>
      </c>
      <c r="V252" s="620" t="s">
        <v>376</v>
      </c>
      <c r="W252" s="381" t="s">
        <v>376</v>
      </c>
      <c r="X252" s="381" t="s">
        <v>376</v>
      </c>
      <c r="Y252" s="381" t="s">
        <v>376</v>
      </c>
      <c r="Z252" s="381" t="s">
        <v>376</v>
      </c>
      <c r="AA252" s="1070" t="s">
        <v>376</v>
      </c>
      <c r="AB252" s="1070" t="s">
        <v>376</v>
      </c>
      <c r="AC252" s="1070" t="s">
        <v>376</v>
      </c>
      <c r="AD252" s="1070" t="s">
        <v>376</v>
      </c>
      <c r="AE252" s="1070" t="s">
        <v>376</v>
      </c>
      <c r="AF252" s="1070" t="s">
        <v>376</v>
      </c>
      <c r="AG252" s="1070" t="s">
        <v>376</v>
      </c>
      <c r="AH252" s="1143" t="s">
        <v>376</v>
      </c>
      <c r="AI252" s="449"/>
      <c r="BC252" s="480"/>
    </row>
    <row r="253" spans="1:55" ht="34.5" customHeight="1">
      <c r="A253" s="291"/>
      <c r="B253" s="380" t="s">
        <v>910</v>
      </c>
      <c r="C253" s="305" t="s">
        <v>987</v>
      </c>
      <c r="D253" s="412" t="s">
        <v>83</v>
      </c>
      <c r="E253" s="296" t="s">
        <v>120</v>
      </c>
      <c r="F253" s="296" t="s">
        <v>102</v>
      </c>
      <c r="G253" s="296" t="s">
        <v>102</v>
      </c>
      <c r="H253" s="295"/>
      <c r="I253" s="297">
        <v>4</v>
      </c>
      <c r="J253" s="297">
        <v>4</v>
      </c>
      <c r="K253" s="460" t="s">
        <v>990</v>
      </c>
      <c r="L253" s="624" t="s">
        <v>734</v>
      </c>
      <c r="M253" s="480"/>
      <c r="N253" s="297">
        <v>30</v>
      </c>
      <c r="O253" s="297">
        <v>15</v>
      </c>
      <c r="P253" s="730"/>
      <c r="Q253" s="1179" t="s">
        <v>376</v>
      </c>
      <c r="R253" s="1179" t="s">
        <v>376</v>
      </c>
      <c r="S253" s="1007" t="s">
        <v>376</v>
      </c>
      <c r="T253" s="620" t="s">
        <v>376</v>
      </c>
      <c r="U253" s="620" t="s">
        <v>376</v>
      </c>
      <c r="V253" s="620" t="s">
        <v>376</v>
      </c>
      <c r="W253" s="381" t="s">
        <v>376</v>
      </c>
      <c r="X253" s="381" t="s">
        <v>376</v>
      </c>
      <c r="Y253" s="381" t="s">
        <v>376</v>
      </c>
      <c r="Z253" s="381" t="s">
        <v>376</v>
      </c>
      <c r="AA253" s="1070" t="s">
        <v>376</v>
      </c>
      <c r="AB253" s="1070" t="s">
        <v>376</v>
      </c>
      <c r="AC253" s="1070" t="s">
        <v>376</v>
      </c>
      <c r="AD253" s="1070" t="s">
        <v>376</v>
      </c>
      <c r="AE253" s="1070" t="s">
        <v>376</v>
      </c>
      <c r="AF253" s="1070" t="s">
        <v>376</v>
      </c>
      <c r="AG253" s="1070" t="s">
        <v>376</v>
      </c>
      <c r="AH253" s="1143" t="s">
        <v>376</v>
      </c>
      <c r="AI253" s="449"/>
      <c r="BC253" s="480"/>
    </row>
  </sheetData>
  <mergeCells count="78">
    <mergeCell ref="A1:A3"/>
    <mergeCell ref="K1:K3"/>
    <mergeCell ref="M1:M3"/>
    <mergeCell ref="BC1:BC3"/>
    <mergeCell ref="AA1:AH1"/>
    <mergeCell ref="S2:V2"/>
    <mergeCell ref="W2:Z2"/>
    <mergeCell ref="AA2:AD2"/>
    <mergeCell ref="AE2:AH2"/>
    <mergeCell ref="B1:B3"/>
    <mergeCell ref="F1:F3"/>
    <mergeCell ref="O2:O3"/>
    <mergeCell ref="N2:N3"/>
    <mergeCell ref="I1:I3"/>
    <mergeCell ref="J1:J3"/>
    <mergeCell ref="AI1:AI3"/>
    <mergeCell ref="C91:L91"/>
    <mergeCell ref="C41:L41"/>
    <mergeCell ref="C42:L42"/>
    <mergeCell ref="S1:Z1"/>
    <mergeCell ref="C92:L92"/>
    <mergeCell ref="S26:V26"/>
    <mergeCell ref="W26:Z26"/>
    <mergeCell ref="Q1:R2"/>
    <mergeCell ref="C43:L43"/>
    <mergeCell ref="C44:L44"/>
    <mergeCell ref="C89:L89"/>
    <mergeCell ref="C90:L90"/>
    <mergeCell ref="S36:V36"/>
    <mergeCell ref="W36:Z36"/>
    <mergeCell ref="L1:L3"/>
    <mergeCell ref="C1:C3"/>
    <mergeCell ref="C131:L131"/>
    <mergeCell ref="AD98:AD100"/>
    <mergeCell ref="S98:S100"/>
    <mergeCell ref="T98:T100"/>
    <mergeCell ref="U98:U100"/>
    <mergeCell ref="V98:V100"/>
    <mergeCell ref="W98:W100"/>
    <mergeCell ref="X98:X100"/>
    <mergeCell ref="Y98:Y100"/>
    <mergeCell ref="Z98:Z100"/>
    <mergeCell ref="AA98:AA100"/>
    <mergeCell ref="AB98:AB100"/>
    <mergeCell ref="AC98:AC100"/>
    <mergeCell ref="I98:I100"/>
    <mergeCell ref="J98:J100"/>
    <mergeCell ref="P98:P100"/>
    <mergeCell ref="AG170:AH170"/>
    <mergeCell ref="V171:AE171"/>
    <mergeCell ref="AG168:AH168"/>
    <mergeCell ref="AG169:AH169"/>
    <mergeCell ref="AF98:AF100"/>
    <mergeCell ref="AG98:AG100"/>
    <mergeCell ref="AH98:AH100"/>
    <mergeCell ref="AE98:AE100"/>
    <mergeCell ref="T168:AB168"/>
    <mergeCell ref="T169:AB169"/>
    <mergeCell ref="T170:AB170"/>
    <mergeCell ref="AA36:AD36"/>
    <mergeCell ref="AA6:AD6"/>
    <mergeCell ref="S16:V16"/>
    <mergeCell ref="W16:Z16"/>
    <mergeCell ref="AA16:AD16"/>
    <mergeCell ref="S6:V6"/>
    <mergeCell ref="W6:Z6"/>
    <mergeCell ref="AA26:AD26"/>
    <mergeCell ref="D1:D3"/>
    <mergeCell ref="E1:E3"/>
    <mergeCell ref="N1:P1"/>
    <mergeCell ref="P2:P3"/>
    <mergeCell ref="G1:G3"/>
    <mergeCell ref="H1:H3"/>
    <mergeCell ref="E212:P212"/>
    <mergeCell ref="C168:L168"/>
    <mergeCell ref="C169:L169"/>
    <mergeCell ref="C170:L170"/>
    <mergeCell ref="E171:P171"/>
  </mergeCells>
  <dataValidations count="6">
    <dataValidation type="list" allowBlank="1" showInputMessage="1" showErrorMessage="1" sqref="T241:T243 T230:T231 AB230:AB231 X230:X231 AF230:AF231 T226:T228 AF226:AF228 X226:X228 AF234:AF235 X234:X235 AB234:AB235 T234:T235 X238:X239 AB226:AB228 AB238:AB239 T238:T239 AF238:AF239 AF220:AF222 T220:T222 X216:X218 AB220:AB222 X220:X222 T135 AB137:AB139 AF137:AF139 X137:X139 T137:T139 T141:T145 AF151:AF154 T157:T159 AF157:AF159 AB147:AB148 T147:T148 AF147:AF148 X147:X148 X157:X159 AF176:AF177 AB176:AB177 X176:X177 T176:T177 X135 AB141:AB145 AB135 AF141:AF145 T115:T116 AB106:AB107 AF106:AF107 AB102:AB104 AF102:AF104 X102:X104 T102:T104 AB97:AB98 T97:T98 AF97:AF98 X97:X98 AB109:AB112 X109:X112 AF109:AF112 T109:T112 X106:X107 X115:X116 X241:X243 T106:T107 AB120:AB122 T120:T122 AF120:AF122 X120:X122 T151:T154 AB151:AB154 X151:X154 X141:X145 AB129 AF129 X129 T129 AB241:AB243 AB157:AB159 AF135 T179:T181 AF179:AF181 X179:X181 AF189:AF190 T189:T190 AB189:AB190 X185:X187 T198:T200 X198:X200 AB198:AB200 AF198:AF200 AB179:AB181 X193:X195 AF115:AF116 AB193:AB195 T185:T187 AF185:AF187 AB185:AB187 X189:X190 AF193:AF195 AB216:AB218 T216:T218 AF216:AF218 AF241:AF243 T193:T195">
      <formula1>mod</formula1>
    </dataValidation>
    <dataValidation type="list" allowBlank="1" showInputMessage="1" showErrorMessage="1" sqref="U241:U243 U230:U231 AC230:AC231 Y230:Y231 AG230:AG231 U226:U228 AG226:AG228 Y226:Y228 AC226:AC228 AG234:AG235 Y234:Y235 AC234:AC235 U234:U235 Y238:Y239 AC238:AC239 U238:U239 AG115:AG116 Y216:Y218 AC220:AC222 Y220:Y222 AG220:AG222 U220:U222 U135 AG137:AG139 Y137:Y139 U141:U145 AG151:AG154 U157:U159 AG157:AG159 AC147:AC148 U147:U148 AG147:AG148 Y147:Y148 Y157:Y159 AG176:AG177 AC176:AC177 U176:U177 Y176:Y177 AG135 Y141:Y145 Y135 AC141:AC145 U115:U116 AC106:AC107 AG106:AG107 AG102:AG104 Y102:Y104 AG97:AG98 Y97:Y98 AC97:AC98 U97:U98 AG109:AG112 U109:U112 AC109:AC112 Y109:Y112 Y106:Y107 Y115:Y116 Y241:Y243 U106:U107 AC120:AC122 AG120:AG122 Y120:Y122 U120:U122 U151:U154 AC151:AC154 Y151:Y154 AG141:AG145 AC129 U129 AG129 Y129 AC241:AC243 AC157:AC159 AC135 U179:U181 AG179:AG181 Y179:Y181 U189:U190 AC189:AC190 Y189:Y190 Y185:Y187 AG198:AG200 U198:U200 Y198:Y200 AC198:AC200 AC179:AC181 AC193:AC195 AG238:AG239 Y193:Y195 U185:U187 AG185:AG187 AC185:AC187 AG189:AG190 AG193:AG195 U216:U218 AG216:AG218 AC216:AC218 AG241:AG243 U193:U195">
      <formula1>nat</formula1>
    </dataValidation>
    <dataValidation type="list" allowBlank="1" showInputMessage="1" showErrorMessage="1" sqref="AC137:AC139 U137:U139 Y7:Y15 AC102:AC104 U102:U104 Y17:Y25 Y27:Y35 AC37:AC41 AC7:AC15 AC17:AC25 AC27:AC35 AG27:AG35 U37:U41 AG7:AG15 AF17:AG25 AF38 AF40:AF41 U7:U15 U17:U25 U27:U35 Y37:Y41">
      <formula1>Nature2</formula1>
    </dataValidation>
    <dataValidation type="list" allowBlank="1" showInputMessage="1" showErrorMessage="1" sqref="E144:E145 E195 E136 E98:E101 E111:E112">
      <formula1>Type_UE_licence_2_3</formula1>
    </dataValidation>
    <dataValidation type="list" allowBlank="1" showInputMessage="1" showErrorMessage="1" sqref="U117 Y117 AG117 AC117">
      <formula1>natu</formula1>
    </dataValidation>
    <dataValidation type="list" allowBlank="1" showInputMessage="1" showErrorMessage="1" sqref="T117 X117 AF117 AB117">
      <formula1>moda</formula1>
    </dataValidation>
  </dataValidations>
  <printOptions horizontalCentered="1"/>
  <pageMargins left="0.15748031496062992" right="0.15748031496062992" top="0.59055118110236227" bottom="0.59055118110236227" header="0.31496062992125984" footer="0.31496062992125984"/>
  <pageSetup paperSize="8" scale="48" fitToWidth="3" fitToHeight="15" orientation="landscape" r:id="rId1"/>
  <headerFooter>
    <oddHeader>&amp;RMCC L2 &amp; L3 Histoire Orléans au  &amp;D</oddHeader>
    <oddFooter>&amp;L&amp;"Helvetica,Regular"&amp;12&amp;K000000	&amp;P</oddFooter>
  </headerFooter>
  <rowBreaks count="7" manualBreakCount="7">
    <brk id="117" max="25" man="1"/>
    <brk id="139" max="25" man="1"/>
    <brk id="154" max="25" man="1"/>
    <brk id="172" max="25" man="1"/>
    <brk id="195" max="25" man="1"/>
    <brk id="218" max="25" man="1"/>
    <brk id="235" max="25" man="1"/>
  </rowBreaks>
  <colBreaks count="1" manualBreakCount="1">
    <brk id="26" max="252" man="1"/>
  </colBreaks>
</worksheet>
</file>

<file path=xl/worksheets/sheet3.xml><?xml version="1.0" encoding="utf-8"?>
<worksheet xmlns="http://schemas.openxmlformats.org/spreadsheetml/2006/main" xmlns:r="http://schemas.openxmlformats.org/officeDocument/2006/relationships">
  <dimension ref="A1:IK276"/>
  <sheetViews>
    <sheetView topLeftCell="A247" workbookViewId="0">
      <selection activeCell="N258" sqref="N258:P261"/>
    </sheetView>
  </sheetViews>
  <sheetFormatPr baseColWidth="10" defaultColWidth="8.09765625" defaultRowHeight="15"/>
  <cols>
    <col min="1" max="1" width="8.09765625" style="25" customWidth="1"/>
    <col min="2" max="2" width="34.5" style="25" customWidth="1"/>
    <col min="3" max="3" width="8.09765625" style="25" customWidth="1"/>
    <col min="4" max="4" width="19.3984375" style="25" hidden="1" customWidth="1"/>
    <col min="5" max="5" width="21.296875" style="25" bestFit="1" customWidth="1"/>
    <col min="6" max="6" width="5.296875" style="25" bestFit="1" customWidth="1"/>
    <col min="7" max="7" width="12.296875" style="25" bestFit="1" customWidth="1"/>
    <col min="8" max="8" width="8.5" style="25" bestFit="1" customWidth="1"/>
    <col min="9" max="9" width="5.69921875" style="25" customWidth="1"/>
    <col min="10" max="10" width="10.5" style="25" hidden="1"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c r="A1" s="1330" t="s">
        <v>0</v>
      </c>
      <c r="B1" s="1330" t="s">
        <v>1</v>
      </c>
      <c r="C1" s="1330" t="s">
        <v>334</v>
      </c>
      <c r="D1" s="1330" t="s">
        <v>3</v>
      </c>
      <c r="E1" s="1330" t="s">
        <v>4</v>
      </c>
      <c r="F1" s="1327" t="s">
        <v>5</v>
      </c>
      <c r="G1" s="1330" t="s">
        <v>6</v>
      </c>
      <c r="H1" s="1330" t="s">
        <v>7</v>
      </c>
      <c r="I1" s="1330" t="s">
        <v>8</v>
      </c>
      <c r="J1" s="1330" t="s">
        <v>9</v>
      </c>
      <c r="K1" s="1330" t="s">
        <v>245</v>
      </c>
      <c r="L1" s="261"/>
      <c r="M1" s="261"/>
      <c r="N1" s="1363" t="s">
        <v>10</v>
      </c>
      <c r="O1" s="1364"/>
      <c r="P1" s="1364"/>
      <c r="Q1" s="1365"/>
      <c r="R1" s="1343" t="s">
        <v>248</v>
      </c>
      <c r="S1" s="1344"/>
      <c r="T1" s="1344"/>
      <c r="U1" s="1344"/>
      <c r="V1" s="1345"/>
      <c r="W1" s="1343" t="s">
        <v>257</v>
      </c>
      <c r="X1" s="1344"/>
      <c r="Y1" s="1344"/>
      <c r="Z1" s="1344"/>
      <c r="AA1" s="1345"/>
      <c r="AB1" s="1343" t="s">
        <v>254</v>
      </c>
      <c r="AC1" s="1344"/>
      <c r="AD1" s="1344"/>
      <c r="AE1" s="1344"/>
      <c r="AF1" s="1345"/>
      <c r="AG1" s="1343" t="s">
        <v>256</v>
      </c>
      <c r="AH1" s="1344"/>
      <c r="AI1" s="1344"/>
      <c r="AJ1" s="1344"/>
      <c r="AK1" s="1345"/>
    </row>
    <row r="2" spans="1:37" ht="51" customHeight="1">
      <c r="A2" s="1331"/>
      <c r="B2" s="1331"/>
      <c r="C2" s="1331"/>
      <c r="D2" s="1331"/>
      <c r="E2" s="1331"/>
      <c r="F2" s="1328"/>
      <c r="G2" s="1333"/>
      <c r="H2" s="1331"/>
      <c r="I2" s="1331"/>
      <c r="J2" s="1331"/>
      <c r="K2" s="1331"/>
      <c r="L2" s="259" t="s">
        <v>246</v>
      </c>
      <c r="M2" s="259" t="s">
        <v>247</v>
      </c>
      <c r="N2" s="1330" t="s">
        <v>11</v>
      </c>
      <c r="O2" s="1330" t="s">
        <v>12</v>
      </c>
      <c r="P2" s="1335" t="s">
        <v>13</v>
      </c>
      <c r="Q2" s="1337" t="s">
        <v>255</v>
      </c>
      <c r="R2" s="1339" t="s">
        <v>249</v>
      </c>
      <c r="S2" s="1339" t="s">
        <v>250</v>
      </c>
      <c r="T2" s="1341" t="s">
        <v>251</v>
      </c>
      <c r="U2" s="1341" t="s">
        <v>252</v>
      </c>
      <c r="V2" s="1346" t="s">
        <v>253</v>
      </c>
      <c r="W2" s="1341" t="s">
        <v>249</v>
      </c>
      <c r="X2" s="1341" t="s">
        <v>250</v>
      </c>
      <c r="Y2" s="1341" t="s">
        <v>251</v>
      </c>
      <c r="Z2" s="1341" t="s">
        <v>252</v>
      </c>
      <c r="AA2" s="1346" t="s">
        <v>253</v>
      </c>
      <c r="AB2" s="1341" t="s">
        <v>249</v>
      </c>
      <c r="AC2" s="1341" t="s">
        <v>250</v>
      </c>
      <c r="AD2" s="1341" t="s">
        <v>251</v>
      </c>
      <c r="AE2" s="1341" t="s">
        <v>252</v>
      </c>
      <c r="AF2" s="1346" t="s">
        <v>253</v>
      </c>
      <c r="AG2" s="1341" t="s">
        <v>249</v>
      </c>
      <c r="AH2" s="1341" t="s">
        <v>250</v>
      </c>
      <c r="AI2" s="1341" t="s">
        <v>251</v>
      </c>
      <c r="AJ2" s="1341" t="s">
        <v>252</v>
      </c>
      <c r="AK2" s="1346" t="s">
        <v>253</v>
      </c>
    </row>
    <row r="3" spans="1:37" ht="34.5" customHeight="1">
      <c r="A3" s="1332"/>
      <c r="B3" s="1332"/>
      <c r="C3" s="1332"/>
      <c r="D3" s="1332"/>
      <c r="E3" s="1332"/>
      <c r="F3" s="1329"/>
      <c r="G3" s="1334"/>
      <c r="H3" s="1332"/>
      <c r="I3" s="1332"/>
      <c r="J3" s="1332"/>
      <c r="K3" s="1332"/>
      <c r="L3" s="260"/>
      <c r="M3" s="260"/>
      <c r="N3" s="1332"/>
      <c r="O3" s="1332"/>
      <c r="P3" s="1336"/>
      <c r="Q3" s="1338"/>
      <c r="R3" s="1340"/>
      <c r="S3" s="1340"/>
      <c r="T3" s="1341"/>
      <c r="U3" s="1341"/>
      <c r="V3" s="1346"/>
      <c r="W3" s="1342"/>
      <c r="X3" s="1342"/>
      <c r="Y3" s="1341"/>
      <c r="Z3" s="1341"/>
      <c r="AA3" s="1346"/>
      <c r="AB3" s="1342"/>
      <c r="AC3" s="1342"/>
      <c r="AD3" s="1341"/>
      <c r="AE3" s="1341"/>
      <c r="AF3" s="1346"/>
      <c r="AG3" s="1342"/>
      <c r="AH3" s="1342"/>
      <c r="AI3" s="1341"/>
      <c r="AJ3" s="1341"/>
      <c r="AK3" s="1346"/>
    </row>
    <row r="4" spans="1:37" ht="17.100000000000001" hidden="1" customHeight="1">
      <c r="A4" s="36"/>
      <c r="B4" s="37" t="s">
        <v>14</v>
      </c>
      <c r="C4" s="37" t="s">
        <v>15</v>
      </c>
      <c r="D4" s="36"/>
      <c r="E4" s="36"/>
      <c r="F4" s="36"/>
      <c r="G4" s="36"/>
      <c r="H4" s="38"/>
      <c r="I4" s="38"/>
      <c r="J4" s="39" t="s">
        <v>15</v>
      </c>
      <c r="K4" s="40"/>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hidden="1" customHeight="1">
      <c r="A5" s="36"/>
      <c r="B5" s="43" t="s">
        <v>16</v>
      </c>
      <c r="C5" s="36"/>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hidden="1" customHeight="1">
      <c r="A6" s="1" t="s">
        <v>17</v>
      </c>
      <c r="B6" s="3" t="s">
        <v>18</v>
      </c>
      <c r="C6" s="4" t="s">
        <v>19</v>
      </c>
      <c r="D6" s="6" t="s">
        <v>20</v>
      </c>
      <c r="E6" s="6" t="s">
        <v>21</v>
      </c>
      <c r="F6" s="6" t="s">
        <v>22</v>
      </c>
      <c r="G6" s="8"/>
      <c r="H6" s="5" t="s">
        <v>23</v>
      </c>
      <c r="I6" s="5" t="s">
        <v>23</v>
      </c>
      <c r="J6" s="5" t="s">
        <v>24</v>
      </c>
      <c r="K6" s="9">
        <v>101</v>
      </c>
      <c r="L6" s="9">
        <v>200</v>
      </c>
      <c r="M6" s="196">
        <f>(K6/L6)*100</f>
        <v>50.5</v>
      </c>
      <c r="N6" s="10">
        <v>24</v>
      </c>
      <c r="O6" s="10">
        <v>24</v>
      </c>
      <c r="P6" s="26"/>
      <c r="Q6" s="187">
        <f>V6+AA6+AF6+AK6</f>
        <v>42.42</v>
      </c>
      <c r="R6" s="52">
        <v>1.5</v>
      </c>
      <c r="S6" s="53">
        <v>1</v>
      </c>
      <c r="T6" s="53">
        <v>24</v>
      </c>
      <c r="U6" s="53">
        <v>36</v>
      </c>
      <c r="V6" s="134">
        <f>U6*M6%</f>
        <v>18.18</v>
      </c>
      <c r="W6" s="53">
        <v>1</v>
      </c>
      <c r="X6" s="185">
        <v>2</v>
      </c>
      <c r="Y6" s="53">
        <v>24</v>
      </c>
      <c r="Z6" s="53">
        <f>X6*Y6</f>
        <v>48</v>
      </c>
      <c r="AA6" s="53">
        <f>Z6*M6%</f>
        <v>24.240000000000002</v>
      </c>
      <c r="AB6" s="53"/>
      <c r="AC6" s="53"/>
      <c r="AD6" s="29"/>
      <c r="AE6" s="29"/>
      <c r="AF6" s="29"/>
      <c r="AG6" s="29"/>
      <c r="AH6" s="29"/>
      <c r="AI6" s="29"/>
      <c r="AJ6" s="29"/>
      <c r="AK6" s="29"/>
    </row>
    <row r="7" spans="1:37" ht="23.25" hidden="1" customHeight="1">
      <c r="A7" s="1" t="s">
        <v>25</v>
      </c>
      <c r="B7" s="3" t="s">
        <v>26</v>
      </c>
      <c r="C7" s="4" t="s">
        <v>27</v>
      </c>
      <c r="D7" s="6" t="s">
        <v>28</v>
      </c>
      <c r="E7" s="6" t="s">
        <v>29</v>
      </c>
      <c r="F7" s="6" t="s">
        <v>22</v>
      </c>
      <c r="G7" s="8"/>
      <c r="H7" s="5" t="s">
        <v>30</v>
      </c>
      <c r="I7" s="5" t="s">
        <v>30</v>
      </c>
      <c r="J7" s="5" t="s">
        <v>31</v>
      </c>
      <c r="K7" s="9">
        <v>101</v>
      </c>
      <c r="L7" s="9">
        <v>144</v>
      </c>
      <c r="M7" s="196">
        <f t="shared" ref="M7:M24" si="0">(K7/L7)*100</f>
        <v>70.138888888888886</v>
      </c>
      <c r="N7" s="10">
        <v>20</v>
      </c>
      <c r="O7" s="10"/>
      <c r="P7" s="26"/>
      <c r="Q7" s="187">
        <f>V7+AA7+AF7+AK7</f>
        <v>21.041666666666664</v>
      </c>
      <c r="R7" s="52">
        <v>1.5</v>
      </c>
      <c r="S7" s="53">
        <v>1</v>
      </c>
      <c r="T7" s="53">
        <v>20</v>
      </c>
      <c r="U7" s="53">
        <v>30</v>
      </c>
      <c r="V7" s="186">
        <f>U7*M7%</f>
        <v>21.041666666666664</v>
      </c>
      <c r="W7" s="53"/>
      <c r="X7" s="185"/>
      <c r="Y7" s="53"/>
      <c r="Z7" s="53"/>
      <c r="AA7" s="53"/>
      <c r="AB7" s="53"/>
      <c r="AC7" s="53"/>
      <c r="AD7" s="29"/>
      <c r="AE7" s="29"/>
      <c r="AF7" s="29"/>
      <c r="AG7" s="29"/>
      <c r="AH7" s="29"/>
      <c r="AI7" s="29"/>
      <c r="AJ7" s="29"/>
      <c r="AK7" s="29"/>
    </row>
    <row r="8" spans="1:37" ht="23.25" hidden="1" customHeight="1">
      <c r="A8" s="1" t="s">
        <v>32</v>
      </c>
      <c r="B8" s="3" t="s">
        <v>33</v>
      </c>
      <c r="C8" s="4" t="s">
        <v>34</v>
      </c>
      <c r="D8" s="6" t="s">
        <v>28</v>
      </c>
      <c r="E8" s="6" t="s">
        <v>35</v>
      </c>
      <c r="F8" s="6" t="s">
        <v>22</v>
      </c>
      <c r="G8" s="8"/>
      <c r="H8" s="5" t="s">
        <v>36</v>
      </c>
      <c r="I8" s="5" t="s">
        <v>36</v>
      </c>
      <c r="J8" s="5" t="s">
        <v>24</v>
      </c>
      <c r="K8" s="9">
        <v>101</v>
      </c>
      <c r="L8" s="9">
        <v>200</v>
      </c>
      <c r="M8" s="196">
        <f t="shared" si="0"/>
        <v>50.5</v>
      </c>
      <c r="N8" s="10"/>
      <c r="O8" s="10">
        <v>30</v>
      </c>
      <c r="P8" s="26"/>
      <c r="Q8" s="187">
        <f t="shared" ref="Q8:Q40" si="1">V8+AA8+AF8+AK8</f>
        <v>30.3</v>
      </c>
      <c r="R8" s="52"/>
      <c r="S8" s="53"/>
      <c r="T8" s="53"/>
      <c r="U8" s="53"/>
      <c r="V8" s="186"/>
      <c r="W8" s="53">
        <v>1</v>
      </c>
      <c r="X8" s="185">
        <v>2</v>
      </c>
      <c r="Y8" s="53">
        <v>30</v>
      </c>
      <c r="Z8" s="53">
        <f>X8*Y8</f>
        <v>60</v>
      </c>
      <c r="AA8" s="53">
        <f>Z8*M8%</f>
        <v>30.3</v>
      </c>
      <c r="AB8" s="53"/>
      <c r="AC8" s="53"/>
      <c r="AD8" s="29"/>
      <c r="AE8" s="29"/>
      <c r="AF8" s="29"/>
      <c r="AG8" s="29"/>
      <c r="AH8" s="29"/>
      <c r="AI8" s="29"/>
      <c r="AJ8" s="29"/>
      <c r="AK8" s="29"/>
    </row>
    <row r="9" spans="1:37" ht="23.25" hidden="1" customHeight="1">
      <c r="A9" s="1" t="s">
        <v>37</v>
      </c>
      <c r="B9" s="3" t="s">
        <v>38</v>
      </c>
      <c r="C9" s="4" t="s">
        <v>39</v>
      </c>
      <c r="D9" s="6" t="s">
        <v>40</v>
      </c>
      <c r="E9" s="6" t="s">
        <v>29</v>
      </c>
      <c r="F9" s="6" t="s">
        <v>41</v>
      </c>
      <c r="G9" s="8"/>
      <c r="H9" s="5" t="s">
        <v>30</v>
      </c>
      <c r="I9" s="5" t="s">
        <v>30</v>
      </c>
      <c r="J9" s="5" t="s">
        <v>42</v>
      </c>
      <c r="K9" s="9">
        <v>101</v>
      </c>
      <c r="L9" s="9">
        <v>144</v>
      </c>
      <c r="M9" s="196">
        <f t="shared" si="0"/>
        <v>70.138888888888886</v>
      </c>
      <c r="N9" s="10">
        <v>20</v>
      </c>
      <c r="O9" s="10"/>
      <c r="P9" s="26"/>
      <c r="Q9" s="187">
        <f t="shared" si="1"/>
        <v>21.041666666666664</v>
      </c>
      <c r="R9" s="52">
        <v>1.5</v>
      </c>
      <c r="S9" s="53">
        <v>1</v>
      </c>
      <c r="T9" s="53">
        <v>20</v>
      </c>
      <c r="U9" s="53">
        <v>30</v>
      </c>
      <c r="V9" s="186">
        <f>U9*M9%</f>
        <v>21.041666666666664</v>
      </c>
      <c r="W9" s="53"/>
      <c r="X9" s="53"/>
      <c r="Y9" s="53"/>
      <c r="Z9" s="53"/>
      <c r="AA9" s="53"/>
      <c r="AB9" s="53"/>
      <c r="AC9" s="53"/>
      <c r="AD9" s="29"/>
      <c r="AE9" s="29"/>
      <c r="AF9" s="29"/>
      <c r="AG9" s="29"/>
      <c r="AH9" s="29"/>
      <c r="AI9" s="29"/>
      <c r="AJ9" s="29"/>
      <c r="AK9" s="29"/>
    </row>
    <row r="10" spans="1:37" ht="23.25" hidden="1" customHeight="1">
      <c r="A10" s="1" t="s">
        <v>43</v>
      </c>
      <c r="B10" s="12" t="s">
        <v>44</v>
      </c>
      <c r="C10" s="4" t="s">
        <v>45</v>
      </c>
      <c r="D10" s="6" t="s">
        <v>40</v>
      </c>
      <c r="E10" s="6" t="s">
        <v>29</v>
      </c>
      <c r="F10" s="6" t="s">
        <v>41</v>
      </c>
      <c r="G10" s="8"/>
      <c r="H10" s="5" t="s">
        <v>30</v>
      </c>
      <c r="I10" s="5" t="s">
        <v>30</v>
      </c>
      <c r="J10" s="5" t="s">
        <v>42</v>
      </c>
      <c r="K10" s="9">
        <v>101</v>
      </c>
      <c r="L10" s="9">
        <v>144</v>
      </c>
      <c r="M10" s="196">
        <f t="shared" si="0"/>
        <v>70.138888888888886</v>
      </c>
      <c r="N10" s="10">
        <v>20</v>
      </c>
      <c r="O10" s="10"/>
      <c r="P10" s="26"/>
      <c r="Q10" s="187">
        <f t="shared" si="1"/>
        <v>21.041666666666664</v>
      </c>
      <c r="R10" s="52">
        <v>1.5</v>
      </c>
      <c r="S10" s="53">
        <v>1</v>
      </c>
      <c r="T10" s="53">
        <v>20</v>
      </c>
      <c r="U10" s="53">
        <v>30</v>
      </c>
      <c r="V10" s="186">
        <f>U10*M10%</f>
        <v>21.041666666666664</v>
      </c>
      <c r="W10" s="53"/>
      <c r="X10" s="53"/>
      <c r="Y10" s="53"/>
      <c r="Z10" s="53"/>
      <c r="AA10" s="53"/>
      <c r="AB10" s="53"/>
      <c r="AC10" s="53"/>
      <c r="AD10" s="29"/>
      <c r="AE10" s="29"/>
      <c r="AF10" s="29"/>
      <c r="AG10" s="29"/>
      <c r="AH10" s="29"/>
      <c r="AI10" s="29"/>
      <c r="AJ10" s="29"/>
      <c r="AK10" s="29"/>
    </row>
    <row r="11" spans="1:37" ht="23.25" hidden="1" customHeight="1">
      <c r="A11" s="1" t="s">
        <v>46</v>
      </c>
      <c r="B11" s="12" t="s">
        <v>47</v>
      </c>
      <c r="C11" s="4" t="s">
        <v>48</v>
      </c>
      <c r="D11" s="6" t="s">
        <v>40</v>
      </c>
      <c r="E11" s="6" t="s">
        <v>29</v>
      </c>
      <c r="F11" s="6" t="s">
        <v>41</v>
      </c>
      <c r="G11" s="8"/>
      <c r="H11" s="5" t="s">
        <v>30</v>
      </c>
      <c r="I11" s="5" t="s">
        <v>30</v>
      </c>
      <c r="J11" s="5" t="s">
        <v>42</v>
      </c>
      <c r="K11" s="9">
        <v>101</v>
      </c>
      <c r="L11" s="9">
        <v>144</v>
      </c>
      <c r="M11" s="196">
        <f t="shared" si="0"/>
        <v>70.138888888888886</v>
      </c>
      <c r="N11" s="10">
        <v>20</v>
      </c>
      <c r="O11" s="10"/>
      <c r="P11" s="26"/>
      <c r="Q11" s="187">
        <f t="shared" si="1"/>
        <v>21.041666666666664</v>
      </c>
      <c r="R11" s="52">
        <v>1.5</v>
      </c>
      <c r="S11" s="53">
        <v>1</v>
      </c>
      <c r="T11" s="53">
        <v>20</v>
      </c>
      <c r="U11" s="53">
        <v>30</v>
      </c>
      <c r="V11" s="186">
        <f>U11*M11%</f>
        <v>21.041666666666664</v>
      </c>
      <c r="W11" s="53"/>
      <c r="X11" s="53"/>
      <c r="Y11" s="53"/>
      <c r="Z11" s="53"/>
      <c r="AA11" s="53"/>
      <c r="AB11" s="53"/>
      <c r="AC11" s="53"/>
      <c r="AD11" s="29"/>
      <c r="AE11" s="29"/>
      <c r="AF11" s="29"/>
      <c r="AG11" s="29"/>
      <c r="AH11" s="29"/>
      <c r="AI11" s="29"/>
      <c r="AJ11" s="29"/>
      <c r="AK11" s="29"/>
    </row>
    <row r="12" spans="1:37" ht="23.25" hidden="1" customHeight="1">
      <c r="A12" s="1" t="s">
        <v>49</v>
      </c>
      <c r="B12" s="3" t="s">
        <v>50</v>
      </c>
      <c r="C12" s="4" t="s">
        <v>51</v>
      </c>
      <c r="D12" s="6" t="s">
        <v>40</v>
      </c>
      <c r="E12" s="6" t="s">
        <v>29</v>
      </c>
      <c r="F12" s="6" t="s">
        <v>41</v>
      </c>
      <c r="G12" s="8"/>
      <c r="H12" s="5" t="s">
        <v>36</v>
      </c>
      <c r="I12" s="5" t="s">
        <v>36</v>
      </c>
      <c r="J12" s="5" t="s">
        <v>42</v>
      </c>
      <c r="K12" s="9">
        <v>101</v>
      </c>
      <c r="L12" s="9">
        <v>144</v>
      </c>
      <c r="M12" s="196">
        <f t="shared" si="0"/>
        <v>70.138888888888886</v>
      </c>
      <c r="N12" s="10"/>
      <c r="O12" s="10">
        <v>30</v>
      </c>
      <c r="P12" s="26"/>
      <c r="Q12" s="187">
        <f t="shared" si="1"/>
        <v>84.166666666666657</v>
      </c>
      <c r="R12" s="52"/>
      <c r="S12" s="53"/>
      <c r="T12" s="53"/>
      <c r="U12" s="53"/>
      <c r="V12" s="134"/>
      <c r="W12" s="53">
        <v>1</v>
      </c>
      <c r="X12" s="53">
        <v>4</v>
      </c>
      <c r="Y12" s="53">
        <v>30</v>
      </c>
      <c r="Z12" s="53">
        <f>X12*Y12</f>
        <v>120</v>
      </c>
      <c r="AA12" s="198">
        <f>Z12*M12%</f>
        <v>84.166666666666657</v>
      </c>
      <c r="AB12" s="53"/>
      <c r="AC12" s="53"/>
      <c r="AD12" s="29"/>
      <c r="AE12" s="29"/>
      <c r="AF12" s="29"/>
      <c r="AG12" s="29"/>
      <c r="AH12" s="29"/>
      <c r="AI12" s="29"/>
      <c r="AJ12" s="29"/>
      <c r="AK12" s="29"/>
    </row>
    <row r="13" spans="1:37" ht="23.25" hidden="1" customHeight="1">
      <c r="A13" s="1" t="s">
        <v>52</v>
      </c>
      <c r="B13" s="3" t="s">
        <v>53</v>
      </c>
      <c r="C13" s="4" t="s">
        <v>54</v>
      </c>
      <c r="D13" s="6" t="s">
        <v>28</v>
      </c>
      <c r="E13" s="6" t="s">
        <v>55</v>
      </c>
      <c r="F13" s="6" t="s">
        <v>22</v>
      </c>
      <c r="G13" s="8"/>
      <c r="H13" s="5" t="s">
        <v>56</v>
      </c>
      <c r="I13" s="5" t="s">
        <v>56</v>
      </c>
      <c r="J13" s="5" t="s">
        <v>57</v>
      </c>
      <c r="K13" s="9">
        <v>101</v>
      </c>
      <c r="L13" s="9">
        <v>178</v>
      </c>
      <c r="M13" s="196">
        <f t="shared" si="0"/>
        <v>56.741573033707873</v>
      </c>
      <c r="N13" s="10"/>
      <c r="O13" s="10">
        <v>15</v>
      </c>
      <c r="P13" s="26"/>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hidden="1" customHeight="1">
      <c r="A14" s="1" t="s">
        <v>58</v>
      </c>
      <c r="B14" s="177" t="s">
        <v>59</v>
      </c>
      <c r="C14" s="165" t="s">
        <v>60</v>
      </c>
      <c r="D14" s="166" t="s">
        <v>40</v>
      </c>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hidden="1" customHeight="1">
      <c r="A15" s="1" t="s">
        <v>61</v>
      </c>
      <c r="B15" s="13" t="s">
        <v>62</v>
      </c>
      <c r="C15" s="5" t="s">
        <v>63</v>
      </c>
      <c r="D15" s="6" t="s">
        <v>40</v>
      </c>
      <c r="E15" s="6" t="s">
        <v>64</v>
      </c>
      <c r="F15" s="6" t="s">
        <v>41</v>
      </c>
      <c r="G15" s="8"/>
      <c r="H15" s="5" t="s">
        <v>56</v>
      </c>
      <c r="I15" s="5" t="s">
        <v>56</v>
      </c>
      <c r="J15" s="10"/>
      <c r="K15" s="9">
        <v>2</v>
      </c>
      <c r="L15" s="9">
        <v>100</v>
      </c>
      <c r="M15" s="196">
        <f t="shared" si="0"/>
        <v>2</v>
      </c>
      <c r="N15" s="10"/>
      <c r="O15" s="10">
        <v>18</v>
      </c>
      <c r="P15" s="26"/>
      <c r="Q15" s="187">
        <f t="shared" si="1"/>
        <v>1.44</v>
      </c>
      <c r="R15" s="52"/>
      <c r="S15" s="53"/>
      <c r="T15" s="53"/>
      <c r="U15" s="53"/>
      <c r="V15" s="134"/>
      <c r="W15" s="53">
        <v>1</v>
      </c>
      <c r="X15" s="185">
        <v>4</v>
      </c>
      <c r="Y15" s="53">
        <v>18</v>
      </c>
      <c r="Z15" s="53">
        <f>X15*Y15</f>
        <v>72</v>
      </c>
      <c r="AA15" s="53">
        <f>Z15*M15%</f>
        <v>1.44</v>
      </c>
      <c r="AB15" s="53"/>
      <c r="AC15" s="53"/>
      <c r="AD15" s="29"/>
      <c r="AE15" s="29"/>
      <c r="AF15" s="29"/>
      <c r="AG15" s="29"/>
      <c r="AH15" s="29"/>
      <c r="AI15" s="29"/>
      <c r="AJ15" s="29"/>
      <c r="AK15" s="29"/>
    </row>
    <row r="16" spans="1:37" ht="23.25" hidden="1" customHeight="1">
      <c r="A16" s="1" t="s">
        <v>65</v>
      </c>
      <c r="B16" s="13" t="s">
        <v>66</v>
      </c>
      <c r="C16" s="5" t="s">
        <v>67</v>
      </c>
      <c r="D16" s="6" t="s">
        <v>40</v>
      </c>
      <c r="E16" s="6" t="s">
        <v>64</v>
      </c>
      <c r="F16" s="6" t="s">
        <v>41</v>
      </c>
      <c r="G16" s="8"/>
      <c r="H16" s="5" t="s">
        <v>56</v>
      </c>
      <c r="I16" s="5" t="s">
        <v>56</v>
      </c>
      <c r="J16" s="10"/>
      <c r="K16" s="9">
        <v>98</v>
      </c>
      <c r="L16" s="9">
        <v>114</v>
      </c>
      <c r="M16" s="196">
        <f t="shared" si="0"/>
        <v>85.964912280701753</v>
      </c>
      <c r="N16" s="10"/>
      <c r="O16" s="10">
        <v>18</v>
      </c>
      <c r="P16" s="26"/>
      <c r="Q16" s="187">
        <f t="shared" si="1"/>
        <v>61.89473684210526</v>
      </c>
      <c r="R16" s="52"/>
      <c r="S16" s="53"/>
      <c r="T16" s="53"/>
      <c r="U16" s="53"/>
      <c r="V16" s="134"/>
      <c r="W16" s="53">
        <v>1</v>
      </c>
      <c r="X16" s="185">
        <v>4</v>
      </c>
      <c r="Y16" s="53">
        <v>18</v>
      </c>
      <c r="Z16" s="53">
        <f>X16*Y16</f>
        <v>72</v>
      </c>
      <c r="AA16" s="198">
        <f>Z16*M16%</f>
        <v>61.89473684210526</v>
      </c>
      <c r="AB16" s="53"/>
      <c r="AC16" s="53"/>
      <c r="AD16" s="29"/>
      <c r="AE16" s="29"/>
      <c r="AF16" s="29"/>
      <c r="AG16" s="29"/>
      <c r="AH16" s="29"/>
      <c r="AI16" s="29"/>
      <c r="AJ16" s="29"/>
      <c r="AK16" s="29"/>
    </row>
    <row r="17" spans="1:37" ht="23.25" hidden="1" customHeight="1">
      <c r="A17" s="1" t="s">
        <v>68</v>
      </c>
      <c r="B17" s="13" t="s">
        <v>69</v>
      </c>
      <c r="C17" s="5" t="s">
        <v>70</v>
      </c>
      <c r="D17" s="6" t="s">
        <v>40</v>
      </c>
      <c r="E17" s="6" t="s">
        <v>64</v>
      </c>
      <c r="F17" s="6" t="s">
        <v>41</v>
      </c>
      <c r="G17" s="8"/>
      <c r="H17" s="5" t="s">
        <v>56</v>
      </c>
      <c r="I17" s="5" t="s">
        <v>56</v>
      </c>
      <c r="J17" s="10"/>
      <c r="K17" s="9">
        <v>19</v>
      </c>
      <c r="L17" s="9">
        <v>36</v>
      </c>
      <c r="M17" s="9">
        <f t="shared" si="0"/>
        <v>52.777777777777779</v>
      </c>
      <c r="N17" s="10"/>
      <c r="O17" s="10">
        <v>18</v>
      </c>
      <c r="P17" s="26"/>
      <c r="Q17" s="187">
        <f t="shared" si="1"/>
        <v>9.5</v>
      </c>
      <c r="R17" s="52"/>
      <c r="S17" s="53"/>
      <c r="T17" s="53"/>
      <c r="U17" s="53"/>
      <c r="V17" s="134"/>
      <c r="W17" s="53">
        <v>1</v>
      </c>
      <c r="X17" s="185">
        <v>1</v>
      </c>
      <c r="Y17" s="53">
        <v>18</v>
      </c>
      <c r="Z17" s="53">
        <f>X17*Y17</f>
        <v>18</v>
      </c>
      <c r="AA17" s="53">
        <f>Z17*M17%</f>
        <v>9.5</v>
      </c>
      <c r="AB17" s="53"/>
      <c r="AC17" s="53"/>
      <c r="AD17" s="29"/>
      <c r="AE17" s="29"/>
      <c r="AF17" s="29"/>
      <c r="AG17" s="29"/>
      <c r="AH17" s="29"/>
      <c r="AI17" s="29"/>
      <c r="AJ17" s="29"/>
      <c r="AK17" s="29"/>
    </row>
    <row r="18" spans="1:37" ht="23.25" hidden="1" customHeight="1">
      <c r="A18" s="47"/>
      <c r="B18" s="48" t="s">
        <v>71</v>
      </c>
      <c r="C18" s="38"/>
      <c r="D18" s="36"/>
      <c r="E18" s="36"/>
      <c r="F18" s="36"/>
      <c r="G18" s="49"/>
      <c r="H18" s="38"/>
      <c r="I18" s="38"/>
      <c r="J18" s="38"/>
      <c r="K18" s="50"/>
      <c r="L18" s="50"/>
      <c r="M18" s="50"/>
      <c r="N18" s="38"/>
      <c r="O18" s="38"/>
      <c r="P18" s="41"/>
      <c r="Q18" s="42"/>
      <c r="R18" s="125"/>
      <c r="S18" s="135"/>
      <c r="T18" s="135"/>
      <c r="U18" s="135"/>
      <c r="V18" s="136"/>
      <c r="W18" s="135"/>
      <c r="X18" s="135"/>
      <c r="Y18" s="135"/>
      <c r="Z18" s="135"/>
      <c r="AA18" s="135"/>
      <c r="AB18" s="135"/>
      <c r="AC18" s="135"/>
      <c r="AD18" s="33"/>
      <c r="AE18" s="33"/>
      <c r="AF18" s="33"/>
      <c r="AG18" s="33"/>
      <c r="AH18" s="33"/>
      <c r="AI18" s="33"/>
      <c r="AJ18" s="33"/>
      <c r="AK18" s="33"/>
    </row>
    <row r="19" spans="1:37" ht="23.25" hidden="1" customHeight="1">
      <c r="A19" s="1" t="s">
        <v>72</v>
      </c>
      <c r="B19" s="15" t="s">
        <v>73</v>
      </c>
      <c r="C19" s="5" t="s">
        <v>74</v>
      </c>
      <c r="D19" s="6" t="s">
        <v>75</v>
      </c>
      <c r="E19" s="6" t="s">
        <v>76</v>
      </c>
      <c r="F19" s="6" t="s">
        <v>22</v>
      </c>
      <c r="G19" s="8"/>
      <c r="H19" s="5" t="s">
        <v>23</v>
      </c>
      <c r="I19" s="5" t="s">
        <v>23</v>
      </c>
      <c r="J19" s="5" t="s">
        <v>31</v>
      </c>
      <c r="K19" s="9">
        <v>34</v>
      </c>
      <c r="L19" s="9">
        <v>68</v>
      </c>
      <c r="M19" s="196">
        <f t="shared" si="0"/>
        <v>50</v>
      </c>
      <c r="N19" s="10">
        <v>24</v>
      </c>
      <c r="O19" s="10">
        <v>24</v>
      </c>
      <c r="P19" s="26"/>
      <c r="Q19" s="187">
        <f t="shared" si="1"/>
        <v>42</v>
      </c>
      <c r="R19" s="52">
        <v>1.5</v>
      </c>
      <c r="S19" s="53">
        <v>1</v>
      </c>
      <c r="T19" s="53">
        <v>24</v>
      </c>
      <c r="U19" s="53">
        <v>36</v>
      </c>
      <c r="V19" s="186">
        <f>U19*M19%</f>
        <v>18</v>
      </c>
      <c r="W19" s="53">
        <v>1</v>
      </c>
      <c r="X19" s="53">
        <v>2</v>
      </c>
      <c r="Y19" s="53">
        <v>24</v>
      </c>
      <c r="Z19" s="53">
        <f>X19*Y19</f>
        <v>48</v>
      </c>
      <c r="AA19" s="53">
        <f>Z19*M19%</f>
        <v>24</v>
      </c>
      <c r="AB19" s="53"/>
      <c r="AC19" s="53"/>
      <c r="AD19" s="29"/>
      <c r="AE19" s="29"/>
      <c r="AF19" s="29"/>
      <c r="AG19" s="29"/>
      <c r="AH19" s="29"/>
      <c r="AI19" s="29"/>
      <c r="AJ19" s="29"/>
      <c r="AK19" s="29"/>
    </row>
    <row r="20" spans="1:37" ht="23.25" hidden="1" customHeight="1">
      <c r="A20" s="1" t="s">
        <v>77</v>
      </c>
      <c r="B20" s="15" t="s">
        <v>78</v>
      </c>
      <c r="C20" s="5" t="s">
        <v>27</v>
      </c>
      <c r="D20" s="6" t="s">
        <v>79</v>
      </c>
      <c r="E20" s="6" t="s">
        <v>80</v>
      </c>
      <c r="F20" s="6" t="s">
        <v>22</v>
      </c>
      <c r="G20" s="8"/>
      <c r="H20" s="5" t="s">
        <v>30</v>
      </c>
      <c r="I20" s="5" t="s">
        <v>30</v>
      </c>
      <c r="J20" s="5" t="s">
        <v>24</v>
      </c>
      <c r="K20" s="9">
        <v>34</v>
      </c>
      <c r="L20" s="9">
        <v>68</v>
      </c>
      <c r="M20" s="196">
        <f t="shared" si="0"/>
        <v>50</v>
      </c>
      <c r="N20" s="10">
        <v>20</v>
      </c>
      <c r="O20" s="10"/>
      <c r="P20" s="26"/>
      <c r="Q20" s="187">
        <f t="shared" si="1"/>
        <v>15</v>
      </c>
      <c r="R20" s="52">
        <v>1.5</v>
      </c>
      <c r="S20" s="53">
        <v>1</v>
      </c>
      <c r="T20" s="53">
        <v>20</v>
      </c>
      <c r="U20" s="53">
        <v>30</v>
      </c>
      <c r="V20" s="186">
        <f>U20*M20%</f>
        <v>15</v>
      </c>
      <c r="W20" s="53"/>
      <c r="X20" s="53"/>
      <c r="Y20" s="53"/>
      <c r="Z20" s="53"/>
      <c r="AA20" s="53"/>
      <c r="AB20" s="53"/>
      <c r="AC20" s="53"/>
      <c r="AD20" s="29"/>
      <c r="AE20" s="29"/>
      <c r="AF20" s="29"/>
      <c r="AG20" s="29"/>
      <c r="AH20" s="29"/>
      <c r="AI20" s="29"/>
      <c r="AJ20" s="29"/>
      <c r="AK20" s="29"/>
    </row>
    <row r="21" spans="1:37" ht="23.25" hidden="1" customHeight="1">
      <c r="A21" s="1" t="s">
        <v>81</v>
      </c>
      <c r="B21" s="15" t="s">
        <v>82</v>
      </c>
      <c r="C21" s="16" t="s">
        <v>83</v>
      </c>
      <c r="D21" s="6" t="s">
        <v>79</v>
      </c>
      <c r="E21" s="6" t="s">
        <v>80</v>
      </c>
      <c r="F21" s="6" t="s">
        <v>41</v>
      </c>
      <c r="G21" s="8"/>
      <c r="H21" s="5" t="s">
        <v>84</v>
      </c>
      <c r="I21" s="5" t="s">
        <v>84</v>
      </c>
      <c r="J21" s="5" t="s">
        <v>85</v>
      </c>
      <c r="K21" s="9">
        <v>34</v>
      </c>
      <c r="L21" s="9">
        <v>68</v>
      </c>
      <c r="M21" s="196">
        <f t="shared" si="0"/>
        <v>50</v>
      </c>
      <c r="N21" s="10">
        <v>18</v>
      </c>
      <c r="O21" s="10">
        <v>18</v>
      </c>
      <c r="P21" s="26"/>
      <c r="Q21" s="187">
        <f t="shared" si="1"/>
        <v>31.5</v>
      </c>
      <c r="R21" s="52">
        <v>1.5</v>
      </c>
      <c r="S21" s="53">
        <v>1</v>
      </c>
      <c r="T21" s="53">
        <v>18</v>
      </c>
      <c r="U21" s="53">
        <v>27</v>
      </c>
      <c r="V21" s="186">
        <f>U21*M21%</f>
        <v>13.5</v>
      </c>
      <c r="W21" s="53">
        <v>1</v>
      </c>
      <c r="X21" s="53">
        <v>2</v>
      </c>
      <c r="Y21" s="53">
        <v>18</v>
      </c>
      <c r="Z21" s="53">
        <f t="shared" ref="Z21:Z35" si="2">X21*Y21</f>
        <v>36</v>
      </c>
      <c r="AA21" s="53">
        <f>Z21*M21%</f>
        <v>18</v>
      </c>
      <c r="AB21" s="53"/>
      <c r="AC21" s="53"/>
      <c r="AD21" s="29"/>
      <c r="AE21" s="29"/>
      <c r="AF21" s="29"/>
      <c r="AG21" s="29"/>
      <c r="AH21" s="29"/>
      <c r="AI21" s="29"/>
      <c r="AJ21" s="29"/>
      <c r="AK21" s="29"/>
    </row>
    <row r="22" spans="1:37" ht="23.25" hidden="1" customHeight="1">
      <c r="A22" s="1" t="s">
        <v>86</v>
      </c>
      <c r="B22" s="15" t="s">
        <v>87</v>
      </c>
      <c r="C22" s="16" t="s">
        <v>83</v>
      </c>
      <c r="D22" s="6" t="s">
        <v>79</v>
      </c>
      <c r="E22" s="6" t="s">
        <v>80</v>
      </c>
      <c r="F22" s="6" t="s">
        <v>41</v>
      </c>
      <c r="G22" s="8"/>
      <c r="H22" s="5" t="s">
        <v>56</v>
      </c>
      <c r="I22" s="5" t="s">
        <v>56</v>
      </c>
      <c r="J22" s="5" t="s">
        <v>85</v>
      </c>
      <c r="K22" s="9">
        <v>34</v>
      </c>
      <c r="L22" s="9">
        <v>68</v>
      </c>
      <c r="M22" s="196">
        <f t="shared" si="0"/>
        <v>50</v>
      </c>
      <c r="N22" s="10">
        <v>18</v>
      </c>
      <c r="O22" s="10"/>
      <c r="P22" s="26"/>
      <c r="Q22" s="187">
        <f t="shared" si="1"/>
        <v>13.5</v>
      </c>
      <c r="R22" s="52">
        <v>1.5</v>
      </c>
      <c r="S22" s="53">
        <v>1</v>
      </c>
      <c r="T22" s="53">
        <v>18</v>
      </c>
      <c r="U22" s="53">
        <v>27</v>
      </c>
      <c r="V22" s="186">
        <f>U22*M22%</f>
        <v>13.5</v>
      </c>
      <c r="W22" s="53"/>
      <c r="X22" s="53"/>
      <c r="Y22" s="53"/>
      <c r="Z22" s="53"/>
      <c r="AA22" s="53"/>
      <c r="AB22" s="53"/>
      <c r="AC22" s="53"/>
      <c r="AD22" s="29"/>
      <c r="AE22" s="29"/>
      <c r="AF22" s="29"/>
      <c r="AG22" s="29"/>
      <c r="AH22" s="29"/>
      <c r="AI22" s="29"/>
      <c r="AJ22" s="29"/>
      <c r="AK22" s="29"/>
    </row>
    <row r="23" spans="1:37" ht="23.25" hidden="1" customHeight="1">
      <c r="A23" s="1" t="s">
        <v>88</v>
      </c>
      <c r="B23" s="15" t="s">
        <v>89</v>
      </c>
      <c r="C23" s="5" t="s">
        <v>90</v>
      </c>
      <c r="D23" s="6" t="s">
        <v>79</v>
      </c>
      <c r="E23" s="6" t="s">
        <v>80</v>
      </c>
      <c r="F23" s="6" t="s">
        <v>41</v>
      </c>
      <c r="G23" s="8"/>
      <c r="H23" s="5" t="s">
        <v>56</v>
      </c>
      <c r="I23" s="5" t="s">
        <v>56</v>
      </c>
      <c r="J23" s="5" t="s">
        <v>85</v>
      </c>
      <c r="K23" s="9">
        <v>34</v>
      </c>
      <c r="L23" s="9">
        <v>68</v>
      </c>
      <c r="M23" s="196">
        <f t="shared" si="0"/>
        <v>50</v>
      </c>
      <c r="N23" s="10"/>
      <c r="O23" s="10">
        <v>18</v>
      </c>
      <c r="P23" s="26"/>
      <c r="Q23" s="187">
        <f t="shared" si="1"/>
        <v>18</v>
      </c>
      <c r="R23" s="52"/>
      <c r="S23" s="53"/>
      <c r="T23" s="53"/>
      <c r="U23" s="53"/>
      <c r="V23" s="134"/>
      <c r="W23" s="53">
        <v>1</v>
      </c>
      <c r="X23" s="53">
        <v>2</v>
      </c>
      <c r="Y23" s="53">
        <v>18</v>
      </c>
      <c r="Z23" s="53">
        <f t="shared" si="2"/>
        <v>36</v>
      </c>
      <c r="AA23" s="53">
        <f>Z23*M23%</f>
        <v>18</v>
      </c>
      <c r="AB23" s="53"/>
      <c r="AC23" s="53"/>
      <c r="AD23" s="29"/>
      <c r="AE23" s="29"/>
      <c r="AF23" s="29"/>
      <c r="AG23" s="29"/>
      <c r="AH23" s="29"/>
      <c r="AI23" s="29"/>
      <c r="AJ23" s="29"/>
      <c r="AK23" s="29"/>
    </row>
    <row r="24" spans="1:37" ht="23.25" hidden="1" customHeight="1">
      <c r="A24" s="1" t="s">
        <v>91</v>
      </c>
      <c r="B24" s="15" t="s">
        <v>92</v>
      </c>
      <c r="C24" s="5" t="s">
        <v>93</v>
      </c>
      <c r="D24" s="6" t="s">
        <v>79</v>
      </c>
      <c r="E24" s="6" t="s">
        <v>80</v>
      </c>
      <c r="F24" s="6" t="s">
        <v>41</v>
      </c>
      <c r="G24" s="8"/>
      <c r="H24" s="5" t="s">
        <v>36</v>
      </c>
      <c r="I24" s="5" t="s">
        <v>36</v>
      </c>
      <c r="J24" s="5" t="s">
        <v>85</v>
      </c>
      <c r="K24" s="9">
        <v>34</v>
      </c>
      <c r="L24" s="9">
        <v>68</v>
      </c>
      <c r="M24" s="196">
        <f t="shared" si="0"/>
        <v>50</v>
      </c>
      <c r="N24" s="10"/>
      <c r="O24" s="10">
        <v>24</v>
      </c>
      <c r="P24" s="26"/>
      <c r="Q24" s="187">
        <f t="shared" si="1"/>
        <v>24</v>
      </c>
      <c r="R24" s="52"/>
      <c r="S24" s="53"/>
      <c r="T24" s="53"/>
      <c r="U24" s="53"/>
      <c r="V24" s="134"/>
      <c r="W24" s="53">
        <v>1</v>
      </c>
      <c r="X24" s="53">
        <v>2</v>
      </c>
      <c r="Y24" s="53">
        <v>24</v>
      </c>
      <c r="Z24" s="53">
        <f t="shared" si="2"/>
        <v>48</v>
      </c>
      <c r="AA24" s="53">
        <f>Z24*M24%</f>
        <v>24</v>
      </c>
      <c r="AB24" s="53"/>
      <c r="AC24" s="53"/>
      <c r="AD24" s="29"/>
      <c r="AE24" s="29"/>
      <c r="AF24" s="29"/>
      <c r="AG24" s="29"/>
      <c r="AH24" s="29"/>
      <c r="AI24" s="29"/>
      <c r="AJ24" s="29"/>
      <c r="AK24" s="29"/>
    </row>
    <row r="25" spans="1:37" ht="23.25" hidden="1" customHeight="1">
      <c r="A25" s="2"/>
      <c r="B25" s="17" t="s">
        <v>94</v>
      </c>
      <c r="C25" s="11"/>
      <c r="D25" s="11"/>
      <c r="E25" s="11"/>
      <c r="F25" s="11"/>
      <c r="G25" s="8"/>
      <c r="H25" s="10"/>
      <c r="I25" s="10"/>
      <c r="J25" s="10"/>
      <c r="K25" s="9"/>
      <c r="L25" s="9"/>
      <c r="M25" s="197"/>
      <c r="N25" s="10"/>
      <c r="O25" s="10"/>
      <c r="P25" s="26"/>
      <c r="Q25" s="187"/>
      <c r="R25" s="52"/>
      <c r="S25" s="53"/>
      <c r="T25" s="53"/>
      <c r="U25" s="53"/>
      <c r="V25" s="134"/>
      <c r="W25" s="53"/>
      <c r="X25" s="53"/>
      <c r="Y25" s="53"/>
      <c r="Z25" s="53"/>
      <c r="AA25" s="53"/>
      <c r="AB25" s="53"/>
      <c r="AC25" s="53"/>
      <c r="AD25" s="29"/>
      <c r="AE25" s="29"/>
      <c r="AF25" s="29"/>
      <c r="AG25" s="29"/>
      <c r="AH25" s="29"/>
      <c r="AI25" s="29"/>
      <c r="AJ25" s="29"/>
      <c r="AK25" s="29"/>
    </row>
    <row r="26" spans="1:37" ht="23.25" hidden="1" customHeight="1">
      <c r="A26" s="1" t="s">
        <v>95</v>
      </c>
      <c r="B26" s="3" t="s">
        <v>53</v>
      </c>
      <c r="C26" s="4" t="s">
        <v>54</v>
      </c>
      <c r="D26" s="6" t="s">
        <v>96</v>
      </c>
      <c r="E26" s="6" t="s">
        <v>55</v>
      </c>
      <c r="F26" s="6" t="s">
        <v>22</v>
      </c>
      <c r="G26" s="8"/>
      <c r="H26" s="5" t="s">
        <v>56</v>
      </c>
      <c r="I26" s="5" t="s">
        <v>56</v>
      </c>
      <c r="J26" s="5" t="s">
        <v>57</v>
      </c>
      <c r="K26" s="9">
        <v>34</v>
      </c>
      <c r="L26" s="9">
        <v>178</v>
      </c>
      <c r="M26" s="196">
        <f t="shared" ref="M26:M35" si="3">(K26/L26)*100</f>
        <v>19.101123595505616</v>
      </c>
      <c r="N26" s="10"/>
      <c r="O26" s="10">
        <v>15</v>
      </c>
      <c r="P26" s="26"/>
      <c r="Q26" s="187">
        <f t="shared" si="1"/>
        <v>22.921348314606739</v>
      </c>
      <c r="R26" s="52"/>
      <c r="S26" s="53"/>
      <c r="T26" s="53"/>
      <c r="U26" s="53"/>
      <c r="V26" s="134"/>
      <c r="W26" s="53">
        <v>1</v>
      </c>
      <c r="X26" s="53">
        <v>8</v>
      </c>
      <c r="Y26" s="53">
        <v>15</v>
      </c>
      <c r="Z26" s="53">
        <f t="shared" si="2"/>
        <v>120</v>
      </c>
      <c r="AA26" s="198">
        <f>Z26*M26%</f>
        <v>22.921348314606739</v>
      </c>
      <c r="AB26" s="53"/>
      <c r="AC26" s="53"/>
      <c r="AD26" s="29"/>
      <c r="AE26" s="29"/>
      <c r="AF26" s="29"/>
      <c r="AG26" s="29"/>
      <c r="AH26" s="29"/>
      <c r="AI26" s="29"/>
      <c r="AJ26" s="29"/>
      <c r="AK26" s="29"/>
    </row>
    <row r="27" spans="1:37" ht="23.25" hidden="1" customHeight="1">
      <c r="A27" s="47"/>
      <c r="B27" s="43" t="s">
        <v>97</v>
      </c>
      <c r="C27" s="36"/>
      <c r="D27" s="36"/>
      <c r="E27" s="36"/>
      <c r="F27" s="36"/>
      <c r="G27" s="49"/>
      <c r="H27" s="38"/>
      <c r="I27" s="38"/>
      <c r="J27" s="38"/>
      <c r="K27" s="50"/>
      <c r="L27" s="50"/>
      <c r="M27" s="50"/>
      <c r="N27" s="38"/>
      <c r="O27" s="38"/>
      <c r="P27" s="41"/>
      <c r="Q27" s="42"/>
      <c r="R27" s="125"/>
      <c r="S27" s="135"/>
      <c r="T27" s="135"/>
      <c r="U27" s="135"/>
      <c r="V27" s="136"/>
      <c r="W27" s="135"/>
      <c r="X27" s="135"/>
      <c r="Y27" s="135"/>
      <c r="Z27" s="135"/>
      <c r="AA27" s="135"/>
      <c r="AB27" s="135"/>
      <c r="AC27" s="135"/>
      <c r="AD27" s="33"/>
      <c r="AE27" s="33"/>
      <c r="AF27" s="33"/>
      <c r="AG27" s="33"/>
      <c r="AH27" s="33"/>
      <c r="AI27" s="33"/>
      <c r="AJ27" s="33"/>
      <c r="AK27" s="33"/>
    </row>
    <row r="28" spans="1:37" ht="23.25" hidden="1" customHeight="1">
      <c r="A28" s="1" t="s">
        <v>98</v>
      </c>
      <c r="B28" s="51" t="s">
        <v>99</v>
      </c>
      <c r="C28" s="5" t="s">
        <v>100</v>
      </c>
      <c r="D28" s="6" t="s">
        <v>101</v>
      </c>
      <c r="E28" s="6" t="s">
        <v>102</v>
      </c>
      <c r="F28" s="6" t="s">
        <v>41</v>
      </c>
      <c r="G28" s="8"/>
      <c r="H28" s="5" t="s">
        <v>23</v>
      </c>
      <c r="I28" s="5" t="s">
        <v>23</v>
      </c>
      <c r="J28" s="5" t="s">
        <v>103</v>
      </c>
      <c r="K28" s="9">
        <v>24</v>
      </c>
      <c r="L28" s="9">
        <v>500</v>
      </c>
      <c r="M28" s="196">
        <f t="shared" si="3"/>
        <v>4.8</v>
      </c>
      <c r="N28" s="10">
        <v>36</v>
      </c>
      <c r="O28" s="10">
        <v>20</v>
      </c>
      <c r="P28" s="26"/>
      <c r="Q28" s="187">
        <f t="shared" si="1"/>
        <v>16.032</v>
      </c>
      <c r="R28" s="52">
        <v>1.5</v>
      </c>
      <c r="S28" s="53">
        <v>1</v>
      </c>
      <c r="T28" s="53">
        <v>36</v>
      </c>
      <c r="U28" s="53">
        <f>T28*R28</f>
        <v>54</v>
      </c>
      <c r="V28" s="186">
        <f>U28*M28%</f>
        <v>2.5920000000000001</v>
      </c>
      <c r="W28" s="53">
        <v>1</v>
      </c>
      <c r="X28" s="53">
        <v>14</v>
      </c>
      <c r="Y28" s="53">
        <v>20</v>
      </c>
      <c r="Z28" s="53">
        <f t="shared" si="2"/>
        <v>280</v>
      </c>
      <c r="AA28" s="53">
        <f>Z28*M28%</f>
        <v>13.44</v>
      </c>
      <c r="AB28" s="53"/>
      <c r="AC28" s="53"/>
      <c r="AD28" s="29"/>
      <c r="AE28" s="29"/>
      <c r="AF28" s="29"/>
      <c r="AG28" s="29"/>
      <c r="AH28" s="29"/>
      <c r="AI28" s="29"/>
      <c r="AJ28" s="29"/>
      <c r="AK28" s="29"/>
    </row>
    <row r="29" spans="1:37" ht="23.25" hidden="1" customHeight="1">
      <c r="A29" s="1" t="s">
        <v>104</v>
      </c>
      <c r="B29" s="18" t="s">
        <v>105</v>
      </c>
      <c r="C29" s="5" t="s">
        <v>106</v>
      </c>
      <c r="D29" s="6" t="s">
        <v>101</v>
      </c>
      <c r="E29" s="6" t="s">
        <v>102</v>
      </c>
      <c r="F29" s="6" t="s">
        <v>41</v>
      </c>
      <c r="G29" s="8"/>
      <c r="H29" s="5" t="s">
        <v>23</v>
      </c>
      <c r="I29" s="5" t="s">
        <v>23</v>
      </c>
      <c r="J29" s="5" t="s">
        <v>56</v>
      </c>
      <c r="K29" s="9">
        <v>24</v>
      </c>
      <c r="L29" s="9">
        <v>511</v>
      </c>
      <c r="M29" s="196">
        <f t="shared" si="3"/>
        <v>4.6966731898238745</v>
      </c>
      <c r="N29" s="10">
        <v>36</v>
      </c>
      <c r="O29" s="10">
        <v>20</v>
      </c>
      <c r="P29" s="26"/>
      <c r="Q29" s="187">
        <f t="shared" si="1"/>
        <v>16.626223091976517</v>
      </c>
      <c r="R29" s="52">
        <v>1.5</v>
      </c>
      <c r="S29" s="53">
        <v>1</v>
      </c>
      <c r="T29" s="53">
        <v>36</v>
      </c>
      <c r="U29" s="53">
        <f>T29*R29</f>
        <v>54</v>
      </c>
      <c r="V29" s="186">
        <f>U29*M29%</f>
        <v>2.5362035225048922</v>
      </c>
      <c r="W29" s="53">
        <v>1</v>
      </c>
      <c r="X29" s="53">
        <v>15</v>
      </c>
      <c r="Y29" s="53">
        <v>20</v>
      </c>
      <c r="Z29" s="53">
        <f t="shared" si="2"/>
        <v>300</v>
      </c>
      <c r="AA29" s="198">
        <f>Z29*M29%</f>
        <v>14.090019569471623</v>
      </c>
      <c r="AB29" s="53"/>
      <c r="AC29" s="53"/>
      <c r="AD29" s="29"/>
      <c r="AE29" s="29"/>
      <c r="AF29" s="29"/>
      <c r="AG29" s="29"/>
      <c r="AH29" s="29"/>
      <c r="AI29" s="29"/>
      <c r="AJ29" s="29"/>
      <c r="AK29" s="29"/>
    </row>
    <row r="30" spans="1:37" ht="23.25" hidden="1" customHeight="1">
      <c r="A30" s="1" t="s">
        <v>107</v>
      </c>
      <c r="B30" s="3" t="s">
        <v>33</v>
      </c>
      <c r="C30" s="4" t="s">
        <v>34</v>
      </c>
      <c r="D30" s="6" t="s">
        <v>101</v>
      </c>
      <c r="E30" s="6" t="s">
        <v>108</v>
      </c>
      <c r="F30" s="6" t="s">
        <v>22</v>
      </c>
      <c r="G30" s="8"/>
      <c r="H30" s="5" t="s">
        <v>84</v>
      </c>
      <c r="I30" s="5" t="s">
        <v>84</v>
      </c>
      <c r="J30" s="5" t="s">
        <v>24</v>
      </c>
      <c r="K30" s="9">
        <v>24</v>
      </c>
      <c r="L30" s="9">
        <v>160</v>
      </c>
      <c r="M30" s="196">
        <f t="shared" si="3"/>
        <v>15</v>
      </c>
      <c r="N30" s="10"/>
      <c r="O30" s="10">
        <v>30</v>
      </c>
      <c r="P30" s="26"/>
      <c r="Q30" s="187">
        <f t="shared" si="1"/>
        <v>18</v>
      </c>
      <c r="R30" s="52"/>
      <c r="S30" s="53"/>
      <c r="T30" s="53"/>
      <c r="U30" s="53"/>
      <c r="V30" s="186"/>
      <c r="W30" s="53">
        <v>1</v>
      </c>
      <c r="X30" s="53">
        <v>4</v>
      </c>
      <c r="Y30" s="53">
        <v>30</v>
      </c>
      <c r="Z30" s="53">
        <f t="shared" si="2"/>
        <v>120</v>
      </c>
      <c r="AA30" s="198">
        <f>Z30*M30%</f>
        <v>18</v>
      </c>
      <c r="AB30" s="53"/>
      <c r="AC30" s="53"/>
      <c r="AD30" s="29"/>
      <c r="AE30" s="29"/>
      <c r="AF30" s="29"/>
      <c r="AG30" s="29"/>
      <c r="AH30" s="29"/>
      <c r="AI30" s="29"/>
      <c r="AJ30" s="29"/>
      <c r="AK30" s="29"/>
    </row>
    <row r="31" spans="1:37" ht="23.25" hidden="1" customHeight="1">
      <c r="A31" s="1" t="s">
        <v>109</v>
      </c>
      <c r="B31" s="3" t="s">
        <v>110</v>
      </c>
      <c r="C31" s="4" t="s">
        <v>111</v>
      </c>
      <c r="D31" s="6" t="s">
        <v>101</v>
      </c>
      <c r="E31" s="6" t="s">
        <v>112</v>
      </c>
      <c r="F31" s="6" t="s">
        <v>22</v>
      </c>
      <c r="G31" s="8"/>
      <c r="H31" s="5" t="s">
        <v>23</v>
      </c>
      <c r="I31" s="5" t="s">
        <v>23</v>
      </c>
      <c r="J31" s="5" t="s">
        <v>24</v>
      </c>
      <c r="K31" s="9">
        <v>24</v>
      </c>
      <c r="L31" s="9">
        <v>126</v>
      </c>
      <c r="M31" s="196">
        <f t="shared" si="3"/>
        <v>19.047619047619047</v>
      </c>
      <c r="N31" s="10">
        <v>24</v>
      </c>
      <c r="O31" s="10">
        <v>24</v>
      </c>
      <c r="P31" s="26"/>
      <c r="Q31" s="187">
        <f t="shared" si="1"/>
        <v>25.142857142857142</v>
      </c>
      <c r="R31" s="52">
        <v>1.5</v>
      </c>
      <c r="S31" s="53">
        <v>1</v>
      </c>
      <c r="T31" s="53">
        <v>24</v>
      </c>
      <c r="U31" s="53">
        <f>T31*R31</f>
        <v>36</v>
      </c>
      <c r="V31" s="186">
        <f>U31*M31%</f>
        <v>6.8571428571428568</v>
      </c>
      <c r="W31" s="53">
        <v>1</v>
      </c>
      <c r="X31" s="53">
        <v>4</v>
      </c>
      <c r="Y31" s="53">
        <v>24</v>
      </c>
      <c r="Z31" s="53">
        <f t="shared" si="2"/>
        <v>96</v>
      </c>
      <c r="AA31" s="198">
        <f>Z31*M31%</f>
        <v>18.285714285714285</v>
      </c>
      <c r="AB31" s="53"/>
      <c r="AC31" s="53"/>
      <c r="AD31" s="29"/>
      <c r="AE31" s="29"/>
      <c r="AF31" s="29"/>
      <c r="AG31" s="29"/>
      <c r="AH31" s="29"/>
      <c r="AI31" s="29"/>
      <c r="AJ31" s="29"/>
      <c r="AK31" s="29"/>
    </row>
    <row r="32" spans="1:37" ht="23.25" hidden="1" customHeight="1">
      <c r="A32" s="184" t="s">
        <v>113</v>
      </c>
      <c r="B32" s="164" t="s">
        <v>59</v>
      </c>
      <c r="C32" s="165" t="s">
        <v>60</v>
      </c>
      <c r="D32" s="166" t="s">
        <v>101</v>
      </c>
      <c r="E32" s="167"/>
      <c r="F32" s="166" t="s">
        <v>41</v>
      </c>
      <c r="G32" s="168"/>
      <c r="H32" s="169"/>
      <c r="I32" s="169"/>
      <c r="J32" s="169"/>
      <c r="K32" s="170"/>
      <c r="L32" s="170"/>
      <c r="M32" s="170"/>
      <c r="N32" s="169"/>
      <c r="O32" s="169"/>
      <c r="P32" s="171"/>
      <c r="Q32" s="172"/>
      <c r="R32" s="173"/>
      <c r="S32" s="174"/>
      <c r="T32" s="174"/>
      <c r="U32" s="174"/>
      <c r="V32" s="175"/>
      <c r="W32" s="174"/>
      <c r="X32" s="174"/>
      <c r="Y32" s="174"/>
      <c r="Z32" s="174"/>
      <c r="AA32" s="174"/>
      <c r="AB32" s="174"/>
      <c r="AC32" s="174"/>
      <c r="AD32" s="176"/>
      <c r="AE32" s="176"/>
      <c r="AF32" s="176"/>
      <c r="AG32" s="176"/>
      <c r="AH32" s="176"/>
      <c r="AI32" s="176"/>
      <c r="AJ32" s="176"/>
      <c r="AK32" s="176"/>
    </row>
    <row r="33" spans="1:37" ht="23.25" hidden="1" customHeight="1">
      <c r="A33" s="1" t="s">
        <v>114</v>
      </c>
      <c r="B33" s="13" t="s">
        <v>62</v>
      </c>
      <c r="C33" s="5" t="s">
        <v>63</v>
      </c>
      <c r="D33" s="11"/>
      <c r="E33" s="6" t="s">
        <v>64</v>
      </c>
      <c r="F33" s="6" t="s">
        <v>41</v>
      </c>
      <c r="G33" s="8"/>
      <c r="H33" s="5" t="s">
        <v>56</v>
      </c>
      <c r="I33" s="5" t="s">
        <v>56</v>
      </c>
      <c r="J33" s="10"/>
      <c r="K33" s="9">
        <v>2</v>
      </c>
      <c r="L33" s="9">
        <v>119</v>
      </c>
      <c r="M33" s="9">
        <f t="shared" si="3"/>
        <v>1.680672268907563</v>
      </c>
      <c r="N33" s="10"/>
      <c r="O33" s="10">
        <v>18</v>
      </c>
      <c r="P33" s="26"/>
      <c r="Q33" s="187">
        <f t="shared" si="1"/>
        <v>1.2100840336134453</v>
      </c>
      <c r="R33" s="52"/>
      <c r="S33" s="53"/>
      <c r="T33" s="53"/>
      <c r="U33" s="53"/>
      <c r="V33" s="134"/>
      <c r="W33" s="53">
        <v>1</v>
      </c>
      <c r="X33" s="53">
        <v>4</v>
      </c>
      <c r="Y33" s="53">
        <v>18</v>
      </c>
      <c r="Z33" s="53">
        <f t="shared" si="2"/>
        <v>72</v>
      </c>
      <c r="AA33" s="198">
        <f>Z33*M33%</f>
        <v>1.2100840336134453</v>
      </c>
      <c r="AB33" s="53"/>
      <c r="AC33" s="53"/>
      <c r="AD33" s="29"/>
      <c r="AE33" s="29"/>
      <c r="AF33" s="29"/>
      <c r="AG33" s="29"/>
      <c r="AH33" s="29"/>
      <c r="AI33" s="29"/>
      <c r="AJ33" s="29"/>
      <c r="AK33" s="29"/>
    </row>
    <row r="34" spans="1:37" ht="23.25" hidden="1" customHeight="1">
      <c r="A34" s="1" t="s">
        <v>115</v>
      </c>
      <c r="B34" s="13" t="s">
        <v>66</v>
      </c>
      <c r="C34" s="5" t="s">
        <v>67</v>
      </c>
      <c r="D34" s="11"/>
      <c r="E34" s="6" t="s">
        <v>64</v>
      </c>
      <c r="F34" s="6" t="s">
        <v>41</v>
      </c>
      <c r="G34" s="8"/>
      <c r="H34" s="5" t="s">
        <v>56</v>
      </c>
      <c r="I34" s="5" t="s">
        <v>56</v>
      </c>
      <c r="J34" s="10"/>
      <c r="K34" s="9">
        <v>16</v>
      </c>
      <c r="L34" s="9">
        <v>114</v>
      </c>
      <c r="M34" s="9">
        <f t="shared" si="3"/>
        <v>14.035087719298245</v>
      </c>
      <c r="N34" s="10"/>
      <c r="O34" s="10">
        <v>18</v>
      </c>
      <c r="P34" s="26"/>
      <c r="Q34" s="187">
        <f t="shared" si="1"/>
        <v>10.105263157894736</v>
      </c>
      <c r="R34" s="52"/>
      <c r="S34" s="53"/>
      <c r="T34" s="53"/>
      <c r="U34" s="53"/>
      <c r="V34" s="134"/>
      <c r="W34" s="53">
        <v>1</v>
      </c>
      <c r="X34" s="53">
        <v>4</v>
      </c>
      <c r="Y34" s="53">
        <v>18</v>
      </c>
      <c r="Z34" s="53">
        <f t="shared" si="2"/>
        <v>72</v>
      </c>
      <c r="AA34" s="198">
        <f>Z34*M34%</f>
        <v>10.105263157894736</v>
      </c>
      <c r="AB34" s="53"/>
      <c r="AC34" s="53"/>
      <c r="AD34" s="29"/>
      <c r="AE34" s="29"/>
      <c r="AF34" s="29"/>
      <c r="AG34" s="29"/>
      <c r="AH34" s="29"/>
      <c r="AI34" s="29"/>
      <c r="AJ34" s="29"/>
      <c r="AK34" s="29"/>
    </row>
    <row r="35" spans="1:37" ht="23.25" hidden="1" customHeight="1">
      <c r="A35" s="1" t="s">
        <v>116</v>
      </c>
      <c r="B35" s="13" t="s">
        <v>69</v>
      </c>
      <c r="C35" s="5" t="s">
        <v>70</v>
      </c>
      <c r="D35" s="11"/>
      <c r="E35" s="6" t="s">
        <v>64</v>
      </c>
      <c r="F35" s="6" t="s">
        <v>41</v>
      </c>
      <c r="G35" s="8"/>
      <c r="H35" s="5" t="s">
        <v>56</v>
      </c>
      <c r="I35" s="5" t="s">
        <v>56</v>
      </c>
      <c r="J35" s="10"/>
      <c r="K35" s="9">
        <v>2</v>
      </c>
      <c r="L35" s="9">
        <v>36</v>
      </c>
      <c r="M35" s="9">
        <f t="shared" si="3"/>
        <v>5.5555555555555554</v>
      </c>
      <c r="N35" s="10"/>
      <c r="O35" s="10">
        <v>18</v>
      </c>
      <c r="P35" s="26"/>
      <c r="Q35" s="187">
        <f t="shared" si="1"/>
        <v>1</v>
      </c>
      <c r="R35" s="52"/>
      <c r="S35" s="53"/>
      <c r="T35" s="53"/>
      <c r="U35" s="53"/>
      <c r="V35" s="134"/>
      <c r="W35" s="53">
        <v>1</v>
      </c>
      <c r="X35" s="53">
        <v>1</v>
      </c>
      <c r="Y35" s="53">
        <v>18</v>
      </c>
      <c r="Z35" s="53">
        <f t="shared" si="2"/>
        <v>18</v>
      </c>
      <c r="AA35" s="198">
        <f>Z35*M35%</f>
        <v>1</v>
      </c>
      <c r="AB35" s="53"/>
      <c r="AC35" s="53"/>
      <c r="AD35" s="29"/>
      <c r="AE35" s="29"/>
      <c r="AF35" s="29"/>
      <c r="AG35" s="29"/>
      <c r="AH35" s="29"/>
      <c r="AI35" s="29"/>
      <c r="AJ35" s="29"/>
      <c r="AK35" s="29"/>
    </row>
    <row r="36" spans="1:37" ht="23.25" hidden="1" customHeight="1">
      <c r="A36" s="178"/>
      <c r="B36" s="179" t="s">
        <v>117</v>
      </c>
      <c r="C36" s="180"/>
      <c r="D36" s="167"/>
      <c r="E36" s="181"/>
      <c r="F36" s="181"/>
      <c r="G36" s="182"/>
      <c r="H36" s="180"/>
      <c r="I36" s="180"/>
      <c r="J36" s="169"/>
      <c r="K36" s="183">
        <v>35</v>
      </c>
      <c r="L36" s="183"/>
      <c r="M36" s="183"/>
      <c r="N36" s="169"/>
      <c r="O36" s="169"/>
      <c r="P36" s="171"/>
      <c r="Q36" s="172"/>
      <c r="R36" s="173"/>
      <c r="S36" s="174"/>
      <c r="T36" s="174"/>
      <c r="U36" s="174"/>
      <c r="V36" s="175"/>
      <c r="W36" s="174"/>
      <c r="X36" s="174"/>
      <c r="Y36" s="174"/>
      <c r="Z36" s="174"/>
      <c r="AA36" s="174"/>
      <c r="AB36" s="174"/>
      <c r="AC36" s="174"/>
      <c r="AD36" s="176"/>
      <c r="AE36" s="176"/>
      <c r="AF36" s="176"/>
      <c r="AG36" s="176"/>
      <c r="AH36" s="176"/>
      <c r="AI36" s="176"/>
      <c r="AJ36" s="176"/>
      <c r="AK36" s="176"/>
    </row>
    <row r="37" spans="1:37" ht="23.25" hidden="1" customHeight="1">
      <c r="A37" s="1" t="s">
        <v>118</v>
      </c>
      <c r="B37" s="15" t="s">
        <v>73</v>
      </c>
      <c r="C37" s="5" t="s">
        <v>119</v>
      </c>
      <c r="D37" s="6" t="s">
        <v>120</v>
      </c>
      <c r="E37" s="6" t="s">
        <v>121</v>
      </c>
      <c r="F37" s="6" t="s">
        <v>22</v>
      </c>
      <c r="G37" s="8"/>
      <c r="H37" s="5" t="s">
        <v>56</v>
      </c>
      <c r="I37" s="5" t="s">
        <v>56</v>
      </c>
      <c r="J37" s="5" t="s">
        <v>31</v>
      </c>
      <c r="K37" s="9">
        <v>35</v>
      </c>
      <c r="L37" s="9">
        <v>235</v>
      </c>
      <c r="M37" s="9">
        <f>(K37/L37)*100</f>
        <v>14.893617021276595</v>
      </c>
      <c r="N37" s="10">
        <v>24</v>
      </c>
      <c r="O37" s="10"/>
      <c r="P37" s="26"/>
      <c r="Q37" s="187">
        <f t="shared" si="1"/>
        <v>5.3617021276595747</v>
      </c>
      <c r="R37" s="52">
        <v>1.5</v>
      </c>
      <c r="S37" s="53">
        <v>1</v>
      </c>
      <c r="T37" s="53">
        <v>24</v>
      </c>
      <c r="U37" s="53">
        <v>36</v>
      </c>
      <c r="V37" s="186">
        <f>U37*M37%</f>
        <v>5.3617021276595747</v>
      </c>
      <c r="W37" s="53"/>
      <c r="X37" s="53"/>
      <c r="Y37" s="53"/>
      <c r="Z37" s="53"/>
      <c r="AA37" s="53"/>
      <c r="AB37" s="53"/>
      <c r="AC37" s="53"/>
      <c r="AD37" s="29"/>
      <c r="AE37" s="29"/>
      <c r="AF37" s="29"/>
      <c r="AG37" s="29"/>
      <c r="AH37" s="29"/>
      <c r="AI37" s="29"/>
      <c r="AJ37" s="29"/>
      <c r="AK37" s="29"/>
    </row>
    <row r="38" spans="1:37" ht="23.25" hidden="1" customHeight="1">
      <c r="A38" s="188"/>
      <c r="B38" s="189" t="s">
        <v>122</v>
      </c>
      <c r="C38" s="167"/>
      <c r="D38" s="166" t="s">
        <v>120</v>
      </c>
      <c r="E38" s="166" t="s">
        <v>102</v>
      </c>
      <c r="F38" s="166" t="s">
        <v>41</v>
      </c>
      <c r="G38" s="168"/>
      <c r="H38" s="169"/>
      <c r="I38" s="169"/>
      <c r="J38" s="169"/>
      <c r="K38" s="188"/>
      <c r="L38" s="170"/>
      <c r="M38" s="188"/>
      <c r="N38" s="169"/>
      <c r="O38" s="169"/>
      <c r="P38" s="171"/>
      <c r="Q38" s="190"/>
      <c r="R38" s="173"/>
      <c r="S38" s="174"/>
      <c r="T38" s="174"/>
      <c r="U38" s="174"/>
      <c r="V38" s="175"/>
      <c r="W38" s="174"/>
      <c r="X38" s="174"/>
      <c r="Y38" s="174"/>
      <c r="Z38" s="174"/>
      <c r="AA38" s="174"/>
      <c r="AB38" s="174"/>
      <c r="AC38" s="174"/>
      <c r="AD38" s="176"/>
      <c r="AE38" s="176"/>
      <c r="AF38" s="176"/>
      <c r="AG38" s="176"/>
      <c r="AH38" s="176"/>
      <c r="AI38" s="176"/>
      <c r="AJ38" s="176"/>
      <c r="AK38" s="176"/>
    </row>
    <row r="39" spans="1:37" ht="23.25" hidden="1" customHeight="1">
      <c r="A39" s="1" t="s">
        <v>123</v>
      </c>
      <c r="B39" s="21" t="s">
        <v>124</v>
      </c>
      <c r="C39" s="5" t="s">
        <v>125</v>
      </c>
      <c r="D39" s="11"/>
      <c r="E39" s="11"/>
      <c r="F39" s="11"/>
      <c r="G39" s="8"/>
      <c r="H39" s="5" t="s">
        <v>56</v>
      </c>
      <c r="I39" s="5" t="s">
        <v>56</v>
      </c>
      <c r="J39" s="5" t="s">
        <v>36</v>
      </c>
      <c r="K39" s="9">
        <v>17</v>
      </c>
      <c r="L39" s="9">
        <v>446</v>
      </c>
      <c r="M39" s="9">
        <f>(K39/L39)*100</f>
        <v>3.811659192825112</v>
      </c>
      <c r="N39" s="10">
        <v>24</v>
      </c>
      <c r="O39" s="10"/>
      <c r="P39" s="26"/>
      <c r="Q39" s="187">
        <f t="shared" si="1"/>
        <v>1.3721973094170403</v>
      </c>
      <c r="R39" s="52">
        <v>1.5</v>
      </c>
      <c r="S39" s="53">
        <v>1</v>
      </c>
      <c r="T39" s="53">
        <v>24</v>
      </c>
      <c r="U39" s="53">
        <v>36</v>
      </c>
      <c r="V39" s="186">
        <f>U39*M39%</f>
        <v>1.3721973094170403</v>
      </c>
      <c r="W39" s="53"/>
      <c r="X39" s="53"/>
      <c r="Y39" s="53"/>
      <c r="Z39" s="53"/>
      <c r="AA39" s="53"/>
      <c r="AB39" s="53"/>
      <c r="AC39" s="53"/>
      <c r="AD39" s="29"/>
      <c r="AE39" s="29"/>
      <c r="AF39" s="29"/>
      <c r="AG39" s="29"/>
      <c r="AH39" s="29"/>
      <c r="AI39" s="29"/>
      <c r="AJ39" s="29"/>
      <c r="AK39" s="29"/>
    </row>
    <row r="40" spans="1:37" ht="23.25" hidden="1" customHeight="1">
      <c r="A40" s="100" t="s">
        <v>126</v>
      </c>
      <c r="B40" s="200" t="s">
        <v>127</v>
      </c>
      <c r="C40" s="54" t="s">
        <v>128</v>
      </c>
      <c r="D40" s="55"/>
      <c r="E40" s="55"/>
      <c r="F40" s="55"/>
      <c r="G40" s="56"/>
      <c r="H40" s="54" t="s">
        <v>56</v>
      </c>
      <c r="I40" s="54" t="s">
        <v>56</v>
      </c>
      <c r="J40" s="54" t="s">
        <v>103</v>
      </c>
      <c r="K40" s="191">
        <v>18</v>
      </c>
      <c r="L40" s="191">
        <v>398</v>
      </c>
      <c r="M40" s="191">
        <f>(K40/L40)*100</f>
        <v>4.5226130653266337</v>
      </c>
      <c r="N40" s="57">
        <v>24</v>
      </c>
      <c r="O40" s="57"/>
      <c r="P40" s="58"/>
      <c r="Q40" s="206">
        <f t="shared" si="1"/>
        <v>1.6281407035175879</v>
      </c>
      <c r="R40" s="52">
        <v>1.5</v>
      </c>
      <c r="S40" s="53">
        <v>1</v>
      </c>
      <c r="T40" s="53">
        <v>24</v>
      </c>
      <c r="U40" s="53">
        <v>36</v>
      </c>
      <c r="V40" s="186">
        <f>U40*M40%</f>
        <v>1.6281407035175879</v>
      </c>
      <c r="W40" s="137"/>
      <c r="X40" s="53"/>
      <c r="Y40" s="53"/>
      <c r="Z40" s="53"/>
      <c r="AA40" s="53"/>
      <c r="AB40" s="53"/>
      <c r="AC40" s="53"/>
      <c r="AD40" s="29"/>
      <c r="AE40" s="29"/>
      <c r="AF40" s="29"/>
      <c r="AG40" s="59"/>
      <c r="AH40" s="29"/>
      <c r="AI40" s="59"/>
      <c r="AJ40" s="29"/>
      <c r="AK40" s="29"/>
    </row>
    <row r="41" spans="1:37" ht="23.25" hidden="1" customHeight="1">
      <c r="A41" s="199"/>
      <c r="B41" s="1347" t="s">
        <v>258</v>
      </c>
      <c r="C41" s="1348"/>
      <c r="D41" s="1348"/>
      <c r="E41" s="1348"/>
      <c r="F41" s="1348"/>
      <c r="G41" s="1348"/>
      <c r="H41" s="1348"/>
      <c r="I41" s="1348"/>
      <c r="J41" s="1348"/>
      <c r="K41" s="1348"/>
      <c r="L41" s="1348"/>
      <c r="M41" s="1348"/>
      <c r="N41" s="221">
        <v>104</v>
      </c>
      <c r="O41" s="209">
        <v>153</v>
      </c>
      <c r="P41" s="209"/>
      <c r="Q41" s="210"/>
      <c r="R41" s="148"/>
      <c r="S41" s="149"/>
      <c r="T41" s="149"/>
      <c r="U41" s="149"/>
      <c r="V41" s="149"/>
      <c r="W41" s="149"/>
      <c r="X41" s="149"/>
      <c r="Y41" s="149"/>
      <c r="Z41" s="149"/>
      <c r="AA41" s="149"/>
      <c r="AB41" s="149"/>
      <c r="AC41" s="149"/>
      <c r="AD41" s="112"/>
      <c r="AE41" s="112"/>
      <c r="AF41" s="112"/>
      <c r="AG41" s="112"/>
      <c r="AH41" s="112"/>
      <c r="AI41" s="112"/>
      <c r="AJ41" s="112"/>
      <c r="AK41" s="112"/>
    </row>
    <row r="42" spans="1:37" ht="23.25" hidden="1" customHeight="1">
      <c r="A42" s="214"/>
      <c r="B42" s="1347" t="s">
        <v>259</v>
      </c>
      <c r="C42" s="1348"/>
      <c r="D42" s="1348"/>
      <c r="E42" s="1348"/>
      <c r="F42" s="1348"/>
      <c r="G42" s="1348"/>
      <c r="H42" s="1348"/>
      <c r="I42" s="1348"/>
      <c r="J42" s="1348"/>
      <c r="K42" s="1348"/>
      <c r="L42" s="1348"/>
      <c r="M42" s="1348"/>
      <c r="N42" s="209">
        <v>80</v>
      </c>
      <c r="O42" s="209">
        <v>99</v>
      </c>
      <c r="P42" s="209"/>
      <c r="Q42" s="210"/>
      <c r="R42" s="148"/>
      <c r="S42" s="149"/>
      <c r="T42" s="149"/>
      <c r="U42" s="149"/>
      <c r="V42" s="149"/>
      <c r="W42" s="149"/>
      <c r="X42" s="149"/>
      <c r="Y42" s="149"/>
      <c r="Z42" s="149"/>
      <c r="AA42" s="149"/>
      <c r="AB42" s="149"/>
      <c r="AC42" s="149"/>
      <c r="AD42" s="112"/>
      <c r="AE42" s="112"/>
      <c r="AF42" s="218"/>
      <c r="AG42" s="112"/>
      <c r="AH42" s="218"/>
      <c r="AI42" s="112"/>
      <c r="AJ42" s="218"/>
      <c r="AK42" s="218"/>
    </row>
    <row r="43" spans="1:37" ht="23.25" hidden="1" customHeight="1">
      <c r="A43" s="214"/>
      <c r="B43" s="1347" t="s">
        <v>260</v>
      </c>
      <c r="C43" s="1348"/>
      <c r="D43" s="1348"/>
      <c r="E43" s="1348"/>
      <c r="F43" s="1348"/>
      <c r="G43" s="1348"/>
      <c r="H43" s="1348"/>
      <c r="I43" s="1348"/>
      <c r="J43" s="1348"/>
      <c r="K43" s="1348"/>
      <c r="L43" s="1348"/>
      <c r="M43" s="1348"/>
      <c r="N43" s="209">
        <v>168</v>
      </c>
      <c r="O43" s="209">
        <v>148</v>
      </c>
      <c r="P43" s="209"/>
      <c r="Q43" s="210"/>
      <c r="R43" s="148"/>
      <c r="S43" s="149"/>
      <c r="T43" s="149"/>
      <c r="U43" s="149"/>
      <c r="V43" s="149"/>
      <c r="W43" s="149"/>
      <c r="X43" s="149"/>
      <c r="Y43" s="149"/>
      <c r="Z43" s="149"/>
      <c r="AA43" s="149"/>
      <c r="AB43" s="149"/>
      <c r="AC43" s="149"/>
      <c r="AD43" s="112"/>
      <c r="AE43" s="112"/>
      <c r="AF43" s="218"/>
      <c r="AG43" s="112"/>
      <c r="AH43" s="218"/>
      <c r="AI43" s="112"/>
      <c r="AJ43" s="218"/>
      <c r="AK43" s="218"/>
    </row>
    <row r="44" spans="1:37" ht="23.25" hidden="1" customHeight="1">
      <c r="A44" s="214"/>
      <c r="B44" s="1349" t="s">
        <v>261</v>
      </c>
      <c r="C44" s="1350"/>
      <c r="D44" s="1350"/>
      <c r="E44" s="1350"/>
      <c r="F44" s="1350"/>
      <c r="G44" s="1350"/>
      <c r="H44" s="1350"/>
      <c r="I44" s="1350"/>
      <c r="J44" s="1350"/>
      <c r="K44" s="1350"/>
      <c r="L44" s="1350"/>
      <c r="M44" s="1350"/>
      <c r="N44" s="209"/>
      <c r="O44" s="209"/>
      <c r="P44" s="209"/>
      <c r="Q44" s="210">
        <f>SUM(Q4:Q40)</f>
        <v>577.28788605698128</v>
      </c>
      <c r="R44" s="215"/>
      <c r="S44" s="220"/>
      <c r="T44" s="216"/>
      <c r="U44" s="216"/>
      <c r="V44" s="220"/>
      <c r="W44" s="216"/>
      <c r="X44" s="220"/>
      <c r="Y44" s="216"/>
      <c r="Z44" s="216"/>
      <c r="AA44" s="220"/>
      <c r="AB44" s="220"/>
      <c r="AC44" s="220"/>
      <c r="AD44" s="218"/>
      <c r="AE44" s="217"/>
      <c r="AF44" s="218"/>
      <c r="AG44" s="112"/>
      <c r="AH44" s="218"/>
      <c r="AI44" s="112"/>
      <c r="AJ44" s="218"/>
      <c r="AK44" s="218"/>
    </row>
    <row r="45" spans="1:37" ht="23.25" hidden="1" customHeight="1">
      <c r="A45" s="101"/>
      <c r="B45" s="102"/>
      <c r="C45" s="201"/>
      <c r="D45" s="202"/>
      <c r="E45" s="103"/>
      <c r="F45" s="103"/>
      <c r="G45" s="203"/>
      <c r="H45" s="102"/>
      <c r="I45" s="102"/>
      <c r="J45" s="102"/>
      <c r="K45" s="204"/>
      <c r="L45" s="205"/>
      <c r="M45" s="205"/>
      <c r="N45" s="207"/>
      <c r="O45" s="104"/>
      <c r="P45" s="208"/>
      <c r="Q45" s="105"/>
      <c r="R45" s="138"/>
      <c r="S45" s="219"/>
      <c r="T45" s="139"/>
      <c r="U45" s="139"/>
      <c r="V45" s="219"/>
      <c r="W45" s="139"/>
      <c r="X45" s="219"/>
      <c r="Y45" s="139"/>
      <c r="Z45" s="139"/>
      <c r="AA45" s="219"/>
      <c r="AB45" s="219"/>
      <c r="AC45" s="219"/>
      <c r="AD45" s="108"/>
      <c r="AE45" s="107"/>
      <c r="AF45" s="108"/>
      <c r="AG45" s="106"/>
      <c r="AH45" s="108"/>
      <c r="AI45" s="106"/>
      <c r="AJ45" s="108"/>
      <c r="AK45" s="108"/>
    </row>
    <row r="46" spans="1:37" ht="23.25" hidden="1" customHeight="1">
      <c r="A46" s="65"/>
      <c r="B46" s="66" t="s">
        <v>129</v>
      </c>
      <c r="C46" s="72"/>
      <c r="D46" s="72"/>
      <c r="E46" s="65"/>
      <c r="F46" s="65"/>
      <c r="G46" s="72"/>
      <c r="H46" s="65"/>
      <c r="I46" s="65"/>
      <c r="J46" s="65"/>
      <c r="K46" s="65"/>
      <c r="L46" s="72"/>
      <c r="M46" s="72"/>
      <c r="N46" s="72"/>
      <c r="O46" s="65"/>
      <c r="P46" s="65"/>
      <c r="Q46" s="65"/>
      <c r="R46" s="140"/>
      <c r="S46" s="141"/>
      <c r="T46" s="142"/>
      <c r="U46" s="142"/>
      <c r="V46" s="143"/>
      <c r="W46" s="142"/>
      <c r="X46" s="143"/>
      <c r="Y46" s="142"/>
      <c r="Z46" s="142"/>
      <c r="AA46" s="143"/>
      <c r="AB46" s="143"/>
      <c r="AC46" s="143"/>
      <c r="AD46" s="75"/>
      <c r="AE46" s="67"/>
      <c r="AF46" s="75"/>
      <c r="AG46" s="75"/>
      <c r="AH46" s="75"/>
      <c r="AI46" s="75"/>
      <c r="AJ46" s="75"/>
      <c r="AK46" s="75"/>
    </row>
    <row r="47" spans="1:37" ht="23.25" hidden="1" customHeight="1">
      <c r="A47" s="65"/>
      <c r="B47" s="68" t="s">
        <v>16</v>
      </c>
      <c r="C47" s="65"/>
      <c r="D47" s="65"/>
      <c r="E47" s="65"/>
      <c r="F47" s="65"/>
      <c r="G47" s="65"/>
      <c r="H47" s="65"/>
      <c r="I47" s="65"/>
      <c r="J47" s="65"/>
      <c r="K47" s="69"/>
      <c r="L47" s="69"/>
      <c r="M47" s="69"/>
      <c r="N47" s="65"/>
      <c r="O47" s="65"/>
      <c r="P47" s="65"/>
      <c r="Q47" s="65"/>
      <c r="R47" s="140"/>
      <c r="S47" s="144"/>
      <c r="T47" s="142"/>
      <c r="U47" s="142"/>
      <c r="V47" s="142"/>
      <c r="W47" s="142"/>
      <c r="X47" s="142"/>
      <c r="Y47" s="142"/>
      <c r="Z47" s="142"/>
      <c r="AA47" s="142"/>
      <c r="AB47" s="142"/>
      <c r="AC47" s="142"/>
      <c r="AD47" s="67"/>
      <c r="AE47" s="67"/>
      <c r="AF47" s="67"/>
      <c r="AG47" s="67"/>
      <c r="AH47" s="67"/>
      <c r="AI47" s="67"/>
      <c r="AJ47" s="67"/>
      <c r="AK47" s="67"/>
    </row>
    <row r="48" spans="1:37" ht="23.25" hidden="1" customHeight="1">
      <c r="A48" s="65"/>
      <c r="B48" s="70" t="s">
        <v>130</v>
      </c>
      <c r="C48" s="65"/>
      <c r="D48" s="73"/>
      <c r="E48" s="73"/>
      <c r="F48" s="73"/>
      <c r="G48" s="65"/>
      <c r="H48" s="65"/>
      <c r="I48" s="73"/>
      <c r="J48" s="65"/>
      <c r="K48" s="73"/>
      <c r="L48" s="73"/>
      <c r="M48" s="73"/>
      <c r="N48" s="65"/>
      <c r="O48" s="73"/>
      <c r="P48" s="65"/>
      <c r="Q48" s="65"/>
      <c r="R48" s="145"/>
      <c r="S48" s="144"/>
      <c r="T48" s="146"/>
      <c r="U48" s="146"/>
      <c r="V48" s="142"/>
      <c r="W48" s="142"/>
      <c r="X48" s="146"/>
      <c r="Y48" s="146"/>
      <c r="Z48" s="146"/>
      <c r="AA48" s="146"/>
      <c r="AB48" s="146"/>
      <c r="AC48" s="146"/>
      <c r="AD48" s="79"/>
      <c r="AE48" s="79"/>
      <c r="AF48" s="67"/>
      <c r="AG48" s="79"/>
      <c r="AH48" s="79"/>
      <c r="AI48" s="79"/>
      <c r="AJ48" s="67"/>
      <c r="AK48" s="79"/>
    </row>
    <row r="49" spans="1:37" ht="27.75" hidden="1" customHeight="1">
      <c r="A49" s="60" t="s">
        <v>17</v>
      </c>
      <c r="B49" s="61" t="s">
        <v>131</v>
      </c>
      <c r="C49" s="62" t="s">
        <v>132</v>
      </c>
      <c r="D49" s="76" t="s">
        <v>133</v>
      </c>
      <c r="E49" s="76" t="s">
        <v>21</v>
      </c>
      <c r="F49" s="76" t="s">
        <v>22</v>
      </c>
      <c r="G49" s="63"/>
      <c r="H49" s="62" t="s">
        <v>23</v>
      </c>
      <c r="I49" s="77" t="s">
        <v>23</v>
      </c>
      <c r="J49" s="62" t="s">
        <v>24</v>
      </c>
      <c r="K49" s="192">
        <v>101</v>
      </c>
      <c r="L49" s="192">
        <v>180</v>
      </c>
      <c r="M49" s="196">
        <f>(K49/L49)*100</f>
        <v>56.111111111111114</v>
      </c>
      <c r="N49" s="64">
        <v>24</v>
      </c>
      <c r="O49" s="78">
        <v>24</v>
      </c>
      <c r="P49" s="71"/>
      <c r="Q49" s="187">
        <f t="shared" ref="Q49:Q59" si="4">V49+AA49+AF49+AK49</f>
        <v>20.2</v>
      </c>
      <c r="R49" s="52">
        <v>1.5</v>
      </c>
      <c r="S49" s="147">
        <v>1</v>
      </c>
      <c r="T49" s="53">
        <v>24</v>
      </c>
      <c r="U49" s="53">
        <v>36</v>
      </c>
      <c r="V49" s="134">
        <f>U49*M49%</f>
        <v>20.2</v>
      </c>
      <c r="W49" s="147">
        <v>1</v>
      </c>
      <c r="X49" s="53"/>
      <c r="Y49" s="53">
        <v>24</v>
      </c>
      <c r="Z49" s="53">
        <f t="shared" ref="Z49:Z54" si="5">X49*Y49</f>
        <v>0</v>
      </c>
      <c r="AA49" s="53">
        <f>Z49*M49%</f>
        <v>0</v>
      </c>
      <c r="AB49" s="53"/>
      <c r="AC49" s="53"/>
      <c r="AD49" s="29"/>
      <c r="AE49" s="29"/>
      <c r="AF49" s="74"/>
      <c r="AG49" s="29"/>
      <c r="AH49" s="29"/>
      <c r="AI49" s="29"/>
      <c r="AJ49" s="74"/>
      <c r="AK49" s="29"/>
    </row>
    <row r="50" spans="1:37" ht="27.75" hidden="1" customHeight="1">
      <c r="A50" s="1" t="s">
        <v>25</v>
      </c>
      <c r="B50" s="15" t="s">
        <v>134</v>
      </c>
      <c r="C50" s="5" t="s">
        <v>135</v>
      </c>
      <c r="D50" s="6" t="s">
        <v>133</v>
      </c>
      <c r="E50" s="6" t="s">
        <v>29</v>
      </c>
      <c r="F50" s="6" t="s">
        <v>41</v>
      </c>
      <c r="G50" s="8"/>
      <c r="H50" s="5" t="s">
        <v>23</v>
      </c>
      <c r="I50" s="5" t="s">
        <v>23</v>
      </c>
      <c r="J50" s="5" t="s">
        <v>42</v>
      </c>
      <c r="K50" s="9">
        <v>101</v>
      </c>
      <c r="L50" s="9">
        <v>144</v>
      </c>
      <c r="M50" s="196">
        <f>(K50/L50)*100</f>
        <v>70.138888888888886</v>
      </c>
      <c r="N50" s="10">
        <v>24</v>
      </c>
      <c r="O50" s="10">
        <v>21</v>
      </c>
      <c r="P50" s="26"/>
      <c r="Q50" s="187">
        <f t="shared" si="4"/>
        <v>25.25</v>
      </c>
      <c r="R50" s="52">
        <v>1.5</v>
      </c>
      <c r="S50" s="147">
        <v>1</v>
      </c>
      <c r="T50" s="53">
        <v>24</v>
      </c>
      <c r="U50" s="53">
        <v>36</v>
      </c>
      <c r="V50" s="134">
        <f>U50*M50%</f>
        <v>25.25</v>
      </c>
      <c r="W50" s="53">
        <v>1</v>
      </c>
      <c r="X50" s="53"/>
      <c r="Y50" s="53">
        <v>21</v>
      </c>
      <c r="Z50" s="53">
        <f t="shared" si="5"/>
        <v>0</v>
      </c>
      <c r="AA50" s="53">
        <f>Z50*M50%</f>
        <v>0</v>
      </c>
      <c r="AB50" s="53"/>
      <c r="AC50" s="53"/>
      <c r="AD50" s="29"/>
      <c r="AE50" s="29"/>
      <c r="AF50" s="29"/>
      <c r="AG50" s="29"/>
      <c r="AH50" s="29"/>
      <c r="AI50" s="29"/>
      <c r="AJ50" s="29"/>
      <c r="AK50" s="29"/>
    </row>
    <row r="51" spans="1:37" ht="23.25" hidden="1" customHeight="1">
      <c r="A51" s="47"/>
      <c r="B51" s="82" t="s">
        <v>136</v>
      </c>
      <c r="C51" s="38"/>
      <c r="D51" s="36"/>
      <c r="E51" s="36"/>
      <c r="F51" s="36"/>
      <c r="G51" s="40"/>
      <c r="H51" s="38"/>
      <c r="I51" s="38"/>
      <c r="J51" s="38"/>
      <c r="K51" s="47"/>
      <c r="L51" s="47"/>
      <c r="M51" s="47"/>
      <c r="N51" s="38"/>
      <c r="O51" s="38"/>
      <c r="P51" s="41"/>
      <c r="Q51" s="42"/>
      <c r="R51" s="125"/>
      <c r="S51" s="135"/>
      <c r="T51" s="135"/>
      <c r="U51" s="135"/>
      <c r="V51" s="135"/>
      <c r="W51" s="135"/>
      <c r="X51" s="135"/>
      <c r="Y51" s="135"/>
      <c r="Z51" s="135"/>
      <c r="AA51" s="135"/>
      <c r="AB51" s="135"/>
      <c r="AC51" s="135"/>
      <c r="AD51" s="33"/>
      <c r="AE51" s="33"/>
      <c r="AF51" s="33"/>
      <c r="AG51" s="33"/>
      <c r="AH51" s="33"/>
      <c r="AI51" s="33"/>
      <c r="AJ51" s="33"/>
      <c r="AK51" s="33"/>
    </row>
    <row r="52" spans="1:37" ht="23.25" hidden="1" customHeight="1">
      <c r="A52" s="1" t="s">
        <v>32</v>
      </c>
      <c r="B52" s="15" t="s">
        <v>137</v>
      </c>
      <c r="C52" s="5" t="s">
        <v>138</v>
      </c>
      <c r="D52" s="20" t="s">
        <v>139</v>
      </c>
      <c r="E52" s="6" t="s">
        <v>140</v>
      </c>
      <c r="F52" s="6" t="s">
        <v>22</v>
      </c>
      <c r="G52" s="8"/>
      <c r="H52" s="5" t="s">
        <v>23</v>
      </c>
      <c r="I52" s="5" t="s">
        <v>23</v>
      </c>
      <c r="J52" s="5" t="s">
        <v>31</v>
      </c>
      <c r="K52" s="9">
        <v>101</v>
      </c>
      <c r="L52" s="9">
        <v>180</v>
      </c>
      <c r="M52" s="196">
        <f>(K52/L52)*100</f>
        <v>56.111111111111114</v>
      </c>
      <c r="N52" s="10">
        <v>24</v>
      </c>
      <c r="O52" s="10">
        <v>24</v>
      </c>
      <c r="P52" s="26"/>
      <c r="Q52" s="187">
        <f t="shared" si="4"/>
        <v>87.533333333333331</v>
      </c>
      <c r="R52" s="52">
        <v>1.5</v>
      </c>
      <c r="S52" s="53">
        <v>1</v>
      </c>
      <c r="T52" s="53">
        <v>24</v>
      </c>
      <c r="U52" s="53">
        <v>36</v>
      </c>
      <c r="V52" s="134">
        <f>U52*M52%</f>
        <v>20.2</v>
      </c>
      <c r="W52" s="53">
        <v>1</v>
      </c>
      <c r="X52" s="53">
        <v>5</v>
      </c>
      <c r="Y52" s="53">
        <v>24</v>
      </c>
      <c r="Z52" s="53">
        <f t="shared" si="5"/>
        <v>120</v>
      </c>
      <c r="AA52" s="198">
        <f>Z52*M52%</f>
        <v>67.333333333333329</v>
      </c>
      <c r="AB52" s="53"/>
      <c r="AC52" s="53"/>
      <c r="AD52" s="29"/>
      <c r="AE52" s="29"/>
      <c r="AF52" s="29"/>
      <c r="AG52" s="29"/>
      <c r="AH52" s="29"/>
      <c r="AI52" s="29"/>
      <c r="AJ52" s="29"/>
      <c r="AK52" s="29"/>
    </row>
    <row r="53" spans="1:37" ht="23.25" hidden="1" customHeight="1">
      <c r="A53" s="1" t="s">
        <v>37</v>
      </c>
      <c r="B53" s="15" t="s">
        <v>141</v>
      </c>
      <c r="C53" s="5" t="s">
        <v>142</v>
      </c>
      <c r="D53" s="20" t="s">
        <v>120</v>
      </c>
      <c r="E53" s="6" t="s">
        <v>102</v>
      </c>
      <c r="F53" s="6" t="s">
        <v>22</v>
      </c>
      <c r="G53" s="8"/>
      <c r="H53" s="5" t="s">
        <v>143</v>
      </c>
      <c r="I53" s="5" t="s">
        <v>30</v>
      </c>
      <c r="J53" s="5" t="s">
        <v>31</v>
      </c>
      <c r="K53" s="9">
        <v>101</v>
      </c>
      <c r="L53" s="9">
        <v>120</v>
      </c>
      <c r="M53" s="196">
        <f>(K53/L53)*100</f>
        <v>84.166666666666671</v>
      </c>
      <c r="N53" s="10">
        <v>24</v>
      </c>
      <c r="O53" s="10"/>
      <c r="P53" s="26"/>
      <c r="Q53" s="187">
        <f t="shared" si="4"/>
        <v>30.3</v>
      </c>
      <c r="R53" s="52">
        <v>1.5</v>
      </c>
      <c r="S53" s="53">
        <v>1</v>
      </c>
      <c r="T53" s="53">
        <v>24</v>
      </c>
      <c r="U53" s="53">
        <v>36</v>
      </c>
      <c r="V53" s="134">
        <f>U53*M53%</f>
        <v>30.3</v>
      </c>
      <c r="W53" s="53"/>
      <c r="X53" s="53"/>
      <c r="Y53" s="53"/>
      <c r="Z53" s="53"/>
      <c r="AA53" s="53"/>
      <c r="AB53" s="53"/>
      <c r="AC53" s="53"/>
      <c r="AD53" s="29"/>
      <c r="AE53" s="29"/>
      <c r="AF53" s="29"/>
      <c r="AG53" s="29"/>
      <c r="AH53" s="29"/>
      <c r="AI53" s="29"/>
      <c r="AJ53" s="29"/>
      <c r="AK53" s="29"/>
    </row>
    <row r="54" spans="1:37" ht="23.25" hidden="1" customHeight="1">
      <c r="A54" s="1" t="s">
        <v>43</v>
      </c>
      <c r="B54" s="15" t="s">
        <v>144</v>
      </c>
      <c r="C54" s="5" t="s">
        <v>27</v>
      </c>
      <c r="D54" s="20" t="s">
        <v>120</v>
      </c>
      <c r="E54" s="11"/>
      <c r="F54" s="6" t="s">
        <v>22</v>
      </c>
      <c r="G54" s="8"/>
      <c r="H54" s="5" t="s">
        <v>36</v>
      </c>
      <c r="I54" s="5" t="s">
        <v>36</v>
      </c>
      <c r="J54" s="5" t="s">
        <v>31</v>
      </c>
      <c r="K54" s="193">
        <v>134</v>
      </c>
      <c r="L54" s="193">
        <v>134</v>
      </c>
      <c r="M54" s="196">
        <f>(K54/L54)*100</f>
        <v>100</v>
      </c>
      <c r="N54" s="10"/>
      <c r="O54" s="10">
        <v>30</v>
      </c>
      <c r="P54" s="26"/>
      <c r="Q54" s="187">
        <f t="shared" si="4"/>
        <v>120</v>
      </c>
      <c r="R54" s="52"/>
      <c r="S54" s="53"/>
      <c r="T54" s="53"/>
      <c r="U54" s="53"/>
      <c r="V54" s="53"/>
      <c r="W54" s="53">
        <v>1</v>
      </c>
      <c r="X54" s="53">
        <v>4</v>
      </c>
      <c r="Y54" s="53">
        <v>30</v>
      </c>
      <c r="Z54" s="53">
        <f t="shared" si="5"/>
        <v>120</v>
      </c>
      <c r="AA54" s="53">
        <f>Z54*M54%</f>
        <v>120</v>
      </c>
      <c r="AB54" s="53"/>
      <c r="AC54" s="53"/>
      <c r="AD54" s="29"/>
      <c r="AE54" s="29"/>
      <c r="AF54" s="29"/>
      <c r="AG54" s="29"/>
      <c r="AH54" s="29"/>
      <c r="AI54" s="29"/>
      <c r="AJ54" s="29"/>
      <c r="AK54" s="29"/>
    </row>
    <row r="55" spans="1:37" ht="23.25" hidden="1" customHeight="1">
      <c r="A55" s="1" t="s">
        <v>46</v>
      </c>
      <c r="B55" s="15" t="s">
        <v>145</v>
      </c>
      <c r="C55" s="5" t="s">
        <v>27</v>
      </c>
      <c r="D55" s="20" t="s">
        <v>120</v>
      </c>
      <c r="E55" s="11"/>
      <c r="F55" s="6" t="s">
        <v>22</v>
      </c>
      <c r="G55" s="8"/>
      <c r="H55" s="5" t="s">
        <v>30</v>
      </c>
      <c r="I55" s="5" t="s">
        <v>30</v>
      </c>
      <c r="J55" s="5" t="s">
        <v>57</v>
      </c>
      <c r="K55" s="193">
        <v>134</v>
      </c>
      <c r="L55" s="193">
        <v>134</v>
      </c>
      <c r="M55" s="196">
        <f>(K55/L55)*100</f>
        <v>100</v>
      </c>
      <c r="N55" s="10">
        <v>24</v>
      </c>
      <c r="O55" s="10"/>
      <c r="P55" s="26"/>
      <c r="Q55" s="187">
        <f t="shared" si="4"/>
        <v>36</v>
      </c>
      <c r="R55" s="52">
        <v>1.5</v>
      </c>
      <c r="S55" s="53">
        <v>1</v>
      </c>
      <c r="T55" s="53">
        <v>24</v>
      </c>
      <c r="U55" s="53">
        <v>36</v>
      </c>
      <c r="V55" s="134">
        <f>U55*M55%</f>
        <v>36</v>
      </c>
      <c r="W55" s="53"/>
      <c r="X55" s="53"/>
      <c r="Y55" s="53"/>
      <c r="Z55" s="53"/>
      <c r="AA55" s="53"/>
      <c r="AB55" s="53"/>
      <c r="AC55" s="53"/>
      <c r="AD55" s="29"/>
      <c r="AE55" s="29"/>
      <c r="AF55" s="29"/>
      <c r="AG55" s="29"/>
      <c r="AH55" s="29"/>
      <c r="AI55" s="29"/>
      <c r="AJ55" s="29"/>
      <c r="AK55" s="29"/>
    </row>
    <row r="56" spans="1:37" ht="23.25" hidden="1" customHeight="1">
      <c r="A56" s="184" t="s">
        <v>49</v>
      </c>
      <c r="B56" s="194" t="s">
        <v>146</v>
      </c>
      <c r="C56" s="165" t="s">
        <v>147</v>
      </c>
      <c r="D56" s="189" t="s">
        <v>120</v>
      </c>
      <c r="E56" s="167"/>
      <c r="F56" s="166" t="s">
        <v>41</v>
      </c>
      <c r="G56" s="168"/>
      <c r="H56" s="169"/>
      <c r="I56" s="169"/>
      <c r="J56" s="169"/>
      <c r="K56" s="188"/>
      <c r="L56" s="188"/>
      <c r="M56" s="188"/>
      <c r="N56" s="169"/>
      <c r="O56" s="169"/>
      <c r="P56" s="171"/>
      <c r="Q56" s="172"/>
      <c r="R56" s="173"/>
      <c r="S56" s="174"/>
      <c r="T56" s="174"/>
      <c r="U56" s="174"/>
      <c r="V56" s="174"/>
      <c r="W56" s="174"/>
      <c r="X56" s="174"/>
      <c r="Y56" s="174"/>
      <c r="Z56" s="174"/>
      <c r="AA56" s="174"/>
      <c r="AB56" s="174"/>
      <c r="AC56" s="174"/>
      <c r="AD56" s="176"/>
      <c r="AE56" s="176"/>
      <c r="AF56" s="176"/>
      <c r="AG56" s="176"/>
      <c r="AH56" s="176"/>
      <c r="AI56" s="176"/>
      <c r="AJ56" s="176"/>
      <c r="AK56" s="176"/>
    </row>
    <row r="57" spans="1:37" ht="23.25" hidden="1" customHeight="1">
      <c r="A57" s="1" t="s">
        <v>148</v>
      </c>
      <c r="B57" s="21" t="s">
        <v>62</v>
      </c>
      <c r="C57" s="5" t="s">
        <v>149</v>
      </c>
      <c r="D57" s="22"/>
      <c r="E57" s="6" t="s">
        <v>64</v>
      </c>
      <c r="F57" s="6" t="s">
        <v>41</v>
      </c>
      <c r="G57" s="8"/>
      <c r="H57" s="5" t="s">
        <v>56</v>
      </c>
      <c r="I57" s="5" t="s">
        <v>56</v>
      </c>
      <c r="J57" s="10"/>
      <c r="K57" s="9">
        <v>0</v>
      </c>
      <c r="L57" s="9">
        <v>71</v>
      </c>
      <c r="M57" s="196">
        <f>(K57/L57)*100</f>
        <v>0</v>
      </c>
      <c r="N57" s="10"/>
      <c r="O57" s="10">
        <v>18</v>
      </c>
      <c r="P57" s="26"/>
      <c r="Q57" s="187">
        <f t="shared" si="4"/>
        <v>0</v>
      </c>
      <c r="R57" s="52"/>
      <c r="S57" s="53"/>
      <c r="T57" s="53"/>
      <c r="U57" s="53"/>
      <c r="V57" s="53"/>
      <c r="W57" s="53">
        <v>1</v>
      </c>
      <c r="X57" s="53">
        <v>3</v>
      </c>
      <c r="Y57" s="10">
        <v>18</v>
      </c>
      <c r="Z57" s="53">
        <f>X57*Y57</f>
        <v>54</v>
      </c>
      <c r="AA57" s="198">
        <f>Z57*M57%</f>
        <v>0</v>
      </c>
      <c r="AB57" s="53"/>
      <c r="AC57" s="53"/>
      <c r="AD57" s="29"/>
      <c r="AE57" s="29"/>
      <c r="AF57" s="29"/>
      <c r="AG57" s="29"/>
      <c r="AH57" s="29"/>
      <c r="AI57" s="29"/>
      <c r="AJ57" s="29"/>
      <c r="AK57" s="29"/>
    </row>
    <row r="58" spans="1:37" ht="23.25" hidden="1" customHeight="1">
      <c r="A58" s="1" t="s">
        <v>150</v>
      </c>
      <c r="B58" s="21" t="s">
        <v>66</v>
      </c>
      <c r="C58" s="5" t="s">
        <v>151</v>
      </c>
      <c r="D58" s="22"/>
      <c r="E58" s="6" t="s">
        <v>64</v>
      </c>
      <c r="F58" s="6" t="s">
        <v>41</v>
      </c>
      <c r="G58" s="8"/>
      <c r="H58" s="5" t="s">
        <v>56</v>
      </c>
      <c r="I58" s="5" t="s">
        <v>56</v>
      </c>
      <c r="J58" s="10"/>
      <c r="K58" s="9">
        <v>13</v>
      </c>
      <c r="L58" s="9">
        <v>96</v>
      </c>
      <c r="M58" s="196">
        <f>(K58/L58)*100</f>
        <v>13.541666666666666</v>
      </c>
      <c r="N58" s="10"/>
      <c r="O58" s="10">
        <v>18</v>
      </c>
      <c r="P58" s="26"/>
      <c r="Q58" s="187">
        <f t="shared" si="4"/>
        <v>7.3124999999999991</v>
      </c>
      <c r="R58" s="52"/>
      <c r="S58" s="53"/>
      <c r="T58" s="53"/>
      <c r="U58" s="53"/>
      <c r="V58" s="53"/>
      <c r="W58" s="53">
        <v>1</v>
      </c>
      <c r="X58" s="53">
        <v>3</v>
      </c>
      <c r="Y58" s="10">
        <v>18</v>
      </c>
      <c r="Z58" s="53">
        <f>X58*Y58</f>
        <v>54</v>
      </c>
      <c r="AA58" s="198">
        <f>Z58*M58%</f>
        <v>7.3124999999999991</v>
      </c>
      <c r="AB58" s="53"/>
      <c r="AC58" s="53"/>
      <c r="AD58" s="29"/>
      <c r="AE58" s="29"/>
      <c r="AF58" s="29"/>
      <c r="AG58" s="29"/>
      <c r="AH58" s="29"/>
      <c r="AI58" s="29"/>
      <c r="AJ58" s="29"/>
      <c r="AK58" s="29"/>
    </row>
    <row r="59" spans="1:37" ht="23.25" hidden="1" customHeight="1">
      <c r="A59" s="1" t="s">
        <v>152</v>
      </c>
      <c r="B59" s="21" t="s">
        <v>69</v>
      </c>
      <c r="C59" s="5" t="s">
        <v>153</v>
      </c>
      <c r="D59" s="22"/>
      <c r="E59" s="6" t="s">
        <v>64</v>
      </c>
      <c r="F59" s="6" t="s">
        <v>41</v>
      </c>
      <c r="G59" s="8"/>
      <c r="H59" s="5" t="s">
        <v>56</v>
      </c>
      <c r="I59" s="5" t="s">
        <v>56</v>
      </c>
      <c r="J59" s="10"/>
      <c r="K59" s="9">
        <v>21</v>
      </c>
      <c r="L59" s="9">
        <v>41</v>
      </c>
      <c r="M59" s="196">
        <f>(K59/L59)*100</f>
        <v>51.219512195121951</v>
      </c>
      <c r="N59" s="10"/>
      <c r="O59" s="10">
        <v>18</v>
      </c>
      <c r="P59" s="26"/>
      <c r="Q59" s="187">
        <f t="shared" si="4"/>
        <v>9.2195121951219505</v>
      </c>
      <c r="R59" s="52"/>
      <c r="S59" s="53"/>
      <c r="T59" s="53"/>
      <c r="U59" s="53"/>
      <c r="V59" s="53"/>
      <c r="W59" s="53">
        <v>1</v>
      </c>
      <c r="X59" s="53">
        <v>1</v>
      </c>
      <c r="Y59" s="10">
        <v>18</v>
      </c>
      <c r="Z59" s="53">
        <f>X59*Y59</f>
        <v>18</v>
      </c>
      <c r="AA59" s="198">
        <f>Z59*M59%</f>
        <v>9.2195121951219505</v>
      </c>
      <c r="AB59" s="53"/>
      <c r="AC59" s="53"/>
      <c r="AD59" s="29"/>
      <c r="AE59" s="29"/>
      <c r="AF59" s="29"/>
      <c r="AG59" s="29"/>
      <c r="AH59" s="29"/>
      <c r="AI59" s="29"/>
      <c r="AJ59" s="29"/>
      <c r="AK59" s="29"/>
    </row>
    <row r="60" spans="1:37" ht="23.25" hidden="1" customHeight="1">
      <c r="A60" s="47"/>
      <c r="B60" s="43" t="s">
        <v>71</v>
      </c>
      <c r="C60" s="38"/>
      <c r="D60" s="36"/>
      <c r="E60" s="36"/>
      <c r="F60" s="36"/>
      <c r="G60" s="40"/>
      <c r="H60" s="38"/>
      <c r="I60" s="38"/>
      <c r="J60" s="38"/>
      <c r="K60" s="83"/>
      <c r="L60" s="83"/>
      <c r="M60" s="83"/>
      <c r="N60" s="38"/>
      <c r="O60" s="38"/>
      <c r="P60" s="41"/>
      <c r="Q60" s="42"/>
      <c r="R60" s="125"/>
      <c r="S60" s="135"/>
      <c r="T60" s="135"/>
      <c r="U60" s="135"/>
      <c r="V60" s="135"/>
      <c r="W60" s="135"/>
      <c r="X60" s="135"/>
      <c r="Y60" s="135"/>
      <c r="Z60" s="135"/>
      <c r="AA60" s="135"/>
      <c r="AB60" s="135"/>
      <c r="AC60" s="135"/>
      <c r="AD60" s="33"/>
      <c r="AE60" s="33"/>
      <c r="AF60" s="33"/>
      <c r="AG60" s="33"/>
      <c r="AH60" s="33"/>
      <c r="AI60" s="33"/>
      <c r="AJ60" s="33"/>
      <c r="AK60" s="33"/>
    </row>
    <row r="61" spans="1:37" ht="23.25" hidden="1" customHeight="1">
      <c r="A61" s="47"/>
      <c r="B61" s="82" t="s">
        <v>130</v>
      </c>
      <c r="C61" s="38"/>
      <c r="D61" s="36"/>
      <c r="E61" s="36"/>
      <c r="F61" s="36"/>
      <c r="G61" s="40"/>
      <c r="H61" s="38"/>
      <c r="I61" s="38"/>
      <c r="J61" s="38"/>
      <c r="K61" s="47"/>
      <c r="L61" s="47"/>
      <c r="M61" s="47"/>
      <c r="N61" s="38"/>
      <c r="O61" s="38"/>
      <c r="P61" s="41"/>
      <c r="Q61" s="42"/>
      <c r="R61" s="125"/>
      <c r="S61" s="135"/>
      <c r="T61" s="135"/>
      <c r="U61" s="135"/>
      <c r="V61" s="135"/>
      <c r="W61" s="135"/>
      <c r="X61" s="135"/>
      <c r="Y61" s="135"/>
      <c r="Z61" s="135"/>
      <c r="AA61" s="135"/>
      <c r="AB61" s="135"/>
      <c r="AC61" s="135"/>
      <c r="AD61" s="33"/>
      <c r="AE61" s="33"/>
      <c r="AF61" s="33"/>
      <c r="AG61" s="33"/>
      <c r="AH61" s="33"/>
      <c r="AI61" s="33"/>
      <c r="AJ61" s="33"/>
      <c r="AK61" s="33"/>
    </row>
    <row r="62" spans="1:37" ht="23.25" hidden="1" customHeight="1">
      <c r="A62" s="1" t="s">
        <v>154</v>
      </c>
      <c r="B62" s="15" t="s">
        <v>137</v>
      </c>
      <c r="C62" s="5" t="s">
        <v>138</v>
      </c>
      <c r="D62" s="6" t="s">
        <v>155</v>
      </c>
      <c r="E62" s="6" t="s">
        <v>140</v>
      </c>
      <c r="F62" s="6" t="s">
        <v>22</v>
      </c>
      <c r="G62" s="8"/>
      <c r="H62" s="5" t="s">
        <v>23</v>
      </c>
      <c r="I62" s="5" t="s">
        <v>23</v>
      </c>
      <c r="J62" s="5" t="s">
        <v>31</v>
      </c>
      <c r="K62" s="9">
        <v>34</v>
      </c>
      <c r="L62" s="9">
        <v>180</v>
      </c>
      <c r="M62" s="196">
        <f t="shared" ref="M62:M73" si="6">(K62/L62)*100</f>
        <v>18.888888888888889</v>
      </c>
      <c r="N62" s="10">
        <v>24</v>
      </c>
      <c r="O62" s="10">
        <v>24</v>
      </c>
      <c r="P62" s="26"/>
      <c r="Q62" s="187">
        <f t="shared" ref="Q62:Q88" si="7">V62+AA62+AF62+AK62</f>
        <v>29.466666666666665</v>
      </c>
      <c r="R62" s="52">
        <v>1.5</v>
      </c>
      <c r="S62" s="53">
        <v>1</v>
      </c>
      <c r="T62" s="53">
        <v>24</v>
      </c>
      <c r="U62" s="53">
        <v>36</v>
      </c>
      <c r="V62" s="134">
        <f>U62*M62%</f>
        <v>6.8</v>
      </c>
      <c r="W62" s="53">
        <v>1</v>
      </c>
      <c r="X62" s="53">
        <v>5</v>
      </c>
      <c r="Y62" s="10">
        <v>24</v>
      </c>
      <c r="Z62" s="53">
        <f>X62*Y62</f>
        <v>120</v>
      </c>
      <c r="AA62" s="198">
        <f>Z62*M62%</f>
        <v>22.666666666666664</v>
      </c>
      <c r="AB62" s="53"/>
      <c r="AC62" s="53"/>
      <c r="AD62" s="29"/>
      <c r="AE62" s="29"/>
      <c r="AF62" s="29"/>
      <c r="AG62" s="29"/>
      <c r="AH62" s="29"/>
      <c r="AI62" s="29"/>
      <c r="AJ62" s="29"/>
      <c r="AK62" s="29"/>
    </row>
    <row r="63" spans="1:37" ht="23.25" hidden="1" customHeight="1">
      <c r="A63" s="1" t="s">
        <v>58</v>
      </c>
      <c r="B63" s="15" t="s">
        <v>156</v>
      </c>
      <c r="C63" s="16" t="s">
        <v>83</v>
      </c>
      <c r="D63" s="6" t="s">
        <v>155</v>
      </c>
      <c r="E63" s="6" t="s">
        <v>80</v>
      </c>
      <c r="F63" s="6" t="s">
        <v>41</v>
      </c>
      <c r="G63" s="8"/>
      <c r="H63" s="5" t="s">
        <v>84</v>
      </c>
      <c r="I63" s="5" t="s">
        <v>84</v>
      </c>
      <c r="J63" s="10"/>
      <c r="K63" s="9">
        <v>34</v>
      </c>
      <c r="L63" s="9">
        <v>102</v>
      </c>
      <c r="M63" s="196">
        <f t="shared" si="6"/>
        <v>33.333333333333329</v>
      </c>
      <c r="N63" s="10">
        <v>18</v>
      </c>
      <c r="O63" s="10">
        <v>18</v>
      </c>
      <c r="P63" s="26"/>
      <c r="Q63" s="187">
        <f t="shared" si="7"/>
        <v>26.999999999999993</v>
      </c>
      <c r="R63" s="52">
        <v>1.5</v>
      </c>
      <c r="S63" s="53">
        <v>1</v>
      </c>
      <c r="T63" s="53">
        <v>18</v>
      </c>
      <c r="U63" s="53">
        <v>27</v>
      </c>
      <c r="V63" s="134">
        <f>U63*M63%</f>
        <v>8.9999999999999982</v>
      </c>
      <c r="W63" s="53">
        <v>1</v>
      </c>
      <c r="X63" s="53">
        <v>3</v>
      </c>
      <c r="Y63" s="10">
        <v>18</v>
      </c>
      <c r="Z63" s="53">
        <f>X63*Y63</f>
        <v>54</v>
      </c>
      <c r="AA63" s="53">
        <f>Z63*M63%</f>
        <v>17.999999999999996</v>
      </c>
      <c r="AB63" s="53"/>
      <c r="AC63" s="53"/>
      <c r="AD63" s="29"/>
      <c r="AE63" s="29"/>
      <c r="AF63" s="29"/>
      <c r="AG63" s="29"/>
      <c r="AH63" s="29"/>
      <c r="AI63" s="29"/>
      <c r="AJ63" s="29"/>
      <c r="AK63" s="29"/>
    </row>
    <row r="64" spans="1:37" ht="23.25" hidden="1" customHeight="1">
      <c r="A64" s="1" t="s">
        <v>72</v>
      </c>
      <c r="B64" s="15" t="s">
        <v>157</v>
      </c>
      <c r="C64" s="6" t="s">
        <v>27</v>
      </c>
      <c r="D64" s="6" t="s">
        <v>155</v>
      </c>
      <c r="E64" s="6" t="s">
        <v>80</v>
      </c>
      <c r="F64" s="6" t="s">
        <v>22</v>
      </c>
      <c r="G64" s="8"/>
      <c r="H64" s="5" t="s">
        <v>56</v>
      </c>
      <c r="I64" s="5" t="s">
        <v>56</v>
      </c>
      <c r="J64" s="5" t="s">
        <v>158</v>
      </c>
      <c r="K64" s="9">
        <v>34</v>
      </c>
      <c r="L64" s="9">
        <v>102</v>
      </c>
      <c r="M64" s="196">
        <f t="shared" si="6"/>
        <v>33.333333333333329</v>
      </c>
      <c r="N64" s="10"/>
      <c r="O64" s="10">
        <v>18</v>
      </c>
      <c r="P64" s="26"/>
      <c r="Q64" s="187">
        <f t="shared" si="7"/>
        <v>17.999999999999996</v>
      </c>
      <c r="R64" s="52"/>
      <c r="S64" s="53"/>
      <c r="T64" s="53"/>
      <c r="U64" s="53"/>
      <c r="V64" s="53"/>
      <c r="W64" s="53">
        <v>1</v>
      </c>
      <c r="X64" s="53">
        <v>3</v>
      </c>
      <c r="Y64" s="10">
        <v>18</v>
      </c>
      <c r="Z64" s="53">
        <f>X64*Y64</f>
        <v>54</v>
      </c>
      <c r="AA64" s="53">
        <f>Z64*M64%</f>
        <v>17.999999999999996</v>
      </c>
      <c r="AB64" s="53"/>
      <c r="AC64" s="53"/>
      <c r="AD64" s="29"/>
      <c r="AE64" s="29"/>
      <c r="AF64" s="29"/>
      <c r="AG64" s="29"/>
      <c r="AH64" s="29"/>
      <c r="AI64" s="29"/>
      <c r="AJ64" s="29"/>
      <c r="AK64" s="29"/>
    </row>
    <row r="65" spans="1:37" ht="23.25" hidden="1" customHeight="1">
      <c r="A65" s="47"/>
      <c r="B65" s="82" t="s">
        <v>136</v>
      </c>
      <c r="C65" s="36"/>
      <c r="D65" s="36"/>
      <c r="E65" s="36"/>
      <c r="F65" s="36"/>
      <c r="G65" s="40"/>
      <c r="H65" s="38"/>
      <c r="I65" s="38"/>
      <c r="J65" s="38"/>
      <c r="K65" s="195"/>
      <c r="L65" s="195"/>
      <c r="M65" s="47"/>
      <c r="N65" s="38"/>
      <c r="O65" s="38"/>
      <c r="P65" s="41"/>
      <c r="Q65" s="211"/>
      <c r="R65" s="125"/>
      <c r="S65" s="135"/>
      <c r="T65" s="135"/>
      <c r="U65" s="135"/>
      <c r="V65" s="135"/>
      <c r="W65" s="135"/>
      <c r="X65" s="135"/>
      <c r="Y65" s="135"/>
      <c r="Z65" s="135"/>
      <c r="AA65" s="135"/>
      <c r="AB65" s="135"/>
      <c r="AC65" s="135"/>
      <c r="AD65" s="33"/>
      <c r="AE65" s="33"/>
      <c r="AF65" s="33"/>
      <c r="AG65" s="33"/>
      <c r="AH65" s="33"/>
      <c r="AI65" s="33"/>
      <c r="AJ65" s="33"/>
      <c r="AK65" s="33"/>
    </row>
    <row r="66" spans="1:37" ht="23.25" hidden="1" customHeight="1">
      <c r="A66" s="1" t="s">
        <v>77</v>
      </c>
      <c r="B66" s="15" t="s">
        <v>131</v>
      </c>
      <c r="C66" s="5" t="s">
        <v>132</v>
      </c>
      <c r="D66" s="6" t="s">
        <v>96</v>
      </c>
      <c r="E66" s="11"/>
      <c r="F66" s="6" t="s">
        <v>22</v>
      </c>
      <c r="G66" s="8"/>
      <c r="H66" s="5" t="s">
        <v>23</v>
      </c>
      <c r="I66" s="5" t="s">
        <v>23</v>
      </c>
      <c r="J66" s="5" t="s">
        <v>24</v>
      </c>
      <c r="K66" s="9">
        <v>34</v>
      </c>
      <c r="L66" s="9">
        <v>180</v>
      </c>
      <c r="M66" s="196">
        <f t="shared" si="6"/>
        <v>18.888888888888889</v>
      </c>
      <c r="N66" s="10">
        <v>24</v>
      </c>
      <c r="O66" s="10">
        <v>24</v>
      </c>
      <c r="P66" s="26"/>
      <c r="Q66" s="187">
        <f t="shared" si="7"/>
        <v>29.466666666666665</v>
      </c>
      <c r="R66" s="52">
        <v>1.5</v>
      </c>
      <c r="S66" s="53">
        <v>1</v>
      </c>
      <c r="T66" s="53">
        <v>24</v>
      </c>
      <c r="U66" s="53">
        <v>36</v>
      </c>
      <c r="V66" s="134">
        <f>U66*M66%</f>
        <v>6.8</v>
      </c>
      <c r="W66" s="53">
        <v>1</v>
      </c>
      <c r="X66" s="53">
        <v>5</v>
      </c>
      <c r="Y66" s="53">
        <v>24</v>
      </c>
      <c r="Z66" s="53">
        <f>X66*Y66</f>
        <v>120</v>
      </c>
      <c r="AA66" s="198">
        <f>Z66*M66%</f>
        <v>22.666666666666664</v>
      </c>
      <c r="AB66" s="53"/>
      <c r="AC66" s="53"/>
      <c r="AD66" s="29"/>
      <c r="AE66" s="29"/>
      <c r="AF66" s="29"/>
      <c r="AG66" s="29"/>
      <c r="AH66" s="29"/>
      <c r="AI66" s="29"/>
      <c r="AJ66" s="29"/>
      <c r="AK66" s="29"/>
    </row>
    <row r="67" spans="1:37" ht="23.25" hidden="1" customHeight="1">
      <c r="A67" s="1" t="s">
        <v>81</v>
      </c>
      <c r="B67" s="15" t="s">
        <v>159</v>
      </c>
      <c r="C67" s="5" t="s">
        <v>142</v>
      </c>
      <c r="D67" s="6" t="s">
        <v>96</v>
      </c>
      <c r="E67" s="11"/>
      <c r="F67" s="6" t="s">
        <v>22</v>
      </c>
      <c r="G67" s="8"/>
      <c r="H67" s="5" t="s">
        <v>30</v>
      </c>
      <c r="I67" s="5" t="s">
        <v>30</v>
      </c>
      <c r="J67" s="5" t="s">
        <v>24</v>
      </c>
      <c r="K67" s="9">
        <v>134</v>
      </c>
      <c r="L67" s="9">
        <v>134</v>
      </c>
      <c r="M67" s="196">
        <f t="shared" si="6"/>
        <v>100</v>
      </c>
      <c r="N67" s="10">
        <v>24</v>
      </c>
      <c r="O67" s="10"/>
      <c r="P67" s="26"/>
      <c r="Q67" s="187">
        <f t="shared" si="7"/>
        <v>36</v>
      </c>
      <c r="R67" s="52">
        <v>1.5</v>
      </c>
      <c r="S67" s="53">
        <v>1</v>
      </c>
      <c r="T67" s="53">
        <v>24</v>
      </c>
      <c r="U67" s="53">
        <v>36</v>
      </c>
      <c r="V67" s="134">
        <f>U67*M67%</f>
        <v>36</v>
      </c>
      <c r="W67" s="53"/>
      <c r="X67" s="53"/>
      <c r="Y67" s="53"/>
      <c r="Z67" s="53"/>
      <c r="AA67" s="53"/>
      <c r="AB67" s="53"/>
      <c r="AC67" s="53"/>
      <c r="AD67" s="29"/>
      <c r="AE67" s="29"/>
      <c r="AF67" s="29"/>
      <c r="AG67" s="29"/>
      <c r="AH67" s="29"/>
      <c r="AI67" s="29"/>
      <c r="AJ67" s="29"/>
      <c r="AK67" s="29"/>
    </row>
    <row r="68" spans="1:37" ht="23.25" hidden="1" customHeight="1">
      <c r="A68" s="1" t="s">
        <v>86</v>
      </c>
      <c r="B68" s="15" t="s">
        <v>160</v>
      </c>
      <c r="C68" s="5" t="s">
        <v>27</v>
      </c>
      <c r="D68" s="6" t="s">
        <v>96</v>
      </c>
      <c r="E68" s="11"/>
      <c r="F68" s="6" t="s">
        <v>22</v>
      </c>
      <c r="G68" s="8"/>
      <c r="H68" s="5" t="s">
        <v>30</v>
      </c>
      <c r="I68" s="5" t="s">
        <v>30</v>
      </c>
      <c r="J68" s="5" t="s">
        <v>24</v>
      </c>
      <c r="K68" s="9">
        <v>134</v>
      </c>
      <c r="L68" s="9">
        <v>134</v>
      </c>
      <c r="M68" s="196">
        <f t="shared" si="6"/>
        <v>100</v>
      </c>
      <c r="N68" s="10"/>
      <c r="O68" s="10">
        <v>24</v>
      </c>
      <c r="P68" s="26"/>
      <c r="Q68" s="187">
        <f t="shared" si="7"/>
        <v>96</v>
      </c>
      <c r="R68" s="52"/>
      <c r="S68" s="53"/>
      <c r="T68" s="53"/>
      <c r="U68" s="53"/>
      <c r="V68" s="53"/>
      <c r="W68" s="53">
        <v>1</v>
      </c>
      <c r="X68" s="53">
        <v>4</v>
      </c>
      <c r="Y68" s="53">
        <v>24</v>
      </c>
      <c r="Z68" s="53">
        <f>X68*Y68</f>
        <v>96</v>
      </c>
      <c r="AA68" s="53">
        <f>Z68*M68%</f>
        <v>96</v>
      </c>
      <c r="AB68" s="53"/>
      <c r="AC68" s="53"/>
      <c r="AD68" s="29"/>
      <c r="AE68" s="29"/>
      <c r="AF68" s="29"/>
      <c r="AG68" s="29"/>
      <c r="AH68" s="29"/>
      <c r="AI68" s="29"/>
      <c r="AJ68" s="29"/>
      <c r="AK68" s="29"/>
    </row>
    <row r="69" spans="1:37" ht="23.25" hidden="1" customHeight="1">
      <c r="A69" s="1" t="s">
        <v>88</v>
      </c>
      <c r="B69" s="15" t="s">
        <v>145</v>
      </c>
      <c r="C69" s="5" t="s">
        <v>27</v>
      </c>
      <c r="D69" s="6" t="s">
        <v>96</v>
      </c>
      <c r="E69" s="11"/>
      <c r="F69" s="6" t="s">
        <v>22</v>
      </c>
      <c r="G69" s="8"/>
      <c r="H69" s="5" t="s">
        <v>30</v>
      </c>
      <c r="I69" s="5" t="s">
        <v>30</v>
      </c>
      <c r="J69" s="5" t="s">
        <v>57</v>
      </c>
      <c r="K69" s="9">
        <v>134</v>
      </c>
      <c r="L69" s="9">
        <v>134</v>
      </c>
      <c r="M69" s="196">
        <f t="shared" si="6"/>
        <v>100</v>
      </c>
      <c r="N69" s="10">
        <v>24</v>
      </c>
      <c r="O69" s="10"/>
      <c r="P69" s="26"/>
      <c r="Q69" s="187">
        <f t="shared" si="7"/>
        <v>0</v>
      </c>
      <c r="R69" s="52"/>
      <c r="S69" s="53"/>
      <c r="T69" s="53"/>
      <c r="U69" s="53"/>
      <c r="V69" s="53"/>
      <c r="W69" s="53"/>
      <c r="X69" s="53"/>
      <c r="Y69" s="53"/>
      <c r="Z69" s="53"/>
      <c r="AA69" s="53"/>
      <c r="AB69" s="53"/>
      <c r="AC69" s="53"/>
      <c r="AD69" s="29"/>
      <c r="AE69" s="29"/>
      <c r="AF69" s="29"/>
      <c r="AG69" s="29"/>
      <c r="AH69" s="29"/>
      <c r="AI69" s="29"/>
      <c r="AJ69" s="29"/>
      <c r="AK69" s="29"/>
    </row>
    <row r="70" spans="1:37" ht="23.25" hidden="1" customHeight="1">
      <c r="A70" s="184" t="s">
        <v>91</v>
      </c>
      <c r="B70" s="189" t="s">
        <v>146</v>
      </c>
      <c r="C70" s="165" t="s">
        <v>147</v>
      </c>
      <c r="D70" s="166" t="s">
        <v>120</v>
      </c>
      <c r="E70" s="167"/>
      <c r="F70" s="166" t="s">
        <v>41</v>
      </c>
      <c r="G70" s="168">
        <v>1</v>
      </c>
      <c r="H70" s="169"/>
      <c r="I70" s="169"/>
      <c r="J70" s="169"/>
      <c r="K70" s="188"/>
      <c r="L70" s="188"/>
      <c r="M70" s="188"/>
      <c r="N70" s="169"/>
      <c r="O70" s="169"/>
      <c r="P70" s="171"/>
      <c r="Q70" s="212"/>
      <c r="R70" s="173"/>
      <c r="S70" s="174"/>
      <c r="T70" s="174"/>
      <c r="U70" s="174"/>
      <c r="V70" s="174"/>
      <c r="W70" s="174"/>
      <c r="X70" s="174"/>
      <c r="Y70" s="174"/>
      <c r="Z70" s="174"/>
      <c r="AA70" s="174"/>
      <c r="AB70" s="174"/>
      <c r="AC70" s="174"/>
      <c r="AD70" s="176"/>
      <c r="AE70" s="176"/>
      <c r="AF70" s="176"/>
      <c r="AG70" s="176"/>
      <c r="AH70" s="176"/>
      <c r="AI70" s="176"/>
      <c r="AJ70" s="176"/>
      <c r="AK70" s="176"/>
    </row>
    <row r="71" spans="1:37" ht="23.25" hidden="1" customHeight="1">
      <c r="A71" s="1" t="s">
        <v>161</v>
      </c>
      <c r="B71" s="21" t="s">
        <v>62</v>
      </c>
      <c r="C71" s="5" t="s">
        <v>149</v>
      </c>
      <c r="D71" s="22"/>
      <c r="E71" s="6" t="s">
        <v>64</v>
      </c>
      <c r="F71" s="6" t="s">
        <v>41</v>
      </c>
      <c r="G71" s="8"/>
      <c r="H71" s="5" t="s">
        <v>56</v>
      </c>
      <c r="I71" s="5" t="s">
        <v>56</v>
      </c>
      <c r="J71" s="10"/>
      <c r="K71" s="9">
        <v>0</v>
      </c>
      <c r="L71" s="9">
        <v>71</v>
      </c>
      <c r="M71" s="196">
        <f t="shared" si="6"/>
        <v>0</v>
      </c>
      <c r="N71" s="10"/>
      <c r="O71" s="10">
        <v>18</v>
      </c>
      <c r="P71" s="26"/>
      <c r="Q71" s="187">
        <f t="shared" si="7"/>
        <v>0</v>
      </c>
      <c r="R71" s="52"/>
      <c r="S71" s="53"/>
      <c r="T71" s="53"/>
      <c r="U71" s="53"/>
      <c r="V71" s="53"/>
      <c r="W71" s="53">
        <v>1</v>
      </c>
      <c r="X71" s="53">
        <v>3</v>
      </c>
      <c r="Y71" s="53">
        <v>18</v>
      </c>
      <c r="Z71" s="53">
        <f>X71*Y71</f>
        <v>54</v>
      </c>
      <c r="AA71" s="53">
        <f>Z71*M71%</f>
        <v>0</v>
      </c>
      <c r="AB71" s="53"/>
      <c r="AC71" s="53"/>
      <c r="AD71" s="29"/>
      <c r="AE71" s="29"/>
      <c r="AF71" s="29"/>
      <c r="AG71" s="29"/>
      <c r="AH71" s="29"/>
      <c r="AI71" s="29"/>
      <c r="AJ71" s="29"/>
      <c r="AK71" s="29"/>
    </row>
    <row r="72" spans="1:37" ht="23.25" hidden="1" customHeight="1">
      <c r="A72" s="1" t="s">
        <v>162</v>
      </c>
      <c r="B72" s="21" t="s">
        <v>66</v>
      </c>
      <c r="C72" s="5" t="s">
        <v>151</v>
      </c>
      <c r="D72" s="22"/>
      <c r="E72" s="6" t="s">
        <v>64</v>
      </c>
      <c r="F72" s="6" t="s">
        <v>41</v>
      </c>
      <c r="G72" s="8"/>
      <c r="H72" s="5" t="s">
        <v>56</v>
      </c>
      <c r="I72" s="5" t="s">
        <v>56</v>
      </c>
      <c r="J72" s="10"/>
      <c r="K72" s="9">
        <v>13</v>
      </c>
      <c r="L72" s="9">
        <v>96</v>
      </c>
      <c r="M72" s="196">
        <f t="shared" si="6"/>
        <v>13.541666666666666</v>
      </c>
      <c r="N72" s="10"/>
      <c r="O72" s="10">
        <v>18</v>
      </c>
      <c r="P72" s="26"/>
      <c r="Q72" s="187">
        <f t="shared" si="7"/>
        <v>7.3124999999999991</v>
      </c>
      <c r="R72" s="52"/>
      <c r="S72" s="53"/>
      <c r="T72" s="53"/>
      <c r="U72" s="53"/>
      <c r="V72" s="53"/>
      <c r="W72" s="53">
        <v>1</v>
      </c>
      <c r="X72" s="53">
        <v>3</v>
      </c>
      <c r="Y72" s="53">
        <v>18</v>
      </c>
      <c r="Z72" s="53">
        <f>X72*Y72</f>
        <v>54</v>
      </c>
      <c r="AA72" s="53">
        <f>Z72*M72%</f>
        <v>7.3124999999999991</v>
      </c>
      <c r="AB72" s="53"/>
      <c r="AC72" s="53"/>
      <c r="AD72" s="29"/>
      <c r="AE72" s="29"/>
      <c r="AF72" s="29"/>
      <c r="AG72" s="29"/>
      <c r="AH72" s="29"/>
      <c r="AI72" s="29"/>
      <c r="AJ72" s="29"/>
      <c r="AK72" s="29"/>
    </row>
    <row r="73" spans="1:37" ht="23.25" hidden="1" customHeight="1">
      <c r="A73" s="1" t="s">
        <v>163</v>
      </c>
      <c r="B73" s="21" t="s">
        <v>69</v>
      </c>
      <c r="C73" s="5" t="s">
        <v>153</v>
      </c>
      <c r="D73" s="22"/>
      <c r="E73" s="6" t="s">
        <v>64</v>
      </c>
      <c r="F73" s="6" t="s">
        <v>41</v>
      </c>
      <c r="G73" s="8"/>
      <c r="H73" s="5" t="s">
        <v>56</v>
      </c>
      <c r="I73" s="5" t="s">
        <v>56</v>
      </c>
      <c r="J73" s="10"/>
      <c r="K73" s="9">
        <v>21</v>
      </c>
      <c r="L73" s="9">
        <v>41</v>
      </c>
      <c r="M73" s="196">
        <f t="shared" si="6"/>
        <v>51.219512195121951</v>
      </c>
      <c r="N73" s="10"/>
      <c r="O73" s="10">
        <v>18</v>
      </c>
      <c r="P73" s="26"/>
      <c r="Q73" s="187">
        <f t="shared" si="7"/>
        <v>9.2195121951219505</v>
      </c>
      <c r="R73" s="52"/>
      <c r="S73" s="53"/>
      <c r="T73" s="53"/>
      <c r="U73" s="53"/>
      <c r="V73" s="53"/>
      <c r="W73" s="53">
        <v>1</v>
      </c>
      <c r="X73" s="53">
        <v>1</v>
      </c>
      <c r="Y73" s="53">
        <v>18</v>
      </c>
      <c r="Z73" s="53">
        <f>X73*Y73</f>
        <v>18</v>
      </c>
      <c r="AA73" s="53">
        <f>Z73*M73%</f>
        <v>9.2195121951219505</v>
      </c>
      <c r="AB73" s="53"/>
      <c r="AC73" s="53"/>
      <c r="AD73" s="29"/>
      <c r="AE73" s="29"/>
      <c r="AF73" s="29"/>
      <c r="AG73" s="29"/>
      <c r="AH73" s="29"/>
      <c r="AI73" s="29"/>
      <c r="AJ73" s="29"/>
      <c r="AK73" s="29"/>
    </row>
    <row r="74" spans="1:37" ht="23.25" hidden="1" customHeight="1">
      <c r="A74" s="47"/>
      <c r="B74" s="43" t="s">
        <v>97</v>
      </c>
      <c r="C74" s="38"/>
      <c r="D74" s="84"/>
      <c r="E74" s="36"/>
      <c r="F74" s="36"/>
      <c r="G74" s="40"/>
      <c r="H74" s="38"/>
      <c r="I74" s="38"/>
      <c r="J74" s="38"/>
      <c r="K74" s="83">
        <v>35</v>
      </c>
      <c r="L74" s="83"/>
      <c r="M74" s="83"/>
      <c r="N74" s="38"/>
      <c r="O74" s="38"/>
      <c r="P74" s="41"/>
      <c r="Q74" s="213"/>
      <c r="R74" s="125"/>
      <c r="S74" s="135"/>
      <c r="T74" s="135"/>
      <c r="U74" s="135"/>
      <c r="V74" s="135"/>
      <c r="W74" s="135"/>
      <c r="X74" s="135"/>
      <c r="Y74" s="135"/>
      <c r="Z74" s="135"/>
      <c r="AA74" s="135"/>
      <c r="AB74" s="135"/>
      <c r="AC74" s="135"/>
      <c r="AD74" s="33"/>
      <c r="AE74" s="33"/>
      <c r="AF74" s="33"/>
      <c r="AG74" s="33"/>
      <c r="AH74" s="33"/>
      <c r="AI74" s="33"/>
      <c r="AJ74" s="33"/>
      <c r="AK74" s="33"/>
    </row>
    <row r="75" spans="1:37" ht="23.25" hidden="1" customHeight="1">
      <c r="A75" s="1" t="s">
        <v>95</v>
      </c>
      <c r="B75" s="15" t="s">
        <v>164</v>
      </c>
      <c r="C75" s="5" t="s">
        <v>138</v>
      </c>
      <c r="D75" s="6" t="s">
        <v>165</v>
      </c>
      <c r="E75" s="6" t="s">
        <v>121</v>
      </c>
      <c r="F75" s="6" t="s">
        <v>22</v>
      </c>
      <c r="G75" s="8"/>
      <c r="H75" s="5">
        <v>5</v>
      </c>
      <c r="I75" s="5">
        <v>5</v>
      </c>
      <c r="J75" s="5">
        <v>21</v>
      </c>
      <c r="K75" s="9">
        <v>35</v>
      </c>
      <c r="L75" s="9">
        <v>180</v>
      </c>
      <c r="M75" s="196">
        <f>(K75/L75)*100</f>
        <v>19.444444444444446</v>
      </c>
      <c r="N75" s="10">
        <v>24</v>
      </c>
      <c r="O75" s="10">
        <v>24</v>
      </c>
      <c r="P75" s="26"/>
      <c r="Q75" s="187">
        <f t="shared" si="7"/>
        <v>7.0000000000000009</v>
      </c>
      <c r="R75" s="52">
        <v>1.5</v>
      </c>
      <c r="S75" s="53">
        <v>1</v>
      </c>
      <c r="T75" s="10">
        <v>24</v>
      </c>
      <c r="U75" s="53">
        <v>36</v>
      </c>
      <c r="V75" s="186">
        <f>U75*M75%</f>
        <v>7.0000000000000009</v>
      </c>
      <c r="W75" s="53"/>
      <c r="X75" s="53"/>
      <c r="Y75" s="53"/>
      <c r="Z75" s="53"/>
      <c r="AA75" s="53"/>
      <c r="AB75" s="53"/>
      <c r="AC75" s="53"/>
      <c r="AD75" s="29"/>
      <c r="AE75" s="29"/>
      <c r="AF75" s="29"/>
      <c r="AG75" s="29"/>
      <c r="AH75" s="29"/>
      <c r="AI75" s="29"/>
      <c r="AJ75" s="29"/>
      <c r="AK75" s="29"/>
    </row>
    <row r="76" spans="1:37" ht="23.25" hidden="1" customHeight="1">
      <c r="A76" s="1" t="s">
        <v>98</v>
      </c>
      <c r="B76" s="15" t="s">
        <v>166</v>
      </c>
      <c r="C76" s="5" t="s">
        <v>167</v>
      </c>
      <c r="D76" s="6" t="s">
        <v>165</v>
      </c>
      <c r="E76" s="6" t="s">
        <v>102</v>
      </c>
      <c r="F76" s="6" t="s">
        <v>41</v>
      </c>
      <c r="G76" s="8"/>
      <c r="H76" s="5">
        <v>5</v>
      </c>
      <c r="I76" s="5">
        <v>5</v>
      </c>
      <c r="J76" s="5">
        <v>2</v>
      </c>
      <c r="K76" s="9">
        <v>35</v>
      </c>
      <c r="L76" s="9">
        <v>423</v>
      </c>
      <c r="M76" s="196">
        <f>(K76/L76)*100</f>
        <v>8.2742316784869967</v>
      </c>
      <c r="N76" s="10">
        <v>36</v>
      </c>
      <c r="O76" s="10">
        <v>15</v>
      </c>
      <c r="P76" s="26"/>
      <c r="Q76" s="187">
        <f t="shared" si="7"/>
        <v>4.4680851063829783</v>
      </c>
      <c r="R76" s="52">
        <v>1.5</v>
      </c>
      <c r="S76" s="53">
        <v>1</v>
      </c>
      <c r="T76" s="53">
        <v>36</v>
      </c>
      <c r="U76" s="53">
        <v>54</v>
      </c>
      <c r="V76" s="186">
        <f>U76*M76%</f>
        <v>4.4680851063829783</v>
      </c>
      <c r="W76" s="53"/>
      <c r="X76" s="53"/>
      <c r="Y76" s="53"/>
      <c r="Z76" s="53"/>
      <c r="AA76" s="53"/>
      <c r="AB76" s="53"/>
      <c r="AC76" s="53"/>
      <c r="AD76" s="29"/>
      <c r="AE76" s="29"/>
      <c r="AF76" s="29"/>
      <c r="AG76" s="29"/>
      <c r="AH76" s="29"/>
      <c r="AI76" s="29"/>
      <c r="AJ76" s="29"/>
      <c r="AK76" s="29"/>
    </row>
    <row r="77" spans="1:37" ht="23.25" hidden="1" customHeight="1">
      <c r="A77" s="1" t="s">
        <v>104</v>
      </c>
      <c r="B77" s="15" t="s">
        <v>168</v>
      </c>
      <c r="C77" s="5" t="s">
        <v>169</v>
      </c>
      <c r="D77" s="6" t="s">
        <v>165</v>
      </c>
      <c r="E77" s="6" t="s">
        <v>102</v>
      </c>
      <c r="F77" s="6" t="s">
        <v>41</v>
      </c>
      <c r="G77" s="8"/>
      <c r="H77" s="5">
        <v>5</v>
      </c>
      <c r="I77" s="5">
        <v>5</v>
      </c>
      <c r="J77" s="5">
        <v>1</v>
      </c>
      <c r="K77" s="9">
        <v>35</v>
      </c>
      <c r="L77" s="9">
        <v>423</v>
      </c>
      <c r="M77" s="196">
        <f>(K77/L77)*100</f>
        <v>8.2742316784869967</v>
      </c>
      <c r="N77" s="10">
        <v>36</v>
      </c>
      <c r="O77" s="10">
        <v>15</v>
      </c>
      <c r="P77" s="26"/>
      <c r="Q77" s="187">
        <f t="shared" si="7"/>
        <v>4.4680851063829783</v>
      </c>
      <c r="R77" s="52">
        <v>1.5</v>
      </c>
      <c r="S77" s="53">
        <v>1</v>
      </c>
      <c r="T77" s="53">
        <v>36</v>
      </c>
      <c r="U77" s="53">
        <v>54</v>
      </c>
      <c r="V77" s="186">
        <f>U77*M77%</f>
        <v>4.4680851063829783</v>
      </c>
      <c r="W77" s="53"/>
      <c r="X77" s="53"/>
      <c r="Y77" s="53"/>
      <c r="Z77" s="53"/>
      <c r="AA77" s="53"/>
      <c r="AB77" s="53"/>
      <c r="AC77" s="53"/>
      <c r="AD77" s="29"/>
      <c r="AE77" s="29"/>
      <c r="AF77" s="29"/>
      <c r="AG77" s="29"/>
      <c r="AH77" s="29"/>
      <c r="AI77" s="29"/>
      <c r="AJ77" s="29"/>
      <c r="AK77" s="29"/>
    </row>
    <row r="78" spans="1:37" ht="27.75" hidden="1" customHeight="1">
      <c r="A78" s="1" t="s">
        <v>107</v>
      </c>
      <c r="B78" s="15" t="s">
        <v>170</v>
      </c>
      <c r="C78" s="5" t="s">
        <v>171</v>
      </c>
      <c r="D78" s="6" t="s">
        <v>165</v>
      </c>
      <c r="E78" s="6" t="s">
        <v>102</v>
      </c>
      <c r="F78" s="6" t="s">
        <v>22</v>
      </c>
      <c r="G78" s="8"/>
      <c r="H78" s="5">
        <v>3</v>
      </c>
      <c r="I78" s="5">
        <v>3</v>
      </c>
      <c r="J78" s="5">
        <v>22</v>
      </c>
      <c r="K78" s="9">
        <v>35</v>
      </c>
      <c r="L78" s="9">
        <v>100</v>
      </c>
      <c r="M78" s="196">
        <f>(K78/L78)*100</f>
        <v>35</v>
      </c>
      <c r="N78" s="10">
        <v>24</v>
      </c>
      <c r="O78" s="10"/>
      <c r="P78" s="26"/>
      <c r="Q78" s="187">
        <f t="shared" si="7"/>
        <v>0</v>
      </c>
      <c r="R78" s="52">
        <v>1.5</v>
      </c>
      <c r="S78" s="53">
        <v>1</v>
      </c>
      <c r="T78" s="53"/>
      <c r="U78" s="53"/>
      <c r="V78" s="198"/>
      <c r="W78" s="53"/>
      <c r="X78" s="53"/>
      <c r="Y78" s="53"/>
      <c r="Z78" s="53"/>
      <c r="AA78" s="53"/>
      <c r="AB78" s="53"/>
      <c r="AC78" s="53"/>
      <c r="AD78" s="29"/>
      <c r="AE78" s="29"/>
      <c r="AF78" s="29"/>
      <c r="AG78" s="29"/>
      <c r="AH78" s="29"/>
      <c r="AI78" s="29"/>
      <c r="AJ78" s="29"/>
      <c r="AK78" s="29"/>
    </row>
    <row r="79" spans="1:37" ht="23.25" hidden="1" customHeight="1">
      <c r="A79" s="184" t="s">
        <v>109</v>
      </c>
      <c r="B79" s="189" t="s">
        <v>146</v>
      </c>
      <c r="C79" s="165" t="s">
        <v>147</v>
      </c>
      <c r="D79" s="166" t="s">
        <v>172</v>
      </c>
      <c r="E79" s="167"/>
      <c r="F79" s="166" t="s">
        <v>41</v>
      </c>
      <c r="G79" s="168">
        <v>1</v>
      </c>
      <c r="H79" s="169"/>
      <c r="I79" s="169"/>
      <c r="J79" s="169"/>
      <c r="K79" s="188"/>
      <c r="L79" s="188"/>
      <c r="M79" s="188"/>
      <c r="N79" s="169"/>
      <c r="O79" s="169"/>
      <c r="P79" s="171"/>
      <c r="Q79" s="212"/>
      <c r="R79" s="173"/>
      <c r="S79" s="174"/>
      <c r="T79" s="174"/>
      <c r="U79" s="174"/>
      <c r="V79" s="174"/>
      <c r="W79" s="174"/>
      <c r="X79" s="174"/>
      <c r="Y79" s="174"/>
      <c r="Z79" s="174"/>
      <c r="AA79" s="174"/>
      <c r="AB79" s="174"/>
      <c r="AC79" s="174"/>
      <c r="AD79" s="176"/>
      <c r="AE79" s="176"/>
      <c r="AF79" s="176"/>
      <c r="AG79" s="176"/>
      <c r="AH79" s="176"/>
      <c r="AI79" s="176"/>
      <c r="AJ79" s="176"/>
      <c r="AK79" s="176"/>
    </row>
    <row r="80" spans="1:37" ht="23.25" hidden="1" customHeight="1">
      <c r="A80" s="1" t="s">
        <v>114</v>
      </c>
      <c r="B80" s="21" t="s">
        <v>62</v>
      </c>
      <c r="C80" s="5" t="s">
        <v>149</v>
      </c>
      <c r="D80" s="22"/>
      <c r="E80" s="6" t="s">
        <v>64</v>
      </c>
      <c r="F80" s="6" t="s">
        <v>41</v>
      </c>
      <c r="G80" s="8"/>
      <c r="H80" s="5" t="s">
        <v>56</v>
      </c>
      <c r="I80" s="5" t="s">
        <v>56</v>
      </c>
      <c r="J80" s="10"/>
      <c r="K80" s="9">
        <v>0</v>
      </c>
      <c r="L80" s="9">
        <v>71</v>
      </c>
      <c r="M80" s="196">
        <f>(K80/L80)*100</f>
        <v>0</v>
      </c>
      <c r="N80" s="10"/>
      <c r="O80" s="10">
        <v>18</v>
      </c>
      <c r="P80" s="26"/>
      <c r="Q80" s="187">
        <f t="shared" si="7"/>
        <v>0</v>
      </c>
      <c r="R80" s="52"/>
      <c r="S80" s="53"/>
      <c r="T80" s="53"/>
      <c r="U80" s="53"/>
      <c r="V80" s="53"/>
      <c r="W80" s="53">
        <v>1</v>
      </c>
      <c r="X80" s="53">
        <v>3</v>
      </c>
      <c r="Y80" s="10">
        <v>18</v>
      </c>
      <c r="Z80" s="53">
        <f>X80*Y80</f>
        <v>54</v>
      </c>
      <c r="AA80" s="53">
        <f>Z80*M80%</f>
        <v>0</v>
      </c>
      <c r="AB80" s="53"/>
      <c r="AC80" s="53"/>
      <c r="AD80" s="29"/>
      <c r="AE80" s="29"/>
      <c r="AF80" s="29"/>
      <c r="AG80" s="29"/>
      <c r="AH80" s="29"/>
      <c r="AI80" s="29"/>
      <c r="AJ80" s="29"/>
      <c r="AK80" s="29"/>
    </row>
    <row r="81" spans="1:37" ht="23.25" hidden="1" customHeight="1">
      <c r="A81" s="1" t="s">
        <v>115</v>
      </c>
      <c r="B81" s="21" t="s">
        <v>66</v>
      </c>
      <c r="C81" s="5" t="s">
        <v>151</v>
      </c>
      <c r="D81" s="22"/>
      <c r="E81" s="6" t="s">
        <v>64</v>
      </c>
      <c r="F81" s="6" t="s">
        <v>41</v>
      </c>
      <c r="G81" s="8"/>
      <c r="H81" s="5" t="s">
        <v>56</v>
      </c>
      <c r="I81" s="5" t="s">
        <v>56</v>
      </c>
      <c r="J81" s="10"/>
      <c r="K81" s="9">
        <v>13</v>
      </c>
      <c r="L81" s="9">
        <v>96</v>
      </c>
      <c r="M81" s="196">
        <f>(K81/L81)*100</f>
        <v>13.541666666666666</v>
      </c>
      <c r="N81" s="10"/>
      <c r="O81" s="10">
        <v>18</v>
      </c>
      <c r="P81" s="26"/>
      <c r="Q81" s="187">
        <f t="shared" si="7"/>
        <v>7.3124999999999991</v>
      </c>
      <c r="R81" s="52"/>
      <c r="S81" s="53"/>
      <c r="T81" s="53"/>
      <c r="U81" s="53"/>
      <c r="V81" s="53"/>
      <c r="W81" s="53">
        <v>1</v>
      </c>
      <c r="X81" s="53">
        <v>3</v>
      </c>
      <c r="Y81" s="10">
        <v>18</v>
      </c>
      <c r="Z81" s="53">
        <f>X81*Y81</f>
        <v>54</v>
      </c>
      <c r="AA81" s="198">
        <f>Z81*M81%</f>
        <v>7.3124999999999991</v>
      </c>
      <c r="AB81" s="53"/>
      <c r="AC81" s="53"/>
      <c r="AD81" s="29"/>
      <c r="AE81" s="29"/>
      <c r="AF81" s="29"/>
      <c r="AG81" s="29"/>
      <c r="AH81" s="29"/>
      <c r="AI81" s="29"/>
      <c r="AJ81" s="29"/>
      <c r="AK81" s="29"/>
    </row>
    <row r="82" spans="1:37" ht="23.25" hidden="1" customHeight="1">
      <c r="A82" s="1" t="s">
        <v>173</v>
      </c>
      <c r="B82" s="21" t="s">
        <v>69</v>
      </c>
      <c r="C82" s="5" t="s">
        <v>153</v>
      </c>
      <c r="D82" s="22"/>
      <c r="E82" s="6" t="s">
        <v>64</v>
      </c>
      <c r="F82" s="6" t="s">
        <v>41</v>
      </c>
      <c r="G82" s="8"/>
      <c r="H82" s="5" t="s">
        <v>56</v>
      </c>
      <c r="I82" s="5" t="s">
        <v>56</v>
      </c>
      <c r="J82" s="10"/>
      <c r="K82" s="9">
        <v>21</v>
      </c>
      <c r="L82" s="9">
        <v>41</v>
      </c>
      <c r="M82" s="196">
        <f>(K82/L82)*100</f>
        <v>51.219512195121951</v>
      </c>
      <c r="N82" s="10"/>
      <c r="O82" s="10">
        <v>18</v>
      </c>
      <c r="P82" s="26"/>
      <c r="Q82" s="187">
        <f t="shared" si="7"/>
        <v>9.2195121951219505</v>
      </c>
      <c r="R82" s="52"/>
      <c r="S82" s="53"/>
      <c r="T82" s="53"/>
      <c r="U82" s="53"/>
      <c r="V82" s="53"/>
      <c r="W82" s="53">
        <v>1</v>
      </c>
      <c r="X82" s="53">
        <v>1</v>
      </c>
      <c r="Y82" s="10">
        <v>18</v>
      </c>
      <c r="Z82" s="53">
        <f>X82*Y82</f>
        <v>18</v>
      </c>
      <c r="AA82" s="198">
        <f>Z82*M82%</f>
        <v>9.2195121951219505</v>
      </c>
      <c r="AB82" s="53"/>
      <c r="AC82" s="53"/>
      <c r="AD82" s="29"/>
      <c r="AE82" s="29"/>
      <c r="AF82" s="29"/>
      <c r="AG82" s="29"/>
      <c r="AH82" s="29"/>
      <c r="AI82" s="29"/>
      <c r="AJ82" s="29"/>
      <c r="AK82" s="29"/>
    </row>
    <row r="83" spans="1:37" ht="23.25" hidden="1" customHeight="1">
      <c r="A83" s="85"/>
      <c r="B83" s="86" t="s">
        <v>174</v>
      </c>
      <c r="C83" s="87"/>
      <c r="D83" s="84"/>
      <c r="E83" s="88"/>
      <c r="F83" s="88"/>
      <c r="G83" s="40"/>
      <c r="H83" s="87"/>
      <c r="I83" s="87"/>
      <c r="J83" s="38"/>
      <c r="K83" s="47"/>
      <c r="L83" s="47"/>
      <c r="M83" s="47"/>
      <c r="N83" s="38"/>
      <c r="O83" s="38"/>
      <c r="P83" s="41"/>
      <c r="Q83" s="213"/>
      <c r="R83" s="125"/>
      <c r="S83" s="135"/>
      <c r="T83" s="135"/>
      <c r="U83" s="135"/>
      <c r="V83" s="135"/>
      <c r="W83" s="135"/>
      <c r="X83" s="135"/>
      <c r="Y83" s="135"/>
      <c r="Z83" s="135"/>
      <c r="AA83" s="135"/>
      <c r="AB83" s="135"/>
      <c r="AC83" s="135"/>
      <c r="AD83" s="33"/>
      <c r="AE83" s="33"/>
      <c r="AF83" s="33"/>
      <c r="AG83" s="33"/>
      <c r="AH83" s="33"/>
      <c r="AI83" s="33"/>
      <c r="AJ83" s="33"/>
      <c r="AK83" s="33"/>
    </row>
    <row r="84" spans="1:37" ht="23.25" hidden="1" customHeight="1">
      <c r="A84" s="1" t="s">
        <v>123</v>
      </c>
      <c r="B84" s="15" t="s">
        <v>159</v>
      </c>
      <c r="C84" s="5" t="s">
        <v>142</v>
      </c>
      <c r="D84" s="6" t="s">
        <v>120</v>
      </c>
      <c r="E84" s="6" t="s">
        <v>102</v>
      </c>
      <c r="F84" s="6" t="s">
        <v>22</v>
      </c>
      <c r="G84" s="8"/>
      <c r="H84" s="5" t="s">
        <v>36</v>
      </c>
      <c r="I84" s="5" t="s">
        <v>36</v>
      </c>
      <c r="J84" s="5" t="s">
        <v>24</v>
      </c>
      <c r="K84" s="9">
        <v>134</v>
      </c>
      <c r="L84" s="9">
        <v>174</v>
      </c>
      <c r="M84" s="196">
        <f>(K84/L84)*100</f>
        <v>77.011494252873561</v>
      </c>
      <c r="N84" s="10">
        <v>24</v>
      </c>
      <c r="O84" s="10"/>
      <c r="P84" s="26"/>
      <c r="Q84" s="187">
        <f t="shared" si="7"/>
        <v>27.72413793103448</v>
      </c>
      <c r="R84" s="52">
        <v>1.5</v>
      </c>
      <c r="S84" s="53">
        <v>1</v>
      </c>
      <c r="T84" s="53">
        <v>24</v>
      </c>
      <c r="U84" s="53">
        <v>36</v>
      </c>
      <c r="V84" s="186">
        <f>U84*M84%</f>
        <v>27.72413793103448</v>
      </c>
      <c r="W84" s="53">
        <v>1</v>
      </c>
      <c r="X84" s="53"/>
      <c r="Y84" s="53"/>
      <c r="Z84" s="53"/>
      <c r="AA84" s="53"/>
      <c r="AB84" s="53"/>
      <c r="AC84" s="53"/>
      <c r="AD84" s="29"/>
      <c r="AE84" s="29"/>
      <c r="AF84" s="29"/>
      <c r="AG84" s="29"/>
      <c r="AH84" s="29"/>
      <c r="AI84" s="29"/>
      <c r="AJ84" s="29"/>
      <c r="AK84" s="29"/>
    </row>
    <row r="85" spans="1:37" ht="23.25" hidden="1" customHeight="1">
      <c r="A85" s="1" t="s">
        <v>126</v>
      </c>
      <c r="B85" s="15" t="s">
        <v>175</v>
      </c>
      <c r="C85" s="5" t="s">
        <v>132</v>
      </c>
      <c r="D85" s="6" t="s">
        <v>120</v>
      </c>
      <c r="E85" s="6" t="s">
        <v>102</v>
      </c>
      <c r="F85" s="6" t="s">
        <v>22</v>
      </c>
      <c r="G85" s="8"/>
      <c r="H85" s="5" t="s">
        <v>30</v>
      </c>
      <c r="I85" s="5" t="s">
        <v>30</v>
      </c>
      <c r="J85" s="5" t="s">
        <v>24</v>
      </c>
      <c r="K85" s="9">
        <v>134</v>
      </c>
      <c r="L85" s="9">
        <v>174</v>
      </c>
      <c r="M85" s="196">
        <f>(K85/L85)*100</f>
        <v>77.011494252873561</v>
      </c>
      <c r="N85" s="10">
        <v>24</v>
      </c>
      <c r="O85" s="10"/>
      <c r="P85" s="26"/>
      <c r="Q85" s="187">
        <f t="shared" si="7"/>
        <v>27.72413793103448</v>
      </c>
      <c r="R85" s="52">
        <v>1.5</v>
      </c>
      <c r="S85" s="53">
        <v>1</v>
      </c>
      <c r="T85" s="53">
        <v>24</v>
      </c>
      <c r="U85" s="53">
        <v>36</v>
      </c>
      <c r="V85" s="186">
        <f>U85*M85%</f>
        <v>27.72413793103448</v>
      </c>
      <c r="W85" s="53">
        <v>1</v>
      </c>
      <c r="X85" s="53"/>
      <c r="Y85" s="53"/>
      <c r="Z85" s="53"/>
      <c r="AA85" s="53"/>
      <c r="AB85" s="53"/>
      <c r="AC85" s="53"/>
      <c r="AD85" s="29"/>
      <c r="AE85" s="29"/>
      <c r="AF85" s="29"/>
      <c r="AG85" s="29"/>
      <c r="AH85" s="29"/>
      <c r="AI85" s="29"/>
      <c r="AJ85" s="29"/>
      <c r="AK85" s="29"/>
    </row>
    <row r="86" spans="1:37" ht="23.25" hidden="1" customHeight="1">
      <c r="A86" s="188"/>
      <c r="B86" s="189" t="s">
        <v>122</v>
      </c>
      <c r="C86" s="167"/>
      <c r="D86" s="167"/>
      <c r="E86" s="167"/>
      <c r="F86" s="167"/>
      <c r="G86" s="168">
        <v>1</v>
      </c>
      <c r="H86" s="165">
        <v>3</v>
      </c>
      <c r="I86" s="165">
        <v>3</v>
      </c>
      <c r="J86" s="169"/>
      <c r="K86" s="188"/>
      <c r="L86" s="188"/>
      <c r="M86" s="188"/>
      <c r="N86" s="169"/>
      <c r="O86" s="169"/>
      <c r="P86" s="171"/>
      <c r="Q86" s="212"/>
      <c r="R86" s="173"/>
      <c r="S86" s="174"/>
      <c r="T86" s="174"/>
      <c r="U86" s="174"/>
      <c r="V86" s="174"/>
      <c r="W86" s="174"/>
      <c r="X86" s="174"/>
      <c r="Y86" s="174"/>
      <c r="Z86" s="174"/>
      <c r="AA86" s="174"/>
      <c r="AB86" s="174"/>
      <c r="AC86" s="174"/>
      <c r="AD86" s="176"/>
      <c r="AE86" s="176"/>
      <c r="AF86" s="176"/>
      <c r="AG86" s="176"/>
      <c r="AH86" s="176"/>
      <c r="AI86" s="176"/>
      <c r="AJ86" s="176"/>
      <c r="AK86" s="176"/>
    </row>
    <row r="87" spans="1:37" ht="23.25" hidden="1" customHeight="1">
      <c r="A87" s="1" t="s">
        <v>176</v>
      </c>
      <c r="B87" s="21" t="s">
        <v>177</v>
      </c>
      <c r="C87" s="5" t="s">
        <v>178</v>
      </c>
      <c r="D87" s="6" t="s">
        <v>120</v>
      </c>
      <c r="E87" s="6" t="s">
        <v>179</v>
      </c>
      <c r="F87" s="6" t="s">
        <v>41</v>
      </c>
      <c r="G87" s="8"/>
      <c r="H87" s="10"/>
      <c r="I87" s="10"/>
      <c r="J87" s="5">
        <v>3</v>
      </c>
      <c r="K87" s="9">
        <v>24</v>
      </c>
      <c r="L87" s="9">
        <v>363</v>
      </c>
      <c r="M87" s="196">
        <f>(K87/L87)*100</f>
        <v>6.6115702479338845</v>
      </c>
      <c r="N87" s="10">
        <v>36</v>
      </c>
      <c r="O87" s="10"/>
      <c r="P87" s="26"/>
      <c r="Q87" s="187">
        <f t="shared" si="7"/>
        <v>3.5702479338842976</v>
      </c>
      <c r="R87" s="52">
        <v>1.5</v>
      </c>
      <c r="S87" s="53">
        <v>1</v>
      </c>
      <c r="T87" s="53">
        <v>36</v>
      </c>
      <c r="U87" s="53">
        <v>54</v>
      </c>
      <c r="V87" s="186">
        <f>U87*M87%</f>
        <v>3.5702479338842976</v>
      </c>
      <c r="W87" s="53">
        <v>1</v>
      </c>
      <c r="X87" s="53"/>
      <c r="Y87" s="53"/>
      <c r="Z87" s="53"/>
      <c r="AA87" s="53"/>
      <c r="AB87" s="53"/>
      <c r="AC87" s="53"/>
      <c r="AD87" s="29"/>
      <c r="AE87" s="29"/>
      <c r="AF87" s="29"/>
      <c r="AG87" s="29"/>
      <c r="AH87" s="29"/>
      <c r="AI87" s="29"/>
      <c r="AJ87" s="29"/>
      <c r="AK87" s="29"/>
    </row>
    <row r="88" spans="1:37" ht="23.25" hidden="1" customHeight="1">
      <c r="A88" s="1" t="s">
        <v>180</v>
      </c>
      <c r="B88" s="21" t="s">
        <v>181</v>
      </c>
      <c r="C88" s="5" t="s">
        <v>182</v>
      </c>
      <c r="D88" s="6" t="s">
        <v>120</v>
      </c>
      <c r="E88" s="6" t="s">
        <v>179</v>
      </c>
      <c r="F88" s="6" t="s">
        <v>41</v>
      </c>
      <c r="G88" s="8"/>
      <c r="H88" s="10"/>
      <c r="I88" s="10"/>
      <c r="J88" s="10"/>
      <c r="K88" s="9">
        <v>24</v>
      </c>
      <c r="L88" s="9">
        <v>410</v>
      </c>
      <c r="M88" s="196">
        <f>(K88/L88)*100</f>
        <v>5.8536585365853666</v>
      </c>
      <c r="N88" s="10">
        <v>24</v>
      </c>
      <c r="O88" s="10"/>
      <c r="P88" s="26"/>
      <c r="Q88" s="187">
        <f t="shared" si="7"/>
        <v>2.1073170731707322</v>
      </c>
      <c r="R88" s="52">
        <v>1.5</v>
      </c>
      <c r="S88" s="53">
        <v>1</v>
      </c>
      <c r="T88" s="53">
        <v>24</v>
      </c>
      <c r="U88" s="53">
        <v>36</v>
      </c>
      <c r="V88" s="186">
        <f>U88*M88%</f>
        <v>2.1073170731707322</v>
      </c>
      <c r="W88" s="53">
        <v>1</v>
      </c>
      <c r="X88" s="53"/>
      <c r="Y88" s="53"/>
      <c r="Z88" s="53"/>
      <c r="AA88" s="53"/>
      <c r="AB88" s="53"/>
      <c r="AC88" s="53"/>
      <c r="AD88" s="29"/>
      <c r="AE88" s="29"/>
      <c r="AF88" s="29"/>
      <c r="AG88" s="29"/>
      <c r="AH88" s="29"/>
      <c r="AI88" s="29"/>
      <c r="AJ88" s="29"/>
      <c r="AK88" s="29"/>
    </row>
    <row r="89" spans="1:37" ht="23.25" hidden="1" customHeight="1">
      <c r="A89" s="199"/>
      <c r="B89" s="1347" t="s">
        <v>262</v>
      </c>
      <c r="C89" s="1348"/>
      <c r="D89" s="1348"/>
      <c r="E89" s="1348"/>
      <c r="F89" s="1348"/>
      <c r="G89" s="1348"/>
      <c r="H89" s="1348"/>
      <c r="I89" s="1348"/>
      <c r="J89" s="1348"/>
      <c r="K89" s="1348"/>
      <c r="L89" s="1348"/>
      <c r="M89" s="1348"/>
      <c r="N89" s="221">
        <v>120</v>
      </c>
      <c r="O89" s="209">
        <v>117</v>
      </c>
      <c r="P89" s="209"/>
      <c r="Q89" s="210"/>
      <c r="R89" s="148"/>
      <c r="S89" s="149"/>
      <c r="T89" s="149"/>
      <c r="U89" s="149"/>
      <c r="V89" s="149"/>
      <c r="W89" s="149"/>
      <c r="X89" s="149"/>
      <c r="Y89" s="149"/>
      <c r="Z89" s="149"/>
      <c r="AA89" s="149"/>
      <c r="AB89" s="149"/>
      <c r="AC89" s="149"/>
      <c r="AD89" s="112"/>
      <c r="AE89" s="112"/>
      <c r="AF89" s="112"/>
      <c r="AG89" s="112"/>
      <c r="AH89" s="112"/>
      <c r="AI89" s="112"/>
      <c r="AJ89" s="112"/>
      <c r="AK89" s="112"/>
    </row>
    <row r="90" spans="1:37" ht="23.25" hidden="1" customHeight="1">
      <c r="A90" s="214"/>
      <c r="B90" s="1347" t="s">
        <v>263</v>
      </c>
      <c r="C90" s="1348"/>
      <c r="D90" s="1348"/>
      <c r="E90" s="1348"/>
      <c r="F90" s="1348"/>
      <c r="G90" s="1348"/>
      <c r="H90" s="1348"/>
      <c r="I90" s="1348"/>
      <c r="J90" s="1348"/>
      <c r="K90" s="1348"/>
      <c r="L90" s="1348"/>
      <c r="M90" s="1348"/>
      <c r="N90" s="209">
        <v>114</v>
      </c>
      <c r="O90" s="209">
        <v>126</v>
      </c>
      <c r="P90" s="209"/>
      <c r="Q90" s="210"/>
      <c r="R90" s="148"/>
      <c r="S90" s="149"/>
      <c r="T90" s="149"/>
      <c r="U90" s="149"/>
      <c r="V90" s="149"/>
      <c r="W90" s="149"/>
      <c r="X90" s="149"/>
      <c r="Y90" s="149"/>
      <c r="Z90" s="149"/>
      <c r="AA90" s="149"/>
      <c r="AB90" s="149"/>
      <c r="AC90" s="149"/>
      <c r="AD90" s="112"/>
      <c r="AE90" s="112"/>
      <c r="AF90" s="218"/>
      <c r="AG90" s="112"/>
      <c r="AH90" s="218"/>
      <c r="AI90" s="112"/>
      <c r="AJ90" s="218"/>
      <c r="AK90" s="218"/>
    </row>
    <row r="91" spans="1:37" ht="23.25" hidden="1" customHeight="1">
      <c r="A91" s="214"/>
      <c r="B91" s="1347" t="s">
        <v>264</v>
      </c>
      <c r="C91" s="1348"/>
      <c r="D91" s="1348"/>
      <c r="E91" s="1348"/>
      <c r="F91" s="1348"/>
      <c r="G91" s="1348"/>
      <c r="H91" s="1348"/>
      <c r="I91" s="1348"/>
      <c r="J91" s="1348"/>
      <c r="K91" s="1348"/>
      <c r="L91" s="1348"/>
      <c r="M91" s="1348"/>
      <c r="N91" s="209">
        <v>228</v>
      </c>
      <c r="O91" s="209">
        <v>72</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37" ht="23.25" hidden="1" customHeight="1">
      <c r="A92" s="214"/>
      <c r="B92" s="1349" t="s">
        <v>265</v>
      </c>
      <c r="C92" s="1350"/>
      <c r="D92" s="1350"/>
      <c r="E92" s="1350"/>
      <c r="F92" s="1350"/>
      <c r="G92" s="1350"/>
      <c r="H92" s="1350"/>
      <c r="I92" s="1350"/>
      <c r="J92" s="1350"/>
      <c r="K92" s="1350"/>
      <c r="L92" s="1350"/>
      <c r="M92" s="1350"/>
      <c r="N92" s="209"/>
      <c r="O92" s="209"/>
      <c r="P92" s="209"/>
      <c r="Q92" s="210">
        <f>SUM(Q49:Q88)</f>
        <v>681.87471433392261</v>
      </c>
      <c r="R92" s="215"/>
      <c r="S92" s="220"/>
      <c r="T92" s="216"/>
      <c r="U92" s="216"/>
      <c r="V92" s="220"/>
      <c r="W92" s="216"/>
      <c r="X92" s="220"/>
      <c r="Y92" s="216"/>
      <c r="Z92" s="216"/>
      <c r="AA92" s="220"/>
      <c r="AB92" s="220"/>
      <c r="AC92" s="220"/>
      <c r="AD92" s="218"/>
      <c r="AE92" s="217"/>
      <c r="AF92" s="218"/>
      <c r="AG92" s="112"/>
      <c r="AH92" s="218"/>
      <c r="AI92" s="112"/>
      <c r="AJ92" s="218"/>
      <c r="AK92" s="218"/>
    </row>
    <row r="93" spans="1:37" ht="23.25" hidden="1" customHeight="1">
      <c r="A93" s="110"/>
      <c r="B93" s="111"/>
      <c r="C93" s="111"/>
      <c r="D93" s="111"/>
      <c r="E93" s="111"/>
      <c r="F93" s="111"/>
      <c r="G93" s="111"/>
      <c r="H93" s="111"/>
      <c r="I93" s="111"/>
      <c r="J93" s="111"/>
      <c r="K93" s="111"/>
      <c r="L93" s="111"/>
      <c r="M93" s="111"/>
      <c r="N93" s="111"/>
      <c r="O93" s="111"/>
      <c r="P93" s="111"/>
      <c r="Q93" s="116"/>
      <c r="R93" s="150"/>
      <c r="S93" s="151"/>
      <c r="T93" s="151"/>
      <c r="U93" s="151"/>
      <c r="V93" s="151"/>
      <c r="W93" s="151"/>
      <c r="X93" s="151"/>
      <c r="Y93" s="151"/>
      <c r="Z93" s="151"/>
      <c r="AA93" s="151"/>
      <c r="AB93" s="151"/>
      <c r="AC93" s="151"/>
      <c r="AD93" s="109"/>
      <c r="AE93" s="109"/>
      <c r="AF93" s="109"/>
      <c r="AG93" s="109"/>
      <c r="AH93" s="109"/>
      <c r="AI93" s="109"/>
      <c r="AJ93" s="109"/>
      <c r="AK93" s="109"/>
    </row>
    <row r="94" spans="1:37" ht="23.25" customHeight="1">
      <c r="A94" s="80"/>
      <c r="B94" s="96" t="str">
        <f>'MCC_2018-2019 Histoire'!C94</f>
        <v>LICENCE 2 HISTOIRE - ORLEANS</v>
      </c>
      <c r="C94" s="80">
        <f>'MCC_2018-2019 Histoire'!D94</f>
        <v>0</v>
      </c>
      <c r="D94" s="80"/>
      <c r="E94" s="80"/>
      <c r="F94" s="80"/>
      <c r="G94" s="80"/>
      <c r="H94" s="80"/>
      <c r="I94" s="80"/>
      <c r="J94" s="80"/>
      <c r="K94" s="97"/>
      <c r="L94" s="97"/>
      <c r="M94" s="97"/>
      <c r="N94" s="80"/>
      <c r="O94" s="80"/>
      <c r="P94" s="98"/>
      <c r="Q94" s="99"/>
      <c r="R94" s="133"/>
      <c r="S94" s="152"/>
      <c r="T94" s="152"/>
      <c r="U94" s="152"/>
      <c r="V94" s="152"/>
      <c r="W94" s="152"/>
      <c r="X94" s="152"/>
      <c r="Y94" s="152"/>
      <c r="Z94" s="152"/>
      <c r="AA94" s="152"/>
      <c r="AB94" s="152"/>
      <c r="AC94" s="152"/>
      <c r="AD94" s="81"/>
      <c r="AE94" s="81"/>
      <c r="AF94" s="81"/>
      <c r="AG94" s="81"/>
      <c r="AH94" s="81"/>
      <c r="AI94" s="81"/>
      <c r="AJ94" s="81"/>
      <c r="AK94" s="81"/>
    </row>
    <row r="95" spans="1:37" ht="27" customHeight="1">
      <c r="A95" s="1" t="s">
        <v>17</v>
      </c>
      <c r="B95" s="15" t="e">
        <f>'MCC_2018-2019 Histoire'!#REF!</f>
        <v>#REF!</v>
      </c>
      <c r="C95" s="5" t="e">
        <f>'MCC_2018-2019 Histoire'!#REF!</f>
        <v>#REF!</v>
      </c>
      <c r="D95" s="6" t="s">
        <v>130</v>
      </c>
      <c r="E95" s="11" t="s">
        <v>29</v>
      </c>
      <c r="F95" s="6" t="s">
        <v>22</v>
      </c>
      <c r="G95" s="8"/>
      <c r="H95" s="5" t="s">
        <v>23</v>
      </c>
      <c r="I95" s="5" t="s">
        <v>23</v>
      </c>
      <c r="J95" s="5" t="s">
        <v>31</v>
      </c>
      <c r="K95" s="9">
        <v>59</v>
      </c>
      <c r="L95" s="9">
        <v>90</v>
      </c>
      <c r="M95" s="196">
        <f t="shared" ref="M95:M131" si="8">(K95/L95)*100</f>
        <v>65.555555555555557</v>
      </c>
      <c r="N95" s="256" t="e">
        <f>'MCC_2018-2019 Histoire'!#REF!</f>
        <v>#REF!</v>
      </c>
      <c r="O95" s="256" t="e">
        <f>'MCC_2018-2019 Histoire'!#REF!</f>
        <v>#REF!</v>
      </c>
      <c r="P95" s="26" t="e">
        <f>'MCC_2018-2019 Histoire'!#REF!</f>
        <v>#REF!</v>
      </c>
      <c r="Q95" s="187">
        <f t="shared" ref="Q95:Q111" si="9">V95+AA95+AF95+AK95</f>
        <v>23.6</v>
      </c>
      <c r="R95" s="52">
        <v>1.5</v>
      </c>
      <c r="S95" s="53">
        <v>1</v>
      </c>
      <c r="T95" s="53">
        <v>24</v>
      </c>
      <c r="U95" s="53">
        <v>36</v>
      </c>
      <c r="V95" s="186">
        <f>U95*M95%</f>
        <v>23.6</v>
      </c>
      <c r="W95" s="53"/>
      <c r="X95" s="53"/>
      <c r="Y95" s="53"/>
      <c r="Z95" s="53"/>
      <c r="AA95" s="198"/>
      <c r="AB95" s="53"/>
      <c r="AC95" s="53"/>
      <c r="AD95" s="46"/>
      <c r="AE95" s="46"/>
      <c r="AF95" s="46"/>
      <c r="AG95" s="46"/>
      <c r="AH95" s="46"/>
      <c r="AI95" s="46"/>
      <c r="AJ95" s="46"/>
      <c r="AK95" s="46"/>
    </row>
    <row r="96" spans="1:37" ht="27" customHeight="1">
      <c r="A96" s="1" t="s">
        <v>17</v>
      </c>
      <c r="B96" s="15" t="e">
        <f>'MCC_2018-2019 Histoire'!#REF!</f>
        <v>#REF!</v>
      </c>
      <c r="C96" s="5" t="e">
        <f>'MCC_2018-2019 Histoire'!#REF!</f>
        <v>#REF!</v>
      </c>
      <c r="D96" s="6" t="s">
        <v>130</v>
      </c>
      <c r="E96" s="11"/>
      <c r="F96" s="6" t="s">
        <v>22</v>
      </c>
      <c r="G96" s="8"/>
      <c r="H96" s="5" t="s">
        <v>23</v>
      </c>
      <c r="I96" s="5" t="s">
        <v>23</v>
      </c>
      <c r="J96" s="5" t="s">
        <v>31</v>
      </c>
      <c r="K96" s="9">
        <v>59</v>
      </c>
      <c r="L96" s="9">
        <v>84</v>
      </c>
      <c r="M96" s="196">
        <f t="shared" si="8"/>
        <v>70.238095238095227</v>
      </c>
      <c r="N96" s="256" t="e">
        <f>'MCC_2018-2019 Histoire'!#REF!</f>
        <v>#REF!</v>
      </c>
      <c r="O96" s="256" t="e">
        <f>'MCC_2018-2019 Histoire'!#REF!</f>
        <v>#REF!</v>
      </c>
      <c r="P96" s="26" t="e">
        <f>'MCC_2018-2019 Histoire'!#REF!</f>
        <v>#REF!</v>
      </c>
      <c r="Q96" s="187">
        <f t="shared" si="9"/>
        <v>33.714285714285708</v>
      </c>
      <c r="R96" s="52"/>
      <c r="S96" s="53"/>
      <c r="T96" s="53"/>
      <c r="U96" s="53"/>
      <c r="V96" s="186"/>
      <c r="W96" s="53">
        <v>1</v>
      </c>
      <c r="X96" s="53">
        <v>2</v>
      </c>
      <c r="Y96" s="53">
        <v>24</v>
      </c>
      <c r="Z96" s="53">
        <f>X96*Y96</f>
        <v>48</v>
      </c>
      <c r="AA96" s="198">
        <f>M96*Z96%</f>
        <v>33.714285714285708</v>
      </c>
      <c r="AB96" s="53"/>
      <c r="AC96" s="53"/>
      <c r="AD96" s="46"/>
      <c r="AE96" s="46"/>
      <c r="AF96" s="46"/>
      <c r="AG96" s="46"/>
      <c r="AH96" s="46"/>
      <c r="AI96" s="46"/>
      <c r="AJ96" s="46"/>
      <c r="AK96" s="46"/>
    </row>
    <row r="97" spans="1:37" ht="25.5" customHeight="1">
      <c r="A97" s="1" t="s">
        <v>25</v>
      </c>
      <c r="B97" s="15" t="str">
        <f>'MCC_2018-2019 Histoire'!C109</f>
        <v>Histoire moderne : fondements institutionnels et politiques</v>
      </c>
      <c r="C97" s="5" t="str">
        <f>'MCC_2018-2019 Histoire'!D109</f>
        <v>LOL3E20</v>
      </c>
      <c r="D97" s="6" t="s">
        <v>130</v>
      </c>
      <c r="E97" s="11"/>
      <c r="F97" s="6" t="s">
        <v>22</v>
      </c>
      <c r="G97" s="8"/>
      <c r="H97" s="5" t="s">
        <v>23</v>
      </c>
      <c r="I97" s="5" t="s">
        <v>23</v>
      </c>
      <c r="J97" s="5" t="s">
        <v>24</v>
      </c>
      <c r="K97" s="9">
        <v>61</v>
      </c>
      <c r="L97" s="9">
        <v>61</v>
      </c>
      <c r="M97" s="196">
        <f t="shared" si="8"/>
        <v>100</v>
      </c>
      <c r="N97" s="10">
        <f>'MCC_2018-2019 Histoire'!N109</f>
        <v>24</v>
      </c>
      <c r="O97" s="10">
        <f>'MCC_2018-2019 Histoire'!O109</f>
        <v>24</v>
      </c>
      <c r="P97" s="26">
        <f>'MCC_2018-2019 Histoire'!P109</f>
        <v>0</v>
      </c>
      <c r="Q97" s="187">
        <f t="shared" si="9"/>
        <v>84</v>
      </c>
      <c r="R97" s="52">
        <v>1.5</v>
      </c>
      <c r="S97" s="53">
        <v>1</v>
      </c>
      <c r="T97" s="53">
        <v>24</v>
      </c>
      <c r="U97" s="53">
        <v>36</v>
      </c>
      <c r="V97" s="134">
        <f>U97*M97%</f>
        <v>36</v>
      </c>
      <c r="W97" s="53">
        <v>1</v>
      </c>
      <c r="X97" s="53">
        <v>2</v>
      </c>
      <c r="Y97" s="53">
        <v>24</v>
      </c>
      <c r="Z97" s="53">
        <f>X97*Y97</f>
        <v>48</v>
      </c>
      <c r="AA97" s="53">
        <f>M97*Z97%</f>
        <v>48</v>
      </c>
      <c r="AB97" s="53"/>
      <c r="AC97" s="53"/>
      <c r="AD97" s="46"/>
      <c r="AE97" s="46"/>
      <c r="AF97" s="46"/>
      <c r="AG97" s="46"/>
      <c r="AH97" s="46"/>
      <c r="AI97" s="46"/>
      <c r="AJ97" s="46"/>
      <c r="AK97" s="46"/>
    </row>
    <row r="98" spans="1:37" ht="23.25" customHeight="1">
      <c r="A98" s="184" t="s">
        <v>32</v>
      </c>
      <c r="B98" s="189" t="str">
        <f>'MCC_2018-2019 Histoire'!C101</f>
        <v>Choix langue vivante S3</v>
      </c>
      <c r="C98" s="165">
        <f>'MCC_2018-2019 Histoire'!D101</f>
        <v>0</v>
      </c>
      <c r="D98" s="166" t="s">
        <v>130</v>
      </c>
      <c r="E98" s="167"/>
      <c r="F98" s="166" t="s">
        <v>41</v>
      </c>
      <c r="G98" s="168">
        <v>1</v>
      </c>
      <c r="H98" s="169"/>
      <c r="I98" s="169"/>
      <c r="J98" s="169"/>
      <c r="K98" s="188"/>
      <c r="L98" s="188"/>
      <c r="M98" s="188"/>
      <c r="N98" s="169"/>
      <c r="O98" s="169"/>
      <c r="P98" s="171"/>
      <c r="Q98" s="212"/>
      <c r="R98" s="173"/>
      <c r="S98" s="174"/>
      <c r="T98" s="174"/>
      <c r="U98" s="174"/>
      <c r="V98" s="174"/>
      <c r="W98" s="174"/>
      <c r="X98" s="174"/>
      <c r="Y98" s="174"/>
      <c r="Z98" s="174"/>
      <c r="AA98" s="174"/>
      <c r="AB98" s="174"/>
      <c r="AC98" s="174"/>
      <c r="AD98" s="222"/>
      <c r="AE98" s="222"/>
      <c r="AF98" s="222"/>
      <c r="AG98" s="222"/>
      <c r="AH98" s="222"/>
      <c r="AI98" s="222"/>
      <c r="AJ98" s="222"/>
      <c r="AK98" s="222"/>
    </row>
    <row r="99" spans="1:37" ht="23.25" customHeight="1">
      <c r="A99" s="1" t="s">
        <v>184</v>
      </c>
      <c r="B99" s="21" t="str">
        <f>'MCC_2018-2019 Histoire'!C102</f>
        <v>Allemand S3</v>
      </c>
      <c r="C99" s="5" t="str">
        <f>'MCC_2018-2019 Histoire'!D102</f>
        <v>LOL3B6A
LOL3C6A
LOL3D6A
LOL3DH41
LOL3E3A
LOL3G8A
LOL3H5A</v>
      </c>
      <c r="D99" s="6" t="s">
        <v>130</v>
      </c>
      <c r="E99" s="6" t="s">
        <v>64</v>
      </c>
      <c r="F99" s="6" t="s">
        <v>41</v>
      </c>
      <c r="G99" s="8"/>
      <c r="H99" s="5" t="s">
        <v>56</v>
      </c>
      <c r="I99" s="5" t="s">
        <v>56</v>
      </c>
      <c r="J99" s="10"/>
      <c r="K99" s="9">
        <v>2</v>
      </c>
      <c r="L99" s="9">
        <v>100</v>
      </c>
      <c r="M99" s="196">
        <f t="shared" si="8"/>
        <v>2</v>
      </c>
      <c r="N99" s="10">
        <f>'MCC_2018-2019 Histoire'!N102</f>
        <v>0</v>
      </c>
      <c r="O99" s="10">
        <f>'MCC_2018-2019 Histoire'!O102</f>
        <v>18</v>
      </c>
      <c r="P99" s="26">
        <f>'MCC_2018-2019 Histoire'!P102</f>
        <v>0</v>
      </c>
      <c r="Q99" s="187">
        <f t="shared" si="9"/>
        <v>1.08</v>
      </c>
      <c r="R99" s="52"/>
      <c r="S99" s="53"/>
      <c r="T99" s="53"/>
      <c r="U99" s="53"/>
      <c r="V99" s="53"/>
      <c r="W99" s="53">
        <v>1</v>
      </c>
      <c r="X99" s="53">
        <v>3</v>
      </c>
      <c r="Y99" s="10">
        <v>18</v>
      </c>
      <c r="Z99" s="53">
        <f t="shared" ref="Z99:Z108" si="10">X99*Y99</f>
        <v>54</v>
      </c>
      <c r="AA99" s="198">
        <f t="shared" ref="AA99:AA104" si="11">M99*Z99%</f>
        <v>1.08</v>
      </c>
      <c r="AB99" s="53"/>
      <c r="AC99" s="53"/>
      <c r="AD99" s="46"/>
      <c r="AE99" s="46"/>
      <c r="AF99" s="46"/>
      <c r="AG99" s="46"/>
      <c r="AH99" s="46"/>
      <c r="AI99" s="46"/>
      <c r="AJ99" s="46"/>
      <c r="AK99" s="46"/>
    </row>
    <row r="100" spans="1:37" ht="23.25" customHeight="1">
      <c r="A100" s="1" t="s">
        <v>185</v>
      </c>
      <c r="B100" s="21" t="str">
        <f>'MCC_2018-2019 Histoire'!C103</f>
        <v>Anglais S3</v>
      </c>
      <c r="C100" s="5" t="str">
        <f>'MCC_2018-2019 Histoire'!D103</f>
        <v>LOL3C6B
LOL3D6B
LOL3DH40
LOL3E3B
LOL3G8B
LOL3H5B</v>
      </c>
      <c r="D100" s="6" t="s">
        <v>130</v>
      </c>
      <c r="E100" s="6" t="s">
        <v>64</v>
      </c>
      <c r="F100" s="6" t="s">
        <v>41</v>
      </c>
      <c r="G100" s="8"/>
      <c r="H100" s="5" t="s">
        <v>56</v>
      </c>
      <c r="I100" s="5" t="s">
        <v>56</v>
      </c>
      <c r="J100" s="10"/>
      <c r="K100" s="9">
        <v>50</v>
      </c>
      <c r="L100" s="9">
        <v>50</v>
      </c>
      <c r="M100" s="196">
        <f t="shared" si="8"/>
        <v>100</v>
      </c>
      <c r="N100" s="10">
        <f>'MCC_2018-2019 Histoire'!N103</f>
        <v>0</v>
      </c>
      <c r="O100" s="10">
        <f>'MCC_2018-2019 Histoire'!O103</f>
        <v>18</v>
      </c>
      <c r="P100" s="26">
        <f>'MCC_2018-2019 Histoire'!P103</f>
        <v>0</v>
      </c>
      <c r="Q100" s="187">
        <f t="shared" si="9"/>
        <v>36</v>
      </c>
      <c r="R100" s="52"/>
      <c r="S100" s="53"/>
      <c r="T100" s="53"/>
      <c r="U100" s="53"/>
      <c r="V100" s="53"/>
      <c r="W100" s="53">
        <v>1</v>
      </c>
      <c r="X100" s="53">
        <v>2</v>
      </c>
      <c r="Y100" s="10">
        <v>18</v>
      </c>
      <c r="Z100" s="53">
        <f t="shared" si="10"/>
        <v>36</v>
      </c>
      <c r="AA100" s="198">
        <f t="shared" si="11"/>
        <v>36</v>
      </c>
      <c r="AB100" s="53"/>
      <c r="AC100" s="53"/>
      <c r="AD100" s="46"/>
      <c r="AE100" s="46"/>
      <c r="AF100" s="46"/>
      <c r="AG100" s="46"/>
      <c r="AH100" s="46"/>
      <c r="AI100" s="46"/>
      <c r="AJ100" s="46"/>
      <c r="AK100" s="46"/>
    </row>
    <row r="101" spans="1:37" ht="23.25" customHeight="1">
      <c r="A101" s="1" t="s">
        <v>186</v>
      </c>
      <c r="B101" s="21" t="str">
        <f>'MCC_2018-2019 Histoire'!C104</f>
        <v>Espagnol S3</v>
      </c>
      <c r="C101" s="5" t="str">
        <f>'MCC_2018-2019 Histoire'!D104</f>
        <v>LOL3B6B
LOL3D6C
LOL3DH42
LOL3E3C
LOL3G8C
LOL3H5C</v>
      </c>
      <c r="D101" s="6" t="s">
        <v>130</v>
      </c>
      <c r="E101" s="6" t="s">
        <v>64</v>
      </c>
      <c r="F101" s="6" t="s">
        <v>41</v>
      </c>
      <c r="G101" s="8"/>
      <c r="H101" s="5" t="s">
        <v>56</v>
      </c>
      <c r="I101" s="5" t="s">
        <v>56</v>
      </c>
      <c r="J101" s="10"/>
      <c r="K101" s="9">
        <v>7</v>
      </c>
      <c r="L101" s="9">
        <v>14</v>
      </c>
      <c r="M101" s="196">
        <f t="shared" si="8"/>
        <v>50</v>
      </c>
      <c r="N101" s="10">
        <f>'MCC_2018-2019 Histoire'!N104</f>
        <v>0</v>
      </c>
      <c r="O101" s="10">
        <f>'MCC_2018-2019 Histoire'!O104</f>
        <v>18</v>
      </c>
      <c r="P101" s="26">
        <f>'MCC_2018-2019 Histoire'!P104</f>
        <v>0</v>
      </c>
      <c r="Q101" s="187">
        <f t="shared" si="9"/>
        <v>9</v>
      </c>
      <c r="R101" s="52"/>
      <c r="S101" s="53"/>
      <c r="T101" s="53"/>
      <c r="U101" s="53"/>
      <c r="V101" s="53"/>
      <c r="W101" s="53">
        <v>1</v>
      </c>
      <c r="X101" s="53">
        <v>1</v>
      </c>
      <c r="Y101" s="10">
        <v>18</v>
      </c>
      <c r="Z101" s="53">
        <f t="shared" si="10"/>
        <v>18</v>
      </c>
      <c r="AA101" s="198">
        <f t="shared" si="11"/>
        <v>9</v>
      </c>
      <c r="AB101" s="53"/>
      <c r="AC101" s="53"/>
      <c r="AD101" s="46"/>
      <c r="AE101" s="46"/>
      <c r="AF101" s="46"/>
      <c r="AG101" s="46"/>
      <c r="AH101" s="46"/>
      <c r="AI101" s="46"/>
      <c r="AJ101" s="46"/>
      <c r="AK101" s="46"/>
    </row>
    <row r="102" spans="1:37" ht="23.25" customHeight="1">
      <c r="A102" s="1" t="s">
        <v>37</v>
      </c>
      <c r="B102" s="15" t="str">
        <f>'MCC_2018-2019 Histoire'!C110</f>
        <v>Latin S3</v>
      </c>
      <c r="C102" s="5" t="str">
        <f>'MCC_2018-2019 Histoire'!D110</f>
        <v>LOL3E50</v>
      </c>
      <c r="D102" s="6" t="s">
        <v>130</v>
      </c>
      <c r="E102" s="16" t="s">
        <v>83</v>
      </c>
      <c r="F102" s="6" t="s">
        <v>41</v>
      </c>
      <c r="G102" s="8"/>
      <c r="H102" s="5" t="s">
        <v>56</v>
      </c>
      <c r="I102" s="5" t="s">
        <v>56</v>
      </c>
      <c r="J102" s="10"/>
      <c r="K102" s="9">
        <v>60</v>
      </c>
      <c r="L102" s="9">
        <v>60</v>
      </c>
      <c r="M102" s="196">
        <f t="shared" si="8"/>
        <v>100</v>
      </c>
      <c r="N102" s="10">
        <f>'MCC_2018-2019 Histoire'!N110</f>
        <v>0</v>
      </c>
      <c r="O102" s="10">
        <f>'MCC_2018-2019 Histoire'!O110</f>
        <v>20</v>
      </c>
      <c r="P102" s="26">
        <f>'MCC_2018-2019 Histoire'!P110</f>
        <v>0</v>
      </c>
      <c r="Q102" s="187">
        <f t="shared" si="9"/>
        <v>40</v>
      </c>
      <c r="R102" s="52"/>
      <c r="S102" s="53"/>
      <c r="T102" s="53"/>
      <c r="U102" s="53"/>
      <c r="V102" s="53"/>
      <c r="W102" s="53">
        <v>1</v>
      </c>
      <c r="X102" s="53">
        <v>2</v>
      </c>
      <c r="Y102" s="10">
        <v>20</v>
      </c>
      <c r="Z102" s="53">
        <f t="shared" si="10"/>
        <v>40</v>
      </c>
      <c r="AA102" s="198">
        <f t="shared" si="11"/>
        <v>40</v>
      </c>
      <c r="AB102" s="53"/>
      <c r="AC102" s="53"/>
      <c r="AD102" s="46"/>
      <c r="AE102" s="46"/>
      <c r="AF102" s="46"/>
      <c r="AG102" s="46"/>
      <c r="AH102" s="46"/>
      <c r="AI102" s="46"/>
      <c r="AJ102" s="46"/>
      <c r="AK102" s="46"/>
    </row>
    <row r="103" spans="1:37" ht="23.25" customHeight="1">
      <c r="A103" s="1" t="s">
        <v>43</v>
      </c>
      <c r="B103" s="15" t="str">
        <f>'MCC_2018-2019 Histoire'!C98</f>
        <v>Informatique/bureautique (salle informatique)</v>
      </c>
      <c r="C103" s="5" t="str">
        <f>'MCC_2018-2019 Histoire'!D98</f>
        <v>LOL3E40
LOL3G90</v>
      </c>
      <c r="D103" s="6" t="s">
        <v>130</v>
      </c>
      <c r="E103" s="6" t="s">
        <v>187</v>
      </c>
      <c r="F103" s="6" t="s">
        <v>41</v>
      </c>
      <c r="G103" s="8"/>
      <c r="H103" s="5" t="s">
        <v>56</v>
      </c>
      <c r="I103" s="5" t="s">
        <v>56</v>
      </c>
      <c r="J103" s="10"/>
      <c r="K103" s="9">
        <v>56</v>
      </c>
      <c r="L103" s="9">
        <v>202</v>
      </c>
      <c r="M103" s="196">
        <f t="shared" si="8"/>
        <v>27.722772277227726</v>
      </c>
      <c r="N103" s="10">
        <f>'MCC_2018-2019 Histoire'!N98</f>
        <v>12</v>
      </c>
      <c r="O103" s="10">
        <f>'MCC_2018-2019 Histoire'!O98</f>
        <v>12</v>
      </c>
      <c r="P103" s="26">
        <f>'MCC_2018-2019 Histoire'!P98</f>
        <v>0</v>
      </c>
      <c r="Q103" s="187">
        <f t="shared" si="9"/>
        <v>33.267326732673268</v>
      </c>
      <c r="R103" s="52"/>
      <c r="S103" s="53"/>
      <c r="T103" s="53"/>
      <c r="U103" s="53"/>
      <c r="V103" s="53"/>
      <c r="W103" s="53">
        <v>1</v>
      </c>
      <c r="X103" s="53">
        <v>5</v>
      </c>
      <c r="Y103" s="10">
        <v>24</v>
      </c>
      <c r="Z103" s="53">
        <f t="shared" si="10"/>
        <v>120</v>
      </c>
      <c r="AA103" s="198">
        <f t="shared" si="11"/>
        <v>33.267326732673268</v>
      </c>
      <c r="AB103" s="53"/>
      <c r="AC103" s="53"/>
      <c r="AD103" s="46"/>
      <c r="AE103" s="46"/>
      <c r="AF103" s="46"/>
      <c r="AG103" s="46"/>
      <c r="AH103" s="46"/>
      <c r="AI103" s="46"/>
      <c r="AJ103" s="46"/>
      <c r="AK103" s="46"/>
    </row>
    <row r="104" spans="1:37" ht="23.25" customHeight="1">
      <c r="A104" s="1" t="s">
        <v>46</v>
      </c>
      <c r="B104" s="15" t="e">
        <f>'MCC_2018-2019 Histoire'!#REF!</f>
        <v>#REF!</v>
      </c>
      <c r="C104" s="5" t="e">
        <f>'MCC_2018-2019 Histoire'!#REF!</f>
        <v>#REF!</v>
      </c>
      <c r="D104" s="6" t="s">
        <v>130</v>
      </c>
      <c r="E104" s="6" t="s">
        <v>64</v>
      </c>
      <c r="F104" s="6" t="s">
        <v>41</v>
      </c>
      <c r="G104" s="8">
        <v>1</v>
      </c>
      <c r="H104" s="5" t="s">
        <v>56</v>
      </c>
      <c r="I104" s="5" t="s">
        <v>56</v>
      </c>
      <c r="J104" s="10"/>
      <c r="K104" s="14"/>
      <c r="L104" s="14"/>
      <c r="M104" s="196"/>
      <c r="N104" s="10" t="e">
        <f>'MCC_2018-2019 Histoire'!#REF!</f>
        <v>#REF!</v>
      </c>
      <c r="O104" s="10" t="e">
        <f>'MCC_2018-2019 Histoire'!#REF!</f>
        <v>#REF!</v>
      </c>
      <c r="P104" s="26" t="e">
        <f>'MCC_2018-2019 Histoire'!#REF!</f>
        <v>#REF!</v>
      </c>
      <c r="Q104" s="187">
        <f t="shared" si="9"/>
        <v>0</v>
      </c>
      <c r="R104" s="52"/>
      <c r="S104" s="53"/>
      <c r="T104" s="53"/>
      <c r="U104" s="53"/>
      <c r="V104" s="53"/>
      <c r="W104" s="53">
        <v>1</v>
      </c>
      <c r="X104" s="53"/>
      <c r="Y104" s="10">
        <v>15</v>
      </c>
      <c r="Z104" s="53">
        <f t="shared" si="10"/>
        <v>0</v>
      </c>
      <c r="AA104" s="198">
        <f t="shared" si="11"/>
        <v>0</v>
      </c>
      <c r="AB104" s="53"/>
      <c r="AC104" s="53"/>
      <c r="AD104" s="46"/>
      <c r="AE104" s="46"/>
      <c r="AF104" s="46"/>
      <c r="AG104" s="46"/>
      <c r="AH104" s="46"/>
      <c r="AI104" s="46"/>
      <c r="AJ104" s="46"/>
      <c r="AK104" s="46"/>
    </row>
    <row r="105" spans="1:37" ht="30.75" customHeight="1">
      <c r="A105" s="1" t="s">
        <v>222</v>
      </c>
      <c r="B105" s="21" t="e">
        <f>'MCC_2018-2019 Histoire'!#REF!</f>
        <v>#REF!</v>
      </c>
      <c r="C105" s="5" t="e">
        <f>'MCC_2018-2019 Histoire'!#REF!</f>
        <v>#REF!</v>
      </c>
      <c r="D105" s="11"/>
      <c r="E105" s="11"/>
      <c r="F105" s="11"/>
      <c r="G105" s="8"/>
      <c r="H105" s="5" t="s">
        <v>30</v>
      </c>
      <c r="I105" s="5" t="s">
        <v>30</v>
      </c>
      <c r="J105" s="10"/>
      <c r="K105" s="9">
        <v>27</v>
      </c>
      <c r="L105" s="9">
        <v>27</v>
      </c>
      <c r="M105" s="196">
        <f>(K105/L105)*100</f>
        <v>100</v>
      </c>
      <c r="N105" s="10" t="e">
        <f>'MCC_2018-2019 Histoire'!#REF!</f>
        <v>#REF!</v>
      </c>
      <c r="O105" s="10" t="e">
        <f>'MCC_2018-2019 Histoire'!#REF!</f>
        <v>#REF!</v>
      </c>
      <c r="P105" s="26" t="e">
        <f>'MCC_2018-2019 Histoire'!#REF!</f>
        <v>#REF!</v>
      </c>
      <c r="Q105" s="187">
        <v>0</v>
      </c>
      <c r="R105" s="52">
        <v>1.5</v>
      </c>
      <c r="S105" s="53">
        <v>1</v>
      </c>
      <c r="T105" s="53">
        <v>15</v>
      </c>
      <c r="U105" s="53">
        <v>22.5</v>
      </c>
      <c r="V105" s="134">
        <f>U105*M105%</f>
        <v>22.5</v>
      </c>
      <c r="W105" s="53"/>
      <c r="X105" s="53"/>
      <c r="Y105" s="53"/>
      <c r="Z105" s="53"/>
      <c r="AA105" s="53"/>
      <c r="AB105" s="53"/>
      <c r="AC105" s="53"/>
      <c r="AD105" s="46"/>
      <c r="AE105" s="46"/>
      <c r="AF105" s="46"/>
      <c r="AG105" s="46"/>
      <c r="AH105" s="46"/>
      <c r="AI105" s="46"/>
      <c r="AJ105" s="46"/>
      <c r="AK105" s="46"/>
    </row>
    <row r="106" spans="1:37" ht="23.25" customHeight="1">
      <c r="A106" s="184" t="s">
        <v>49</v>
      </c>
      <c r="B106" s="189" t="str">
        <f>'MCC_2018-2019 Histoire'!C105</f>
        <v>Choix Atelier d'histoire S3 (1 UE parmi 2)</v>
      </c>
      <c r="C106" s="165">
        <f>'MCC_2018-2019 Histoire'!D105</f>
        <v>0</v>
      </c>
      <c r="D106" s="166" t="s">
        <v>130</v>
      </c>
      <c r="E106" s="167"/>
      <c r="F106" s="166" t="s">
        <v>22</v>
      </c>
      <c r="G106" s="168">
        <v>1</v>
      </c>
      <c r="H106" s="169"/>
      <c r="I106" s="169"/>
      <c r="J106" s="169"/>
      <c r="K106" s="188"/>
      <c r="L106" s="188"/>
      <c r="M106" s="188"/>
      <c r="N106" s="169"/>
      <c r="O106" s="169"/>
      <c r="P106" s="171"/>
      <c r="Q106" s="212"/>
      <c r="R106" s="173"/>
      <c r="S106" s="174"/>
      <c r="T106" s="174"/>
      <c r="U106" s="174"/>
      <c r="V106" s="174"/>
      <c r="W106" s="174"/>
      <c r="X106" s="174"/>
      <c r="Y106" s="174"/>
      <c r="Z106" s="174"/>
      <c r="AA106" s="174"/>
      <c r="AB106" s="174"/>
      <c r="AC106" s="174"/>
      <c r="AD106" s="222"/>
      <c r="AE106" s="222"/>
      <c r="AF106" s="222"/>
      <c r="AG106" s="222"/>
      <c r="AH106" s="222"/>
      <c r="AI106" s="222"/>
      <c r="AJ106" s="222"/>
      <c r="AK106" s="222"/>
    </row>
    <row r="107" spans="1:37" ht="23.25" customHeight="1">
      <c r="A107" s="1" t="s">
        <v>148</v>
      </c>
      <c r="B107" s="21" t="str">
        <f>'MCC_2018-2019 Histoire'!C106</f>
        <v>Atelier d’histoire contemporaine S3</v>
      </c>
      <c r="C107" s="5" t="str">
        <f>'MCC_2018-2019 Histoire'!D106</f>
        <v>LOL3DH23
LOL3E6A</v>
      </c>
      <c r="D107" s="11"/>
      <c r="E107" s="11"/>
      <c r="F107" s="11"/>
      <c r="G107" s="8"/>
      <c r="H107" s="5" t="s">
        <v>30</v>
      </c>
      <c r="I107" s="5" t="s">
        <v>30</v>
      </c>
      <c r="J107" s="5" t="s">
        <v>24</v>
      </c>
      <c r="K107" s="9">
        <v>47</v>
      </c>
      <c r="L107" s="9">
        <v>48</v>
      </c>
      <c r="M107" s="196">
        <f t="shared" si="8"/>
        <v>97.916666666666657</v>
      </c>
      <c r="N107" s="10">
        <f>'MCC_2018-2019 Histoire'!N106</f>
        <v>18</v>
      </c>
      <c r="O107" s="10">
        <f>'MCC_2018-2019 Histoire'!O106</f>
        <v>0</v>
      </c>
      <c r="P107" s="26">
        <f>'MCC_2018-2019 Histoire'!P106</f>
        <v>0</v>
      </c>
      <c r="Q107" s="187">
        <f t="shared" si="9"/>
        <v>35.249999999999993</v>
      </c>
      <c r="R107" s="52">
        <v>1.5</v>
      </c>
      <c r="S107" s="53">
        <v>1</v>
      </c>
      <c r="T107" s="53">
        <v>8</v>
      </c>
      <c r="U107" s="53">
        <v>12</v>
      </c>
      <c r="V107" s="186">
        <f>U107*M107%</f>
        <v>11.749999999999998</v>
      </c>
      <c r="W107" s="53">
        <v>1</v>
      </c>
      <c r="X107" s="53">
        <v>2</v>
      </c>
      <c r="Y107" s="53">
        <v>12</v>
      </c>
      <c r="Z107" s="53">
        <f t="shared" si="10"/>
        <v>24</v>
      </c>
      <c r="AA107" s="198">
        <f>M107*Z107%</f>
        <v>23.499999999999996</v>
      </c>
      <c r="AB107" s="53"/>
      <c r="AC107" s="53"/>
      <c r="AD107" s="46"/>
      <c r="AE107" s="46"/>
      <c r="AF107" s="46"/>
      <c r="AG107" s="46"/>
      <c r="AH107" s="46"/>
      <c r="AI107" s="46"/>
      <c r="AJ107" s="46"/>
      <c r="AK107" s="46"/>
    </row>
    <row r="108" spans="1:37" ht="23.25" customHeight="1">
      <c r="A108" s="1" t="s">
        <v>150</v>
      </c>
      <c r="B108" s="21" t="str">
        <f>'MCC_2018-2019 Histoire'!C107</f>
        <v>Atelier d’histoire médiévale  - S3</v>
      </c>
      <c r="C108" s="5" t="str">
        <f>'MCC_2018-2019 Histoire'!D107</f>
        <v>LOL3DH24
LOL3E6B</v>
      </c>
      <c r="D108" s="11"/>
      <c r="E108" s="11"/>
      <c r="F108" s="11"/>
      <c r="G108" s="8"/>
      <c r="H108" s="5" t="s">
        <v>30</v>
      </c>
      <c r="I108" s="5" t="s">
        <v>30</v>
      </c>
      <c r="J108" s="5" t="s">
        <v>31</v>
      </c>
      <c r="K108" s="9">
        <v>10</v>
      </c>
      <c r="L108" s="9">
        <v>42</v>
      </c>
      <c r="M108" s="196">
        <f t="shared" si="8"/>
        <v>23.809523809523807</v>
      </c>
      <c r="N108" s="10">
        <f>'MCC_2018-2019 Histoire'!N107</f>
        <v>18</v>
      </c>
      <c r="O108" s="10">
        <f>'MCC_2018-2019 Histoire'!O107</f>
        <v>0</v>
      </c>
      <c r="P108" s="26">
        <f>'MCC_2018-2019 Histoire'!P107</f>
        <v>0</v>
      </c>
      <c r="Q108" s="187">
        <f t="shared" si="9"/>
        <v>5.7142857142857135</v>
      </c>
      <c r="R108" s="52">
        <v>1.5</v>
      </c>
      <c r="S108" s="53">
        <v>1</v>
      </c>
      <c r="T108" s="53">
        <v>8</v>
      </c>
      <c r="U108" s="53">
        <v>12</v>
      </c>
      <c r="V108" s="186">
        <f>U108*M108%</f>
        <v>2.8571428571428568</v>
      </c>
      <c r="W108" s="53">
        <v>1</v>
      </c>
      <c r="X108" s="53">
        <v>1</v>
      </c>
      <c r="Y108" s="53">
        <v>12</v>
      </c>
      <c r="Z108" s="53">
        <f t="shared" si="10"/>
        <v>12</v>
      </c>
      <c r="AA108" s="198">
        <f>M108*Z108%</f>
        <v>2.8571428571428568</v>
      </c>
      <c r="AB108" s="53"/>
      <c r="AC108" s="53"/>
      <c r="AD108" s="46"/>
      <c r="AE108" s="46"/>
      <c r="AF108" s="46"/>
      <c r="AG108" s="46"/>
      <c r="AH108" s="46"/>
      <c r="AI108" s="46"/>
      <c r="AJ108" s="46"/>
      <c r="AK108" s="46"/>
    </row>
    <row r="109" spans="1:37" ht="27.75" customHeight="1">
      <c r="A109" s="47"/>
      <c r="B109" s="124" t="str">
        <f>'MCC_2018-2019 Histoire'!C113</f>
        <v>Parcours MEFF - Métiers de l'enseignement et de la formation</v>
      </c>
      <c r="C109" s="38" t="str">
        <f>'MCC_2018-2019 Histoire'!D113</f>
        <v>LOL3EP1A</v>
      </c>
      <c r="D109" s="36"/>
      <c r="E109" s="36"/>
      <c r="F109" s="36"/>
      <c r="G109" s="40"/>
      <c r="H109" s="38"/>
      <c r="I109" s="38"/>
      <c r="J109" s="38"/>
      <c r="K109" s="47"/>
      <c r="L109" s="47"/>
      <c r="M109" s="47"/>
      <c r="N109" s="38"/>
      <c r="O109" s="38"/>
      <c r="P109" s="41"/>
      <c r="Q109" s="42"/>
      <c r="R109" s="125"/>
      <c r="S109" s="135"/>
      <c r="T109" s="135"/>
      <c r="U109" s="135"/>
      <c r="V109" s="135"/>
      <c r="W109" s="135"/>
      <c r="X109" s="135"/>
      <c r="Y109" s="135"/>
      <c r="Z109" s="135"/>
      <c r="AA109" s="135"/>
      <c r="AB109" s="135"/>
      <c r="AC109" s="135"/>
      <c r="AD109" s="89"/>
      <c r="AE109" s="89"/>
      <c r="AF109" s="89"/>
      <c r="AG109" s="89"/>
      <c r="AH109" s="89"/>
      <c r="AI109" s="89"/>
      <c r="AJ109" s="89"/>
      <c r="AK109" s="89"/>
    </row>
    <row r="110" spans="1:37" ht="23.25" customHeight="1">
      <c r="A110" s="1" t="s">
        <v>154</v>
      </c>
      <c r="B110" s="15" t="str">
        <f>'MCC_2018-2019 Histoire'!C115</f>
        <v>Agriculture et alimentation dans le monde (CM)</v>
      </c>
      <c r="C110" s="5">
        <f>'MCC_2018-2019 Histoire'!D115</f>
        <v>0</v>
      </c>
      <c r="D110" s="6" t="s">
        <v>120</v>
      </c>
      <c r="E110" s="6" t="s">
        <v>29</v>
      </c>
      <c r="F110" s="6" t="s">
        <v>41</v>
      </c>
      <c r="G110" s="8"/>
      <c r="H110" s="5" t="s">
        <v>56</v>
      </c>
      <c r="I110" s="5" t="s">
        <v>56</v>
      </c>
      <c r="J110" s="10"/>
      <c r="K110" s="9">
        <v>22</v>
      </c>
      <c r="L110" s="9">
        <v>22</v>
      </c>
      <c r="M110" s="196">
        <f t="shared" si="8"/>
        <v>100</v>
      </c>
      <c r="N110" s="10">
        <f>'MCC_2018-2019 Histoire'!N115</f>
        <v>15</v>
      </c>
      <c r="O110" s="10">
        <f>'MCC_2018-2019 Histoire'!O115</f>
        <v>0</v>
      </c>
      <c r="P110" s="26">
        <f>'MCC_2018-2019 Histoire'!P115</f>
        <v>0</v>
      </c>
      <c r="Q110" s="187">
        <f t="shared" si="9"/>
        <v>22.5</v>
      </c>
      <c r="R110" s="52">
        <v>1.5</v>
      </c>
      <c r="S110" s="53">
        <v>1</v>
      </c>
      <c r="T110" s="53">
        <v>15</v>
      </c>
      <c r="U110" s="53">
        <v>22.5</v>
      </c>
      <c r="V110" s="134">
        <f>U110*M110%</f>
        <v>22.5</v>
      </c>
      <c r="W110" s="53"/>
      <c r="X110" s="53"/>
      <c r="Y110" s="53"/>
      <c r="Z110" s="53"/>
      <c r="AA110" s="53"/>
      <c r="AB110" s="53"/>
      <c r="AC110" s="53"/>
      <c r="AD110" s="46"/>
      <c r="AE110" s="46"/>
      <c r="AF110" s="46"/>
      <c r="AG110" s="46"/>
      <c r="AH110" s="46"/>
      <c r="AI110" s="46"/>
      <c r="AJ110" s="46"/>
      <c r="AK110" s="46"/>
    </row>
    <row r="111" spans="1:37" ht="23.25" customHeight="1">
      <c r="A111" s="1" t="s">
        <v>58</v>
      </c>
      <c r="B111" s="15" t="str">
        <f>'MCC_2018-2019 Histoire'!C116</f>
        <v>Géographie urbaine (CM)</v>
      </c>
      <c r="C111" s="5" t="str">
        <f>'MCC_2018-2019 Histoire'!D116</f>
        <v>LOL3E7B</v>
      </c>
      <c r="D111" s="6" t="s">
        <v>120</v>
      </c>
      <c r="E111" s="6" t="s">
        <v>29</v>
      </c>
      <c r="F111" s="6" t="s">
        <v>41</v>
      </c>
      <c r="G111" s="8"/>
      <c r="H111" s="5" t="s">
        <v>56</v>
      </c>
      <c r="I111" s="5" t="s">
        <v>56</v>
      </c>
      <c r="J111" s="10"/>
      <c r="K111" s="9">
        <v>18</v>
      </c>
      <c r="L111" s="9">
        <v>18</v>
      </c>
      <c r="M111" s="196">
        <f t="shared" si="8"/>
        <v>100</v>
      </c>
      <c r="N111" s="10">
        <f>'MCC_2018-2019 Histoire'!N116</f>
        <v>15</v>
      </c>
      <c r="O111" s="10">
        <f>'MCC_2018-2019 Histoire'!O116</f>
        <v>0</v>
      </c>
      <c r="P111" s="26">
        <f>'MCC_2018-2019 Histoire'!P116</f>
        <v>0</v>
      </c>
      <c r="Q111" s="187">
        <f t="shared" si="9"/>
        <v>22.5</v>
      </c>
      <c r="R111" s="52">
        <v>1.5</v>
      </c>
      <c r="S111" s="53">
        <v>1</v>
      </c>
      <c r="T111" s="53">
        <v>15</v>
      </c>
      <c r="U111" s="53">
        <v>22.5</v>
      </c>
      <c r="V111" s="134">
        <f>U111*M111%</f>
        <v>22.5</v>
      </c>
      <c r="W111" s="53"/>
      <c r="X111" s="53"/>
      <c r="Y111" s="53"/>
      <c r="Z111" s="53"/>
      <c r="AA111" s="53"/>
      <c r="AB111" s="53"/>
      <c r="AC111" s="53"/>
      <c r="AD111" s="46"/>
      <c r="AE111" s="46"/>
      <c r="AF111" s="46"/>
      <c r="AG111" s="46"/>
      <c r="AH111" s="46"/>
      <c r="AI111" s="46"/>
      <c r="AJ111" s="46"/>
      <c r="AK111" s="46"/>
    </row>
    <row r="112" spans="1:37" ht="23.25" customHeight="1">
      <c r="A112" s="1" t="s">
        <v>72</v>
      </c>
      <c r="B112" s="15" t="str">
        <f>'MCC_2018-2019 Histoire'!C117</f>
        <v xml:space="preserve">Connaissance des institutions éducatives </v>
      </c>
      <c r="C112" s="5" t="str">
        <f>'MCC_2018-2019 Histoire'!D117</f>
        <v>LOL3D7B
LOL3E7D
LOL3H7C</v>
      </c>
      <c r="D112" s="6" t="s">
        <v>120</v>
      </c>
      <c r="E112" s="6" t="s">
        <v>29</v>
      </c>
      <c r="F112" s="6" t="s">
        <v>41</v>
      </c>
      <c r="G112" s="8"/>
      <c r="H112" s="5" t="s">
        <v>30</v>
      </c>
      <c r="I112" s="5" t="s">
        <v>30</v>
      </c>
      <c r="J112" s="10"/>
      <c r="K112" s="9">
        <v>29</v>
      </c>
      <c r="L112" s="9">
        <v>152</v>
      </c>
      <c r="M112" s="196">
        <f t="shared" si="8"/>
        <v>19.078947368421055</v>
      </c>
      <c r="N112" s="10">
        <f>'MCC_2018-2019 Histoire'!N117</f>
        <v>20</v>
      </c>
      <c r="O112" s="10" t="str">
        <f>'MCC_2018-2019 Histoire'!O117</f>
        <v/>
      </c>
      <c r="P112" s="26" t="str">
        <f>'MCC_2018-2019 Histoire'!P117</f>
        <v/>
      </c>
      <c r="Q112" s="187">
        <f>V112+AA112+AF112+AK112</f>
        <v>16.503289473684212</v>
      </c>
      <c r="R112" s="52">
        <v>1.5</v>
      </c>
      <c r="S112" s="53">
        <v>1</v>
      </c>
      <c r="T112" s="53">
        <v>4</v>
      </c>
      <c r="U112" s="53">
        <v>22.5</v>
      </c>
      <c r="V112" s="186">
        <f>U112*M112%</f>
        <v>4.2927631578947372</v>
      </c>
      <c r="W112" s="53">
        <v>1</v>
      </c>
      <c r="X112" s="53">
        <v>4</v>
      </c>
      <c r="Y112" s="53">
        <v>16</v>
      </c>
      <c r="Z112" s="53">
        <f>X112*Y112</f>
        <v>64</v>
      </c>
      <c r="AA112" s="198">
        <f>M112*Z112%</f>
        <v>12.210526315789476</v>
      </c>
      <c r="AB112" s="53"/>
      <c r="AC112" s="53"/>
      <c r="AD112" s="46"/>
      <c r="AE112" s="46"/>
      <c r="AF112" s="46"/>
      <c r="AG112" s="46"/>
      <c r="AH112" s="46"/>
      <c r="AI112" s="46"/>
      <c r="AJ112" s="46"/>
      <c r="AK112" s="46"/>
    </row>
    <row r="113" spans="1:37" ht="23.25" customHeight="1">
      <c r="A113" s="47"/>
      <c r="B113" s="124" t="str">
        <f>'MCC_2018-2019 Histoire'!C118</f>
        <v>Parcours Patrimoine et Culture</v>
      </c>
      <c r="C113" s="38" t="str">
        <f>'MCC_2018-2019 Histoire'!D118</f>
        <v>LOL3EP2A</v>
      </c>
      <c r="D113" s="36"/>
      <c r="E113" s="36"/>
      <c r="F113" s="36"/>
      <c r="G113" s="40"/>
      <c r="H113" s="38"/>
      <c r="I113" s="38"/>
      <c r="J113" s="38"/>
      <c r="K113" s="47"/>
      <c r="L113" s="47"/>
      <c r="M113" s="47"/>
      <c r="N113" s="38"/>
      <c r="O113" s="38"/>
      <c r="P113" s="41"/>
      <c r="Q113" s="42"/>
      <c r="R113" s="125"/>
      <c r="S113" s="154"/>
      <c r="T113" s="135"/>
      <c r="U113" s="135"/>
      <c r="V113" s="135"/>
      <c r="W113" s="135"/>
      <c r="X113" s="135"/>
      <c r="Y113" s="135"/>
      <c r="Z113" s="135"/>
      <c r="AA113" s="135"/>
      <c r="AB113" s="135"/>
      <c r="AC113" s="135"/>
      <c r="AD113" s="89"/>
      <c r="AE113" s="89"/>
      <c r="AF113" s="89"/>
      <c r="AG113" s="89"/>
      <c r="AH113" s="89"/>
      <c r="AI113" s="89"/>
      <c r="AJ113" s="89"/>
      <c r="AK113" s="89"/>
    </row>
    <row r="114" spans="1:37" ht="23.25" customHeight="1">
      <c r="A114" s="1" t="s">
        <v>77</v>
      </c>
      <c r="B114" s="15" t="str">
        <f>'MCC_2018-2019 Histoire'!C120</f>
        <v>Littérature et politique</v>
      </c>
      <c r="C114" s="5" t="str">
        <f>'MCC_2018-2019 Histoire'!D120</f>
        <v>LOL3E8C
LOL5G9C</v>
      </c>
      <c r="D114" s="6" t="s">
        <v>120</v>
      </c>
      <c r="E114" s="6" t="s">
        <v>80</v>
      </c>
      <c r="F114" s="6" t="s">
        <v>41</v>
      </c>
      <c r="G114" s="8"/>
      <c r="H114" s="5" t="s">
        <v>30</v>
      </c>
      <c r="I114" s="5" t="s">
        <v>30</v>
      </c>
      <c r="J114" s="10"/>
      <c r="K114" s="9">
        <v>27</v>
      </c>
      <c r="L114" s="9">
        <v>41</v>
      </c>
      <c r="M114" s="196">
        <f t="shared" si="8"/>
        <v>65.853658536585371</v>
      </c>
      <c r="N114" s="10">
        <f>'MCC_2018-2019 Histoire'!N120</f>
        <v>0</v>
      </c>
      <c r="O114" s="10">
        <f>'MCC_2018-2019 Histoire'!O120</f>
        <v>18</v>
      </c>
      <c r="P114" s="26">
        <f>'MCC_2018-2019 Histoire'!P120</f>
        <v>0</v>
      </c>
      <c r="Q114" s="187">
        <f>V114+AA114+AF114+AK114</f>
        <v>11.853658536585366</v>
      </c>
      <c r="R114" s="52"/>
      <c r="S114" s="153"/>
      <c r="T114" s="53"/>
      <c r="U114" s="53"/>
      <c r="V114" s="53"/>
      <c r="W114" s="53">
        <v>1</v>
      </c>
      <c r="X114" s="53">
        <v>1</v>
      </c>
      <c r="Y114" s="53">
        <v>18</v>
      </c>
      <c r="Z114" s="53">
        <f>X114*Y114</f>
        <v>18</v>
      </c>
      <c r="AA114" s="198">
        <f>M114*Z114%</f>
        <v>11.853658536585366</v>
      </c>
      <c r="AB114" s="53"/>
      <c r="AC114" s="53"/>
      <c r="AD114" s="46"/>
      <c r="AE114" s="46"/>
      <c r="AF114" s="46"/>
      <c r="AG114" s="46"/>
      <c r="AH114" s="46"/>
      <c r="AI114" s="46"/>
      <c r="AJ114" s="46"/>
      <c r="AK114" s="46"/>
    </row>
    <row r="115" spans="1:37" ht="23.25" customHeight="1">
      <c r="A115" s="1" t="s">
        <v>81</v>
      </c>
      <c r="B115" s="15" t="str">
        <f>'MCC_2018-2019 Histoire'!C121</f>
        <v>Archéologie et épigraphie anciennes</v>
      </c>
      <c r="C115" s="5" t="str">
        <f>'MCC_2018-2019 Histoire'!D121</f>
        <v>LOL5E5A</v>
      </c>
      <c r="D115" s="6" t="s">
        <v>120</v>
      </c>
      <c r="E115" s="11"/>
      <c r="F115" s="6" t="s">
        <v>22</v>
      </c>
      <c r="G115" s="8"/>
      <c r="H115" s="5" t="s">
        <v>56</v>
      </c>
      <c r="I115" s="5" t="s">
        <v>56</v>
      </c>
      <c r="J115" s="5" t="s">
        <v>31</v>
      </c>
      <c r="K115" s="9">
        <v>42</v>
      </c>
      <c r="L115" s="9">
        <v>42</v>
      </c>
      <c r="M115" s="196">
        <f t="shared" si="8"/>
        <v>100</v>
      </c>
      <c r="N115" s="10">
        <f>'MCC_2018-2019 Histoire'!N121</f>
        <v>0</v>
      </c>
      <c r="O115" s="10">
        <f>'MCC_2018-2019 Histoire'!O121</f>
        <v>16</v>
      </c>
      <c r="P115" s="26">
        <f>'MCC_2018-2019 Histoire'!P121</f>
        <v>0</v>
      </c>
      <c r="Q115" s="187">
        <f t="shared" ref="Q115:Q131" si="12">V115+AA115+AF115+AK115</f>
        <v>16</v>
      </c>
      <c r="R115" s="52"/>
      <c r="S115" s="153"/>
      <c r="T115" s="53"/>
      <c r="U115" s="53"/>
      <c r="V115" s="53"/>
      <c r="W115" s="53">
        <v>1</v>
      </c>
      <c r="X115" s="53">
        <v>1</v>
      </c>
      <c r="Y115" s="53">
        <v>16</v>
      </c>
      <c r="Z115" s="53">
        <f>X115*Y115</f>
        <v>16</v>
      </c>
      <c r="AA115" s="198">
        <f>M115*Z115%</f>
        <v>16</v>
      </c>
      <c r="AB115" s="53"/>
      <c r="AC115" s="53"/>
      <c r="AD115" s="46"/>
      <c r="AE115" s="46"/>
      <c r="AF115" s="46"/>
      <c r="AG115" s="46"/>
      <c r="AH115" s="46"/>
      <c r="AI115" s="46"/>
      <c r="AJ115" s="46"/>
      <c r="AK115" s="46"/>
    </row>
    <row r="116" spans="1:37" ht="23.25" customHeight="1">
      <c r="A116" s="1" t="s">
        <v>86</v>
      </c>
      <c r="B116" s="15" t="str">
        <f>'MCC_2018-2019 Histoire'!C122</f>
        <v>Musée et étude d’oeuvres</v>
      </c>
      <c r="C116" s="5">
        <f>'MCC_2018-2019 Histoire'!D122</f>
        <v>0</v>
      </c>
      <c r="D116" s="6" t="s">
        <v>120</v>
      </c>
      <c r="E116" s="11"/>
      <c r="F116" s="6" t="s">
        <v>22</v>
      </c>
      <c r="G116" s="8"/>
      <c r="H116" s="5" t="s">
        <v>56</v>
      </c>
      <c r="I116" s="5" t="s">
        <v>56</v>
      </c>
      <c r="J116" s="10"/>
      <c r="K116" s="9">
        <v>42</v>
      </c>
      <c r="L116" s="9">
        <v>42</v>
      </c>
      <c r="M116" s="196">
        <f t="shared" si="8"/>
        <v>100</v>
      </c>
      <c r="N116" s="10">
        <f>'MCC_2018-2019 Histoire'!N122</f>
        <v>0</v>
      </c>
      <c r="O116" s="10">
        <f>'MCC_2018-2019 Histoire'!O122</f>
        <v>12</v>
      </c>
      <c r="P116" s="26">
        <f>'MCC_2018-2019 Histoire'!P122</f>
        <v>0</v>
      </c>
      <c r="Q116" s="187">
        <f t="shared" si="12"/>
        <v>12</v>
      </c>
      <c r="R116" s="52"/>
      <c r="S116" s="153"/>
      <c r="T116" s="53"/>
      <c r="U116" s="53"/>
      <c r="V116" s="53"/>
      <c r="W116" s="53">
        <v>1</v>
      </c>
      <c r="X116" s="53">
        <v>1</v>
      </c>
      <c r="Y116" s="53">
        <v>12</v>
      </c>
      <c r="Z116" s="53">
        <f>X116*Y116</f>
        <v>12</v>
      </c>
      <c r="AA116" s="198">
        <f>M116*Z116%</f>
        <v>12</v>
      </c>
      <c r="AB116" s="53"/>
      <c r="AC116" s="53"/>
      <c r="AD116" s="46"/>
      <c r="AE116" s="46"/>
      <c r="AF116" s="46"/>
      <c r="AG116" s="46"/>
      <c r="AH116" s="46"/>
      <c r="AI116" s="46"/>
      <c r="AJ116" s="46"/>
      <c r="AK116" s="46"/>
    </row>
    <row r="117" spans="1:37" ht="23.25" customHeight="1">
      <c r="A117" s="47"/>
      <c r="B117" s="124" t="str">
        <f>'MCC_2018-2019 Histoire'!C123</f>
        <v>Parcours Histoire-Droit</v>
      </c>
      <c r="C117" s="38" t="str">
        <f>'MCC_2018-2019 Histoire'!D123</f>
        <v>LOL3DHHH</v>
      </c>
      <c r="D117" s="36"/>
      <c r="E117" s="36"/>
      <c r="F117" s="36"/>
      <c r="G117" s="40"/>
      <c r="H117" s="38"/>
      <c r="I117" s="38"/>
      <c r="J117" s="38"/>
      <c r="K117" s="83">
        <v>20</v>
      </c>
      <c r="L117" s="83"/>
      <c r="M117" s="83"/>
      <c r="N117" s="38"/>
      <c r="O117" s="38"/>
      <c r="P117" s="41"/>
      <c r="Q117" s="42"/>
      <c r="R117" s="125"/>
      <c r="S117" s="154"/>
      <c r="T117" s="135"/>
      <c r="U117" s="135"/>
      <c r="V117" s="135"/>
      <c r="W117" s="135"/>
      <c r="X117" s="135"/>
      <c r="Y117" s="135"/>
      <c r="Z117" s="135"/>
      <c r="AA117" s="135"/>
      <c r="AB117" s="135"/>
      <c r="AC117" s="135"/>
      <c r="AD117" s="89"/>
      <c r="AE117" s="89"/>
      <c r="AF117" s="89"/>
      <c r="AG117" s="89"/>
      <c r="AH117" s="89"/>
      <c r="AI117" s="89"/>
      <c r="AJ117" s="89"/>
      <c r="AK117" s="89"/>
    </row>
    <row r="118" spans="1:37" ht="23.25" customHeight="1">
      <c r="A118" s="15" t="s">
        <v>88</v>
      </c>
      <c r="B118" s="20" t="e">
        <f>'MCC_2018-2019 Histoire'!#REF!</f>
        <v>#REF!</v>
      </c>
      <c r="C118" s="5" t="e">
        <f>'MCC_2018-2019 Histoire'!#REF!</f>
        <v>#REF!</v>
      </c>
      <c r="D118" s="6" t="s">
        <v>130</v>
      </c>
      <c r="E118" s="6" t="s">
        <v>21</v>
      </c>
      <c r="F118" s="7" t="s">
        <v>22</v>
      </c>
      <c r="G118" s="10"/>
      <c r="H118" s="5">
        <v>6</v>
      </c>
      <c r="I118" s="5">
        <v>6</v>
      </c>
      <c r="J118" s="5">
        <v>21</v>
      </c>
      <c r="K118" s="10">
        <v>2</v>
      </c>
      <c r="L118" s="10">
        <v>90</v>
      </c>
      <c r="M118" s="196">
        <f t="shared" si="8"/>
        <v>2.2222222222222223</v>
      </c>
      <c r="N118" s="10" t="e">
        <f>'MCC_2018-2019 Histoire'!#REF!</f>
        <v>#REF!</v>
      </c>
      <c r="O118" s="10" t="e">
        <f>'MCC_2018-2019 Histoire'!#REF!</f>
        <v>#REF!</v>
      </c>
      <c r="P118" s="90" t="e">
        <f>'MCC_2018-2019 Histoire'!#REF!</f>
        <v>#REF!</v>
      </c>
      <c r="Q118" s="187">
        <f t="shared" si="12"/>
        <v>0.8</v>
      </c>
      <c r="R118" s="52">
        <v>1.5</v>
      </c>
      <c r="S118" s="53">
        <v>1</v>
      </c>
      <c r="T118" s="53">
        <v>24</v>
      </c>
      <c r="U118" s="53">
        <v>36</v>
      </c>
      <c r="V118" s="186">
        <f>U118*M118%</f>
        <v>0.8</v>
      </c>
      <c r="W118" s="53"/>
      <c r="X118" s="53"/>
      <c r="Y118" s="53"/>
      <c r="Z118" s="53"/>
      <c r="AA118" s="198"/>
      <c r="AB118" s="53"/>
      <c r="AC118" s="53"/>
      <c r="AD118" s="46"/>
      <c r="AE118" s="46"/>
      <c r="AF118" s="46"/>
      <c r="AG118" s="46"/>
      <c r="AH118" s="46"/>
      <c r="AI118" s="46"/>
      <c r="AJ118" s="46"/>
      <c r="AK118" s="46"/>
    </row>
    <row r="119" spans="1:37" ht="23.25" customHeight="1">
      <c r="A119" s="15" t="s">
        <v>88</v>
      </c>
      <c r="B119" s="20" t="e">
        <f>'MCC_2018-2019 Histoire'!#REF!</f>
        <v>#REF!</v>
      </c>
      <c r="C119" s="5" t="e">
        <f>'MCC_2018-2019 Histoire'!#REF!</f>
        <v>#REF!</v>
      </c>
      <c r="D119" s="6" t="s">
        <v>130</v>
      </c>
      <c r="E119" s="6" t="s">
        <v>21</v>
      </c>
      <c r="F119" s="7" t="s">
        <v>22</v>
      </c>
      <c r="G119" s="10"/>
      <c r="H119" s="5">
        <v>6</v>
      </c>
      <c r="I119" s="5">
        <v>6</v>
      </c>
      <c r="J119" s="5">
        <v>21</v>
      </c>
      <c r="K119" s="10">
        <v>2</v>
      </c>
      <c r="L119" s="10">
        <v>84</v>
      </c>
      <c r="M119" s="196">
        <f t="shared" si="8"/>
        <v>2.3809523809523809</v>
      </c>
      <c r="N119" s="10" t="e">
        <f>'MCC_2018-2019 Histoire'!#REF!</f>
        <v>#REF!</v>
      </c>
      <c r="O119" s="10" t="e">
        <f>'MCC_2018-2019 Histoire'!#REF!</f>
        <v>#REF!</v>
      </c>
      <c r="P119" s="90" t="e">
        <f>'MCC_2018-2019 Histoire'!#REF!</f>
        <v>#REF!</v>
      </c>
      <c r="Q119" s="187">
        <f t="shared" si="12"/>
        <v>1.1428571428571428</v>
      </c>
      <c r="R119" s="52"/>
      <c r="S119" s="53"/>
      <c r="T119" s="53"/>
      <c r="U119" s="53"/>
      <c r="V119" s="186"/>
      <c r="W119" s="53">
        <v>1</v>
      </c>
      <c r="X119" s="53">
        <v>2</v>
      </c>
      <c r="Y119" s="53">
        <v>24</v>
      </c>
      <c r="Z119" s="53">
        <f>X119*Y119</f>
        <v>48</v>
      </c>
      <c r="AA119" s="198">
        <f>M119*Z119%</f>
        <v>1.1428571428571428</v>
      </c>
      <c r="AB119" s="53"/>
      <c r="AC119" s="53"/>
      <c r="AD119" s="46"/>
      <c r="AE119" s="46"/>
      <c r="AF119" s="46"/>
      <c r="AG119" s="46"/>
      <c r="AH119" s="46"/>
      <c r="AI119" s="46"/>
      <c r="AJ119" s="46"/>
      <c r="AK119" s="46"/>
    </row>
    <row r="120" spans="1:37" ht="23.25" customHeight="1">
      <c r="A120" s="15" t="s">
        <v>91</v>
      </c>
      <c r="B120" s="15" t="str">
        <f>'MCC_2018-2019 Histoire'!C124</f>
        <v>Histoire moderne : fondements institutionnels et politiques</v>
      </c>
      <c r="C120" s="5" t="str">
        <f>'MCC_2018-2019 Histoire'!D124</f>
        <v>LOL3DH32</v>
      </c>
      <c r="D120" s="6" t="s">
        <v>130</v>
      </c>
      <c r="E120" s="6" t="s">
        <v>102</v>
      </c>
      <c r="F120" s="7" t="s">
        <v>22</v>
      </c>
      <c r="G120" s="10"/>
      <c r="H120" s="5">
        <v>3</v>
      </c>
      <c r="I120" s="5">
        <v>3</v>
      </c>
      <c r="J120" s="5">
        <v>22</v>
      </c>
      <c r="K120" s="10">
        <v>2</v>
      </c>
      <c r="L120" s="10">
        <v>61</v>
      </c>
      <c r="M120" s="196">
        <f t="shared" si="8"/>
        <v>3.278688524590164</v>
      </c>
      <c r="N120" s="10">
        <f>'MCC_2018-2019 Histoire'!N124</f>
        <v>24</v>
      </c>
      <c r="O120" s="10">
        <f>'MCC_2018-2019 Histoire'!O124</f>
        <v>0</v>
      </c>
      <c r="P120" s="90">
        <f>'MCC_2018-2019 Histoire'!P124</f>
        <v>0</v>
      </c>
      <c r="Q120" s="187">
        <f t="shared" si="12"/>
        <v>1.180327868852459</v>
      </c>
      <c r="R120" s="52">
        <v>1.5</v>
      </c>
      <c r="S120" s="53">
        <v>1</v>
      </c>
      <c r="T120" s="53">
        <v>24</v>
      </c>
      <c r="U120" s="53">
        <v>36</v>
      </c>
      <c r="V120" s="186">
        <f>U120*M120%</f>
        <v>1.180327868852459</v>
      </c>
      <c r="W120" s="53"/>
      <c r="X120" s="53"/>
      <c r="Y120" s="53"/>
      <c r="Z120" s="53"/>
      <c r="AA120" s="53"/>
      <c r="AB120" s="53"/>
      <c r="AC120" s="53"/>
      <c r="AD120" s="46"/>
      <c r="AE120" s="46"/>
      <c r="AF120" s="46"/>
      <c r="AG120" s="46"/>
      <c r="AH120" s="46"/>
      <c r="AI120" s="46"/>
      <c r="AJ120" s="46"/>
      <c r="AK120" s="46"/>
    </row>
    <row r="121" spans="1:37" ht="23.25" customHeight="1">
      <c r="A121" s="15" t="s">
        <v>95</v>
      </c>
      <c r="B121" s="15" t="e">
        <f>'MCC_2018-2019 Histoire'!#REF!</f>
        <v>#REF!</v>
      </c>
      <c r="C121" s="5" t="e">
        <f>'MCC_2018-2019 Histoire'!#REF!</f>
        <v>#REF!</v>
      </c>
      <c r="D121" s="6" t="s">
        <v>130</v>
      </c>
      <c r="E121" s="6" t="s">
        <v>191</v>
      </c>
      <c r="F121" s="6" t="s">
        <v>22</v>
      </c>
      <c r="G121" s="8"/>
      <c r="H121" s="5">
        <v>2</v>
      </c>
      <c r="I121" s="5">
        <v>2</v>
      </c>
      <c r="J121" s="10"/>
      <c r="K121" s="9">
        <v>2</v>
      </c>
      <c r="L121" s="9">
        <v>202</v>
      </c>
      <c r="M121" s="196">
        <f t="shared" si="8"/>
        <v>0.99009900990099009</v>
      </c>
      <c r="N121" s="10" t="e">
        <f>'MCC_2018-2019 Histoire'!#REF!</f>
        <v>#REF!</v>
      </c>
      <c r="O121" s="10" t="e">
        <f>'MCC_2018-2019 Histoire'!#REF!</f>
        <v>#REF!</v>
      </c>
      <c r="P121" s="26" t="e">
        <f>'MCC_2018-2019 Histoire'!#REF!</f>
        <v>#REF!</v>
      </c>
      <c r="Q121" s="187">
        <f t="shared" si="12"/>
        <v>1.1881188118811881</v>
      </c>
      <c r="R121" s="52"/>
      <c r="S121" s="53"/>
      <c r="T121" s="53"/>
      <c r="U121" s="53"/>
      <c r="V121" s="53"/>
      <c r="W121" s="53">
        <v>1</v>
      </c>
      <c r="X121" s="53">
        <v>5</v>
      </c>
      <c r="Y121" s="53">
        <v>24</v>
      </c>
      <c r="Z121" s="53">
        <f t="shared" ref="Z121:Z128" si="13">X121*Y121</f>
        <v>120</v>
      </c>
      <c r="AA121" s="198">
        <f>M121*Z121%</f>
        <v>1.1881188118811881</v>
      </c>
      <c r="AB121" s="53"/>
      <c r="AC121" s="53"/>
      <c r="AD121" s="46"/>
      <c r="AE121" s="46"/>
      <c r="AF121" s="46"/>
      <c r="AG121" s="46"/>
      <c r="AH121" s="46"/>
      <c r="AI121" s="46"/>
      <c r="AJ121" s="46"/>
      <c r="AK121" s="46"/>
    </row>
    <row r="122" spans="1:37" ht="23.25" customHeight="1">
      <c r="A122" s="189" t="s">
        <v>98</v>
      </c>
      <c r="B122" s="189" t="e">
        <f>'MCC_2018-2019 Histoire'!#REF!</f>
        <v>#REF!</v>
      </c>
      <c r="C122" s="165" t="e">
        <f>'MCC_2018-2019 Histoire'!#REF!</f>
        <v>#REF!</v>
      </c>
      <c r="D122" s="166" t="s">
        <v>130</v>
      </c>
      <c r="E122" s="166" t="s">
        <v>102</v>
      </c>
      <c r="F122" s="166" t="s">
        <v>22</v>
      </c>
      <c r="G122" s="168">
        <v>1</v>
      </c>
      <c r="H122" s="169">
        <v>4</v>
      </c>
      <c r="I122" s="169">
        <v>4</v>
      </c>
      <c r="J122" s="169"/>
      <c r="K122" s="170"/>
      <c r="L122" s="170"/>
      <c r="M122" s="223"/>
      <c r="N122" s="169"/>
      <c r="O122" s="169"/>
      <c r="P122" s="171"/>
      <c r="Q122" s="224"/>
      <c r="R122" s="173"/>
      <c r="S122" s="174"/>
      <c r="T122" s="174"/>
      <c r="U122" s="174"/>
      <c r="V122" s="174"/>
      <c r="W122" s="174"/>
      <c r="X122" s="174"/>
      <c r="Y122" s="174"/>
      <c r="Z122" s="174"/>
      <c r="AA122" s="174"/>
      <c r="AB122" s="174"/>
      <c r="AC122" s="174"/>
      <c r="AD122" s="222"/>
      <c r="AE122" s="222"/>
      <c r="AF122" s="222"/>
      <c r="AG122" s="222"/>
      <c r="AH122" s="222"/>
      <c r="AI122" s="222"/>
      <c r="AJ122" s="222"/>
      <c r="AK122" s="222"/>
    </row>
    <row r="123" spans="1:37" ht="23.25" customHeight="1">
      <c r="A123" s="15" t="s">
        <v>192</v>
      </c>
      <c r="B123" s="21" t="e">
        <f>'MCC_2018-2019 Histoire'!#REF!</f>
        <v>#REF!</v>
      </c>
      <c r="C123" s="5" t="e">
        <f>'MCC_2018-2019 Histoire'!#REF!</f>
        <v>#REF!</v>
      </c>
      <c r="D123" s="11"/>
      <c r="E123" s="6" t="s">
        <v>102</v>
      </c>
      <c r="F123" s="11"/>
      <c r="G123" s="8"/>
      <c r="H123" s="5">
        <v>4</v>
      </c>
      <c r="I123" s="5">
        <v>4</v>
      </c>
      <c r="J123" s="5" t="s">
        <v>24</v>
      </c>
      <c r="K123" s="9">
        <v>1</v>
      </c>
      <c r="L123" s="9">
        <v>48</v>
      </c>
      <c r="M123" s="196">
        <f t="shared" si="8"/>
        <v>2.083333333333333</v>
      </c>
      <c r="N123" s="10" t="e">
        <f>'MCC_2018-2019 Histoire'!#REF!</f>
        <v>#REF!</v>
      </c>
      <c r="O123" s="10" t="e">
        <f>'MCC_2018-2019 Histoire'!#REF!</f>
        <v>#REF!</v>
      </c>
      <c r="P123" s="26" t="e">
        <f>'MCC_2018-2019 Histoire'!#REF!</f>
        <v>#REF!</v>
      </c>
      <c r="Q123" s="187">
        <f t="shared" si="12"/>
        <v>0.74999999999999978</v>
      </c>
      <c r="R123" s="52">
        <v>1.5</v>
      </c>
      <c r="S123" s="53">
        <v>1</v>
      </c>
      <c r="T123" s="53">
        <v>8</v>
      </c>
      <c r="U123" s="53">
        <v>12</v>
      </c>
      <c r="V123" s="186">
        <f>U123*M123%</f>
        <v>0.24999999999999994</v>
      </c>
      <c r="W123" s="53">
        <v>1</v>
      </c>
      <c r="X123" s="53">
        <v>2</v>
      </c>
      <c r="Y123" s="53">
        <v>12</v>
      </c>
      <c r="Z123" s="53">
        <f t="shared" si="13"/>
        <v>24</v>
      </c>
      <c r="AA123" s="198">
        <f>M123*Z123%</f>
        <v>0.49999999999999989</v>
      </c>
      <c r="AB123" s="53"/>
      <c r="AC123" s="53"/>
      <c r="AD123" s="46"/>
      <c r="AE123" s="46"/>
      <c r="AF123" s="46"/>
      <c r="AG123" s="46"/>
      <c r="AH123" s="46"/>
      <c r="AI123" s="46"/>
      <c r="AJ123" s="46"/>
      <c r="AK123" s="46"/>
    </row>
    <row r="124" spans="1:37" ht="23.25" customHeight="1">
      <c r="A124" s="15" t="s">
        <v>193</v>
      </c>
      <c r="B124" s="21" t="e">
        <f>'MCC_2018-2019 Histoire'!#REF!</f>
        <v>#REF!</v>
      </c>
      <c r="C124" s="5" t="e">
        <f>'MCC_2018-2019 Histoire'!#REF!</f>
        <v>#REF!</v>
      </c>
      <c r="D124" s="11"/>
      <c r="E124" s="6" t="s">
        <v>102</v>
      </c>
      <c r="F124" s="11"/>
      <c r="G124" s="8"/>
      <c r="H124" s="5">
        <v>4</v>
      </c>
      <c r="I124" s="5">
        <v>4</v>
      </c>
      <c r="J124" s="5" t="s">
        <v>31</v>
      </c>
      <c r="K124" s="9">
        <v>1</v>
      </c>
      <c r="L124" s="9">
        <v>42</v>
      </c>
      <c r="M124" s="196">
        <f t="shared" si="8"/>
        <v>2.3809523809523809</v>
      </c>
      <c r="N124" s="10" t="e">
        <f>'MCC_2018-2019 Histoire'!#REF!</f>
        <v>#REF!</v>
      </c>
      <c r="O124" s="10" t="e">
        <f>'MCC_2018-2019 Histoire'!#REF!</f>
        <v>#REF!</v>
      </c>
      <c r="P124" s="26" t="e">
        <f>'MCC_2018-2019 Histoire'!#REF!</f>
        <v>#REF!</v>
      </c>
      <c r="Q124" s="187">
        <f t="shared" si="12"/>
        <v>0.5714285714285714</v>
      </c>
      <c r="R124" s="52">
        <v>1.5</v>
      </c>
      <c r="S124" s="53">
        <v>1</v>
      </c>
      <c r="T124" s="53">
        <v>8</v>
      </c>
      <c r="U124" s="53">
        <v>12</v>
      </c>
      <c r="V124" s="186">
        <f>U124*M124%</f>
        <v>0.2857142857142857</v>
      </c>
      <c r="W124" s="53">
        <v>1</v>
      </c>
      <c r="X124" s="53">
        <v>1</v>
      </c>
      <c r="Y124" s="53">
        <v>12</v>
      </c>
      <c r="Z124" s="53">
        <f t="shared" si="13"/>
        <v>12</v>
      </c>
      <c r="AA124" s="198">
        <f>M124*Z124%</f>
        <v>0.2857142857142857</v>
      </c>
      <c r="AB124" s="53"/>
      <c r="AC124" s="53"/>
      <c r="AD124" s="46"/>
      <c r="AE124" s="46"/>
      <c r="AF124" s="46"/>
      <c r="AG124" s="46"/>
      <c r="AH124" s="46"/>
      <c r="AI124" s="46"/>
      <c r="AJ124" s="46"/>
      <c r="AK124" s="46"/>
    </row>
    <row r="125" spans="1:37" ht="23.25" customHeight="1">
      <c r="A125" s="15" t="s">
        <v>104</v>
      </c>
      <c r="B125" s="15" t="e">
        <f>'MCC_2018-2019 Histoire'!#REF!</f>
        <v>#REF!</v>
      </c>
      <c r="C125" s="5" t="e">
        <f>'MCC_2018-2019 Histoire'!#REF!</f>
        <v>#REF!</v>
      </c>
      <c r="D125" s="6" t="s">
        <v>130</v>
      </c>
      <c r="E125" s="6" t="s">
        <v>194</v>
      </c>
      <c r="F125" s="6" t="s">
        <v>41</v>
      </c>
      <c r="G125" s="8">
        <v>1</v>
      </c>
      <c r="H125" s="5" t="s">
        <v>56</v>
      </c>
      <c r="I125" s="5" t="s">
        <v>56</v>
      </c>
      <c r="J125" s="10"/>
      <c r="K125" s="9">
        <v>62</v>
      </c>
      <c r="L125" s="9">
        <v>62</v>
      </c>
      <c r="M125" s="196">
        <f t="shared" si="8"/>
        <v>100</v>
      </c>
      <c r="N125" s="10" t="e">
        <f>'MCC_2018-2019 Histoire'!#REF!</f>
        <v>#REF!</v>
      </c>
      <c r="O125" s="10" t="e">
        <f>'MCC_2018-2019 Histoire'!#REF!</f>
        <v>#REF!</v>
      </c>
      <c r="P125" s="26" t="e">
        <f>'MCC_2018-2019 Histoire'!#REF!</f>
        <v>#REF!</v>
      </c>
      <c r="Q125" s="187">
        <f t="shared" si="12"/>
        <v>36</v>
      </c>
      <c r="R125" s="52"/>
      <c r="S125" s="53"/>
      <c r="T125" s="53"/>
      <c r="U125" s="53"/>
      <c r="V125" s="53"/>
      <c r="W125" s="53">
        <v>1</v>
      </c>
      <c r="X125" s="53">
        <v>2</v>
      </c>
      <c r="Y125" s="53">
        <v>18</v>
      </c>
      <c r="Z125" s="53">
        <f t="shared" si="13"/>
        <v>36</v>
      </c>
      <c r="AA125" s="198">
        <f>M125*Z125%</f>
        <v>36</v>
      </c>
      <c r="AB125" s="53"/>
      <c r="AC125" s="53"/>
      <c r="AD125" s="46"/>
      <c r="AE125" s="46"/>
      <c r="AF125" s="46"/>
      <c r="AG125" s="46"/>
      <c r="AH125" s="46"/>
      <c r="AI125" s="46"/>
      <c r="AJ125" s="46"/>
      <c r="AK125" s="46"/>
    </row>
    <row r="126" spans="1:37" ht="23.25" customHeight="1">
      <c r="A126" s="126"/>
      <c r="B126" s="235" t="str">
        <f>'MCC_2018-2019 Histoire'!C125</f>
        <v>UE spécialisation parcours Histoire-Droit S3</v>
      </c>
      <c r="C126" s="87">
        <f>'MCC_2018-2019 Histoire'!D125</f>
        <v>0</v>
      </c>
      <c r="D126" s="88"/>
      <c r="E126" s="88"/>
      <c r="F126" s="88"/>
      <c r="G126" s="40"/>
      <c r="H126" s="87"/>
      <c r="I126" s="87"/>
      <c r="J126" s="38"/>
      <c r="K126" s="47"/>
      <c r="L126" s="47"/>
      <c r="M126" s="47"/>
      <c r="N126" s="38"/>
      <c r="O126" s="38"/>
      <c r="P126" s="41"/>
      <c r="Q126" s="42"/>
      <c r="R126" s="125"/>
      <c r="S126" s="135"/>
      <c r="T126" s="135"/>
      <c r="U126" s="135"/>
      <c r="V126" s="135"/>
      <c r="W126" s="135"/>
      <c r="X126" s="135"/>
      <c r="Y126" s="135"/>
      <c r="Z126" s="135"/>
      <c r="AA126" s="135"/>
      <c r="AB126" s="135"/>
      <c r="AC126" s="135"/>
      <c r="AD126" s="89"/>
      <c r="AE126" s="89"/>
      <c r="AF126" s="89"/>
      <c r="AG126" s="89"/>
      <c r="AH126" s="89"/>
      <c r="AI126" s="89"/>
      <c r="AJ126" s="89"/>
      <c r="AK126" s="89"/>
    </row>
    <row r="127" spans="1:37" ht="23.25" customHeight="1">
      <c r="A127" s="15" t="s">
        <v>107</v>
      </c>
      <c r="B127" s="15" t="str">
        <f>'MCC_2018-2019 Histoire'!C126</f>
        <v>Droit de la responsabilité civile</v>
      </c>
      <c r="C127" s="5" t="str">
        <f>'MCC_2018-2019 Histoire'!D126</f>
        <v>LOL3DH30</v>
      </c>
      <c r="D127" s="6" t="s">
        <v>120</v>
      </c>
      <c r="E127" s="6" t="s">
        <v>179</v>
      </c>
      <c r="F127" s="6" t="s">
        <v>41</v>
      </c>
      <c r="G127" s="8"/>
      <c r="H127" s="5">
        <v>5</v>
      </c>
      <c r="I127" s="5">
        <v>5</v>
      </c>
      <c r="J127" s="5">
        <v>1</v>
      </c>
      <c r="K127" s="9">
        <v>7</v>
      </c>
      <c r="L127" s="9">
        <v>271</v>
      </c>
      <c r="M127" s="196">
        <f t="shared" si="8"/>
        <v>2.5830258302583027</v>
      </c>
      <c r="N127" s="10">
        <f>'MCC_2018-2019 Histoire'!N126</f>
        <v>36</v>
      </c>
      <c r="O127" s="10">
        <f>'MCC_2018-2019 Histoire'!O126</f>
        <v>15</v>
      </c>
      <c r="P127" s="26">
        <f>'MCC_2018-2019 Histoire'!P126</f>
        <v>0</v>
      </c>
      <c r="Q127" s="187">
        <f t="shared" si="12"/>
        <v>4.4944649446494465</v>
      </c>
      <c r="R127" s="52">
        <v>1.5</v>
      </c>
      <c r="S127" s="53">
        <v>1</v>
      </c>
      <c r="T127" s="53">
        <v>36</v>
      </c>
      <c r="U127" s="53">
        <v>54</v>
      </c>
      <c r="V127" s="186">
        <f>U127*M127%</f>
        <v>1.3948339483394834</v>
      </c>
      <c r="W127" s="53">
        <v>1</v>
      </c>
      <c r="X127" s="53">
        <v>8</v>
      </c>
      <c r="Y127" s="53">
        <v>15</v>
      </c>
      <c r="Z127" s="53">
        <f t="shared" si="13"/>
        <v>120</v>
      </c>
      <c r="AA127" s="198">
        <f>M127*Z127%</f>
        <v>3.0996309963099633</v>
      </c>
      <c r="AB127" s="53"/>
      <c r="AC127" s="53"/>
      <c r="AD127" s="46"/>
      <c r="AE127" s="46"/>
      <c r="AF127" s="46"/>
      <c r="AG127" s="46"/>
      <c r="AH127" s="46"/>
      <c r="AI127" s="46"/>
      <c r="AJ127" s="46"/>
      <c r="AK127" s="46"/>
    </row>
    <row r="128" spans="1:37" ht="23.25" customHeight="1">
      <c r="A128" s="15" t="s">
        <v>109</v>
      </c>
      <c r="B128" s="15" t="str">
        <f>'MCC_2018-2019 Histoire'!C127</f>
        <v>Droit administratif 1</v>
      </c>
      <c r="C128" s="5" t="str">
        <f>'MCC_2018-2019 Histoire'!D127</f>
        <v>LOL3DH10</v>
      </c>
      <c r="D128" s="6" t="s">
        <v>120</v>
      </c>
      <c r="E128" s="6" t="s">
        <v>179</v>
      </c>
      <c r="F128" s="6" t="s">
        <v>41</v>
      </c>
      <c r="G128" s="8"/>
      <c r="H128" s="5">
        <v>5</v>
      </c>
      <c r="I128" s="5">
        <v>5</v>
      </c>
      <c r="J128" s="5">
        <v>2</v>
      </c>
      <c r="K128" s="9">
        <v>7</v>
      </c>
      <c r="L128" s="9">
        <v>297</v>
      </c>
      <c r="M128" s="9">
        <f t="shared" si="8"/>
        <v>2.3569023569023568</v>
      </c>
      <c r="N128" s="10">
        <f>'MCC_2018-2019 Histoire'!N127</f>
        <v>36</v>
      </c>
      <c r="O128" s="10">
        <f>'MCC_2018-2019 Histoire'!O127</f>
        <v>15</v>
      </c>
      <c r="P128" s="26">
        <f>'MCC_2018-2019 Histoire'!P127</f>
        <v>0</v>
      </c>
      <c r="Q128" s="187">
        <f t="shared" si="12"/>
        <v>4.1010101010101012</v>
      </c>
      <c r="R128" s="52">
        <v>1.5</v>
      </c>
      <c r="S128" s="53">
        <v>1</v>
      </c>
      <c r="T128" s="53">
        <v>36</v>
      </c>
      <c r="U128" s="53">
        <v>54</v>
      </c>
      <c r="V128" s="186">
        <f>U128*M128%</f>
        <v>1.2727272727272727</v>
      </c>
      <c r="W128" s="53">
        <v>1</v>
      </c>
      <c r="X128" s="53">
        <v>8</v>
      </c>
      <c r="Y128" s="53">
        <v>15</v>
      </c>
      <c r="Z128" s="53">
        <f t="shared" si="13"/>
        <v>120</v>
      </c>
      <c r="AA128" s="198">
        <f>M128*Z128%</f>
        <v>2.8282828282828283</v>
      </c>
      <c r="AB128" s="53"/>
      <c r="AC128" s="53"/>
      <c r="AD128" s="46"/>
      <c r="AE128" s="46"/>
      <c r="AF128" s="46"/>
      <c r="AG128" s="46"/>
      <c r="AH128" s="46"/>
      <c r="AI128" s="46"/>
      <c r="AJ128" s="46"/>
      <c r="AK128" s="46"/>
    </row>
    <row r="129" spans="1:37" ht="23.25" customHeight="1">
      <c r="A129" s="23"/>
      <c r="B129" s="15" t="str">
        <f>'MCC_2018-2019 Histoire'!C128</f>
        <v>Choix UE spécialisation Histoire du droit S3</v>
      </c>
      <c r="C129" s="10">
        <f>'MCC_2018-2019 Histoire'!D128</f>
        <v>0</v>
      </c>
      <c r="D129" s="166" t="s">
        <v>120</v>
      </c>
      <c r="E129" s="167"/>
      <c r="F129" s="167"/>
      <c r="G129" s="168">
        <v>1</v>
      </c>
      <c r="H129" s="165">
        <v>3</v>
      </c>
      <c r="I129" s="165">
        <v>3</v>
      </c>
      <c r="J129" s="169"/>
      <c r="K129" s="188"/>
      <c r="L129" s="188"/>
      <c r="M129" s="188"/>
      <c r="N129" s="169"/>
      <c r="O129" s="169"/>
      <c r="P129" s="171"/>
      <c r="Q129" s="224"/>
      <c r="R129" s="173"/>
      <c r="S129" s="174"/>
      <c r="T129" s="174"/>
      <c r="U129" s="174"/>
      <c r="V129" s="174"/>
      <c r="W129" s="174"/>
      <c r="X129" s="174"/>
      <c r="Y129" s="174"/>
      <c r="Z129" s="174"/>
      <c r="AA129" s="174"/>
      <c r="AB129" s="174"/>
      <c r="AC129" s="174"/>
      <c r="AD129" s="222"/>
      <c r="AE129" s="222"/>
      <c r="AF129" s="222"/>
      <c r="AG129" s="222"/>
      <c r="AH129" s="222"/>
      <c r="AI129" s="222"/>
      <c r="AJ129" s="222"/>
      <c r="AK129" s="222"/>
    </row>
    <row r="130" spans="1:37" ht="23.25" customHeight="1">
      <c r="A130" s="15" t="s">
        <v>113</v>
      </c>
      <c r="B130" s="21" t="str">
        <f>'MCC_2018-2019 Histoire'!C129</f>
        <v>Communications et médias - S3 Histoire</v>
      </c>
      <c r="C130" s="5" t="str">
        <f>'MCC_2018-2019 Histoire'!D129</f>
        <v>DOL3DH12
LOL3DH12</v>
      </c>
      <c r="D130" s="11"/>
      <c r="E130" s="6" t="s">
        <v>179</v>
      </c>
      <c r="F130" s="6" t="s">
        <v>22</v>
      </c>
      <c r="G130" s="8"/>
      <c r="H130" s="10"/>
      <c r="I130" s="10"/>
      <c r="J130" s="5">
        <v>71</v>
      </c>
      <c r="K130" s="9">
        <v>6</v>
      </c>
      <c r="L130" s="9">
        <v>30</v>
      </c>
      <c r="M130" s="9">
        <f t="shared" si="8"/>
        <v>20</v>
      </c>
      <c r="N130" s="10">
        <f>'MCC_2018-2019 Histoire'!N129</f>
        <v>24</v>
      </c>
      <c r="O130" s="10">
        <f>'MCC_2018-2019 Histoire'!O129</f>
        <v>0</v>
      </c>
      <c r="P130" s="26">
        <f>'MCC_2018-2019 Histoire'!P129</f>
        <v>0</v>
      </c>
      <c r="Q130" s="187">
        <f t="shared" si="12"/>
        <v>7.2</v>
      </c>
      <c r="R130" s="52">
        <v>1.5</v>
      </c>
      <c r="S130" s="53">
        <v>1</v>
      </c>
      <c r="T130" s="53">
        <v>24</v>
      </c>
      <c r="U130" s="53">
        <v>36</v>
      </c>
      <c r="V130" s="134">
        <f>U130*M130%</f>
        <v>7.2</v>
      </c>
      <c r="W130" s="53"/>
      <c r="X130" s="53"/>
      <c r="Y130" s="53"/>
      <c r="Z130" s="53"/>
      <c r="AA130" s="53"/>
      <c r="AB130" s="53"/>
      <c r="AC130" s="53"/>
      <c r="AD130" s="46"/>
      <c r="AE130" s="46"/>
      <c r="AF130" s="46"/>
      <c r="AG130" s="46"/>
      <c r="AH130" s="46"/>
      <c r="AI130" s="46"/>
      <c r="AJ130" s="46"/>
      <c r="AK130" s="46"/>
    </row>
    <row r="131" spans="1:37" ht="23.25" customHeight="1">
      <c r="A131" s="15" t="s">
        <v>118</v>
      </c>
      <c r="B131" s="21" t="str">
        <f>'MCC_2018-2019 Histoire'!C130</f>
        <v>Institutions européennes</v>
      </c>
      <c r="C131" s="5" t="str">
        <f>'MCC_2018-2019 Histoire'!D130</f>
        <v>LOL3DH11</v>
      </c>
      <c r="D131" s="11"/>
      <c r="E131" s="6" t="s">
        <v>179</v>
      </c>
      <c r="F131" s="6" t="s">
        <v>41</v>
      </c>
      <c r="G131" s="8"/>
      <c r="H131" s="10"/>
      <c r="I131" s="10"/>
      <c r="J131" s="10"/>
      <c r="K131" s="9">
        <v>1</v>
      </c>
      <c r="L131" s="9">
        <v>310</v>
      </c>
      <c r="M131" s="196">
        <f t="shared" si="8"/>
        <v>0.32258064516129031</v>
      </c>
      <c r="N131" s="10">
        <f>'MCC_2018-2019 Histoire'!N130</f>
        <v>30</v>
      </c>
      <c r="O131" s="10">
        <f>'MCC_2018-2019 Histoire'!O130</f>
        <v>0</v>
      </c>
      <c r="P131" s="26">
        <f>'MCC_2018-2019 Histoire'!P130</f>
        <v>0</v>
      </c>
      <c r="Q131" s="187">
        <f t="shared" si="12"/>
        <v>0.14516129032258066</v>
      </c>
      <c r="R131" s="52">
        <v>1.5</v>
      </c>
      <c r="S131" s="53">
        <v>1</v>
      </c>
      <c r="T131" s="53">
        <v>30</v>
      </c>
      <c r="U131" s="53">
        <v>45</v>
      </c>
      <c r="V131" s="186">
        <f>U131*M131%</f>
        <v>0.14516129032258066</v>
      </c>
      <c r="W131" s="53"/>
      <c r="X131" s="53"/>
      <c r="Y131" s="53"/>
      <c r="Z131" s="53"/>
      <c r="AA131" s="53"/>
      <c r="AB131" s="53"/>
      <c r="AC131" s="53"/>
      <c r="AD131" s="46"/>
      <c r="AE131" s="46"/>
      <c r="AF131" s="46"/>
      <c r="AG131" s="46"/>
      <c r="AH131" s="46"/>
      <c r="AI131" s="46"/>
      <c r="AJ131" s="46"/>
      <c r="AK131" s="46"/>
    </row>
    <row r="132" spans="1:37" ht="23.25" customHeight="1">
      <c r="A132" s="199"/>
      <c r="B132" s="1347" t="s">
        <v>266</v>
      </c>
      <c r="C132" s="1348"/>
      <c r="D132" s="1348"/>
      <c r="E132" s="1348"/>
      <c r="F132" s="1348"/>
      <c r="G132" s="1348"/>
      <c r="H132" s="1348"/>
      <c r="I132" s="1348"/>
      <c r="J132" s="1348"/>
      <c r="K132" s="1348"/>
      <c r="L132" s="1348"/>
      <c r="M132" s="1348"/>
      <c r="N132" s="221">
        <v>86</v>
      </c>
      <c r="O132" s="209">
        <v>157</v>
      </c>
      <c r="P132" s="209"/>
      <c r="Q132" s="210"/>
      <c r="R132" s="148"/>
      <c r="S132" s="149"/>
      <c r="T132" s="149"/>
      <c r="U132" s="149"/>
      <c r="V132" s="149"/>
      <c r="W132" s="149"/>
      <c r="X132" s="149"/>
      <c r="Y132" s="149"/>
      <c r="Z132" s="149"/>
      <c r="AA132" s="149"/>
      <c r="AB132" s="149"/>
      <c r="AC132" s="149"/>
      <c r="AD132" s="112"/>
      <c r="AE132" s="112"/>
      <c r="AF132" s="112"/>
      <c r="AG132" s="112"/>
      <c r="AH132" s="112"/>
      <c r="AI132" s="112"/>
      <c r="AJ132" s="112"/>
      <c r="AK132" s="112"/>
    </row>
    <row r="133" spans="1:37" ht="23.25" customHeight="1">
      <c r="A133" s="214"/>
      <c r="B133" s="1347" t="s">
        <v>267</v>
      </c>
      <c r="C133" s="1348"/>
      <c r="D133" s="1348"/>
      <c r="E133" s="1348"/>
      <c r="F133" s="1348"/>
      <c r="G133" s="1348"/>
      <c r="H133" s="1348"/>
      <c r="I133" s="1348"/>
      <c r="J133" s="1348"/>
      <c r="K133" s="1348"/>
      <c r="L133" s="1348"/>
      <c r="M133" s="1348"/>
      <c r="N133" s="209">
        <v>56</v>
      </c>
      <c r="O133" s="209">
        <v>183</v>
      </c>
      <c r="P133" s="209"/>
      <c r="Q133" s="210"/>
      <c r="R133" s="148"/>
      <c r="S133" s="149"/>
      <c r="T133" s="149"/>
      <c r="U133" s="149"/>
      <c r="V133" s="149"/>
      <c r="W133" s="149"/>
      <c r="X133" s="149"/>
      <c r="Y133" s="149"/>
      <c r="Z133" s="149"/>
      <c r="AA133" s="149"/>
      <c r="AB133" s="149"/>
      <c r="AC133" s="149"/>
      <c r="AD133" s="112"/>
      <c r="AE133" s="112"/>
      <c r="AF133" s="218"/>
      <c r="AG133" s="112"/>
      <c r="AH133" s="218"/>
      <c r="AI133" s="112"/>
      <c r="AJ133" s="218"/>
      <c r="AK133" s="218"/>
    </row>
    <row r="134" spans="1:37" ht="23.25" customHeight="1">
      <c r="A134" s="214"/>
      <c r="B134" s="1347" t="s">
        <v>268</v>
      </c>
      <c r="C134" s="1348"/>
      <c r="D134" s="1348"/>
      <c r="E134" s="1348"/>
      <c r="F134" s="1348"/>
      <c r="G134" s="1348"/>
      <c r="H134" s="1348"/>
      <c r="I134" s="1348"/>
      <c r="J134" s="1348"/>
      <c r="K134" s="1348"/>
      <c r="L134" s="1348"/>
      <c r="M134" s="1348"/>
      <c r="N134" s="209">
        <v>158</v>
      </c>
      <c r="O134" s="209">
        <v>108</v>
      </c>
      <c r="P134" s="209"/>
      <c r="Q134" s="210"/>
      <c r="R134" s="148"/>
      <c r="S134" s="149"/>
      <c r="T134" s="149"/>
      <c r="U134" s="149"/>
      <c r="V134" s="149"/>
      <c r="W134" s="149"/>
      <c r="X134" s="149"/>
      <c r="Y134" s="149"/>
      <c r="Z134" s="149"/>
      <c r="AA134" s="149"/>
      <c r="AB134" s="149"/>
      <c r="AC134" s="149"/>
      <c r="AD134" s="112"/>
      <c r="AE134" s="112"/>
      <c r="AF134" s="218"/>
      <c r="AG134" s="112"/>
      <c r="AH134" s="218"/>
      <c r="AI134" s="112"/>
      <c r="AJ134" s="218"/>
      <c r="AK134" s="218"/>
    </row>
    <row r="135" spans="1:37" ht="23.25" customHeight="1">
      <c r="A135" s="113"/>
      <c r="B135" s="114"/>
      <c r="C135" s="115"/>
      <c r="D135" s="1355" t="s">
        <v>269</v>
      </c>
      <c r="E135" s="1356"/>
      <c r="F135" s="1356"/>
      <c r="G135" s="1356"/>
      <c r="H135" s="1356"/>
      <c r="I135" s="1356"/>
      <c r="J135" s="1356"/>
      <c r="K135" s="1356"/>
      <c r="L135" s="1356"/>
      <c r="M135" s="1356"/>
      <c r="N135" s="1356"/>
      <c r="O135" s="1356"/>
      <c r="P135" s="1357"/>
      <c r="Q135" s="210">
        <f>SUM(Q95:Q131)</f>
        <v>460.55621490251582</v>
      </c>
      <c r="R135" s="148"/>
      <c r="S135" s="155"/>
      <c r="T135" s="149"/>
      <c r="U135" s="149"/>
      <c r="V135" s="149"/>
      <c r="W135" s="149"/>
      <c r="X135" s="149"/>
      <c r="Y135" s="149"/>
      <c r="Z135" s="149"/>
      <c r="AA135" s="149"/>
      <c r="AB135" s="149"/>
      <c r="AC135" s="149"/>
      <c r="AD135" s="117"/>
      <c r="AE135" s="117"/>
      <c r="AF135" s="117"/>
      <c r="AG135" s="117"/>
      <c r="AH135" s="117"/>
      <c r="AI135" s="117"/>
      <c r="AJ135" s="117"/>
      <c r="AK135" s="117"/>
    </row>
    <row r="136" spans="1:37" ht="23.25" customHeight="1">
      <c r="A136" s="118"/>
      <c r="B136" s="119"/>
      <c r="C136" s="119"/>
      <c r="D136" s="119"/>
      <c r="E136" s="119"/>
      <c r="F136" s="119"/>
      <c r="G136" s="119"/>
      <c r="H136" s="119"/>
      <c r="I136" s="119"/>
      <c r="J136" s="119"/>
      <c r="K136" s="119"/>
      <c r="L136" s="119"/>
      <c r="M136" s="119"/>
      <c r="N136" s="119"/>
      <c r="O136" s="119"/>
      <c r="P136" s="119"/>
      <c r="Q136" s="120"/>
      <c r="R136" s="156"/>
      <c r="S136" s="157"/>
      <c r="T136" s="158"/>
      <c r="U136" s="158"/>
      <c r="V136" s="158"/>
      <c r="W136" s="158"/>
      <c r="X136" s="158"/>
      <c r="Y136" s="158"/>
      <c r="Z136" s="158"/>
      <c r="AA136" s="158"/>
      <c r="AB136" s="158"/>
      <c r="AC136" s="158"/>
      <c r="AD136" s="121"/>
      <c r="AE136" s="121"/>
      <c r="AF136" s="121"/>
      <c r="AG136" s="121"/>
      <c r="AH136" s="121"/>
      <c r="AI136" s="121"/>
      <c r="AJ136" s="121"/>
      <c r="AK136" s="121"/>
    </row>
    <row r="137" spans="1:37" ht="23.25" customHeight="1">
      <c r="A137" s="80"/>
      <c r="B137" s="96" t="e">
        <f>'MCC_2018-2019 Histoire'!#REF!</f>
        <v>#REF!</v>
      </c>
      <c r="C137" s="80" t="e">
        <f>'MCC_2018-2019 Histoire'!#REF!</f>
        <v>#REF!</v>
      </c>
      <c r="D137" s="80"/>
      <c r="E137" s="80"/>
      <c r="F137" s="80"/>
      <c r="G137" s="80"/>
      <c r="H137" s="80"/>
      <c r="I137" s="80"/>
      <c r="J137" s="80"/>
      <c r="K137" s="97">
        <v>120</v>
      </c>
      <c r="L137" s="97"/>
      <c r="M137" s="97"/>
      <c r="N137" s="80"/>
      <c r="O137" s="80"/>
      <c r="P137" s="98"/>
      <c r="Q137" s="99"/>
      <c r="R137" s="133"/>
      <c r="S137" s="159"/>
      <c r="T137" s="152"/>
      <c r="U137" s="152"/>
      <c r="V137" s="152"/>
      <c r="W137" s="152"/>
      <c r="X137" s="152"/>
      <c r="Y137" s="152"/>
      <c r="Z137" s="152"/>
      <c r="AA137" s="152"/>
      <c r="AB137" s="152"/>
      <c r="AC137" s="152"/>
      <c r="AD137" s="123"/>
      <c r="AE137" s="123"/>
      <c r="AF137" s="123"/>
      <c r="AG137" s="123"/>
      <c r="AH137" s="123"/>
      <c r="AI137" s="123"/>
      <c r="AJ137" s="123"/>
      <c r="AK137" s="123"/>
    </row>
    <row r="138" spans="1:37" ht="30.75" customHeight="1">
      <c r="A138" s="1" t="s">
        <v>17</v>
      </c>
      <c r="B138" s="15" t="e">
        <f>'MCC_2018-2019 Histoire'!#REF!</f>
        <v>#REF!</v>
      </c>
      <c r="C138" s="5" t="e">
        <f>'MCC_2018-2019 Histoire'!#REF!</f>
        <v>#REF!</v>
      </c>
      <c r="D138" s="6" t="s">
        <v>130</v>
      </c>
      <c r="E138" s="11"/>
      <c r="F138" s="6" t="s">
        <v>22</v>
      </c>
      <c r="G138" s="8"/>
      <c r="H138" s="5" t="s">
        <v>84</v>
      </c>
      <c r="I138" s="5" t="s">
        <v>84</v>
      </c>
      <c r="J138" s="5" t="s">
        <v>31</v>
      </c>
      <c r="K138" s="9">
        <v>65</v>
      </c>
      <c r="L138" s="9">
        <v>79</v>
      </c>
      <c r="M138" s="196">
        <f>(K138/L138)*100</f>
        <v>82.278481012658233</v>
      </c>
      <c r="N138" s="10" t="e">
        <f>'MCC_2018-2019 Histoire'!#REF!</f>
        <v>#REF!</v>
      </c>
      <c r="O138" s="10" t="e">
        <f>'MCC_2018-2019 Histoire'!#REF!</f>
        <v>#REF!</v>
      </c>
      <c r="P138" s="26" t="e">
        <f>'MCC_2018-2019 Histoire'!#REF!</f>
        <v>#REF!</v>
      </c>
      <c r="Q138" s="187">
        <f t="shared" ref="Q138:Q170" si="14">V138+AA138+AF138+AK138</f>
        <v>29.620253164556964</v>
      </c>
      <c r="R138" s="52">
        <v>1.5</v>
      </c>
      <c r="S138" s="53">
        <v>1</v>
      </c>
      <c r="T138" s="53">
        <v>24</v>
      </c>
      <c r="U138" s="53">
        <v>36</v>
      </c>
      <c r="V138" s="186">
        <f>U138*M138%</f>
        <v>29.620253164556964</v>
      </c>
      <c r="W138" s="53"/>
      <c r="X138" s="53"/>
      <c r="Y138" s="53"/>
      <c r="Z138" s="53"/>
      <c r="AA138" s="198"/>
      <c r="AB138" s="53"/>
      <c r="AC138" s="53"/>
      <c r="AD138" s="46"/>
      <c r="AE138" s="46"/>
      <c r="AF138" s="46"/>
      <c r="AG138" s="46"/>
      <c r="AH138" s="46"/>
      <c r="AI138" s="46"/>
      <c r="AJ138" s="46"/>
      <c r="AK138" s="46"/>
    </row>
    <row r="139" spans="1:37" ht="30.75" customHeight="1">
      <c r="A139" s="1" t="s">
        <v>17</v>
      </c>
      <c r="B139" s="15" t="e">
        <f>'MCC_2018-2019 Histoire'!#REF!</f>
        <v>#REF!</v>
      </c>
      <c r="C139" s="5" t="e">
        <f>'MCC_2018-2019 Histoire'!#REF!</f>
        <v>#REF!</v>
      </c>
      <c r="D139" s="6" t="s">
        <v>130</v>
      </c>
      <c r="E139" s="11"/>
      <c r="F139" s="6" t="s">
        <v>22</v>
      </c>
      <c r="G139" s="8"/>
      <c r="H139" s="5" t="s">
        <v>84</v>
      </c>
      <c r="I139" s="5" t="s">
        <v>84</v>
      </c>
      <c r="J139" s="5" t="s">
        <v>31</v>
      </c>
      <c r="K139" s="9">
        <v>65</v>
      </c>
      <c r="L139" s="9">
        <v>74</v>
      </c>
      <c r="M139" s="196">
        <f>(K139/L139)*100</f>
        <v>87.837837837837839</v>
      </c>
      <c r="N139" s="10" t="e">
        <f>'MCC_2018-2019 Histoire'!#REF!</f>
        <v>#REF!</v>
      </c>
      <c r="O139" s="10" t="e">
        <f>'MCC_2018-2019 Histoire'!#REF!</f>
        <v>#REF!</v>
      </c>
      <c r="P139" s="26" t="e">
        <f>'MCC_2018-2019 Histoire'!#REF!</f>
        <v>#REF!</v>
      </c>
      <c r="Q139" s="187">
        <f t="shared" si="14"/>
        <v>42.162162162162161</v>
      </c>
      <c r="R139" s="52"/>
      <c r="S139" s="53"/>
      <c r="T139" s="53"/>
      <c r="U139" s="53"/>
      <c r="V139" s="186"/>
      <c r="W139" s="53">
        <v>1</v>
      </c>
      <c r="X139" s="53">
        <v>2</v>
      </c>
      <c r="Y139" s="53">
        <v>24</v>
      </c>
      <c r="Z139" s="53">
        <f>X139*Y139</f>
        <v>48</v>
      </c>
      <c r="AA139" s="198">
        <f>M139*Z139%</f>
        <v>42.162162162162161</v>
      </c>
      <c r="AB139" s="53"/>
      <c r="AC139" s="53"/>
      <c r="AD139" s="46"/>
      <c r="AE139" s="46"/>
      <c r="AF139" s="46"/>
      <c r="AG139" s="46"/>
      <c r="AH139" s="46"/>
      <c r="AI139" s="46"/>
      <c r="AJ139" s="46"/>
      <c r="AK139" s="46"/>
    </row>
    <row r="140" spans="1:37" ht="30.75" customHeight="1">
      <c r="A140" s="1" t="s">
        <v>25</v>
      </c>
      <c r="B140" s="15" t="str">
        <f>'MCC_2018-2019 Histoire'!C142</f>
        <v>Histoire contemporaine : fondements politiques et sociaux</v>
      </c>
      <c r="C140" s="5" t="str">
        <f>'MCC_2018-2019 Histoire'!D142</f>
        <v>DOL4DH12
LOL4DH18
LOL4E20</v>
      </c>
      <c r="D140" s="6" t="s">
        <v>130</v>
      </c>
      <c r="E140" s="11"/>
      <c r="F140" s="6" t="s">
        <v>22</v>
      </c>
      <c r="G140" s="8"/>
      <c r="H140" s="5" t="s">
        <v>84</v>
      </c>
      <c r="I140" s="5" t="s">
        <v>84</v>
      </c>
      <c r="J140" s="5" t="s">
        <v>24</v>
      </c>
      <c r="K140" s="9">
        <v>9</v>
      </c>
      <c r="L140" s="9">
        <v>101</v>
      </c>
      <c r="M140" s="196">
        <f>(K140/L140)*100</f>
        <v>8.9108910891089099</v>
      </c>
      <c r="N140" s="10">
        <f>'MCC_2018-2019 Histoire'!N142</f>
        <v>24</v>
      </c>
      <c r="O140" s="10">
        <f>'MCC_2018-2019 Histoire'!O142</f>
        <v>24</v>
      </c>
      <c r="P140" s="26">
        <f>'MCC_2018-2019 Histoire'!P142</f>
        <v>0</v>
      </c>
      <c r="Q140" s="187">
        <f t="shared" si="14"/>
        <v>6.4158415841584153</v>
      </c>
      <c r="R140" s="52"/>
      <c r="S140" s="53"/>
      <c r="T140" s="53"/>
      <c r="U140" s="53"/>
      <c r="V140" s="53"/>
      <c r="W140" s="53">
        <v>1</v>
      </c>
      <c r="X140" s="53">
        <v>3</v>
      </c>
      <c r="Y140" s="53">
        <v>24</v>
      </c>
      <c r="Z140" s="53">
        <f>X140*Y140</f>
        <v>72</v>
      </c>
      <c r="AA140" s="198">
        <f>M140*Z140%</f>
        <v>6.4158415841584153</v>
      </c>
      <c r="AB140" s="53"/>
      <c r="AC140" s="53"/>
      <c r="AD140" s="46"/>
      <c r="AE140" s="46"/>
      <c r="AF140" s="46"/>
      <c r="AG140" s="46"/>
      <c r="AH140" s="46"/>
      <c r="AI140" s="46"/>
      <c r="AJ140" s="46"/>
      <c r="AK140" s="46"/>
    </row>
    <row r="141" spans="1:37" ht="30.75" customHeight="1">
      <c r="A141" s="1" t="s">
        <v>32</v>
      </c>
      <c r="B141" s="15" t="str">
        <f>'MCC_2018-2019 Histoire'!C135</f>
        <v>Histoire des religions niveau 2</v>
      </c>
      <c r="C141" s="5" t="str">
        <f>'MCC_2018-2019 Histoire'!D135</f>
        <v>LOL4DH62
LOL4E30</v>
      </c>
      <c r="D141" s="6" t="s">
        <v>130</v>
      </c>
      <c r="E141" s="11"/>
      <c r="F141" s="6" t="s">
        <v>22</v>
      </c>
      <c r="G141" s="8"/>
      <c r="H141" s="5" t="s">
        <v>30</v>
      </c>
      <c r="I141" s="5" t="s">
        <v>30</v>
      </c>
      <c r="J141" s="5" t="s">
        <v>31</v>
      </c>
      <c r="K141" s="9">
        <v>66</v>
      </c>
      <c r="L141" s="9">
        <v>75</v>
      </c>
      <c r="M141" s="196">
        <f>(K141/L141)*100</f>
        <v>88</v>
      </c>
      <c r="N141" s="10">
        <f>'MCC_2018-2019 Histoire'!N135</f>
        <v>24</v>
      </c>
      <c r="O141" s="10">
        <f>'MCC_2018-2019 Histoire'!O135</f>
        <v>0</v>
      </c>
      <c r="P141" s="26">
        <f>'MCC_2018-2019 Histoire'!P135</f>
        <v>0</v>
      </c>
      <c r="Q141" s="187">
        <f t="shared" si="14"/>
        <v>31.68</v>
      </c>
      <c r="R141" s="52">
        <v>1.5</v>
      </c>
      <c r="S141" s="53">
        <v>1</v>
      </c>
      <c r="T141" s="53">
        <v>24</v>
      </c>
      <c r="U141" s="53">
        <v>36</v>
      </c>
      <c r="V141" s="134">
        <f>U141*M141%</f>
        <v>31.68</v>
      </c>
      <c r="W141" s="53"/>
      <c r="X141" s="53"/>
      <c r="Y141" s="53"/>
      <c r="Z141" s="53"/>
      <c r="AA141" s="53"/>
      <c r="AB141" s="53"/>
      <c r="AC141" s="53"/>
      <c r="AD141" s="46"/>
      <c r="AE141" s="46"/>
      <c r="AF141" s="46"/>
      <c r="AG141" s="46"/>
      <c r="AH141" s="46"/>
      <c r="AI141" s="46"/>
      <c r="AJ141" s="46"/>
      <c r="AK141" s="46"/>
    </row>
    <row r="142" spans="1:37" ht="30.75" customHeight="1">
      <c r="A142" s="1" t="s">
        <v>37</v>
      </c>
      <c r="B142" s="15" t="str">
        <f>'MCC_2018-2019 Histoire'!C143</f>
        <v>Epistémologie et historiographie</v>
      </c>
      <c r="C142" s="5" t="str">
        <f>'MCC_2018-2019 Histoire'!D143</f>
        <v>LOL4E50</v>
      </c>
      <c r="D142" s="6" t="s">
        <v>130</v>
      </c>
      <c r="E142" s="11"/>
      <c r="F142" s="6" t="s">
        <v>22</v>
      </c>
      <c r="G142" s="8"/>
      <c r="H142" s="5" t="s">
        <v>30</v>
      </c>
      <c r="I142" s="5" t="s">
        <v>30</v>
      </c>
      <c r="J142" s="5" t="s">
        <v>57</v>
      </c>
      <c r="K142" s="9">
        <v>64</v>
      </c>
      <c r="L142" s="9">
        <v>64</v>
      </c>
      <c r="M142" s="196">
        <f>(K142/L142)*100</f>
        <v>100</v>
      </c>
      <c r="N142" s="10">
        <f>'MCC_2018-2019 Histoire'!N143</f>
        <v>24</v>
      </c>
      <c r="O142" s="10">
        <f>'MCC_2018-2019 Histoire'!O143</f>
        <v>0</v>
      </c>
      <c r="P142" s="26">
        <f>'MCC_2018-2019 Histoire'!P143</f>
        <v>0</v>
      </c>
      <c r="Q142" s="187">
        <f t="shared" si="14"/>
        <v>36</v>
      </c>
      <c r="R142" s="52">
        <v>1.5</v>
      </c>
      <c r="S142" s="53">
        <v>1</v>
      </c>
      <c r="T142" s="53">
        <v>24</v>
      </c>
      <c r="U142" s="53">
        <v>36</v>
      </c>
      <c r="V142" s="186">
        <f>U142*M142%</f>
        <v>36</v>
      </c>
      <c r="W142" s="53"/>
      <c r="X142" s="53"/>
      <c r="Y142" s="53"/>
      <c r="Z142" s="53"/>
      <c r="AA142" s="53"/>
      <c r="AB142" s="53"/>
      <c r="AC142" s="53"/>
      <c r="AD142" s="46"/>
      <c r="AE142" s="46"/>
      <c r="AF142" s="46"/>
      <c r="AG142" s="46"/>
      <c r="AH142" s="46"/>
      <c r="AI142" s="46"/>
      <c r="AJ142" s="46"/>
      <c r="AK142" s="46"/>
    </row>
    <row r="143" spans="1:37" ht="30.75" customHeight="1">
      <c r="A143" s="1" t="s">
        <v>43</v>
      </c>
      <c r="B143" s="15" t="str">
        <f>'MCC_2018-2019 Histoire'!C144</f>
        <v>Choix UE  Ouverture LLSH S4 Orléans</v>
      </c>
      <c r="C143" s="5" t="str">
        <f>'MCC_2018-2019 Histoire'!D144</f>
        <v>PAV4UL01</v>
      </c>
      <c r="D143" s="6" t="s">
        <v>130</v>
      </c>
      <c r="E143" s="6" t="s">
        <v>199</v>
      </c>
      <c r="F143" s="6" t="s">
        <v>41</v>
      </c>
      <c r="G143" s="8">
        <v>1</v>
      </c>
      <c r="H143" s="5" t="s">
        <v>56</v>
      </c>
      <c r="I143" s="5" t="s">
        <v>56</v>
      </c>
      <c r="J143" s="10"/>
      <c r="K143" s="14"/>
      <c r="L143" s="14"/>
      <c r="M143" s="14"/>
      <c r="N143" s="10">
        <f>'MCC_2018-2019 Histoire'!N144</f>
        <v>15</v>
      </c>
      <c r="O143" s="10">
        <f>'MCC_2018-2019 Histoire'!O144</f>
        <v>0</v>
      </c>
      <c r="P143" s="26">
        <f>'MCC_2018-2019 Histoire'!P144</f>
        <v>0</v>
      </c>
      <c r="Q143" s="187">
        <f t="shared" si="14"/>
        <v>0</v>
      </c>
      <c r="R143" s="52"/>
      <c r="S143" s="53"/>
      <c r="T143" s="53"/>
      <c r="U143" s="53"/>
      <c r="V143" s="53"/>
      <c r="W143" s="53">
        <v>1</v>
      </c>
      <c r="X143" s="53"/>
      <c r="Y143" s="53">
        <v>15</v>
      </c>
      <c r="Z143" s="53">
        <f>X143*Y143</f>
        <v>0</v>
      </c>
      <c r="AA143" s="53">
        <f>Y143*Z143%</f>
        <v>0</v>
      </c>
      <c r="AB143" s="53"/>
      <c r="AC143" s="53"/>
      <c r="AD143" s="46"/>
      <c r="AE143" s="46"/>
      <c r="AF143" s="46"/>
      <c r="AG143" s="46"/>
      <c r="AH143" s="46"/>
      <c r="AI143" s="46"/>
      <c r="AJ143" s="46"/>
      <c r="AK143" s="46"/>
    </row>
    <row r="144" spans="1:37" ht="30.75" customHeight="1">
      <c r="A144" s="1" t="s">
        <v>235</v>
      </c>
      <c r="B144" s="21" t="e">
        <f>'MCC_2018-2019 Histoire'!#REF!</f>
        <v>#REF!</v>
      </c>
      <c r="C144" s="5" t="e">
        <f>'MCC_2018-2019 Histoire'!#REF!</f>
        <v>#REF!</v>
      </c>
      <c r="D144" s="6" t="s">
        <v>130</v>
      </c>
      <c r="E144" s="11"/>
      <c r="F144" s="6" t="s">
        <v>41</v>
      </c>
      <c r="G144" s="8"/>
      <c r="H144" s="10"/>
      <c r="I144" s="10"/>
      <c r="J144" s="10"/>
      <c r="K144" s="9">
        <v>10</v>
      </c>
      <c r="L144" s="9">
        <v>10</v>
      </c>
      <c r="M144" s="196">
        <f>(K144/L144)*100</f>
        <v>100</v>
      </c>
      <c r="N144" s="5" t="e">
        <f>'MCC_2018-2019 Histoire'!#REF!</f>
        <v>#REF!</v>
      </c>
      <c r="O144" s="10" t="e">
        <f>'MCC_2018-2019 Histoire'!#REF!</f>
        <v>#REF!</v>
      </c>
      <c r="P144" s="26" t="e">
        <f>'MCC_2018-2019 Histoire'!#REF!</f>
        <v>#REF!</v>
      </c>
      <c r="Q144" s="187">
        <v>0</v>
      </c>
      <c r="R144" s="52">
        <v>1.5</v>
      </c>
      <c r="S144" s="53">
        <v>1</v>
      </c>
      <c r="T144" s="53">
        <v>15</v>
      </c>
      <c r="U144" s="53">
        <v>22.5</v>
      </c>
      <c r="V144" s="134">
        <f>U144*M144%</f>
        <v>22.5</v>
      </c>
      <c r="W144" s="53"/>
      <c r="X144" s="53"/>
      <c r="Y144" s="53"/>
      <c r="Z144" s="53"/>
      <c r="AA144" s="53"/>
      <c r="AB144" s="53"/>
      <c r="AC144" s="53"/>
      <c r="AD144" s="46"/>
      <c r="AE144" s="46"/>
      <c r="AF144" s="46"/>
      <c r="AG144" s="46"/>
      <c r="AH144" s="46"/>
      <c r="AI144" s="46"/>
      <c r="AJ144" s="46"/>
      <c r="AK144" s="46"/>
    </row>
    <row r="145" spans="1:37" ht="30.75" customHeight="1">
      <c r="A145" s="184" t="s">
        <v>46</v>
      </c>
      <c r="B145" s="189" t="str">
        <f>'MCC_2018-2019 Histoire'!C136</f>
        <v>Choix langue vivante S4</v>
      </c>
      <c r="C145" s="165">
        <f>'MCC_2018-2019 Histoire'!D136</f>
        <v>0</v>
      </c>
      <c r="D145" s="166" t="s">
        <v>130</v>
      </c>
      <c r="E145" s="166" t="s">
        <v>199</v>
      </c>
      <c r="F145" s="166" t="s">
        <v>41</v>
      </c>
      <c r="G145" s="168">
        <v>1</v>
      </c>
      <c r="H145" s="169"/>
      <c r="I145" s="169"/>
      <c r="J145" s="169"/>
      <c r="K145" s="188"/>
      <c r="L145" s="188"/>
      <c r="M145" s="188"/>
      <c r="N145" s="169"/>
      <c r="O145" s="169"/>
      <c r="P145" s="171"/>
      <c r="Q145" s="224"/>
      <c r="R145" s="173"/>
      <c r="S145" s="174"/>
      <c r="T145" s="174"/>
      <c r="U145" s="174"/>
      <c r="V145" s="174"/>
      <c r="W145" s="174"/>
      <c r="X145" s="174"/>
      <c r="Y145" s="174"/>
      <c r="Z145" s="174"/>
      <c r="AA145" s="174"/>
      <c r="AB145" s="174"/>
      <c r="AC145" s="174"/>
      <c r="AD145" s="222"/>
      <c r="AE145" s="222"/>
      <c r="AF145" s="222"/>
      <c r="AG145" s="222"/>
      <c r="AH145" s="222"/>
      <c r="AI145" s="222"/>
      <c r="AJ145" s="222"/>
      <c r="AK145" s="222"/>
    </row>
    <row r="146" spans="1:37" ht="30.75" customHeight="1">
      <c r="A146" s="1" t="s">
        <v>200</v>
      </c>
      <c r="B146" s="19" t="str">
        <f>'MCC_2018-2019 Histoire'!C137</f>
        <v>Allemand S4</v>
      </c>
      <c r="C146" s="5" t="str">
        <f>'MCC_2018-2019 Histoire'!D137</f>
        <v>LOL4B6A
LOL4C6C
LOL4D6A
LOL4DH41
LOL4E4A
LOL4G8A
LOL4H5A</v>
      </c>
      <c r="D146" s="6" t="s">
        <v>130</v>
      </c>
      <c r="E146" s="11"/>
      <c r="F146" s="11"/>
      <c r="G146" s="8"/>
      <c r="H146" s="5" t="s">
        <v>56</v>
      </c>
      <c r="I146" s="5" t="s">
        <v>56</v>
      </c>
      <c r="J146" s="10"/>
      <c r="K146" s="9">
        <v>0</v>
      </c>
      <c r="L146" s="9">
        <v>71</v>
      </c>
      <c r="M146" s="196">
        <f>(K146/L146)*100</f>
        <v>0</v>
      </c>
      <c r="N146" s="256">
        <f>'MCC_2018-2019 Histoire'!N137</f>
        <v>0</v>
      </c>
      <c r="O146" s="256">
        <f>'MCC_2018-2019 Histoire'!O137</f>
        <v>18</v>
      </c>
      <c r="P146" s="26">
        <f>'MCC_2018-2019 Histoire'!P137</f>
        <v>0</v>
      </c>
      <c r="Q146" s="187">
        <f t="shared" si="14"/>
        <v>0</v>
      </c>
      <c r="R146" s="52"/>
      <c r="S146" s="53"/>
      <c r="T146" s="53"/>
      <c r="U146" s="53"/>
      <c r="V146" s="53"/>
      <c r="W146" s="53">
        <v>1</v>
      </c>
      <c r="X146" s="53">
        <v>1</v>
      </c>
      <c r="Y146" s="53">
        <v>18</v>
      </c>
      <c r="Z146" s="53">
        <f>X146*Y146</f>
        <v>18</v>
      </c>
      <c r="AA146" s="198">
        <f>M146*Z146%</f>
        <v>0</v>
      </c>
      <c r="AB146" s="53"/>
      <c r="AC146" s="53"/>
      <c r="AD146" s="46"/>
      <c r="AE146" s="46"/>
      <c r="AF146" s="46"/>
      <c r="AG146" s="46"/>
      <c r="AH146" s="46"/>
      <c r="AI146" s="46"/>
      <c r="AJ146" s="46"/>
      <c r="AK146" s="46"/>
    </row>
    <row r="147" spans="1:37" ht="30.75" customHeight="1">
      <c r="A147" s="1" t="s">
        <v>201</v>
      </c>
      <c r="B147" s="19" t="str">
        <f>'MCC_2018-2019 Histoire'!C138</f>
        <v>Anglais S4</v>
      </c>
      <c r="C147" s="5" t="str">
        <f>'MCC_2018-2019 Histoire'!D138</f>
        <v>LOL4DH40
LOL4E4B
LOL4G8B
LOL4H5B</v>
      </c>
      <c r="D147" s="6" t="s">
        <v>130</v>
      </c>
      <c r="E147" s="11"/>
      <c r="F147" s="11"/>
      <c r="G147" s="8"/>
      <c r="H147" s="5" t="s">
        <v>56</v>
      </c>
      <c r="I147" s="5" t="s">
        <v>56</v>
      </c>
      <c r="J147" s="10"/>
      <c r="K147" s="9">
        <v>45</v>
      </c>
      <c r="L147" s="9">
        <v>45</v>
      </c>
      <c r="M147" s="196">
        <f>(K147/L147)*100</f>
        <v>100</v>
      </c>
      <c r="N147" s="256">
        <f>'MCC_2018-2019 Histoire'!N138</f>
        <v>0</v>
      </c>
      <c r="O147" s="256">
        <f>'MCC_2018-2019 Histoire'!O138</f>
        <v>18</v>
      </c>
      <c r="P147" s="26">
        <f>'MCC_2018-2019 Histoire'!P138</f>
        <v>0</v>
      </c>
      <c r="Q147" s="187">
        <f t="shared" si="14"/>
        <v>18</v>
      </c>
      <c r="R147" s="52"/>
      <c r="S147" s="53"/>
      <c r="T147" s="53"/>
      <c r="U147" s="53"/>
      <c r="V147" s="53"/>
      <c r="W147" s="53">
        <v>1</v>
      </c>
      <c r="X147" s="53">
        <v>1</v>
      </c>
      <c r="Y147" s="53">
        <v>18</v>
      </c>
      <c r="Z147" s="53">
        <f>X147*Y147</f>
        <v>18</v>
      </c>
      <c r="AA147" s="198">
        <f>M147*Z147%</f>
        <v>18</v>
      </c>
      <c r="AB147" s="53"/>
      <c r="AC147" s="53"/>
      <c r="AD147" s="46"/>
      <c r="AE147" s="46"/>
      <c r="AF147" s="46"/>
      <c r="AG147" s="46"/>
      <c r="AH147" s="46"/>
      <c r="AI147" s="46"/>
      <c r="AJ147" s="46"/>
      <c r="AK147" s="46"/>
    </row>
    <row r="148" spans="1:37" ht="30.75" customHeight="1">
      <c r="A148" s="1" t="s">
        <v>202</v>
      </c>
      <c r="B148" s="19" t="str">
        <f>'MCC_2018-2019 Histoire'!C139</f>
        <v>Espagnol S4</v>
      </c>
      <c r="C148" s="5" t="str">
        <f>'MCC_2018-2019 Histoire'!D139</f>
        <v>LOL4B6B
LOL4D6C
LOL4DH42
LOL4E4C
LOL4G8C
LOL4H5C</v>
      </c>
      <c r="D148" s="6" t="s">
        <v>130</v>
      </c>
      <c r="E148" s="11"/>
      <c r="F148" s="11"/>
      <c r="G148" s="8"/>
      <c r="H148" s="5" t="s">
        <v>56</v>
      </c>
      <c r="I148" s="5" t="s">
        <v>56</v>
      </c>
      <c r="J148" s="10"/>
      <c r="K148" s="9">
        <v>10</v>
      </c>
      <c r="L148" s="9">
        <v>16</v>
      </c>
      <c r="M148" s="196">
        <f>(K148/L148)*100</f>
        <v>62.5</v>
      </c>
      <c r="N148" s="256">
        <f>'MCC_2018-2019 Histoire'!N139</f>
        <v>0</v>
      </c>
      <c r="O148" s="256">
        <f>'MCC_2018-2019 Histoire'!O139</f>
        <v>18</v>
      </c>
      <c r="P148" s="26">
        <f>'MCC_2018-2019 Histoire'!P139</f>
        <v>0</v>
      </c>
      <c r="Q148" s="187">
        <f t="shared" si="14"/>
        <v>11.25</v>
      </c>
      <c r="R148" s="52"/>
      <c r="S148" s="53"/>
      <c r="T148" s="53"/>
      <c r="U148" s="53"/>
      <c r="V148" s="53"/>
      <c r="W148" s="53">
        <v>1</v>
      </c>
      <c r="X148" s="53">
        <v>1</v>
      </c>
      <c r="Y148" s="53">
        <v>18</v>
      </c>
      <c r="Z148" s="53">
        <f>X148*Y148</f>
        <v>18</v>
      </c>
      <c r="AA148" s="198">
        <f>M148*Z148%</f>
        <v>11.25</v>
      </c>
      <c r="AB148" s="53"/>
      <c r="AC148" s="53"/>
      <c r="AD148" s="46"/>
      <c r="AE148" s="46"/>
      <c r="AF148" s="46"/>
      <c r="AG148" s="46"/>
      <c r="AH148" s="46"/>
      <c r="AI148" s="46"/>
      <c r="AJ148" s="46"/>
      <c r="AK148" s="46"/>
    </row>
    <row r="149" spans="1:37" ht="30.75" customHeight="1">
      <c r="A149" s="188"/>
      <c r="B149" s="189" t="str">
        <f>'MCC_2018-2019 Histoire'!C146</f>
        <v>Choix initiation histoire économiq &amp; sociale / numismatique ancienne</v>
      </c>
      <c r="C149" s="165">
        <f>'MCC_2018-2019 Histoire'!D146</f>
        <v>0</v>
      </c>
      <c r="D149" s="166" t="s">
        <v>130</v>
      </c>
      <c r="E149" s="167"/>
      <c r="F149" s="166" t="s">
        <v>22</v>
      </c>
      <c r="G149" s="168">
        <v>1</v>
      </c>
      <c r="H149" s="165" t="s">
        <v>30</v>
      </c>
      <c r="I149" s="165" t="s">
        <v>30</v>
      </c>
      <c r="J149" s="169"/>
      <c r="K149" s="188"/>
      <c r="L149" s="188"/>
      <c r="M149" s="188"/>
      <c r="N149" s="169"/>
      <c r="O149" s="169"/>
      <c r="P149" s="171"/>
      <c r="Q149" s="172"/>
      <c r="R149" s="173"/>
      <c r="S149" s="174"/>
      <c r="T149" s="174"/>
      <c r="U149" s="174"/>
      <c r="V149" s="174"/>
      <c r="W149" s="174"/>
      <c r="X149" s="174"/>
      <c r="Y149" s="174"/>
      <c r="Z149" s="174"/>
      <c r="AA149" s="174"/>
      <c r="AB149" s="174"/>
      <c r="AC149" s="174"/>
      <c r="AD149" s="222"/>
      <c r="AE149" s="222"/>
      <c r="AF149" s="222"/>
      <c r="AG149" s="222"/>
      <c r="AH149" s="222"/>
      <c r="AI149" s="222"/>
      <c r="AJ149" s="222"/>
      <c r="AK149" s="222"/>
    </row>
    <row r="150" spans="1:37" ht="30.75" customHeight="1">
      <c r="A150" s="2"/>
      <c r="B150" s="225" t="str">
        <f>'MCC_2018-2019 Histoire'!C147</f>
        <v>Initiation à l'histoire économique et sociale moderne</v>
      </c>
      <c r="C150" s="5" t="str">
        <f>'MCC_2018-2019 Histoire'!D147</f>
        <v>LOL4E6B</v>
      </c>
      <c r="D150" s="6" t="s">
        <v>130</v>
      </c>
      <c r="E150" s="11"/>
      <c r="F150" s="6" t="s">
        <v>22</v>
      </c>
      <c r="G150" s="8"/>
      <c r="H150" s="10"/>
      <c r="I150" s="10"/>
      <c r="J150" s="5" t="s">
        <v>24</v>
      </c>
      <c r="K150" s="9">
        <v>42</v>
      </c>
      <c r="L150" s="9">
        <v>42</v>
      </c>
      <c r="M150" s="196">
        <f t="shared" ref="M150:M159" si="15">(K150/L150)*100</f>
        <v>100</v>
      </c>
      <c r="N150" s="10">
        <f>'MCC_2018-2019 Histoire'!N147</f>
        <v>8</v>
      </c>
      <c r="O150" s="10">
        <f>'MCC_2018-2019 Histoire'!O147</f>
        <v>12</v>
      </c>
      <c r="P150" s="26">
        <f>'MCC_2018-2019 Histoire'!P147</f>
        <v>0</v>
      </c>
      <c r="Q150" s="187">
        <f t="shared" si="14"/>
        <v>24</v>
      </c>
      <c r="R150" s="52">
        <v>1.5</v>
      </c>
      <c r="S150" s="53">
        <v>1</v>
      </c>
      <c r="T150" s="53">
        <v>8</v>
      </c>
      <c r="U150" s="53">
        <v>12</v>
      </c>
      <c r="V150" s="134">
        <f>U150*M150%</f>
        <v>12</v>
      </c>
      <c r="W150" s="53">
        <v>1</v>
      </c>
      <c r="X150" s="53">
        <v>1</v>
      </c>
      <c r="Y150" s="53">
        <v>12</v>
      </c>
      <c r="Z150" s="53">
        <f>X150*Y150</f>
        <v>12</v>
      </c>
      <c r="AA150" s="198">
        <f>M150*Z150%</f>
        <v>12</v>
      </c>
      <c r="AB150" s="53"/>
      <c r="AC150" s="53"/>
      <c r="AD150" s="46"/>
      <c r="AE150" s="46"/>
      <c r="AF150" s="46"/>
      <c r="AG150" s="46"/>
      <c r="AH150" s="46"/>
      <c r="AI150" s="46"/>
      <c r="AJ150" s="46"/>
      <c r="AK150" s="46"/>
    </row>
    <row r="151" spans="1:37" ht="30.75" customHeight="1">
      <c r="A151" s="2"/>
      <c r="B151" s="19" t="str">
        <f>'MCC_2018-2019 Histoire'!C148</f>
        <v>Initiation à la numismatique ancienne</v>
      </c>
      <c r="C151" s="5" t="str">
        <f>'MCC_2018-2019 Histoire'!D148</f>
        <v>LOL4E6A</v>
      </c>
      <c r="D151" s="6" t="s">
        <v>130</v>
      </c>
      <c r="E151" s="11"/>
      <c r="F151" s="6" t="s">
        <v>22</v>
      </c>
      <c r="G151" s="8"/>
      <c r="H151" s="10"/>
      <c r="I151" s="10"/>
      <c r="J151" s="5" t="s">
        <v>31</v>
      </c>
      <c r="K151" s="9">
        <v>21</v>
      </c>
      <c r="L151" s="9">
        <v>21</v>
      </c>
      <c r="M151" s="196">
        <f t="shared" si="15"/>
        <v>100</v>
      </c>
      <c r="N151" s="10">
        <f>'MCC_2018-2019 Histoire'!N148</f>
        <v>8</v>
      </c>
      <c r="O151" s="10">
        <f>'MCC_2018-2019 Histoire'!O148</f>
        <v>12</v>
      </c>
      <c r="P151" s="26">
        <f>'MCC_2018-2019 Histoire'!P148</f>
        <v>0</v>
      </c>
      <c r="Q151" s="187">
        <f t="shared" si="14"/>
        <v>24</v>
      </c>
      <c r="R151" s="52">
        <v>1.5</v>
      </c>
      <c r="S151" s="53">
        <v>1</v>
      </c>
      <c r="T151" s="53">
        <v>8</v>
      </c>
      <c r="U151" s="53">
        <v>12</v>
      </c>
      <c r="V151" s="134">
        <f>U151*M151%</f>
        <v>12</v>
      </c>
      <c r="W151" s="53">
        <v>1</v>
      </c>
      <c r="X151" s="53">
        <v>1</v>
      </c>
      <c r="Y151" s="53">
        <v>12</v>
      </c>
      <c r="Z151" s="53">
        <f>X151*Y151</f>
        <v>12</v>
      </c>
      <c r="AA151" s="198">
        <f>M151*Z151%</f>
        <v>12</v>
      </c>
      <c r="AB151" s="53"/>
      <c r="AC151" s="53"/>
      <c r="AD151" s="46"/>
      <c r="AE151" s="46"/>
      <c r="AF151" s="46"/>
      <c r="AG151" s="46"/>
      <c r="AH151" s="46"/>
      <c r="AI151" s="46"/>
      <c r="AJ151" s="46"/>
      <c r="AK151" s="46"/>
    </row>
    <row r="152" spans="1:37" ht="30.75" customHeight="1">
      <c r="A152" s="47"/>
      <c r="B152" s="124" t="str">
        <f>'MCC_2018-2019 Histoire'!C149</f>
        <v>Parcours MEEF - Métiers de l'enseignement et de la formation</v>
      </c>
      <c r="C152" s="38" t="str">
        <f>'MCC_2018-2019 Histoire'!D149</f>
        <v>LOL4EP1A</v>
      </c>
      <c r="D152" s="36"/>
      <c r="E152" s="36"/>
      <c r="F152" s="36"/>
      <c r="G152" s="40"/>
      <c r="H152" s="38"/>
      <c r="I152" s="38"/>
      <c r="J152" s="38"/>
      <c r="K152" s="47"/>
      <c r="L152" s="47"/>
      <c r="M152" s="47"/>
      <c r="N152" s="38"/>
      <c r="O152" s="38"/>
      <c r="P152" s="41"/>
      <c r="Q152" s="211"/>
      <c r="R152" s="125"/>
      <c r="S152" s="135"/>
      <c r="T152" s="135"/>
      <c r="U152" s="135"/>
      <c r="V152" s="135"/>
      <c r="W152" s="135"/>
      <c r="X152" s="135"/>
      <c r="Y152" s="135"/>
      <c r="Z152" s="135"/>
      <c r="AA152" s="135"/>
      <c r="AB152" s="135"/>
      <c r="AC152" s="135"/>
      <c r="AD152" s="89"/>
      <c r="AE152" s="89"/>
      <c r="AF152" s="89"/>
      <c r="AG152" s="89"/>
      <c r="AH152" s="89"/>
      <c r="AI152" s="89"/>
      <c r="AJ152" s="89"/>
      <c r="AK152" s="89"/>
    </row>
    <row r="153" spans="1:37" ht="30.75" customHeight="1">
      <c r="A153" s="1" t="s">
        <v>49</v>
      </c>
      <c r="B153" s="15" t="str">
        <f>'MCC_2018-2019 Histoire'!C151</f>
        <v>Populations : dynamiques et enjeux (CM)</v>
      </c>
      <c r="C153" s="5" t="str">
        <f>'MCC_2018-2019 Histoire'!D151</f>
        <v>LOL2D30
LOL4E7B</v>
      </c>
      <c r="D153" s="6" t="s">
        <v>120</v>
      </c>
      <c r="E153" s="6" t="s">
        <v>29</v>
      </c>
      <c r="F153" s="6" t="s">
        <v>41</v>
      </c>
      <c r="G153" s="8"/>
      <c r="H153" s="5" t="s">
        <v>56</v>
      </c>
      <c r="I153" s="5" t="s">
        <v>56</v>
      </c>
      <c r="J153" s="10"/>
      <c r="K153" s="9">
        <v>6</v>
      </c>
      <c r="L153" s="9">
        <v>49</v>
      </c>
      <c r="M153" s="196">
        <f t="shared" si="15"/>
        <v>12.244897959183673</v>
      </c>
      <c r="N153" s="10">
        <f>'MCC_2018-2019 Histoire'!N151</f>
        <v>15</v>
      </c>
      <c r="O153" s="10">
        <f>'MCC_2018-2019 Histoire'!O151</f>
        <v>0</v>
      </c>
      <c r="P153" s="26">
        <f>'MCC_2018-2019 Histoire'!P151</f>
        <v>0</v>
      </c>
      <c r="Q153" s="187">
        <f t="shared" si="14"/>
        <v>2.7551020408163263</v>
      </c>
      <c r="R153" s="52">
        <v>1.5</v>
      </c>
      <c r="S153" s="53">
        <v>1</v>
      </c>
      <c r="T153" s="53">
        <v>15</v>
      </c>
      <c r="U153" s="53">
        <v>22.5</v>
      </c>
      <c r="V153" s="186">
        <f>U153*M153%</f>
        <v>2.7551020408163263</v>
      </c>
      <c r="W153" s="53"/>
      <c r="X153" s="53"/>
      <c r="Y153" s="53"/>
      <c r="Z153" s="53"/>
      <c r="AA153" s="53"/>
      <c r="AB153" s="53"/>
      <c r="AC153" s="53"/>
      <c r="AD153" s="46"/>
      <c r="AE153" s="46"/>
      <c r="AF153" s="46"/>
      <c r="AG153" s="46"/>
      <c r="AH153" s="46"/>
      <c r="AI153" s="46"/>
      <c r="AJ153" s="46"/>
      <c r="AK153" s="46"/>
    </row>
    <row r="154" spans="1:37" ht="30.75" customHeight="1">
      <c r="A154" s="1" t="s">
        <v>154</v>
      </c>
      <c r="B154" s="15" t="str">
        <f>'MCC_2018-2019 Histoire'!C152</f>
        <v>Géographie rurale (CM)</v>
      </c>
      <c r="C154" s="5" t="str">
        <f>'MCC_2018-2019 Histoire'!D152</f>
        <v>LOL5E6A</v>
      </c>
      <c r="D154" s="6" t="s">
        <v>120</v>
      </c>
      <c r="E154" s="6" t="s">
        <v>29</v>
      </c>
      <c r="F154" s="6" t="s">
        <v>41</v>
      </c>
      <c r="G154" s="8"/>
      <c r="H154" s="5" t="s">
        <v>56</v>
      </c>
      <c r="I154" s="5" t="s">
        <v>56</v>
      </c>
      <c r="J154" s="10"/>
      <c r="K154" s="9">
        <v>23</v>
      </c>
      <c r="L154" s="9">
        <v>46</v>
      </c>
      <c r="M154" s="196">
        <f t="shared" si="15"/>
        <v>50</v>
      </c>
      <c r="N154" s="10">
        <f>'MCC_2018-2019 Histoire'!N152</f>
        <v>15</v>
      </c>
      <c r="O154" s="10">
        <f>'MCC_2018-2019 Histoire'!O152</f>
        <v>0</v>
      </c>
      <c r="P154" s="26">
        <f>'MCC_2018-2019 Histoire'!P152</f>
        <v>0</v>
      </c>
      <c r="Q154" s="187">
        <f t="shared" si="14"/>
        <v>11.25</v>
      </c>
      <c r="R154" s="52">
        <v>1.5</v>
      </c>
      <c r="S154" s="53">
        <v>1</v>
      </c>
      <c r="T154" s="53">
        <v>15</v>
      </c>
      <c r="U154" s="53">
        <v>22.5</v>
      </c>
      <c r="V154" s="134">
        <f>U154*M154%</f>
        <v>11.25</v>
      </c>
      <c r="W154" s="53"/>
      <c r="X154" s="53"/>
      <c r="Y154" s="53"/>
      <c r="Z154" s="53"/>
      <c r="AA154" s="53"/>
      <c r="AB154" s="53"/>
      <c r="AC154" s="53"/>
      <c r="AD154" s="46"/>
      <c r="AE154" s="46"/>
      <c r="AF154" s="46"/>
      <c r="AG154" s="46"/>
      <c r="AH154" s="46"/>
      <c r="AI154" s="46"/>
      <c r="AJ154" s="46"/>
      <c r="AK154" s="46"/>
    </row>
    <row r="155" spans="1:37" ht="30.75" customHeight="1">
      <c r="A155" s="1" t="s">
        <v>58</v>
      </c>
      <c r="B155" s="257" t="str">
        <f>'MCC_2018-2019 Histoire'!C154</f>
        <v>Stage d'observation en milieu scolaire (remplacé en 2018/19 par 4E5A)</v>
      </c>
      <c r="C155" s="5" t="str">
        <f>'MCC_2018-2019 Histoire'!D154</f>
        <v>LOL4D7B
LOL4H7C
LLA4E5A</v>
      </c>
      <c r="D155" s="6" t="s">
        <v>120</v>
      </c>
      <c r="E155" s="6" t="s">
        <v>29</v>
      </c>
      <c r="F155" s="6" t="s">
        <v>41</v>
      </c>
      <c r="G155" s="8"/>
      <c r="H155" s="5" t="s">
        <v>30</v>
      </c>
      <c r="I155" s="5" t="s">
        <v>30</v>
      </c>
      <c r="J155" s="10"/>
      <c r="K155" s="9">
        <v>22</v>
      </c>
      <c r="L155" s="9">
        <v>152</v>
      </c>
      <c r="M155" s="196">
        <f t="shared" si="15"/>
        <v>14.473684210526317</v>
      </c>
      <c r="N155" s="10">
        <f>'MCC_2018-2019 Histoire'!N154</f>
        <v>0</v>
      </c>
      <c r="O155" s="258">
        <f>'MCC_2018-2019 Histoire'!O154</f>
        <v>12</v>
      </c>
      <c r="P155" s="26">
        <f>'MCC_2018-2019 Histoire'!P154</f>
        <v>0</v>
      </c>
      <c r="Q155" s="187">
        <f t="shared" si="14"/>
        <v>11.578947368421055</v>
      </c>
      <c r="R155" s="52"/>
      <c r="S155" s="53"/>
      <c r="T155" s="53"/>
      <c r="U155" s="53"/>
      <c r="V155" s="53"/>
      <c r="W155" s="53">
        <v>1</v>
      </c>
      <c r="X155" s="53">
        <v>4</v>
      </c>
      <c r="Y155" s="53">
        <v>20</v>
      </c>
      <c r="Z155" s="53">
        <f>X155*Y155</f>
        <v>80</v>
      </c>
      <c r="AA155" s="198">
        <f>M155*Z155%</f>
        <v>11.578947368421055</v>
      </c>
      <c r="AB155" s="53"/>
      <c r="AC155" s="53"/>
      <c r="AD155" s="46"/>
      <c r="AE155" s="46"/>
      <c r="AF155" s="46"/>
      <c r="AG155" s="46"/>
      <c r="AH155" s="46"/>
      <c r="AI155" s="46"/>
      <c r="AJ155" s="46"/>
      <c r="AK155" s="46"/>
    </row>
    <row r="156" spans="1:37" ht="30.75" customHeight="1">
      <c r="A156" s="47"/>
      <c r="B156" s="124" t="str">
        <f>'MCC_2018-2019 Histoire'!C155</f>
        <v>Parcours Patrimoine et Culture</v>
      </c>
      <c r="C156" s="38" t="str">
        <f>'MCC_2018-2019 Histoire'!D155</f>
        <v>LOL4EP2</v>
      </c>
      <c r="D156" s="36"/>
      <c r="E156" s="36"/>
      <c r="F156" s="36"/>
      <c r="G156" s="40"/>
      <c r="H156" s="38"/>
      <c r="I156" s="38"/>
      <c r="J156" s="38"/>
      <c r="K156" s="47"/>
      <c r="L156" s="47"/>
      <c r="M156" s="47"/>
      <c r="N156" s="38"/>
      <c r="O156" s="38"/>
      <c r="P156" s="41"/>
      <c r="Q156" s="42"/>
      <c r="R156" s="125"/>
      <c r="S156" s="135"/>
      <c r="T156" s="135"/>
      <c r="U156" s="135"/>
      <c r="V156" s="135"/>
      <c r="W156" s="135"/>
      <c r="X156" s="135"/>
      <c r="Y156" s="135"/>
      <c r="Z156" s="135"/>
      <c r="AA156" s="135"/>
      <c r="AB156" s="135"/>
      <c r="AC156" s="135"/>
      <c r="AD156" s="89"/>
      <c r="AE156" s="89"/>
      <c r="AF156" s="89"/>
      <c r="AG156" s="89"/>
      <c r="AH156" s="89"/>
      <c r="AI156" s="89"/>
      <c r="AJ156" s="89"/>
      <c r="AK156" s="89"/>
    </row>
    <row r="157" spans="1:37" ht="30.75" customHeight="1">
      <c r="A157" s="1" t="s">
        <v>72</v>
      </c>
      <c r="B157" s="15" t="str">
        <f>'MCC_2018-2019 Histoire'!C157</f>
        <v>Histoire de l’écrit</v>
      </c>
      <c r="C157" s="5" t="str">
        <f>'MCC_2018-2019 Histoire'!D157</f>
        <v>LOL4E8A</v>
      </c>
      <c r="D157" s="6" t="s">
        <v>120</v>
      </c>
      <c r="E157" s="11"/>
      <c r="F157" s="6" t="s">
        <v>22</v>
      </c>
      <c r="G157" s="8"/>
      <c r="H157" s="5" t="s">
        <v>30</v>
      </c>
      <c r="I157" s="5" t="s">
        <v>30</v>
      </c>
      <c r="J157" s="5" t="s">
        <v>31</v>
      </c>
      <c r="K157" s="9">
        <v>36</v>
      </c>
      <c r="L157" s="9">
        <v>36</v>
      </c>
      <c r="M157" s="196">
        <f t="shared" si="15"/>
        <v>100</v>
      </c>
      <c r="N157" s="10">
        <f>'MCC_2018-2019 Histoire'!N157</f>
        <v>18</v>
      </c>
      <c r="O157" s="10">
        <f>'MCC_2018-2019 Histoire'!O157</f>
        <v>8</v>
      </c>
      <c r="P157" s="26">
        <f>'MCC_2018-2019 Histoire'!P157</f>
        <v>0</v>
      </c>
      <c r="Q157" s="187">
        <f t="shared" si="14"/>
        <v>35</v>
      </c>
      <c r="R157" s="52">
        <v>1.5</v>
      </c>
      <c r="S157" s="53">
        <v>1</v>
      </c>
      <c r="T157" s="53">
        <v>18</v>
      </c>
      <c r="U157" s="53">
        <v>27</v>
      </c>
      <c r="V157" s="134">
        <f>U157*M157%</f>
        <v>27</v>
      </c>
      <c r="W157" s="53">
        <v>1</v>
      </c>
      <c r="X157" s="53">
        <v>1</v>
      </c>
      <c r="Y157" s="53">
        <v>8</v>
      </c>
      <c r="Z157" s="53">
        <f>X157*Y157</f>
        <v>8</v>
      </c>
      <c r="AA157" s="198">
        <f>M157*Z157%</f>
        <v>8</v>
      </c>
      <c r="AB157" s="53"/>
      <c r="AC157" s="53"/>
      <c r="AD157" s="46"/>
      <c r="AE157" s="46"/>
      <c r="AF157" s="46"/>
      <c r="AG157" s="46"/>
      <c r="AH157" s="46"/>
      <c r="AI157" s="46"/>
      <c r="AJ157" s="46"/>
      <c r="AK157" s="46"/>
    </row>
    <row r="158" spans="1:37" ht="33.75" customHeight="1">
      <c r="A158" s="1" t="s">
        <v>58</v>
      </c>
      <c r="B158" s="15" t="str">
        <f>'MCC_2018-2019 Histoire'!C159</f>
        <v>Littérature et arts S4</v>
      </c>
      <c r="C158" s="5" t="str">
        <f>'MCC_2018-2019 Histoire'!D159</f>
        <v>LOL3G61</v>
      </c>
      <c r="D158" s="6" t="s">
        <v>120</v>
      </c>
      <c r="E158" s="267"/>
      <c r="F158" s="6" t="s">
        <v>41</v>
      </c>
      <c r="G158" s="8"/>
      <c r="H158" s="5" t="s">
        <v>56</v>
      </c>
      <c r="I158" s="5" t="s">
        <v>56</v>
      </c>
      <c r="J158" s="10"/>
      <c r="K158" s="9">
        <v>37</v>
      </c>
      <c r="L158" s="9">
        <v>37</v>
      </c>
      <c r="M158" s="196">
        <f t="shared" si="15"/>
        <v>100</v>
      </c>
      <c r="N158" s="10">
        <f>'MCC_2018-2019 Histoire'!N159</f>
        <v>18</v>
      </c>
      <c r="O158" s="10">
        <f>'MCC_2018-2019 Histoire'!O159</f>
        <v>0</v>
      </c>
      <c r="P158" s="26">
        <f>'MCC_2018-2019 Histoire'!P159</f>
        <v>0</v>
      </c>
      <c r="Q158" s="187">
        <f t="shared" si="14"/>
        <v>27</v>
      </c>
      <c r="R158" s="52">
        <v>1.5</v>
      </c>
      <c r="S158" s="53">
        <v>1</v>
      </c>
      <c r="T158" s="53">
        <v>18</v>
      </c>
      <c r="U158" s="53">
        <v>27</v>
      </c>
      <c r="V158" s="134">
        <f>U158*M158%</f>
        <v>27</v>
      </c>
      <c r="W158" s="53"/>
      <c r="X158" s="53"/>
      <c r="Y158" s="53"/>
      <c r="Z158" s="53"/>
      <c r="AA158" s="53"/>
      <c r="AB158" s="53"/>
      <c r="AC158" s="53"/>
      <c r="AD158" s="46"/>
      <c r="AE158" s="46"/>
      <c r="AF158" s="46"/>
      <c r="AG158" s="46"/>
      <c r="AH158" s="46"/>
      <c r="AI158" s="46"/>
      <c r="AJ158" s="46"/>
      <c r="AK158" s="46"/>
    </row>
    <row r="159" spans="1:37" ht="30.75" customHeight="1">
      <c r="A159" s="1" t="s">
        <v>81</v>
      </c>
      <c r="B159" s="15" t="str">
        <f>'MCC_2018-2019 Histoire'!C158</f>
        <v>Initiation à la paléographie</v>
      </c>
      <c r="C159" s="5">
        <f>'MCC_2018-2019 Histoire'!D158</f>
        <v>0</v>
      </c>
      <c r="D159" s="6" t="s">
        <v>120</v>
      </c>
      <c r="E159" s="11"/>
      <c r="F159" s="6" t="s">
        <v>22</v>
      </c>
      <c r="G159" s="8"/>
      <c r="H159" s="5" t="s">
        <v>56</v>
      </c>
      <c r="I159" s="5" t="s">
        <v>56</v>
      </c>
      <c r="J159" s="5" t="s">
        <v>31</v>
      </c>
      <c r="K159" s="9">
        <v>36</v>
      </c>
      <c r="L159" s="9">
        <v>36</v>
      </c>
      <c r="M159" s="196">
        <f t="shared" si="15"/>
        <v>100</v>
      </c>
      <c r="N159" s="10">
        <f>'MCC_2018-2019 Histoire'!N158</f>
        <v>0</v>
      </c>
      <c r="O159" s="10">
        <f>'MCC_2018-2019 Histoire'!O158</f>
        <v>16</v>
      </c>
      <c r="P159" s="26">
        <f>'MCC_2018-2019 Histoire'!P158</f>
        <v>0</v>
      </c>
      <c r="Q159" s="187">
        <f t="shared" si="14"/>
        <v>16</v>
      </c>
      <c r="R159" s="52"/>
      <c r="S159" s="53"/>
      <c r="T159" s="53"/>
      <c r="U159" s="53"/>
      <c r="V159" s="53"/>
      <c r="W159" s="53">
        <v>1</v>
      </c>
      <c r="X159" s="53">
        <v>1</v>
      </c>
      <c r="Y159" s="53">
        <v>16</v>
      </c>
      <c r="Z159" s="53">
        <f>X159*Y159</f>
        <v>16</v>
      </c>
      <c r="AA159" s="198">
        <f>M159*Z159%</f>
        <v>16</v>
      </c>
      <c r="AB159" s="53"/>
      <c r="AC159" s="53"/>
      <c r="AD159" s="46"/>
      <c r="AE159" s="46"/>
      <c r="AF159" s="46"/>
      <c r="AG159" s="46"/>
      <c r="AH159" s="46"/>
      <c r="AI159" s="46"/>
      <c r="AJ159" s="46"/>
      <c r="AK159" s="46"/>
    </row>
    <row r="160" spans="1:37" ht="30.75" customHeight="1">
      <c r="A160" s="47"/>
      <c r="B160" s="43" t="str">
        <f>'MCC_2018-2019 Histoire'!C160</f>
        <v>Parcours Histoire-Droit</v>
      </c>
      <c r="C160" s="38" t="str">
        <f>'MCC_2018-2019 Histoire'!D160</f>
        <v>LOL4DHHH</v>
      </c>
      <c r="D160" s="36"/>
      <c r="E160" s="36"/>
      <c r="F160" s="36"/>
      <c r="G160" s="40"/>
      <c r="H160" s="38"/>
      <c r="I160" s="38"/>
      <c r="J160" s="38"/>
      <c r="K160" s="83">
        <v>20</v>
      </c>
      <c r="L160" s="83"/>
      <c r="M160" s="83"/>
      <c r="N160" s="38"/>
      <c r="O160" s="38"/>
      <c r="P160" s="41"/>
      <c r="Q160" s="42"/>
      <c r="R160" s="125"/>
      <c r="S160" s="135"/>
      <c r="T160" s="135"/>
      <c r="U160" s="135"/>
      <c r="V160" s="135"/>
      <c r="W160" s="135"/>
      <c r="X160" s="135"/>
      <c r="Y160" s="135"/>
      <c r="Z160" s="135"/>
      <c r="AA160" s="135"/>
      <c r="AB160" s="135"/>
      <c r="AC160" s="135"/>
      <c r="AD160" s="89"/>
      <c r="AE160" s="89"/>
      <c r="AF160" s="89"/>
      <c r="AG160" s="89"/>
      <c r="AH160" s="89"/>
      <c r="AI160" s="89"/>
      <c r="AJ160" s="89"/>
      <c r="AK160" s="89"/>
    </row>
    <row r="161" spans="1:37" ht="30.75" customHeight="1">
      <c r="A161" s="1" t="s">
        <v>86</v>
      </c>
      <c r="B161" s="15" t="e">
        <f>'MCC_2018-2019 Histoire'!#REF!</f>
        <v>#REF!</v>
      </c>
      <c r="C161" s="5" t="e">
        <f>'MCC_2018-2019 Histoire'!#REF!</f>
        <v>#REF!</v>
      </c>
      <c r="D161" s="6" t="s">
        <v>208</v>
      </c>
      <c r="E161" s="6" t="s">
        <v>102</v>
      </c>
      <c r="F161" s="6" t="s">
        <v>22</v>
      </c>
      <c r="G161" s="8"/>
      <c r="H161" s="5">
        <v>6</v>
      </c>
      <c r="I161" s="5">
        <v>6</v>
      </c>
      <c r="J161" s="5">
        <v>22</v>
      </c>
      <c r="K161" s="9">
        <v>9</v>
      </c>
      <c r="L161" s="9">
        <v>101</v>
      </c>
      <c r="M161" s="196">
        <f t="shared" ref="M161:M170" si="16">(K161/L161)*100</f>
        <v>8.9108910891089099</v>
      </c>
      <c r="N161" s="10" t="e">
        <f>'MCC_2018-2019 Histoire'!#REF!</f>
        <v>#REF!</v>
      </c>
      <c r="O161" s="10" t="e">
        <f>'MCC_2018-2019 Histoire'!#REF!</f>
        <v>#REF!</v>
      </c>
      <c r="P161" s="26" t="e">
        <f>'MCC_2018-2019 Histoire'!#REF!</f>
        <v>#REF!</v>
      </c>
      <c r="Q161" s="187">
        <f t="shared" si="14"/>
        <v>3.2079207920792077</v>
      </c>
      <c r="R161" s="52">
        <v>1.5</v>
      </c>
      <c r="S161" s="53">
        <v>1</v>
      </c>
      <c r="T161" s="53">
        <v>24</v>
      </c>
      <c r="U161" s="53">
        <v>36</v>
      </c>
      <c r="V161" s="226">
        <f>U161*M161%</f>
        <v>3.2079207920792077</v>
      </c>
      <c r="W161" s="53"/>
      <c r="X161" s="53"/>
      <c r="Y161" s="53"/>
      <c r="Z161" s="53"/>
      <c r="AA161" s="53"/>
      <c r="AB161" s="53"/>
      <c r="AC161" s="53"/>
      <c r="AD161" s="46"/>
      <c r="AE161" s="46"/>
      <c r="AF161" s="46"/>
      <c r="AG161" s="46"/>
      <c r="AH161" s="46"/>
      <c r="AI161" s="46"/>
      <c r="AJ161" s="46"/>
      <c r="AK161" s="46"/>
    </row>
    <row r="162" spans="1:37" ht="30.75" customHeight="1">
      <c r="A162" s="1" t="s">
        <v>88</v>
      </c>
      <c r="B162" s="15" t="e">
        <f>'MCC_2018-2019 Histoire'!#REF!</f>
        <v>#REF!</v>
      </c>
      <c r="C162" s="5" t="e">
        <f>'MCC_2018-2019 Histoire'!#REF!</f>
        <v>#REF!</v>
      </c>
      <c r="D162" s="6" t="s">
        <v>208</v>
      </c>
      <c r="E162" s="11"/>
      <c r="F162" s="6" t="s">
        <v>22</v>
      </c>
      <c r="G162" s="8"/>
      <c r="H162" s="5">
        <v>6</v>
      </c>
      <c r="I162" s="5">
        <v>6</v>
      </c>
      <c r="J162" s="5">
        <v>21</v>
      </c>
      <c r="K162" s="9">
        <v>9</v>
      </c>
      <c r="L162" s="9">
        <v>79</v>
      </c>
      <c r="M162" s="196">
        <f t="shared" si="16"/>
        <v>11.39240506329114</v>
      </c>
      <c r="N162" s="10" t="e">
        <f>'MCC_2018-2019 Histoire'!#REF!</f>
        <v>#REF!</v>
      </c>
      <c r="O162" s="10" t="e">
        <f>'MCC_2018-2019 Histoire'!#REF!</f>
        <v>#REF!</v>
      </c>
      <c r="P162" s="26" t="e">
        <f>'MCC_2018-2019 Histoire'!#REF!</f>
        <v>#REF!</v>
      </c>
      <c r="Q162" s="187">
        <f t="shared" si="14"/>
        <v>4.1012658227848098</v>
      </c>
      <c r="R162" s="52">
        <v>1.5</v>
      </c>
      <c r="S162" s="53">
        <v>1</v>
      </c>
      <c r="T162" s="53">
        <v>24</v>
      </c>
      <c r="U162" s="53">
        <v>36</v>
      </c>
      <c r="V162" s="226">
        <f>U162*M162%</f>
        <v>4.1012658227848098</v>
      </c>
      <c r="W162" s="53"/>
      <c r="X162" s="53"/>
      <c r="Y162" s="53"/>
      <c r="Z162" s="53"/>
      <c r="AA162" s="53"/>
      <c r="AB162" s="53"/>
      <c r="AC162" s="53"/>
      <c r="AD162" s="46"/>
      <c r="AE162" s="46"/>
      <c r="AF162" s="46"/>
      <c r="AG162" s="46"/>
      <c r="AH162" s="46"/>
      <c r="AI162" s="46"/>
      <c r="AJ162" s="46"/>
      <c r="AK162" s="46"/>
    </row>
    <row r="163" spans="1:37" ht="30.75" customHeight="1">
      <c r="A163" s="1" t="s">
        <v>88</v>
      </c>
      <c r="B163" s="15" t="e">
        <f>'MCC_2018-2019 Histoire'!#REF!</f>
        <v>#REF!</v>
      </c>
      <c r="C163" s="5" t="e">
        <f>'MCC_2018-2019 Histoire'!#REF!</f>
        <v>#REF!</v>
      </c>
      <c r="D163" s="6" t="s">
        <v>208</v>
      </c>
      <c r="E163" s="11"/>
      <c r="F163" s="6" t="s">
        <v>22</v>
      </c>
      <c r="G163" s="8"/>
      <c r="H163" s="5">
        <v>6</v>
      </c>
      <c r="I163" s="5">
        <v>6</v>
      </c>
      <c r="J163" s="5">
        <v>21</v>
      </c>
      <c r="K163" s="9">
        <v>9</v>
      </c>
      <c r="L163" s="9">
        <v>74</v>
      </c>
      <c r="M163" s="196">
        <f t="shared" si="16"/>
        <v>12.162162162162163</v>
      </c>
      <c r="N163" s="10" t="e">
        <f>'MCC_2018-2019 Histoire'!#REF!</f>
        <v>#REF!</v>
      </c>
      <c r="O163" s="10" t="e">
        <f>'MCC_2018-2019 Histoire'!#REF!</f>
        <v>#REF!</v>
      </c>
      <c r="P163" s="26" t="e">
        <f>'MCC_2018-2019 Histoire'!#REF!</f>
        <v>#REF!</v>
      </c>
      <c r="Q163" s="187">
        <f t="shared" si="14"/>
        <v>5.8378378378378377</v>
      </c>
      <c r="R163" s="52"/>
      <c r="S163" s="53"/>
      <c r="T163" s="53"/>
      <c r="U163" s="53"/>
      <c r="V163" s="226"/>
      <c r="W163" s="53">
        <v>1</v>
      </c>
      <c r="X163" s="53">
        <v>2</v>
      </c>
      <c r="Y163" s="53">
        <v>24</v>
      </c>
      <c r="Z163" s="53">
        <f>X163*Y163</f>
        <v>48</v>
      </c>
      <c r="AA163" s="198">
        <f>M163*Z163%</f>
        <v>5.8378378378378377</v>
      </c>
      <c r="AB163" s="53"/>
      <c r="AC163" s="53"/>
      <c r="AD163" s="46"/>
      <c r="AE163" s="46"/>
      <c r="AF163" s="46"/>
      <c r="AG163" s="46"/>
      <c r="AH163" s="46"/>
      <c r="AI163" s="46"/>
      <c r="AJ163" s="46"/>
      <c r="AK163" s="46"/>
    </row>
    <row r="164" spans="1:37" ht="30.75" customHeight="1">
      <c r="A164" s="1" t="s">
        <v>91</v>
      </c>
      <c r="B164" s="15" t="e">
        <f>'MCC_2018-2019 Histoire'!#REF!</f>
        <v>#REF!</v>
      </c>
      <c r="C164" s="5" t="e">
        <f>'MCC_2018-2019 Histoire'!#REF!</f>
        <v>#REF!</v>
      </c>
      <c r="D164" s="6" t="s">
        <v>208</v>
      </c>
      <c r="E164" s="11"/>
      <c r="F164" s="6" t="s">
        <v>22</v>
      </c>
      <c r="G164" s="8"/>
      <c r="H164" s="5">
        <v>3</v>
      </c>
      <c r="I164" s="5">
        <v>3</v>
      </c>
      <c r="J164" s="5">
        <v>21</v>
      </c>
      <c r="K164" s="9">
        <v>8</v>
      </c>
      <c r="L164" s="9">
        <v>75</v>
      </c>
      <c r="M164" s="196">
        <f t="shared" si="16"/>
        <v>10.666666666666668</v>
      </c>
      <c r="N164" s="10" t="e">
        <f>'MCC_2018-2019 Histoire'!#REF!</f>
        <v>#REF!</v>
      </c>
      <c r="O164" s="10" t="e">
        <f>'MCC_2018-2019 Histoire'!#REF!</f>
        <v>#REF!</v>
      </c>
      <c r="P164" s="26" t="e">
        <f>'MCC_2018-2019 Histoire'!#REF!</f>
        <v>#REF!</v>
      </c>
      <c r="Q164" s="187">
        <f t="shared" si="14"/>
        <v>3.8400000000000003</v>
      </c>
      <c r="R164" s="52">
        <v>1.5</v>
      </c>
      <c r="S164" s="53">
        <v>1</v>
      </c>
      <c r="T164" s="53">
        <v>24</v>
      </c>
      <c r="U164" s="53">
        <v>36</v>
      </c>
      <c r="V164" s="226">
        <f>U164*M164%</f>
        <v>3.8400000000000003</v>
      </c>
      <c r="W164" s="53"/>
      <c r="X164" s="53"/>
      <c r="Y164" s="53"/>
      <c r="Z164" s="53"/>
      <c r="AA164" s="53"/>
      <c r="AB164" s="53"/>
      <c r="AC164" s="53"/>
      <c r="AD164" s="46"/>
      <c r="AE164" s="46"/>
      <c r="AF164" s="46"/>
      <c r="AG164" s="46"/>
      <c r="AH164" s="46"/>
      <c r="AI164" s="46"/>
      <c r="AJ164" s="46"/>
      <c r="AK164" s="46"/>
    </row>
    <row r="165" spans="1:37" ht="30.75" customHeight="1">
      <c r="A165" s="1" t="s">
        <v>95</v>
      </c>
      <c r="B165" s="15" t="e">
        <f>'MCC_2018-2019 Histoire'!#REF!</f>
        <v>#REF!</v>
      </c>
      <c r="C165" s="5" t="e">
        <f>'MCC_2018-2019 Histoire'!#REF!</f>
        <v>#REF!</v>
      </c>
      <c r="D165" s="6" t="s">
        <v>208</v>
      </c>
      <c r="E165" s="6" t="s">
        <v>64</v>
      </c>
      <c r="F165" s="6" t="s">
        <v>22</v>
      </c>
      <c r="G165" s="8"/>
      <c r="H165" s="5">
        <v>2</v>
      </c>
      <c r="I165" s="5">
        <v>2</v>
      </c>
      <c r="J165" s="10"/>
      <c r="K165" s="14"/>
      <c r="L165" s="14"/>
      <c r="M165" s="14"/>
      <c r="N165" s="10" t="e">
        <f>'MCC_2018-2019 Histoire'!#REF!</f>
        <v>#REF!</v>
      </c>
      <c r="O165" s="10" t="e">
        <f>'MCC_2018-2019 Histoire'!#REF!</f>
        <v>#REF!</v>
      </c>
      <c r="P165" s="26" t="e">
        <f>'MCC_2018-2019 Histoire'!#REF!</f>
        <v>#REF!</v>
      </c>
      <c r="Q165" s="187">
        <f t="shared" si="14"/>
        <v>0</v>
      </c>
      <c r="R165" s="52"/>
      <c r="S165" s="53"/>
      <c r="T165" s="53"/>
      <c r="U165" s="53"/>
      <c r="V165" s="53"/>
      <c r="W165" s="53">
        <v>1</v>
      </c>
      <c r="X165" s="53"/>
      <c r="Y165" s="53">
        <v>18</v>
      </c>
      <c r="Z165" s="53">
        <f>X165*Y165</f>
        <v>0</v>
      </c>
      <c r="AA165" s="53">
        <f>Y165*Z165%</f>
        <v>0</v>
      </c>
      <c r="AB165" s="53"/>
      <c r="AC165" s="53"/>
      <c r="AD165" s="46"/>
      <c r="AE165" s="46"/>
      <c r="AF165" s="46"/>
      <c r="AG165" s="46"/>
      <c r="AH165" s="46"/>
      <c r="AI165" s="46"/>
      <c r="AJ165" s="46"/>
      <c r="AK165" s="46"/>
    </row>
    <row r="166" spans="1:37" ht="30.75" customHeight="1">
      <c r="A166" s="85"/>
      <c r="B166" s="235" t="e">
        <f>'MCC_2018-2019 Histoire'!#REF!</f>
        <v>#REF!</v>
      </c>
      <c r="C166" s="87" t="e">
        <f>'MCC_2018-2019 Histoire'!#REF!</f>
        <v>#REF!</v>
      </c>
      <c r="D166" s="88"/>
      <c r="E166" s="88"/>
      <c r="F166" s="88"/>
      <c r="G166" s="40"/>
      <c r="H166" s="87"/>
      <c r="I166" s="87"/>
      <c r="J166" s="38"/>
      <c r="K166" s="47"/>
      <c r="L166" s="47"/>
      <c r="M166" s="47"/>
      <c r="N166" s="38"/>
      <c r="O166" s="38"/>
      <c r="P166" s="41"/>
      <c r="Q166" s="42"/>
      <c r="R166" s="125"/>
      <c r="S166" s="135"/>
      <c r="T166" s="135"/>
      <c r="U166" s="135"/>
      <c r="V166" s="135"/>
      <c r="W166" s="135"/>
      <c r="X166" s="135"/>
      <c r="Y166" s="135"/>
      <c r="Z166" s="135"/>
      <c r="AA166" s="135"/>
      <c r="AB166" s="135"/>
      <c r="AC166" s="135"/>
      <c r="AD166" s="89"/>
      <c r="AE166" s="89"/>
      <c r="AF166" s="89"/>
      <c r="AG166" s="89"/>
      <c r="AH166" s="89"/>
      <c r="AI166" s="89"/>
      <c r="AJ166" s="89"/>
      <c r="AK166" s="89"/>
    </row>
    <row r="167" spans="1:37" ht="30.75" customHeight="1">
      <c r="A167" s="1" t="s">
        <v>98</v>
      </c>
      <c r="B167" s="15" t="str">
        <f>'MCC_2018-2019 Histoire'!C164</f>
        <v>Histoire des idées politiques</v>
      </c>
      <c r="C167" s="5" t="str">
        <f>'MCC_2018-2019 Histoire'!D164</f>
        <v>DOL4DH11
LOL4DH11</v>
      </c>
      <c r="D167" s="6" t="s">
        <v>120</v>
      </c>
      <c r="E167" s="6" t="s">
        <v>179</v>
      </c>
      <c r="F167" s="6" t="s">
        <v>41</v>
      </c>
      <c r="G167" s="8"/>
      <c r="H167" s="5">
        <v>3</v>
      </c>
      <c r="I167" s="5">
        <v>3</v>
      </c>
      <c r="J167" s="5">
        <v>3</v>
      </c>
      <c r="K167" s="9">
        <v>4</v>
      </c>
      <c r="L167" s="9">
        <v>27</v>
      </c>
      <c r="M167" s="196">
        <f t="shared" si="16"/>
        <v>14.814814814814813</v>
      </c>
      <c r="N167" s="10">
        <f>'MCC_2018-2019 Histoire'!N164</f>
        <v>30</v>
      </c>
      <c r="O167" s="10">
        <f>'MCC_2018-2019 Histoire'!O164</f>
        <v>0</v>
      </c>
      <c r="P167" s="26">
        <f>'MCC_2018-2019 Histoire'!P164</f>
        <v>0</v>
      </c>
      <c r="Q167" s="187">
        <f t="shared" si="14"/>
        <v>5.333333333333333</v>
      </c>
      <c r="R167" s="52">
        <v>1.5</v>
      </c>
      <c r="S167" s="53">
        <v>1</v>
      </c>
      <c r="T167" s="53">
        <v>24</v>
      </c>
      <c r="U167" s="53">
        <v>36</v>
      </c>
      <c r="V167" s="186">
        <f>U167*M167%</f>
        <v>5.333333333333333</v>
      </c>
      <c r="W167" s="53"/>
      <c r="X167" s="53"/>
      <c r="Y167" s="53"/>
      <c r="Z167" s="53"/>
      <c r="AA167" s="53"/>
      <c r="AB167" s="53"/>
      <c r="AC167" s="53"/>
      <c r="AD167" s="46"/>
      <c r="AE167" s="46"/>
      <c r="AF167" s="46"/>
      <c r="AG167" s="46"/>
      <c r="AH167" s="46"/>
      <c r="AI167" s="46"/>
      <c r="AJ167" s="46"/>
      <c r="AK167" s="46"/>
    </row>
    <row r="168" spans="1:37" ht="30.75" customHeight="1">
      <c r="A168" s="1" t="s">
        <v>104</v>
      </c>
      <c r="B168" s="15" t="str">
        <f>'MCC_2018-2019 Histoire'!C167</f>
        <v>Droit administratif 2</v>
      </c>
      <c r="C168" s="5" t="str">
        <f>'MCC_2018-2019 Histoire'!D167</f>
        <v>DOL4DH10
LOL4DH17</v>
      </c>
      <c r="D168" s="6" t="s">
        <v>120</v>
      </c>
      <c r="E168" s="6" t="s">
        <v>179</v>
      </c>
      <c r="F168" s="6" t="s">
        <v>41</v>
      </c>
      <c r="G168" s="8"/>
      <c r="H168" s="5">
        <v>4</v>
      </c>
      <c r="I168" s="5">
        <v>4</v>
      </c>
      <c r="J168" s="5">
        <v>2</v>
      </c>
      <c r="K168" s="9">
        <v>4</v>
      </c>
      <c r="L168" s="9">
        <v>300</v>
      </c>
      <c r="M168" s="196">
        <f t="shared" si="16"/>
        <v>1.3333333333333335</v>
      </c>
      <c r="N168" s="10">
        <f>'MCC_2018-2019 Histoire'!N167</f>
        <v>36</v>
      </c>
      <c r="O168" s="10">
        <f>'MCC_2018-2019 Histoire'!O167</f>
        <v>15</v>
      </c>
      <c r="P168" s="26">
        <f>'MCC_2018-2019 Histoire'!P167</f>
        <v>0</v>
      </c>
      <c r="Q168" s="187">
        <f t="shared" si="14"/>
        <v>2.3200000000000003</v>
      </c>
      <c r="R168" s="52">
        <v>1.5</v>
      </c>
      <c r="S168" s="53">
        <v>1</v>
      </c>
      <c r="T168" s="53">
        <v>36</v>
      </c>
      <c r="U168" s="53">
        <v>54</v>
      </c>
      <c r="V168" s="186">
        <f>U168*M168%</f>
        <v>0.72000000000000008</v>
      </c>
      <c r="W168" s="53">
        <v>1</v>
      </c>
      <c r="X168" s="53">
        <v>8</v>
      </c>
      <c r="Y168" s="53">
        <v>15</v>
      </c>
      <c r="Z168" s="53">
        <f>X168*Y168</f>
        <v>120</v>
      </c>
      <c r="AA168" s="198">
        <f>M168*Z168%</f>
        <v>1.6</v>
      </c>
      <c r="AB168" s="53"/>
      <c r="AC168" s="53"/>
      <c r="AD168" s="46"/>
      <c r="AE168" s="46"/>
      <c r="AF168" s="46"/>
      <c r="AG168" s="46"/>
      <c r="AH168" s="46"/>
      <c r="AI168" s="46"/>
      <c r="AJ168" s="46"/>
      <c r="AK168" s="46"/>
    </row>
    <row r="169" spans="1:37" ht="30.75" customHeight="1">
      <c r="A169" s="1" t="s">
        <v>107</v>
      </c>
      <c r="B169" s="15" t="str">
        <f>'MCC_2018-2019 Histoire'!C166</f>
        <v>Droit du contrat</v>
      </c>
      <c r="C169" s="5" t="str">
        <f>'MCC_2018-2019 Histoire'!D166</f>
        <v>DOL4DH30
LOL4DH32</v>
      </c>
      <c r="D169" s="6" t="s">
        <v>120</v>
      </c>
      <c r="E169" s="6" t="s">
        <v>179</v>
      </c>
      <c r="F169" s="6" t="s">
        <v>41</v>
      </c>
      <c r="G169" s="8"/>
      <c r="H169" s="5">
        <v>4</v>
      </c>
      <c r="I169" s="5">
        <v>4</v>
      </c>
      <c r="J169" s="5">
        <v>1</v>
      </c>
      <c r="K169" s="9">
        <v>4</v>
      </c>
      <c r="L169" s="9">
        <v>270</v>
      </c>
      <c r="M169" s="196">
        <f t="shared" si="16"/>
        <v>1.4814814814814816</v>
      </c>
      <c r="N169" s="10">
        <f>'MCC_2018-2019 Histoire'!N166</f>
        <v>36</v>
      </c>
      <c r="O169" s="10">
        <f>'MCC_2018-2019 Histoire'!O166</f>
        <v>15</v>
      </c>
      <c r="P169" s="26">
        <f>'MCC_2018-2019 Histoire'!P166</f>
        <v>0</v>
      </c>
      <c r="Q169" s="187">
        <f t="shared" si="14"/>
        <v>2.5777777777777779</v>
      </c>
      <c r="R169" s="52">
        <v>1.5</v>
      </c>
      <c r="S169" s="53">
        <v>1</v>
      </c>
      <c r="T169" s="53">
        <v>36</v>
      </c>
      <c r="U169" s="53">
        <v>54</v>
      </c>
      <c r="V169" s="186">
        <f>U169*M169%</f>
        <v>0.8</v>
      </c>
      <c r="W169" s="53">
        <v>1</v>
      </c>
      <c r="X169" s="53">
        <v>8</v>
      </c>
      <c r="Y169" s="53">
        <v>15</v>
      </c>
      <c r="Z169" s="53">
        <f>X169*Y169</f>
        <v>120</v>
      </c>
      <c r="AA169" s="198">
        <f>M169*Z169%</f>
        <v>1.7777777777777779</v>
      </c>
      <c r="AB169" s="53"/>
      <c r="AC169" s="53"/>
      <c r="AD169" s="46"/>
      <c r="AE169" s="46"/>
      <c r="AF169" s="46"/>
      <c r="AG169" s="46"/>
      <c r="AH169" s="46"/>
      <c r="AI169" s="46"/>
      <c r="AJ169" s="46"/>
      <c r="AK169" s="46"/>
    </row>
    <row r="170" spans="1:37" ht="30.75" customHeight="1">
      <c r="A170" s="1" t="s">
        <v>109</v>
      </c>
      <c r="B170" s="15" t="str">
        <f>'MCC_2018-2019 Histoire'!C163</f>
        <v>Géopolitique</v>
      </c>
      <c r="C170" s="5" t="str">
        <f>'MCC_2018-2019 Histoire'!D163</f>
        <v>DOL4DH13
LOL4DH19</v>
      </c>
      <c r="D170" s="6" t="s">
        <v>120</v>
      </c>
      <c r="E170" s="6" t="s">
        <v>179</v>
      </c>
      <c r="F170" s="6" t="s">
        <v>22</v>
      </c>
      <c r="G170" s="8"/>
      <c r="H170" s="5">
        <v>2</v>
      </c>
      <c r="I170" s="5">
        <v>2</v>
      </c>
      <c r="J170" s="10"/>
      <c r="K170" s="9">
        <v>8</v>
      </c>
      <c r="L170" s="9">
        <v>59</v>
      </c>
      <c r="M170" s="196">
        <f t="shared" si="16"/>
        <v>13.559322033898304</v>
      </c>
      <c r="N170" s="10">
        <f>'MCC_2018-2019 Histoire'!N163</f>
        <v>15</v>
      </c>
      <c r="O170" s="10">
        <f>'MCC_2018-2019 Histoire'!O163</f>
        <v>0</v>
      </c>
      <c r="P170" s="26">
        <f>'MCC_2018-2019 Histoire'!P163</f>
        <v>0</v>
      </c>
      <c r="Q170" s="187">
        <f t="shared" si="14"/>
        <v>3.0508474576271185</v>
      </c>
      <c r="R170" s="52">
        <v>1.5</v>
      </c>
      <c r="S170" s="53">
        <v>1</v>
      </c>
      <c r="T170" s="53">
        <v>15</v>
      </c>
      <c r="U170" s="53">
        <v>22.5</v>
      </c>
      <c r="V170" s="186">
        <f>U170*M170%</f>
        <v>3.0508474576271185</v>
      </c>
      <c r="W170" s="53"/>
      <c r="X170" s="53"/>
      <c r="Y170" s="53"/>
      <c r="Z170" s="53"/>
      <c r="AA170" s="53"/>
      <c r="AB170" s="53"/>
      <c r="AC170" s="53"/>
      <c r="AD170" s="46"/>
      <c r="AE170" s="46"/>
      <c r="AF170" s="46"/>
      <c r="AG170" s="46"/>
      <c r="AH170" s="46"/>
      <c r="AI170" s="46"/>
      <c r="AJ170" s="46"/>
      <c r="AK170" s="46"/>
    </row>
    <row r="171" spans="1:37" ht="23.25" customHeight="1">
      <c r="A171" s="199"/>
      <c r="B171" s="1347" t="s">
        <v>270</v>
      </c>
      <c r="C171" s="1348"/>
      <c r="D171" s="1348"/>
      <c r="E171" s="1348"/>
      <c r="F171" s="1348"/>
      <c r="G171" s="1348"/>
      <c r="H171" s="1348"/>
      <c r="I171" s="1348"/>
      <c r="J171" s="1348"/>
      <c r="K171" s="1348"/>
      <c r="L171" s="1348"/>
      <c r="M171" s="1348"/>
      <c r="N171" s="221">
        <v>134</v>
      </c>
      <c r="O171" s="209">
        <v>113</v>
      </c>
      <c r="P171" s="209"/>
      <c r="Q171" s="210"/>
      <c r="R171" s="148"/>
      <c r="S171" s="149"/>
      <c r="T171" s="149"/>
      <c r="U171" s="149"/>
      <c r="V171" s="149"/>
      <c r="W171" s="149"/>
      <c r="X171" s="149"/>
      <c r="Y171" s="149"/>
      <c r="Z171" s="149"/>
      <c r="AA171" s="149"/>
      <c r="AB171" s="149"/>
      <c r="AC171" s="149"/>
      <c r="AD171" s="112"/>
      <c r="AE171" s="112"/>
      <c r="AF171" s="112"/>
      <c r="AG171" s="112"/>
      <c r="AH171" s="112"/>
      <c r="AI171" s="112"/>
      <c r="AJ171" s="112"/>
      <c r="AK171" s="112"/>
    </row>
    <row r="172" spans="1:37" ht="23.25" customHeight="1">
      <c r="A172" s="214"/>
      <c r="B172" s="1347" t="s">
        <v>271</v>
      </c>
      <c r="C172" s="1348"/>
      <c r="D172" s="1348"/>
      <c r="E172" s="1348"/>
      <c r="F172" s="1348"/>
      <c r="G172" s="1348"/>
      <c r="H172" s="1348"/>
      <c r="I172" s="1348"/>
      <c r="J172" s="1348"/>
      <c r="K172" s="1348"/>
      <c r="L172" s="1348"/>
      <c r="M172" s="1348"/>
      <c r="N172" s="209">
        <v>122</v>
      </c>
      <c r="O172" s="209">
        <v>141</v>
      </c>
      <c r="P172" s="209"/>
      <c r="Q172" s="210"/>
      <c r="R172" s="148"/>
      <c r="S172" s="149"/>
      <c r="T172" s="149"/>
      <c r="U172" s="149"/>
      <c r="V172" s="149"/>
      <c r="W172" s="149"/>
      <c r="X172" s="149"/>
      <c r="Y172" s="149"/>
      <c r="Z172" s="149"/>
      <c r="AA172" s="149"/>
      <c r="AB172" s="149"/>
      <c r="AC172" s="149"/>
      <c r="AD172" s="112"/>
      <c r="AE172" s="112"/>
      <c r="AF172" s="218"/>
      <c r="AG172" s="112"/>
      <c r="AH172" s="218"/>
      <c r="AI172" s="112"/>
      <c r="AJ172" s="218"/>
      <c r="AK172" s="218"/>
    </row>
    <row r="173" spans="1:37" ht="23.25" customHeight="1">
      <c r="A173" s="214"/>
      <c r="B173" s="1347" t="s">
        <v>272</v>
      </c>
      <c r="C173" s="1348"/>
      <c r="D173" s="1348"/>
      <c r="E173" s="1348"/>
      <c r="F173" s="1348"/>
      <c r="G173" s="1348"/>
      <c r="H173" s="1348"/>
      <c r="I173" s="1348"/>
      <c r="J173" s="1348"/>
      <c r="K173" s="1348"/>
      <c r="L173" s="1348"/>
      <c r="M173" s="1348"/>
      <c r="N173" s="209">
        <v>189</v>
      </c>
      <c r="O173" s="209">
        <v>96</v>
      </c>
      <c r="P173" s="209"/>
      <c r="Q173" s="210"/>
      <c r="R173" s="148"/>
      <c r="S173" s="149"/>
      <c r="T173" s="149"/>
      <c r="U173" s="149"/>
      <c r="V173" s="149"/>
      <c r="W173" s="149"/>
      <c r="X173" s="149"/>
      <c r="Y173" s="149"/>
      <c r="Z173" s="149"/>
      <c r="AA173" s="149"/>
      <c r="AB173" s="149"/>
      <c r="AC173" s="149"/>
      <c r="AD173" s="112"/>
      <c r="AE173" s="112"/>
      <c r="AF173" s="218"/>
      <c r="AG173" s="112"/>
      <c r="AH173" s="218"/>
      <c r="AI173" s="112"/>
      <c r="AJ173" s="218"/>
      <c r="AK173" s="218"/>
    </row>
    <row r="174" spans="1:37" ht="23.25" customHeight="1">
      <c r="A174" s="113"/>
      <c r="B174" s="114"/>
      <c r="C174" s="115"/>
      <c r="D174" s="1355" t="s">
        <v>273</v>
      </c>
      <c r="E174" s="1356"/>
      <c r="F174" s="1356"/>
      <c r="G174" s="1356"/>
      <c r="H174" s="1356"/>
      <c r="I174" s="1356"/>
      <c r="J174" s="1356"/>
      <c r="K174" s="1356"/>
      <c r="L174" s="1356"/>
      <c r="M174" s="1356"/>
      <c r="N174" s="1356"/>
      <c r="O174" s="1356"/>
      <c r="P174" s="1357"/>
      <c r="Q174" s="210">
        <f>SUM(Q138:Q170)</f>
        <v>356.98128934155494</v>
      </c>
      <c r="R174" s="148"/>
      <c r="S174" s="155"/>
      <c r="T174" s="149"/>
      <c r="U174" s="149"/>
      <c r="V174" s="149"/>
      <c r="W174" s="149"/>
      <c r="X174" s="149"/>
      <c r="Y174" s="149"/>
      <c r="Z174" s="149"/>
      <c r="AA174" s="149"/>
      <c r="AB174" s="149"/>
      <c r="AC174" s="149"/>
      <c r="AD174" s="117"/>
      <c r="AE174" s="117"/>
      <c r="AF174" s="117"/>
      <c r="AG174" s="117"/>
      <c r="AH174" s="117"/>
      <c r="AI174" s="117"/>
      <c r="AJ174" s="117"/>
      <c r="AK174" s="117"/>
    </row>
    <row r="175" spans="1:37" ht="30.75" customHeight="1">
      <c r="A175" s="118"/>
      <c r="B175" s="119"/>
      <c r="C175" s="119"/>
      <c r="D175" s="119"/>
      <c r="E175" s="119"/>
      <c r="F175" s="119"/>
      <c r="G175" s="119"/>
      <c r="H175" s="119"/>
      <c r="I175" s="119"/>
      <c r="J175" s="119"/>
      <c r="K175" s="119"/>
      <c r="L175" s="119"/>
      <c r="M175" s="119"/>
      <c r="N175" s="119"/>
      <c r="O175" s="119"/>
      <c r="P175" s="119"/>
      <c r="Q175" s="120"/>
      <c r="R175" s="156"/>
      <c r="S175" s="158"/>
      <c r="T175" s="158"/>
      <c r="U175" s="158"/>
      <c r="V175" s="158"/>
      <c r="W175" s="158"/>
      <c r="X175" s="158"/>
      <c r="Y175" s="158"/>
      <c r="Z175" s="158"/>
      <c r="AA175" s="158"/>
      <c r="AB175" s="158"/>
      <c r="AC175" s="158"/>
      <c r="AD175" s="121"/>
      <c r="AE175" s="121"/>
      <c r="AF175" s="121"/>
      <c r="AG175" s="121"/>
      <c r="AH175" s="121"/>
      <c r="AI175" s="121"/>
      <c r="AJ175" s="121"/>
      <c r="AK175" s="121"/>
    </row>
    <row r="176" spans="1:37" ht="30.75" customHeight="1">
      <c r="A176" s="91"/>
      <c r="B176" s="92" t="e">
        <f>'MCC_2018-2019 Histoire'!#REF!</f>
        <v>#REF!</v>
      </c>
      <c r="C176" s="91" t="e">
        <f>'MCC_2018-2019 Histoire'!#REF!</f>
        <v>#REF!</v>
      </c>
      <c r="D176" s="91"/>
      <c r="E176" s="91"/>
      <c r="F176" s="91"/>
      <c r="G176" s="91"/>
      <c r="H176" s="91"/>
      <c r="I176" s="91"/>
      <c r="J176" s="91"/>
      <c r="K176" s="93">
        <v>90</v>
      </c>
      <c r="L176" s="93"/>
      <c r="M176" s="93"/>
      <c r="N176" s="91"/>
      <c r="O176" s="91"/>
      <c r="P176" s="94"/>
      <c r="Q176" s="95"/>
      <c r="R176" s="160"/>
      <c r="S176" s="161"/>
      <c r="T176" s="161"/>
      <c r="U176" s="161"/>
      <c r="V176" s="161"/>
      <c r="W176" s="161"/>
      <c r="X176" s="161"/>
      <c r="Y176" s="161"/>
      <c r="Z176" s="161"/>
      <c r="AA176" s="161"/>
      <c r="AB176" s="161"/>
      <c r="AC176" s="161"/>
      <c r="AD176" s="122"/>
      <c r="AE176" s="122"/>
      <c r="AF176" s="122"/>
      <c r="AG176" s="122"/>
      <c r="AH176" s="122"/>
      <c r="AI176" s="122"/>
      <c r="AJ176" s="122"/>
      <c r="AK176" s="122"/>
    </row>
    <row r="177" spans="1:37" ht="60" customHeight="1">
      <c r="A177" s="1" t="s">
        <v>17</v>
      </c>
      <c r="B177" s="15" t="str">
        <f>'MCC_2018-2019 Histoire'!C176</f>
        <v>Histoire du monde méditerranéen antique</v>
      </c>
      <c r="C177" s="5" t="str">
        <f>'MCC_2018-2019 Histoire'!D176</f>
        <v>LOL5DH18
LOL5E10</v>
      </c>
      <c r="D177" s="6" t="s">
        <v>130</v>
      </c>
      <c r="E177" s="166"/>
      <c r="F177" s="6" t="s">
        <v>22</v>
      </c>
      <c r="G177" s="8"/>
      <c r="H177" s="5" t="s">
        <v>23</v>
      </c>
      <c r="I177" s="5" t="s">
        <v>23</v>
      </c>
      <c r="J177" s="5" t="s">
        <v>31</v>
      </c>
      <c r="K177" s="9">
        <v>60</v>
      </c>
      <c r="L177" s="9">
        <v>67</v>
      </c>
      <c r="M177" s="196">
        <f>(K177/L177)*100</f>
        <v>89.552238805970148</v>
      </c>
      <c r="N177" s="10">
        <f>'MCC_2018-2019 Histoire'!N176</f>
        <v>24</v>
      </c>
      <c r="O177" s="10">
        <f>'MCC_2018-2019 Histoire'!O176</f>
        <v>24</v>
      </c>
      <c r="P177" s="26">
        <f>'MCC_2018-2019 Histoire'!P176</f>
        <v>0</v>
      </c>
      <c r="Q177" s="187">
        <f t="shared" ref="Q177:Q199" si="17">V177+AA177+AF177+AK177</f>
        <v>32.238805970149258</v>
      </c>
      <c r="R177" s="52">
        <v>1.5</v>
      </c>
      <c r="S177" s="53">
        <v>1</v>
      </c>
      <c r="T177" s="53">
        <v>24</v>
      </c>
      <c r="U177" s="53">
        <v>36</v>
      </c>
      <c r="V177" s="186">
        <f>U177*M177%</f>
        <v>32.238805970149258</v>
      </c>
      <c r="W177" s="53"/>
      <c r="X177" s="53"/>
      <c r="Y177" s="53"/>
      <c r="Z177" s="53"/>
      <c r="AA177" s="53"/>
      <c r="AB177" s="53"/>
      <c r="AC177" s="53"/>
      <c r="AD177" s="46"/>
      <c r="AE177" s="46"/>
      <c r="AF177" s="46"/>
      <c r="AG177" s="46"/>
      <c r="AH177" s="46"/>
      <c r="AI177" s="46"/>
      <c r="AJ177" s="46"/>
      <c r="AK177" s="46"/>
    </row>
    <row r="178" spans="1:37" ht="30.75" customHeight="1">
      <c r="A178" s="1" t="s">
        <v>25</v>
      </c>
      <c r="B178" s="15" t="e">
        <f>'MCC_2018-2019 Histoire'!#REF!</f>
        <v>#REF!</v>
      </c>
      <c r="C178" s="5" t="e">
        <f>'MCC_2018-2019 Histoire'!#REF!</f>
        <v>#REF!</v>
      </c>
      <c r="D178" s="6" t="s">
        <v>130</v>
      </c>
      <c r="E178" s="6" t="s">
        <v>102</v>
      </c>
      <c r="F178" s="6" t="s">
        <v>22</v>
      </c>
      <c r="G178" s="8"/>
      <c r="H178" s="5" t="s">
        <v>23</v>
      </c>
      <c r="I178" s="5" t="s">
        <v>23</v>
      </c>
      <c r="J178" s="5" t="s">
        <v>24</v>
      </c>
      <c r="K178" s="9">
        <v>60</v>
      </c>
      <c r="L178" s="9">
        <v>75</v>
      </c>
      <c r="M178" s="196">
        <f>(K178/L178)*100</f>
        <v>80</v>
      </c>
      <c r="N178" s="256" t="e">
        <f>'MCC_2018-2019 Histoire'!#REF!</f>
        <v>#REF!</v>
      </c>
      <c r="O178" s="256" t="e">
        <f>'MCC_2018-2019 Histoire'!#REF!</f>
        <v>#REF!</v>
      </c>
      <c r="P178" s="26" t="e">
        <f>'MCC_2018-2019 Histoire'!#REF!</f>
        <v>#REF!</v>
      </c>
      <c r="Q178" s="187">
        <f t="shared" si="17"/>
        <v>28.8</v>
      </c>
      <c r="R178" s="52">
        <v>1.5</v>
      </c>
      <c r="S178" s="53">
        <v>1</v>
      </c>
      <c r="T178" s="53">
        <v>24</v>
      </c>
      <c r="U178" s="53">
        <v>36</v>
      </c>
      <c r="V178" s="134">
        <f>U178*M178%</f>
        <v>28.8</v>
      </c>
      <c r="W178" s="53"/>
      <c r="X178" s="53"/>
      <c r="Y178" s="53"/>
      <c r="Z178" s="53"/>
      <c r="AA178" s="53"/>
      <c r="AB178" s="53"/>
      <c r="AC178" s="53"/>
      <c r="AD178" s="46"/>
      <c r="AE178" s="46"/>
      <c r="AF178" s="46"/>
      <c r="AG178" s="46"/>
      <c r="AH178" s="46"/>
      <c r="AI178" s="46"/>
      <c r="AJ178" s="46"/>
      <c r="AK178" s="46"/>
    </row>
    <row r="179" spans="1:37" ht="30.75" customHeight="1">
      <c r="A179" s="1" t="s">
        <v>25</v>
      </c>
      <c r="B179" s="15" t="e">
        <f>'MCC_2018-2019 Histoire'!#REF!</f>
        <v>#REF!</v>
      </c>
      <c r="C179" s="5" t="e">
        <f>'MCC_2018-2019 Histoire'!#REF!</f>
        <v>#REF!</v>
      </c>
      <c r="D179" s="6" t="s">
        <v>130</v>
      </c>
      <c r="E179" s="6" t="s">
        <v>102</v>
      </c>
      <c r="F179" s="6" t="s">
        <v>22</v>
      </c>
      <c r="G179" s="8"/>
      <c r="H179" s="5" t="s">
        <v>23</v>
      </c>
      <c r="I179" s="5" t="s">
        <v>23</v>
      </c>
      <c r="J179" s="5" t="s">
        <v>24</v>
      </c>
      <c r="K179" s="9">
        <v>60</v>
      </c>
      <c r="L179" s="9">
        <v>67</v>
      </c>
      <c r="M179" s="196">
        <f>(K179/L179)*100</f>
        <v>89.552238805970148</v>
      </c>
      <c r="N179" s="256" t="e">
        <f>'MCC_2018-2019 Histoire'!#REF!</f>
        <v>#REF!</v>
      </c>
      <c r="O179" s="256" t="e">
        <f>'MCC_2018-2019 Histoire'!#REF!</f>
        <v>#REF!</v>
      </c>
      <c r="P179" s="26" t="e">
        <f>'MCC_2018-2019 Histoire'!#REF!</f>
        <v>#REF!</v>
      </c>
      <c r="Q179" s="187">
        <f t="shared" si="17"/>
        <v>42.985074626865668</v>
      </c>
      <c r="R179" s="52"/>
      <c r="S179" s="53"/>
      <c r="T179" s="53"/>
      <c r="U179" s="53"/>
      <c r="V179" s="134"/>
      <c r="W179" s="53">
        <v>1</v>
      </c>
      <c r="X179" s="53">
        <v>2</v>
      </c>
      <c r="Y179" s="53">
        <v>24</v>
      </c>
      <c r="Z179" s="53">
        <f>X179*Y179</f>
        <v>48</v>
      </c>
      <c r="AA179" s="198">
        <f>M179*Z179%</f>
        <v>42.985074626865668</v>
      </c>
      <c r="AB179" s="53"/>
      <c r="AC179" s="53"/>
      <c r="AD179" s="46"/>
      <c r="AE179" s="46"/>
      <c r="AF179" s="46"/>
      <c r="AG179" s="46"/>
      <c r="AH179" s="46"/>
      <c r="AI179" s="46"/>
      <c r="AJ179" s="46"/>
      <c r="AK179" s="46"/>
    </row>
    <row r="180" spans="1:37" ht="30.75" customHeight="1">
      <c r="A180" s="184" t="s">
        <v>215</v>
      </c>
      <c r="B180" s="189" t="str">
        <f>'MCC_2018-2019 Histoire'!C178</f>
        <v>Choix langue vivante S5</v>
      </c>
      <c r="C180" s="165">
        <f>'MCC_2018-2019 Histoire'!D178</f>
        <v>0</v>
      </c>
      <c r="D180" s="166" t="s">
        <v>216</v>
      </c>
      <c r="E180" s="166" t="s">
        <v>199</v>
      </c>
      <c r="F180" s="166" t="s">
        <v>41</v>
      </c>
      <c r="G180" s="168">
        <v>1</v>
      </c>
      <c r="H180" s="169"/>
      <c r="I180" s="169"/>
      <c r="J180" s="169"/>
      <c r="K180" s="188"/>
      <c r="L180" s="188"/>
      <c r="M180" s="188"/>
      <c r="N180" s="169"/>
      <c r="O180" s="169"/>
      <c r="P180" s="171"/>
      <c r="Q180" s="172"/>
      <c r="R180" s="173"/>
      <c r="S180" s="174"/>
      <c r="T180" s="174"/>
      <c r="U180" s="174"/>
      <c r="V180" s="174"/>
      <c r="W180" s="174"/>
      <c r="X180" s="174"/>
      <c r="Y180" s="174"/>
      <c r="Z180" s="174"/>
      <c r="AA180" s="174"/>
      <c r="AB180" s="174"/>
      <c r="AC180" s="174"/>
      <c r="AD180" s="222"/>
      <c r="AE180" s="222"/>
      <c r="AF180" s="222"/>
      <c r="AG180" s="222"/>
      <c r="AH180" s="222"/>
      <c r="AI180" s="222"/>
      <c r="AJ180" s="222"/>
      <c r="AK180" s="222"/>
    </row>
    <row r="181" spans="1:37" ht="30.75" customHeight="1">
      <c r="A181" s="1" t="s">
        <v>184</v>
      </c>
      <c r="B181" s="19" t="str">
        <f>'MCC_2018-2019 Histoire'!C179</f>
        <v>Allemand S5</v>
      </c>
      <c r="C181" s="5" t="str">
        <f>'MCC_2018-2019 Histoire'!D179</f>
        <v>LOL5B5A
LOL5C4A
LOL5D6A
LOL5DH2A
LOL5E4A
LOL5G6A
LOL5H6A</v>
      </c>
      <c r="D181" s="6" t="s">
        <v>130</v>
      </c>
      <c r="E181" s="6" t="s">
        <v>199</v>
      </c>
      <c r="F181" s="11"/>
      <c r="G181" s="8"/>
      <c r="H181" s="5" t="s">
        <v>56</v>
      </c>
      <c r="I181" s="5" t="s">
        <v>56</v>
      </c>
      <c r="J181" s="10"/>
      <c r="K181" s="9">
        <v>2</v>
      </c>
      <c r="L181" s="9">
        <v>71</v>
      </c>
      <c r="M181" s="196">
        <f>(K181/L181)*100</f>
        <v>2.8169014084507045</v>
      </c>
      <c r="N181" s="10">
        <f>'MCC_2018-2019 Histoire'!N179</f>
        <v>0</v>
      </c>
      <c r="O181" s="10">
        <f>'MCC_2018-2019 Histoire'!O179</f>
        <v>18</v>
      </c>
      <c r="P181" s="26">
        <f>'MCC_2018-2019 Histoire'!P179</f>
        <v>0</v>
      </c>
      <c r="Q181" s="187">
        <f t="shared" si="17"/>
        <v>0.50704225352112675</v>
      </c>
      <c r="R181" s="52"/>
      <c r="S181" s="53"/>
      <c r="T181" s="53"/>
      <c r="U181" s="53"/>
      <c r="V181" s="53"/>
      <c r="W181" s="53">
        <v>1</v>
      </c>
      <c r="X181" s="53">
        <v>1</v>
      </c>
      <c r="Y181" s="53">
        <v>18</v>
      </c>
      <c r="Z181" s="53">
        <f>X181*Y181</f>
        <v>18</v>
      </c>
      <c r="AA181" s="198">
        <f>M181*Z181%</f>
        <v>0.50704225352112675</v>
      </c>
      <c r="AB181" s="53"/>
      <c r="AC181" s="53"/>
      <c r="AD181" s="46"/>
      <c r="AE181" s="46"/>
      <c r="AF181" s="46"/>
      <c r="AG181" s="46"/>
      <c r="AH181" s="46"/>
      <c r="AI181" s="46"/>
      <c r="AJ181" s="46"/>
      <c r="AK181" s="46"/>
    </row>
    <row r="182" spans="1:37" ht="30.75" customHeight="1">
      <c r="A182" s="1" t="s">
        <v>185</v>
      </c>
      <c r="B182" s="19" t="str">
        <f>'MCC_2018-2019 Histoire'!C180</f>
        <v>Anglais S5</v>
      </c>
      <c r="C182" s="5" t="str">
        <f>'MCC_2018-2019 Histoire'!D180</f>
        <v>LOL5C4B
LOL5D6B
LOL5DH1A
LOL5E4B
LOL5G6B
LOL5H6B</v>
      </c>
      <c r="D182" s="6" t="s">
        <v>130</v>
      </c>
      <c r="E182" s="6" t="s">
        <v>199</v>
      </c>
      <c r="F182" s="11"/>
      <c r="G182" s="8"/>
      <c r="H182" s="5" t="s">
        <v>56</v>
      </c>
      <c r="I182" s="5" t="s">
        <v>56</v>
      </c>
      <c r="J182" s="10"/>
      <c r="K182" s="9">
        <v>48</v>
      </c>
      <c r="L182" s="9">
        <v>48</v>
      </c>
      <c r="M182" s="196">
        <f>(K182/L182)*100</f>
        <v>100</v>
      </c>
      <c r="N182" s="10">
        <f>'MCC_2018-2019 Histoire'!N180</f>
        <v>0</v>
      </c>
      <c r="O182" s="10">
        <f>'MCC_2018-2019 Histoire'!O180</f>
        <v>18</v>
      </c>
      <c r="P182" s="26">
        <f>'MCC_2018-2019 Histoire'!P180</f>
        <v>0</v>
      </c>
      <c r="Q182" s="187">
        <f t="shared" si="17"/>
        <v>18</v>
      </c>
      <c r="R182" s="52"/>
      <c r="S182" s="53"/>
      <c r="T182" s="53"/>
      <c r="U182" s="53"/>
      <c r="V182" s="53"/>
      <c r="W182" s="53">
        <v>1</v>
      </c>
      <c r="X182" s="53">
        <v>1</v>
      </c>
      <c r="Y182" s="53">
        <v>18</v>
      </c>
      <c r="Z182" s="53">
        <f>X182*Y182</f>
        <v>18</v>
      </c>
      <c r="AA182" s="198">
        <f>M182*Z182%</f>
        <v>18</v>
      </c>
      <c r="AB182" s="53"/>
      <c r="AC182" s="53"/>
      <c r="AD182" s="46"/>
      <c r="AE182" s="46"/>
      <c r="AF182" s="46"/>
      <c r="AG182" s="46"/>
      <c r="AH182" s="46"/>
      <c r="AI182" s="46"/>
      <c r="AJ182" s="46"/>
      <c r="AK182" s="46"/>
    </row>
    <row r="183" spans="1:37" ht="30.75" customHeight="1">
      <c r="A183" s="1" t="s">
        <v>186</v>
      </c>
      <c r="B183" s="19" t="str">
        <f>'MCC_2018-2019 Histoire'!C181</f>
        <v>Espagnol S5</v>
      </c>
      <c r="C183" s="5" t="str">
        <f>'MCC_2018-2019 Histoire'!D181</f>
        <v>LLO5B5B
LOL5B5B
LOL5D6C
LOL5DH3A
LOL5E4C
LOL5G6C
LOL5H6C</v>
      </c>
      <c r="D183" s="6" t="s">
        <v>130</v>
      </c>
      <c r="E183" s="6" t="s">
        <v>199</v>
      </c>
      <c r="F183" s="11"/>
      <c r="G183" s="8"/>
      <c r="H183" s="5" t="s">
        <v>56</v>
      </c>
      <c r="I183" s="5" t="s">
        <v>56</v>
      </c>
      <c r="J183" s="10"/>
      <c r="K183" s="9">
        <v>10</v>
      </c>
      <c r="L183" s="9">
        <v>26</v>
      </c>
      <c r="M183" s="196">
        <f>(K183/L183)*100</f>
        <v>38.461538461538467</v>
      </c>
      <c r="N183" s="10">
        <f>'MCC_2018-2019 Histoire'!N181</f>
        <v>0</v>
      </c>
      <c r="O183" s="10">
        <f>'MCC_2018-2019 Histoire'!O181</f>
        <v>18</v>
      </c>
      <c r="P183" s="26">
        <f>'MCC_2018-2019 Histoire'!P181</f>
        <v>0</v>
      </c>
      <c r="Q183" s="187">
        <f t="shared" si="17"/>
        <v>6.9230769230769242</v>
      </c>
      <c r="R183" s="52"/>
      <c r="S183" s="53"/>
      <c r="T183" s="53"/>
      <c r="U183" s="53"/>
      <c r="V183" s="53"/>
      <c r="W183" s="53">
        <v>1</v>
      </c>
      <c r="X183" s="53">
        <v>1</v>
      </c>
      <c r="Y183" s="53">
        <v>18</v>
      </c>
      <c r="Z183" s="53">
        <f>X183*Y183</f>
        <v>18</v>
      </c>
      <c r="AA183" s="198">
        <f>M183*Z183%</f>
        <v>6.9230769230769242</v>
      </c>
      <c r="AB183" s="53"/>
      <c r="AC183" s="53"/>
      <c r="AD183" s="46"/>
      <c r="AE183" s="46"/>
      <c r="AF183" s="46"/>
      <c r="AG183" s="46"/>
      <c r="AH183" s="46"/>
      <c r="AI183" s="46"/>
      <c r="AJ183" s="46"/>
      <c r="AK183" s="46"/>
    </row>
    <row r="184" spans="1:37" ht="30.75" customHeight="1">
      <c r="A184" s="184" t="s">
        <v>37</v>
      </c>
      <c r="B184" s="189" t="str">
        <f>'MCC_2018-2019 Histoire'!C188</f>
        <v>Choix Ateliers d'histoire S5 (1 UE au choix parmi 2)</v>
      </c>
      <c r="C184" s="165">
        <f>'MCC_2018-2019 Histoire'!D188</f>
        <v>0</v>
      </c>
      <c r="D184" s="166" t="s">
        <v>130</v>
      </c>
      <c r="E184" s="167"/>
      <c r="F184" s="166" t="s">
        <v>22</v>
      </c>
      <c r="G184" s="168">
        <v>1</v>
      </c>
      <c r="H184" s="169"/>
      <c r="I184" s="169"/>
      <c r="J184" s="169"/>
      <c r="K184" s="188"/>
      <c r="L184" s="188"/>
      <c r="M184" s="188"/>
      <c r="N184" s="169"/>
      <c r="O184" s="169"/>
      <c r="P184" s="171"/>
      <c r="Q184" s="172"/>
      <c r="R184" s="173"/>
      <c r="S184" s="174"/>
      <c r="T184" s="174"/>
      <c r="U184" s="174"/>
      <c r="V184" s="174"/>
      <c r="W184" s="174"/>
      <c r="X184" s="174"/>
      <c r="Y184" s="174"/>
      <c r="Z184" s="174"/>
      <c r="AA184" s="174"/>
      <c r="AB184" s="174"/>
      <c r="AC184" s="174"/>
      <c r="AD184" s="222"/>
      <c r="AE184" s="222"/>
      <c r="AF184" s="222"/>
      <c r="AG184" s="222"/>
      <c r="AH184" s="222"/>
      <c r="AI184" s="222"/>
      <c r="AJ184" s="222"/>
      <c r="AK184" s="222"/>
    </row>
    <row r="185" spans="1:37" ht="30.75" customHeight="1">
      <c r="A185" s="1" t="s">
        <v>217</v>
      </c>
      <c r="B185" s="21" t="str">
        <f>'MCC_2018-2019 Histoire'!C189</f>
        <v>Atelier d'histoire contemporaine S5</v>
      </c>
      <c r="C185" s="5" t="str">
        <f>'MCC_2018-2019 Histoire'!D189</f>
        <v>DOL5DH23
LOL5DH25
LOL5E3A</v>
      </c>
      <c r="D185" s="11"/>
      <c r="E185" s="255" t="s">
        <v>102</v>
      </c>
      <c r="F185" s="11"/>
      <c r="G185" s="8"/>
      <c r="H185" s="5" t="s">
        <v>30</v>
      </c>
      <c r="I185" s="5" t="s">
        <v>30</v>
      </c>
      <c r="J185" s="5" t="s">
        <v>24</v>
      </c>
      <c r="K185" s="9">
        <v>26</v>
      </c>
      <c r="L185" s="9">
        <v>48</v>
      </c>
      <c r="M185" s="196">
        <f>(K185/L185)*100</f>
        <v>54.166666666666664</v>
      </c>
      <c r="N185" s="10">
        <v>12</v>
      </c>
      <c r="O185" s="10">
        <v>12</v>
      </c>
      <c r="P185" s="26"/>
      <c r="Q185" s="187">
        <f t="shared" si="17"/>
        <v>29.25</v>
      </c>
      <c r="R185" s="52">
        <v>1.5</v>
      </c>
      <c r="S185" s="53">
        <v>1</v>
      </c>
      <c r="T185" s="53">
        <v>12</v>
      </c>
      <c r="U185" s="53">
        <v>18</v>
      </c>
      <c r="V185" s="134">
        <f>U185*M185%</f>
        <v>9.75</v>
      </c>
      <c r="W185" s="53">
        <v>1</v>
      </c>
      <c r="X185" s="53">
        <v>2</v>
      </c>
      <c r="Y185" s="53">
        <v>18</v>
      </c>
      <c r="Z185" s="53">
        <f>X185*Y185</f>
        <v>36</v>
      </c>
      <c r="AA185" s="198">
        <f>M185*Z185%</f>
        <v>19.5</v>
      </c>
      <c r="AB185" s="53"/>
      <c r="AC185" s="53"/>
      <c r="AD185" s="46"/>
      <c r="AE185" s="46"/>
      <c r="AF185" s="46"/>
      <c r="AG185" s="46"/>
      <c r="AH185" s="46"/>
      <c r="AI185" s="46"/>
      <c r="AJ185" s="46"/>
      <c r="AK185" s="46"/>
    </row>
    <row r="186" spans="1:37" ht="31.5" customHeight="1">
      <c r="A186" s="1" t="s">
        <v>218</v>
      </c>
      <c r="B186" s="21" t="str">
        <f>'MCC_2018-2019 Histoire'!C190</f>
        <v>Atelier d'histoire médiévale S5</v>
      </c>
      <c r="C186" s="5" t="str">
        <f>'MCC_2018-2019 Histoire'!D190</f>
        <v>LOL5E3B</v>
      </c>
      <c r="D186" s="11"/>
      <c r="E186" s="11"/>
      <c r="F186" s="11"/>
      <c r="G186" s="8"/>
      <c r="H186" s="5" t="s">
        <v>30</v>
      </c>
      <c r="I186" s="5" t="s">
        <v>30</v>
      </c>
      <c r="J186" s="5" t="s">
        <v>31</v>
      </c>
      <c r="K186" s="9">
        <v>33</v>
      </c>
      <c r="L186" s="9">
        <v>33</v>
      </c>
      <c r="M186" s="196">
        <f>(K186/L186)*100</f>
        <v>100</v>
      </c>
      <c r="N186" s="10">
        <v>12</v>
      </c>
      <c r="O186" s="10">
        <v>12</v>
      </c>
      <c r="P186" s="26"/>
      <c r="Q186" s="187">
        <f t="shared" si="17"/>
        <v>36</v>
      </c>
      <c r="R186" s="52">
        <v>1.5</v>
      </c>
      <c r="S186" s="53">
        <v>1</v>
      </c>
      <c r="T186" s="53">
        <v>12</v>
      </c>
      <c r="U186" s="53">
        <v>18</v>
      </c>
      <c r="V186" s="134">
        <f>U186*M186%</f>
        <v>18</v>
      </c>
      <c r="W186" s="53">
        <v>1</v>
      </c>
      <c r="X186" s="53">
        <v>1</v>
      </c>
      <c r="Y186" s="53">
        <v>18</v>
      </c>
      <c r="Z186" s="53">
        <f>X186*Y186</f>
        <v>18</v>
      </c>
      <c r="AA186" s="198">
        <f>M186*Z186%</f>
        <v>18</v>
      </c>
      <c r="AB186" s="53"/>
      <c r="AC186" s="53"/>
      <c r="AD186" s="46"/>
      <c r="AE186" s="46"/>
      <c r="AF186" s="46"/>
      <c r="AG186" s="46"/>
      <c r="AH186" s="46"/>
      <c r="AI186" s="46"/>
      <c r="AJ186" s="46"/>
      <c r="AK186" s="46"/>
    </row>
    <row r="187" spans="1:37" ht="30.75" customHeight="1">
      <c r="A187" s="184" t="s">
        <v>43</v>
      </c>
      <c r="B187" s="189" t="str">
        <f>'MCC_2018-2019 Histoire'!C184</f>
        <v>Les outils de l’historien 1 (2 UE au choix parmi 3)</v>
      </c>
      <c r="C187" s="165">
        <f>'MCC_2018-2019 Histoire'!D184</f>
        <v>0</v>
      </c>
      <c r="D187" s="166" t="s">
        <v>130</v>
      </c>
      <c r="E187" s="167"/>
      <c r="F187" s="166" t="s">
        <v>22</v>
      </c>
      <c r="G187" s="168">
        <v>2</v>
      </c>
      <c r="H187" s="169"/>
      <c r="I187" s="169"/>
      <c r="J187" s="169"/>
      <c r="K187" s="188"/>
      <c r="L187" s="188"/>
      <c r="M187" s="188"/>
      <c r="N187" s="169"/>
      <c r="O187" s="169"/>
      <c r="P187" s="171"/>
      <c r="Q187" s="172"/>
      <c r="R187" s="173"/>
      <c r="S187" s="174"/>
      <c r="T187" s="174"/>
      <c r="U187" s="174"/>
      <c r="V187" s="174"/>
      <c r="W187" s="174"/>
      <c r="X187" s="174"/>
      <c r="Y187" s="174"/>
      <c r="Z187" s="174"/>
      <c r="AA187" s="174"/>
      <c r="AB187" s="174"/>
      <c r="AC187" s="174"/>
      <c r="AD187" s="222"/>
      <c r="AE187" s="222"/>
      <c r="AF187" s="222"/>
      <c r="AG187" s="222"/>
      <c r="AH187" s="222"/>
      <c r="AI187" s="222"/>
      <c r="AJ187" s="222"/>
      <c r="AK187" s="222"/>
    </row>
    <row r="188" spans="1:37" ht="30.75" customHeight="1">
      <c r="A188" s="1" t="s">
        <v>219</v>
      </c>
      <c r="B188" s="21" t="str">
        <f>'MCC_2018-2019 Histoire'!C185</f>
        <v>Paléographie et diplomatique médiévale et moderne</v>
      </c>
      <c r="C188" s="5" t="str">
        <f>'MCC_2018-2019 Histoire'!D185</f>
        <v>LOL5E5B</v>
      </c>
      <c r="D188" s="11"/>
      <c r="E188" s="11"/>
      <c r="F188" s="6" t="s">
        <v>22</v>
      </c>
      <c r="G188" s="8"/>
      <c r="H188" s="5" t="s">
        <v>30</v>
      </c>
      <c r="I188" s="5" t="s">
        <v>30</v>
      </c>
      <c r="J188" s="5" t="s">
        <v>57</v>
      </c>
      <c r="K188" s="9">
        <v>33</v>
      </c>
      <c r="L188" s="9">
        <v>33</v>
      </c>
      <c r="M188" s="196">
        <f>(K188/L188)*100</f>
        <v>100</v>
      </c>
      <c r="N188" s="10">
        <f>'MCC_2018-2019 Histoire'!N185</f>
        <v>0</v>
      </c>
      <c r="O188" s="10">
        <f>'MCC_2018-2019 Histoire'!O185</f>
        <v>24</v>
      </c>
      <c r="P188" s="26">
        <f>'MCC_2018-2019 Histoire'!P185</f>
        <v>0</v>
      </c>
      <c r="Q188" s="187">
        <f t="shared" si="17"/>
        <v>24</v>
      </c>
      <c r="R188" s="52"/>
      <c r="S188" s="53"/>
      <c r="T188" s="53"/>
      <c r="U188" s="53"/>
      <c r="V188" s="53"/>
      <c r="W188" s="53">
        <v>1</v>
      </c>
      <c r="X188" s="53">
        <v>1</v>
      </c>
      <c r="Y188" s="53">
        <v>24</v>
      </c>
      <c r="Z188" s="53">
        <f>X188*Y188</f>
        <v>24</v>
      </c>
      <c r="AA188" s="198">
        <f>M188*Z188%</f>
        <v>24</v>
      </c>
      <c r="AB188" s="53"/>
      <c r="AC188" s="53"/>
      <c r="AD188" s="46"/>
      <c r="AE188" s="46"/>
      <c r="AF188" s="46"/>
      <c r="AG188" s="46"/>
      <c r="AH188" s="46"/>
      <c r="AI188" s="46"/>
      <c r="AJ188" s="46"/>
      <c r="AK188" s="46"/>
    </row>
    <row r="189" spans="1:37" ht="30.75" customHeight="1">
      <c r="A189" s="1" t="s">
        <v>221</v>
      </c>
      <c r="B189" s="21" t="str">
        <f>'MCC_2018-2019 Histoire'!C186</f>
        <v>Iconographie médiévale S5</v>
      </c>
      <c r="C189" s="5" t="str">
        <f>'MCC_2018-2019 Histoire'!D186</f>
        <v>LOL5E5C</v>
      </c>
      <c r="D189" s="11"/>
      <c r="E189" s="6" t="s">
        <v>64</v>
      </c>
      <c r="F189" s="6" t="s">
        <v>22</v>
      </c>
      <c r="G189" s="8"/>
      <c r="H189" s="5" t="s">
        <v>30</v>
      </c>
      <c r="I189" s="5" t="s">
        <v>30</v>
      </c>
      <c r="J189" s="5" t="s">
        <v>31</v>
      </c>
      <c r="K189" s="9">
        <v>19</v>
      </c>
      <c r="L189" s="9">
        <v>19</v>
      </c>
      <c r="M189" s="196">
        <f t="shared" ref="M189:M205" si="18">(K189/L189)*100</f>
        <v>100</v>
      </c>
      <c r="N189" s="10">
        <f>'MCC_2018-2019 Histoire'!N186</f>
        <v>0</v>
      </c>
      <c r="O189" s="10">
        <f>'MCC_2018-2019 Histoire'!O186</f>
        <v>24</v>
      </c>
      <c r="P189" s="26">
        <f>'MCC_2018-2019 Histoire'!P186</f>
        <v>0</v>
      </c>
      <c r="Q189" s="187">
        <f t="shared" si="17"/>
        <v>24</v>
      </c>
      <c r="R189" s="52"/>
      <c r="S189" s="53"/>
      <c r="T189" s="53"/>
      <c r="U189" s="53"/>
      <c r="V189" s="53"/>
      <c r="W189" s="53">
        <v>1</v>
      </c>
      <c r="X189" s="53">
        <v>1</v>
      </c>
      <c r="Y189" s="53">
        <v>24</v>
      </c>
      <c r="Z189" s="53">
        <f>X189*Y189</f>
        <v>24</v>
      </c>
      <c r="AA189" s="198">
        <f>M189*Z189%</f>
        <v>24</v>
      </c>
      <c r="AB189" s="53"/>
      <c r="AC189" s="53"/>
      <c r="AD189" s="46"/>
      <c r="AE189" s="46"/>
      <c r="AF189" s="46"/>
      <c r="AG189" s="46"/>
      <c r="AH189" s="46"/>
      <c r="AI189" s="46"/>
      <c r="AJ189" s="46"/>
      <c r="AK189" s="46"/>
    </row>
    <row r="190" spans="1:37" ht="30.75" customHeight="1">
      <c r="A190" s="1" t="s">
        <v>222</v>
      </c>
      <c r="B190" s="21" t="e">
        <f>'MCC_2018-2019 Histoire'!#REF!</f>
        <v>#REF!</v>
      </c>
      <c r="C190" s="5" t="e">
        <f>'MCC_2018-2019 Histoire'!#REF!</f>
        <v>#REF!</v>
      </c>
      <c r="D190" s="11"/>
      <c r="E190" s="11"/>
      <c r="F190" s="11"/>
      <c r="G190" s="8"/>
      <c r="H190" s="5" t="s">
        <v>30</v>
      </c>
      <c r="I190" s="5" t="s">
        <v>30</v>
      </c>
      <c r="J190" s="10"/>
      <c r="K190" s="9">
        <v>27</v>
      </c>
      <c r="L190" s="9">
        <v>27</v>
      </c>
      <c r="M190" s="196">
        <f t="shared" si="18"/>
        <v>100</v>
      </c>
      <c r="N190" s="10" t="e">
        <f>'MCC_2018-2019 Histoire'!#REF!</f>
        <v>#REF!</v>
      </c>
      <c r="O190" s="10" t="e">
        <f>'MCC_2018-2019 Histoire'!#REF!</f>
        <v>#REF!</v>
      </c>
      <c r="P190" s="26" t="e">
        <f>'MCC_2018-2019 Histoire'!#REF!</f>
        <v>#REF!</v>
      </c>
      <c r="Q190" s="187">
        <f t="shared" si="17"/>
        <v>22.5</v>
      </c>
      <c r="R190" s="52">
        <v>1.5</v>
      </c>
      <c r="S190" s="53">
        <v>1</v>
      </c>
      <c r="T190" s="53">
        <v>15</v>
      </c>
      <c r="U190" s="53">
        <v>22.5</v>
      </c>
      <c r="V190" s="134">
        <f>U190*M190%</f>
        <v>22.5</v>
      </c>
      <c r="W190" s="53"/>
      <c r="X190" s="53"/>
      <c r="Y190" s="53"/>
      <c r="Z190" s="53"/>
      <c r="AA190" s="53"/>
      <c r="AB190" s="53"/>
      <c r="AC190" s="53"/>
      <c r="AD190" s="46"/>
      <c r="AE190" s="46"/>
      <c r="AF190" s="46"/>
      <c r="AG190" s="46"/>
      <c r="AH190" s="46"/>
      <c r="AI190" s="46"/>
      <c r="AJ190" s="46"/>
      <c r="AK190" s="46"/>
    </row>
    <row r="191" spans="1:37" ht="30.75" customHeight="1">
      <c r="A191" s="1" t="s">
        <v>223</v>
      </c>
      <c r="B191" s="21" t="str">
        <f>'MCC_2018-2019 Histoire'!C187</f>
        <v>Latin S5</v>
      </c>
      <c r="C191" s="5" t="str">
        <f>'MCC_2018-2019 Histoire'!D187</f>
        <v>LOL5E5E
LOM1H4B</v>
      </c>
      <c r="D191" s="11"/>
      <c r="E191" s="11"/>
      <c r="F191" s="11"/>
      <c r="G191" s="8"/>
      <c r="H191" s="5" t="s">
        <v>30</v>
      </c>
      <c r="I191" s="5" t="s">
        <v>30</v>
      </c>
      <c r="J191" s="10"/>
      <c r="K191" s="9">
        <v>6</v>
      </c>
      <c r="L191" s="9">
        <v>6</v>
      </c>
      <c r="M191" s="196">
        <f t="shared" si="18"/>
        <v>100</v>
      </c>
      <c r="N191" s="10">
        <f>'MCC_2018-2019 Histoire'!N187</f>
        <v>0</v>
      </c>
      <c r="O191" s="10">
        <f>'MCC_2018-2019 Histoire'!O187</f>
        <v>24</v>
      </c>
      <c r="P191" s="26">
        <f>'MCC_2018-2019 Histoire'!P187</f>
        <v>0</v>
      </c>
      <c r="Q191" s="187">
        <f t="shared" si="17"/>
        <v>24</v>
      </c>
      <c r="R191" s="52"/>
      <c r="S191" s="53"/>
      <c r="T191" s="53"/>
      <c r="U191" s="53"/>
      <c r="V191" s="53"/>
      <c r="W191" s="53">
        <v>1</v>
      </c>
      <c r="X191" s="53">
        <v>1</v>
      </c>
      <c r="Y191" s="53">
        <v>24</v>
      </c>
      <c r="Z191" s="53">
        <f>X191*Y191</f>
        <v>24</v>
      </c>
      <c r="AA191" s="198">
        <f>M191*Z191%</f>
        <v>24</v>
      </c>
      <c r="AB191" s="53"/>
      <c r="AC191" s="53"/>
      <c r="AD191" s="46"/>
      <c r="AE191" s="46"/>
      <c r="AF191" s="46"/>
      <c r="AG191" s="46"/>
      <c r="AH191" s="46"/>
      <c r="AI191" s="46"/>
      <c r="AJ191" s="46"/>
      <c r="AK191" s="46"/>
    </row>
    <row r="192" spans="1:37" ht="30.75" customHeight="1">
      <c r="A192" s="47"/>
      <c r="B192" s="227" t="str">
        <f>'MCC_2018-2019 Histoire'!C191</f>
        <v>Parcours MEEF - Métiers de l'enseignement et de la formation</v>
      </c>
      <c r="C192" s="38" t="str">
        <f>'MCC_2018-2019 Histoire'!D191</f>
        <v>LOL5EP1A</v>
      </c>
      <c r="D192" s="36"/>
      <c r="E192" s="36"/>
      <c r="F192" s="36"/>
      <c r="G192" s="40"/>
      <c r="H192" s="38"/>
      <c r="I192" s="38"/>
      <c r="J192" s="38"/>
      <c r="K192" s="47"/>
      <c r="L192" s="47"/>
      <c r="M192" s="47"/>
      <c r="N192" s="38"/>
      <c r="O192" s="38"/>
      <c r="P192" s="41"/>
      <c r="Q192" s="42"/>
      <c r="R192" s="125"/>
      <c r="S192" s="135"/>
      <c r="T192" s="135"/>
      <c r="U192" s="135"/>
      <c r="V192" s="135"/>
      <c r="W192" s="135"/>
      <c r="X192" s="135"/>
      <c r="Y192" s="135"/>
      <c r="Z192" s="135"/>
      <c r="AA192" s="135"/>
      <c r="AB192" s="135"/>
      <c r="AC192" s="135"/>
      <c r="AD192" s="89"/>
      <c r="AE192" s="89"/>
      <c r="AF192" s="89"/>
      <c r="AG192" s="89"/>
      <c r="AH192" s="89"/>
      <c r="AI192" s="89"/>
      <c r="AJ192" s="89"/>
      <c r="AK192" s="89"/>
    </row>
    <row r="193" spans="1:37" ht="48.75" customHeight="1">
      <c r="A193" s="1" t="s">
        <v>46</v>
      </c>
      <c r="B193" s="15" t="str">
        <f>'MCC_2018-2019 Histoire'!C193</f>
        <v>Comment on écrit l’histoire</v>
      </c>
      <c r="C193" s="5" t="str">
        <f>'MCC_2018-2019 Histoire'!D193</f>
        <v>LOL5E6B</v>
      </c>
      <c r="D193" s="6" t="s">
        <v>120</v>
      </c>
      <c r="E193" s="166" t="s">
        <v>296</v>
      </c>
      <c r="F193" s="6" t="s">
        <v>22</v>
      </c>
      <c r="G193" s="8"/>
      <c r="H193" s="5" t="s">
        <v>56</v>
      </c>
      <c r="I193" s="5" t="s">
        <v>56</v>
      </c>
      <c r="J193" s="10"/>
      <c r="K193" s="9">
        <v>24</v>
      </c>
      <c r="L193" s="9">
        <v>24</v>
      </c>
      <c r="M193" s="196">
        <f t="shared" si="18"/>
        <v>100</v>
      </c>
      <c r="N193" s="10" t="e">
        <f>'MCC_2018-2019 Histoire'!#REF!</f>
        <v>#REF!</v>
      </c>
      <c r="O193" s="10">
        <f>'MCC_2018-2019 Histoire'!N193</f>
        <v>22</v>
      </c>
      <c r="P193" s="26">
        <f>'MCC_2018-2019 Histoire'!P193</f>
        <v>0</v>
      </c>
      <c r="Q193" s="187">
        <f t="shared" si="17"/>
        <v>33</v>
      </c>
      <c r="R193" s="52">
        <v>1.5</v>
      </c>
      <c r="S193" s="53">
        <v>1</v>
      </c>
      <c r="T193" s="53">
        <v>22</v>
      </c>
      <c r="U193" s="53">
        <v>33</v>
      </c>
      <c r="V193" s="134">
        <f>U193*M193%</f>
        <v>33</v>
      </c>
      <c r="W193" s="53"/>
      <c r="X193" s="53"/>
      <c r="Y193" s="53"/>
      <c r="Z193" s="53"/>
      <c r="AA193" s="53"/>
      <c r="AB193" s="53"/>
      <c r="AC193" s="53"/>
      <c r="AD193" s="46"/>
      <c r="AE193" s="46"/>
      <c r="AF193" s="46"/>
      <c r="AG193" s="46"/>
      <c r="AH193" s="46"/>
      <c r="AI193" s="46"/>
      <c r="AJ193" s="46"/>
      <c r="AK193" s="46"/>
    </row>
    <row r="194" spans="1:37" ht="30.75" customHeight="1">
      <c r="A194" s="1" t="s">
        <v>49</v>
      </c>
      <c r="B194" s="15" t="str">
        <f>'MCC_2018-2019 Histoire'!C194</f>
        <v>Géographie des risques (CM)</v>
      </c>
      <c r="C194" s="5">
        <f>'MCC_2018-2019 Histoire'!D194</f>
        <v>0</v>
      </c>
      <c r="D194" s="6" t="s">
        <v>120</v>
      </c>
      <c r="E194" s="6" t="s">
        <v>29</v>
      </c>
      <c r="F194" s="6" t="s">
        <v>41</v>
      </c>
      <c r="G194" s="8"/>
      <c r="H194" s="5" t="s">
        <v>56</v>
      </c>
      <c r="I194" s="5" t="s">
        <v>56</v>
      </c>
      <c r="J194" s="5" t="s">
        <v>42</v>
      </c>
      <c r="K194" s="9">
        <v>21</v>
      </c>
      <c r="L194" s="9">
        <v>42</v>
      </c>
      <c r="M194" s="196">
        <f t="shared" si="18"/>
        <v>50</v>
      </c>
      <c r="N194" s="10">
        <f>'MCC_2018-2019 Histoire'!N194</f>
        <v>15</v>
      </c>
      <c r="O194" s="10">
        <f>'MCC_2018-2019 Histoire'!O194</f>
        <v>0</v>
      </c>
      <c r="P194" s="26">
        <f>'MCC_2018-2019 Histoire'!P194</f>
        <v>0</v>
      </c>
      <c r="Q194" s="187">
        <f t="shared" si="17"/>
        <v>11.25</v>
      </c>
      <c r="R194" s="52">
        <v>1.5</v>
      </c>
      <c r="S194" s="53">
        <v>1</v>
      </c>
      <c r="T194" s="53">
        <v>15</v>
      </c>
      <c r="U194" s="53">
        <v>22.5</v>
      </c>
      <c r="V194" s="134">
        <f>U194*M194%</f>
        <v>11.25</v>
      </c>
      <c r="W194" s="53"/>
      <c r="X194" s="53"/>
      <c r="Y194" s="53"/>
      <c r="Z194" s="53"/>
      <c r="AA194" s="53"/>
      <c r="AB194" s="53"/>
      <c r="AC194" s="53"/>
      <c r="AD194" s="46"/>
      <c r="AE194" s="46"/>
      <c r="AF194" s="46"/>
      <c r="AG194" s="46"/>
      <c r="AH194" s="46"/>
      <c r="AI194" s="46"/>
      <c r="AJ194" s="46"/>
      <c r="AK194" s="46"/>
    </row>
    <row r="195" spans="1:37" ht="30.75" customHeight="1">
      <c r="A195" s="1" t="s">
        <v>154</v>
      </c>
      <c r="B195" s="15" t="str">
        <f>'MCC_2018-2019 Histoire'!C195</f>
        <v>Psychologie et sociologie pour l'enseignement</v>
      </c>
      <c r="C195" s="5" t="str">
        <f>'MCC_2018-2019 Histoire'!D195</f>
        <v>LOL5D7B
LOL5E6C
LOL5H7E
LOL6G7G
LOL6H6E</v>
      </c>
      <c r="D195" s="6" t="s">
        <v>120</v>
      </c>
      <c r="E195" s="6" t="s">
        <v>29</v>
      </c>
      <c r="F195" s="6" t="s">
        <v>41</v>
      </c>
      <c r="G195" s="8"/>
      <c r="H195" s="5" t="s">
        <v>30</v>
      </c>
      <c r="I195" s="5" t="s">
        <v>30</v>
      </c>
      <c r="J195" s="10"/>
      <c r="K195" s="9">
        <v>23</v>
      </c>
      <c r="L195" s="9">
        <v>83</v>
      </c>
      <c r="M195" s="196">
        <f t="shared" si="18"/>
        <v>27.710843373493976</v>
      </c>
      <c r="N195" s="10">
        <f>'MCC_2018-2019 Histoire'!N195</f>
        <v>22</v>
      </c>
      <c r="O195" s="10">
        <f>'MCC_2018-2019 Histoire'!O195</f>
        <v>0</v>
      </c>
      <c r="P195" s="26">
        <f>'MCC_2018-2019 Histoire'!P195</f>
        <v>0</v>
      </c>
      <c r="Q195" s="187">
        <f t="shared" si="17"/>
        <v>12.19277108433735</v>
      </c>
      <c r="R195" s="52"/>
      <c r="S195" s="53"/>
      <c r="T195" s="53"/>
      <c r="U195" s="53"/>
      <c r="V195" s="53"/>
      <c r="W195" s="53">
        <v>1</v>
      </c>
      <c r="X195" s="53">
        <v>2</v>
      </c>
      <c r="Y195" s="53">
        <v>22</v>
      </c>
      <c r="Z195" s="53">
        <f>X195*Y195</f>
        <v>44</v>
      </c>
      <c r="AA195" s="198">
        <f>M195*Z195%</f>
        <v>12.19277108433735</v>
      </c>
      <c r="AB195" s="53"/>
      <c r="AC195" s="53"/>
      <c r="AD195" s="46"/>
      <c r="AE195" s="46"/>
      <c r="AF195" s="46"/>
      <c r="AG195" s="46"/>
      <c r="AH195" s="46"/>
      <c r="AI195" s="46"/>
      <c r="AJ195" s="46"/>
      <c r="AK195" s="46"/>
    </row>
    <row r="196" spans="1:37" ht="30.75" customHeight="1">
      <c r="A196" s="47"/>
      <c r="B196" s="124" t="str">
        <f>'MCC_2018-2019 Histoire'!C196</f>
        <v>Parcours Patrimoine et Culture</v>
      </c>
      <c r="C196" s="38" t="str">
        <f>'MCC_2018-2019 Histoire'!D196</f>
        <v>LOL5EP2A</v>
      </c>
      <c r="D196" s="36"/>
      <c r="E196" s="36"/>
      <c r="F196" s="36"/>
      <c r="G196" s="40"/>
      <c r="H196" s="38"/>
      <c r="I196" s="38"/>
      <c r="J196" s="38"/>
      <c r="K196" s="47"/>
      <c r="L196" s="47"/>
      <c r="M196" s="47"/>
      <c r="N196" s="38"/>
      <c r="O196" s="38"/>
      <c r="P196" s="41"/>
      <c r="Q196" s="211"/>
      <c r="R196" s="125"/>
      <c r="S196" s="135"/>
      <c r="T196" s="135"/>
      <c r="U196" s="135"/>
      <c r="V196" s="135"/>
      <c r="W196" s="135"/>
      <c r="X196" s="135"/>
      <c r="Y196" s="135"/>
      <c r="Z196" s="135"/>
      <c r="AA196" s="135"/>
      <c r="AB196" s="135"/>
      <c r="AC196" s="135"/>
      <c r="AD196" s="89"/>
      <c r="AE196" s="89"/>
      <c r="AF196" s="89"/>
      <c r="AG196" s="89"/>
      <c r="AH196" s="89"/>
      <c r="AI196" s="89"/>
      <c r="AJ196" s="89"/>
      <c r="AK196" s="89"/>
    </row>
    <row r="197" spans="1:37" ht="30.75" customHeight="1">
      <c r="A197" s="1" t="s">
        <v>77</v>
      </c>
      <c r="B197" s="15" t="str">
        <f>'MCC_2018-2019 Histoire'!C198</f>
        <v>L’image comme objet historique</v>
      </c>
      <c r="C197" s="5">
        <f>'MCC_2018-2019 Histoire'!D198</f>
        <v>0</v>
      </c>
      <c r="D197" s="6" t="s">
        <v>120</v>
      </c>
      <c r="E197" s="11"/>
      <c r="F197" s="6" t="s">
        <v>22</v>
      </c>
      <c r="G197" s="8"/>
      <c r="H197" s="5" t="s">
        <v>56</v>
      </c>
      <c r="I197" s="5">
        <v>2</v>
      </c>
      <c r="J197" s="5" t="s">
        <v>57</v>
      </c>
      <c r="K197" s="9">
        <v>35</v>
      </c>
      <c r="L197" s="9">
        <v>35</v>
      </c>
      <c r="M197" s="196">
        <f>(K197/L197)*100</f>
        <v>100</v>
      </c>
      <c r="N197" s="10">
        <f>'MCC_2018-2019 Histoire'!N198</f>
        <v>0</v>
      </c>
      <c r="O197" s="10">
        <f>'MCC_2018-2019 Histoire'!O198</f>
        <v>24</v>
      </c>
      <c r="P197" s="26">
        <f>'MCC_2018-2019 Histoire'!P198</f>
        <v>0</v>
      </c>
      <c r="Q197" s="187">
        <f>V197+AA197+AF197+AK197</f>
        <v>24</v>
      </c>
      <c r="R197" s="52"/>
      <c r="S197" s="53"/>
      <c r="T197" s="53"/>
      <c r="U197" s="53"/>
      <c r="V197" s="53"/>
      <c r="W197" s="53">
        <v>1</v>
      </c>
      <c r="X197" s="53">
        <v>1</v>
      </c>
      <c r="Y197" s="53">
        <v>24</v>
      </c>
      <c r="Z197" s="53">
        <f>X197*Y197</f>
        <v>24</v>
      </c>
      <c r="AA197" s="198">
        <f>M197*Z197%</f>
        <v>24</v>
      </c>
      <c r="AB197" s="53"/>
      <c r="AC197" s="53"/>
      <c r="AD197" s="46"/>
      <c r="AE197" s="46"/>
      <c r="AF197" s="46"/>
      <c r="AG197" s="46"/>
      <c r="AH197" s="46"/>
      <c r="AI197" s="46"/>
      <c r="AJ197" s="46"/>
      <c r="AK197" s="46"/>
    </row>
    <row r="198" spans="1:37" ht="30.75" customHeight="1">
      <c r="A198" s="1" t="s">
        <v>72</v>
      </c>
      <c r="B198" s="15" t="str">
        <f>'MCC_2018-2019 Histoire'!C199</f>
        <v>Histoire et patrimoine : le Val de Loire</v>
      </c>
      <c r="C198" s="5" t="str">
        <f>'MCC_2018-2019 Histoire'!D199</f>
        <v>LOL5E7B
LOL5G4B</v>
      </c>
      <c r="D198" s="6" t="s">
        <v>120</v>
      </c>
      <c r="E198" s="6" t="s">
        <v>80</v>
      </c>
      <c r="F198" s="6" t="s">
        <v>22</v>
      </c>
      <c r="G198" s="8"/>
      <c r="H198" s="5" t="s">
        <v>30</v>
      </c>
      <c r="I198" s="5" t="s">
        <v>30</v>
      </c>
      <c r="J198" s="10"/>
      <c r="K198" s="9">
        <v>37</v>
      </c>
      <c r="L198" s="9">
        <v>46</v>
      </c>
      <c r="M198" s="196">
        <f t="shared" si="18"/>
        <v>80.434782608695656</v>
      </c>
      <c r="N198" s="10">
        <f>'MCC_2018-2019 Histoire'!N199</f>
        <v>18</v>
      </c>
      <c r="O198" s="10">
        <f>'MCC_2018-2019 Histoire'!O199</f>
        <v>8</v>
      </c>
      <c r="P198" s="26">
        <f>'MCC_2018-2019 Histoire'!P199</f>
        <v>0</v>
      </c>
      <c r="Q198" s="187">
        <f t="shared" si="17"/>
        <v>28.15217391304348</v>
      </c>
      <c r="R198" s="52">
        <v>1.5</v>
      </c>
      <c r="S198" s="53">
        <v>1</v>
      </c>
      <c r="T198" s="53">
        <v>18</v>
      </c>
      <c r="U198" s="53">
        <v>27</v>
      </c>
      <c r="V198" s="186">
        <f>U198*M198%</f>
        <v>21.717391304347828</v>
      </c>
      <c r="W198" s="53">
        <v>1</v>
      </c>
      <c r="X198" s="53">
        <v>1</v>
      </c>
      <c r="Y198" s="53">
        <v>8</v>
      </c>
      <c r="Z198" s="53">
        <f>X198*Y198</f>
        <v>8</v>
      </c>
      <c r="AA198" s="198">
        <f>M198*Z198%</f>
        <v>6.4347826086956523</v>
      </c>
      <c r="AB198" s="53"/>
      <c r="AC198" s="53"/>
      <c r="AD198" s="46"/>
      <c r="AE198" s="46"/>
      <c r="AF198" s="46"/>
      <c r="AG198" s="46"/>
      <c r="AH198" s="46"/>
      <c r="AI198" s="46"/>
      <c r="AJ198" s="46"/>
      <c r="AK198" s="46"/>
    </row>
    <row r="199" spans="1:37" ht="30.75" customHeight="1">
      <c r="A199" s="1" t="s">
        <v>77</v>
      </c>
      <c r="B199" s="15" t="str">
        <f>'MCC_2018-2019 Histoire'!C200</f>
        <v>Archives et bibliothèques, approche professionnelle</v>
      </c>
      <c r="C199" s="5" t="str">
        <f>'MCC_2018-2019 Histoire'!D200</f>
        <v>LOL5E7C</v>
      </c>
      <c r="D199" s="6" t="s">
        <v>120</v>
      </c>
      <c r="E199" s="11"/>
      <c r="F199" s="6" t="s">
        <v>22</v>
      </c>
      <c r="G199" s="8"/>
      <c r="H199" s="5" t="s">
        <v>56</v>
      </c>
      <c r="I199" s="5" t="s">
        <v>56</v>
      </c>
      <c r="J199" s="10"/>
      <c r="K199" s="9">
        <v>37</v>
      </c>
      <c r="L199" s="9">
        <v>37</v>
      </c>
      <c r="M199" s="196">
        <f t="shared" si="18"/>
        <v>100</v>
      </c>
      <c r="N199" s="10">
        <f>'MCC_2018-2019 Histoire'!N200</f>
        <v>0</v>
      </c>
      <c r="O199" s="10">
        <f>'MCC_2018-2019 Histoire'!O200</f>
        <v>12</v>
      </c>
      <c r="P199" s="26">
        <f>'MCC_2018-2019 Histoire'!P200</f>
        <v>0</v>
      </c>
      <c r="Q199" s="187">
        <f t="shared" si="17"/>
        <v>12</v>
      </c>
      <c r="R199" s="52"/>
      <c r="S199" s="53"/>
      <c r="T199" s="53"/>
      <c r="U199" s="53"/>
      <c r="V199" s="53"/>
      <c r="W199" s="53">
        <v>1</v>
      </c>
      <c r="X199" s="53">
        <v>1</v>
      </c>
      <c r="Y199" s="53">
        <v>12</v>
      </c>
      <c r="Z199" s="53">
        <f>X199*Y199</f>
        <v>12</v>
      </c>
      <c r="AA199" s="198">
        <f>M199*Z199%</f>
        <v>12</v>
      </c>
      <c r="AB199" s="53"/>
      <c r="AC199" s="53"/>
      <c r="AD199" s="46"/>
      <c r="AE199" s="46"/>
      <c r="AF199" s="46"/>
      <c r="AG199" s="46"/>
      <c r="AH199" s="46"/>
      <c r="AI199" s="46"/>
      <c r="AJ199" s="46"/>
      <c r="AK199" s="46"/>
    </row>
    <row r="200" spans="1:37" ht="30.75" customHeight="1">
      <c r="A200" s="47"/>
      <c r="B200" s="43" t="str">
        <f>'MCC_2018-2019 Histoire'!C201</f>
        <v>Parcours Histoire-Droit</v>
      </c>
      <c r="C200" s="38" t="str">
        <f>'MCC_2018-2019 Histoire'!D201</f>
        <v>LOL5DHHH</v>
      </c>
      <c r="D200" s="36"/>
      <c r="E200" s="36"/>
      <c r="F200" s="36"/>
      <c r="G200" s="40"/>
      <c r="H200" s="38"/>
      <c r="I200" s="38"/>
      <c r="J200" s="38"/>
      <c r="K200" s="83">
        <v>15</v>
      </c>
      <c r="L200" s="83"/>
      <c r="M200" s="83"/>
      <c r="N200" s="38"/>
      <c r="O200" s="38"/>
      <c r="P200" s="41"/>
      <c r="Q200" s="42"/>
      <c r="R200" s="125"/>
      <c r="S200" s="135"/>
      <c r="T200" s="135"/>
      <c r="U200" s="135"/>
      <c r="V200" s="135"/>
      <c r="W200" s="135"/>
      <c r="X200" s="135"/>
      <c r="Y200" s="135"/>
      <c r="Z200" s="135"/>
      <c r="AA200" s="135"/>
      <c r="AB200" s="135"/>
      <c r="AC200" s="135"/>
      <c r="AD200" s="89"/>
      <c r="AE200" s="89"/>
      <c r="AF200" s="89"/>
      <c r="AG200" s="89"/>
      <c r="AH200" s="89"/>
      <c r="AI200" s="89"/>
      <c r="AJ200" s="89"/>
      <c r="AK200" s="89"/>
    </row>
    <row r="201" spans="1:37" ht="30.75" customHeight="1">
      <c r="A201" s="1" t="s">
        <v>81</v>
      </c>
      <c r="B201" s="15" t="e">
        <f>'MCC_2018-2019 Histoire'!#REF!</f>
        <v>#REF!</v>
      </c>
      <c r="C201" s="5" t="e">
        <f>'MCC_2018-2019 Histoire'!#REF!</f>
        <v>#REF!</v>
      </c>
      <c r="D201" s="6" t="s">
        <v>208</v>
      </c>
      <c r="E201" s="11"/>
      <c r="F201" s="6" t="s">
        <v>22</v>
      </c>
      <c r="G201" s="8"/>
      <c r="H201" s="5">
        <v>6</v>
      </c>
      <c r="I201" s="5">
        <v>6</v>
      </c>
      <c r="J201" s="5">
        <v>21</v>
      </c>
      <c r="K201" s="9">
        <v>7</v>
      </c>
      <c r="L201" s="9">
        <v>67</v>
      </c>
      <c r="M201" s="196">
        <f t="shared" si="18"/>
        <v>10.44776119402985</v>
      </c>
      <c r="N201" s="10" t="e">
        <f>'MCC_2018-2019 Histoire'!#REF!</f>
        <v>#REF!</v>
      </c>
      <c r="O201" s="10" t="e">
        <f>'MCC_2018-2019 Histoire'!#REF!</f>
        <v>#REF!</v>
      </c>
      <c r="P201" s="26" t="e">
        <f>'MCC_2018-2019 Histoire'!#REF!</f>
        <v>#REF!</v>
      </c>
      <c r="Q201" s="187">
        <f>V201+AA201+AF201+AK201</f>
        <v>8.7761194029850742</v>
      </c>
      <c r="R201" s="52">
        <v>1.5</v>
      </c>
      <c r="S201" s="53">
        <v>1</v>
      </c>
      <c r="T201" s="53">
        <v>24</v>
      </c>
      <c r="U201" s="53">
        <v>36</v>
      </c>
      <c r="V201" s="186">
        <f>U201*M201%</f>
        <v>3.761194029850746</v>
      </c>
      <c r="W201" s="53">
        <v>1</v>
      </c>
      <c r="X201" s="53">
        <v>2</v>
      </c>
      <c r="Y201" s="53">
        <v>24</v>
      </c>
      <c r="Z201" s="53">
        <f>X201*Y201</f>
        <v>48</v>
      </c>
      <c r="AA201" s="198">
        <f>M201*Z201%</f>
        <v>5.0149253731343277</v>
      </c>
      <c r="AB201" s="53"/>
      <c r="AC201" s="53"/>
      <c r="AD201" s="46"/>
      <c r="AE201" s="46"/>
      <c r="AF201" s="46"/>
      <c r="AG201" s="46"/>
      <c r="AH201" s="46"/>
      <c r="AI201" s="46"/>
      <c r="AJ201" s="46"/>
      <c r="AK201" s="46"/>
    </row>
    <row r="202" spans="1:37" ht="30.75" customHeight="1">
      <c r="A202" s="1" t="s">
        <v>86</v>
      </c>
      <c r="B202" s="15" t="e">
        <f>'MCC_2018-2019 Histoire'!#REF!</f>
        <v>#REF!</v>
      </c>
      <c r="C202" s="5" t="e">
        <f>'MCC_2018-2019 Histoire'!#REF!</f>
        <v>#REF!</v>
      </c>
      <c r="D202" s="6" t="s">
        <v>208</v>
      </c>
      <c r="E202" s="6" t="s">
        <v>179</v>
      </c>
      <c r="F202" s="6" t="s">
        <v>22</v>
      </c>
      <c r="G202" s="8"/>
      <c r="H202" s="5">
        <v>6</v>
      </c>
      <c r="I202" s="5">
        <v>6</v>
      </c>
      <c r="J202" s="5">
        <v>22</v>
      </c>
      <c r="K202" s="9">
        <v>7</v>
      </c>
      <c r="L202" s="9">
        <v>78</v>
      </c>
      <c r="M202" s="196">
        <f t="shared" si="18"/>
        <v>8.9743589743589745</v>
      </c>
      <c r="N202" s="256" t="e">
        <f>'MCC_2018-2019 Histoire'!#REF!</f>
        <v>#REF!</v>
      </c>
      <c r="O202" s="256" t="e">
        <f>'MCC_2018-2019 Histoire'!#REF!</f>
        <v>#REF!</v>
      </c>
      <c r="P202" s="26" t="e">
        <f>'MCC_2018-2019 Histoire'!#REF!</f>
        <v>#REF!</v>
      </c>
      <c r="Q202" s="187">
        <f>V202+AA202+AF202+AK202</f>
        <v>3.2307692307692308</v>
      </c>
      <c r="R202" s="52">
        <v>1.5</v>
      </c>
      <c r="S202" s="53">
        <v>1</v>
      </c>
      <c r="T202" s="53">
        <v>24</v>
      </c>
      <c r="U202" s="53">
        <v>36</v>
      </c>
      <c r="V202" s="186">
        <f>U202*M202%</f>
        <v>3.2307692307692308</v>
      </c>
      <c r="W202" s="53"/>
      <c r="X202" s="53"/>
      <c r="Y202" s="53"/>
      <c r="Z202" s="53"/>
      <c r="AA202" s="198"/>
      <c r="AB202" s="53"/>
      <c r="AC202" s="53"/>
      <c r="AD202" s="46"/>
      <c r="AE202" s="46"/>
      <c r="AF202" s="46"/>
      <c r="AG202" s="46"/>
      <c r="AH202" s="46"/>
      <c r="AI202" s="46"/>
      <c r="AJ202" s="46"/>
      <c r="AK202" s="46"/>
    </row>
    <row r="203" spans="1:37" ht="30.75" customHeight="1">
      <c r="A203" s="1" t="s">
        <v>86</v>
      </c>
      <c r="B203" s="15" t="e">
        <f>'MCC_2018-2019 Histoire'!#REF!</f>
        <v>#REF!</v>
      </c>
      <c r="C203" s="5" t="e">
        <f>'MCC_2018-2019 Histoire'!#REF!</f>
        <v>#REF!</v>
      </c>
      <c r="D203" s="6" t="s">
        <v>208</v>
      </c>
      <c r="E203" s="6" t="s">
        <v>179</v>
      </c>
      <c r="F203" s="6" t="s">
        <v>22</v>
      </c>
      <c r="G203" s="8"/>
      <c r="H203" s="5">
        <v>6</v>
      </c>
      <c r="I203" s="5">
        <v>6</v>
      </c>
      <c r="J203" s="5">
        <v>22</v>
      </c>
      <c r="K203" s="9">
        <v>7</v>
      </c>
      <c r="L203" s="9">
        <v>67</v>
      </c>
      <c r="M203" s="196">
        <f t="shared" si="18"/>
        <v>10.44776119402985</v>
      </c>
      <c r="N203" s="256" t="e">
        <f>'MCC_2018-2019 Histoire'!#REF!</f>
        <v>#REF!</v>
      </c>
      <c r="O203" s="256" t="e">
        <f>'MCC_2018-2019 Histoire'!#REF!</f>
        <v>#REF!</v>
      </c>
      <c r="P203" s="26" t="e">
        <f>'MCC_2018-2019 Histoire'!#REF!</f>
        <v>#REF!</v>
      </c>
      <c r="Q203" s="187">
        <f>V203+AA203+AF203+AK203</f>
        <v>5.0149253731343277</v>
      </c>
      <c r="R203" s="52"/>
      <c r="S203" s="53"/>
      <c r="T203" s="53"/>
      <c r="U203" s="53"/>
      <c r="V203" s="186"/>
      <c r="W203" s="53">
        <v>1</v>
      </c>
      <c r="X203" s="53">
        <v>2</v>
      </c>
      <c r="Y203" s="53">
        <v>24</v>
      </c>
      <c r="Z203" s="53">
        <f>X203*Y203</f>
        <v>48</v>
      </c>
      <c r="AA203" s="198">
        <f>M203*Z203%</f>
        <v>5.0149253731343277</v>
      </c>
      <c r="AB203" s="53"/>
      <c r="AC203" s="53"/>
      <c r="AD203" s="46"/>
      <c r="AE203" s="46"/>
      <c r="AF203" s="46"/>
      <c r="AG203" s="46"/>
      <c r="AH203" s="46"/>
      <c r="AI203" s="46"/>
      <c r="AJ203" s="46"/>
      <c r="AK203" s="46"/>
    </row>
    <row r="204" spans="1:37" ht="30.75" customHeight="1">
      <c r="A204" s="1" t="s">
        <v>88</v>
      </c>
      <c r="B204" s="18" t="str">
        <f>'MCC_2018-2019 Histoire'!C202</f>
        <v>Atelier d'histoire contemporaine S5</v>
      </c>
      <c r="C204" s="5" t="str">
        <f>'MCC_2018-2019 Histoire'!D202</f>
        <v>DOL5DH23LOL5DH25LOL5E3A</v>
      </c>
      <c r="D204" s="6" t="s">
        <v>208</v>
      </c>
      <c r="E204" s="6" t="s">
        <v>179</v>
      </c>
      <c r="F204" s="6" t="s">
        <v>22</v>
      </c>
      <c r="G204" s="8"/>
      <c r="H204" s="5">
        <v>3</v>
      </c>
      <c r="I204" s="5">
        <v>3</v>
      </c>
      <c r="J204" s="5">
        <v>22</v>
      </c>
      <c r="K204" s="9">
        <v>6</v>
      </c>
      <c r="L204" s="9">
        <v>48</v>
      </c>
      <c r="M204" s="196">
        <f t="shared" si="18"/>
        <v>12.5</v>
      </c>
      <c r="N204" s="10">
        <f>'MCC_2018-2019 Histoire'!N202</f>
        <v>20</v>
      </c>
      <c r="O204" s="10" t="str">
        <f>'MCC_2018-2019 Histoire'!O202</f>
        <v/>
      </c>
      <c r="P204" s="26" t="str">
        <f>'MCC_2018-2019 Histoire'!P202</f>
        <v/>
      </c>
      <c r="Q204" s="187">
        <f>V204+AA204+AF204+AK204</f>
        <v>7.5</v>
      </c>
      <c r="R204" s="52">
        <v>1.5</v>
      </c>
      <c r="S204" s="53">
        <v>1</v>
      </c>
      <c r="T204" s="53">
        <v>12</v>
      </c>
      <c r="U204" s="53">
        <v>36</v>
      </c>
      <c r="V204" s="186">
        <f>U204*M204%</f>
        <v>4.5</v>
      </c>
      <c r="W204" s="53">
        <v>1</v>
      </c>
      <c r="X204" s="53">
        <v>2</v>
      </c>
      <c r="Y204" s="53">
        <v>12</v>
      </c>
      <c r="Z204" s="53">
        <f>X204*Y204</f>
        <v>24</v>
      </c>
      <c r="AA204" s="198">
        <f>M204*Z204%</f>
        <v>3</v>
      </c>
      <c r="AB204" s="53"/>
      <c r="AC204" s="53"/>
      <c r="AD204" s="46"/>
      <c r="AE204" s="46"/>
      <c r="AF204" s="46"/>
      <c r="AG204" s="46"/>
      <c r="AH204" s="46"/>
      <c r="AI204" s="46"/>
      <c r="AJ204" s="46"/>
      <c r="AK204" s="46"/>
    </row>
    <row r="205" spans="1:37" ht="30.75" customHeight="1">
      <c r="A205" s="1" t="s">
        <v>91</v>
      </c>
      <c r="B205" s="15" t="e">
        <f>'MCC_2018-2019 Histoire'!#REF!</f>
        <v>#REF!</v>
      </c>
      <c r="C205" s="5" t="e">
        <f>'MCC_2018-2019 Histoire'!#REF!</f>
        <v>#REF!</v>
      </c>
      <c r="D205" s="6" t="s">
        <v>208</v>
      </c>
      <c r="E205" s="6" t="s">
        <v>64</v>
      </c>
      <c r="F205" s="6" t="s">
        <v>22</v>
      </c>
      <c r="G205" s="8">
        <v>1</v>
      </c>
      <c r="H205" s="5">
        <v>2</v>
      </c>
      <c r="I205" s="5">
        <v>2</v>
      </c>
      <c r="J205" s="10"/>
      <c r="K205" s="9">
        <v>64</v>
      </c>
      <c r="L205" s="9">
        <v>64</v>
      </c>
      <c r="M205" s="196">
        <f t="shared" si="18"/>
        <v>100</v>
      </c>
      <c r="N205" s="10" t="e">
        <f>'MCC_2018-2019 Histoire'!#REF!</f>
        <v>#REF!</v>
      </c>
      <c r="O205" s="10" t="e">
        <f>'MCC_2018-2019 Histoire'!#REF!</f>
        <v>#REF!</v>
      </c>
      <c r="P205" s="26" t="e">
        <f>'MCC_2018-2019 Histoire'!#REF!</f>
        <v>#REF!</v>
      </c>
      <c r="Q205" s="187">
        <f>V205+AA205+AF205+AK205</f>
        <v>36</v>
      </c>
      <c r="R205" s="52"/>
      <c r="S205" s="53"/>
      <c r="T205" s="53"/>
      <c r="U205" s="53"/>
      <c r="V205" s="53"/>
      <c r="W205" s="53">
        <v>1</v>
      </c>
      <c r="X205" s="53">
        <v>2</v>
      </c>
      <c r="Y205" s="53">
        <v>18</v>
      </c>
      <c r="Z205" s="53">
        <f>X205*Y205</f>
        <v>36</v>
      </c>
      <c r="AA205" s="198">
        <f>M205*Z205%</f>
        <v>36</v>
      </c>
      <c r="AB205" s="53"/>
      <c r="AC205" s="53"/>
      <c r="AD205" s="46"/>
      <c r="AE205" s="46"/>
      <c r="AF205" s="46"/>
      <c r="AG205" s="46"/>
      <c r="AH205" s="46"/>
      <c r="AI205" s="46"/>
      <c r="AJ205" s="46"/>
      <c r="AK205" s="46"/>
    </row>
    <row r="206" spans="1:37" ht="30.75" customHeight="1">
      <c r="A206" s="85"/>
      <c r="B206" s="235" t="e">
        <f>'MCC_2018-2019 Histoire'!#REF!</f>
        <v>#REF!</v>
      </c>
      <c r="C206" s="87" t="e">
        <f>'MCC_2018-2019 Histoire'!#REF!</f>
        <v>#REF!</v>
      </c>
      <c r="D206" s="88"/>
      <c r="E206" s="88"/>
      <c r="F206" s="88"/>
      <c r="G206" s="40"/>
      <c r="H206" s="87"/>
      <c r="I206" s="87"/>
      <c r="J206" s="38"/>
      <c r="K206" s="47"/>
      <c r="L206" s="47"/>
      <c r="M206" s="47"/>
      <c r="N206" s="38"/>
      <c r="O206" s="38"/>
      <c r="P206" s="41"/>
      <c r="Q206" s="42"/>
      <c r="R206" s="125"/>
      <c r="S206" s="135"/>
      <c r="T206" s="135"/>
      <c r="U206" s="135"/>
      <c r="V206" s="135"/>
      <c r="W206" s="135"/>
      <c r="X206" s="135"/>
      <c r="Y206" s="135"/>
      <c r="Z206" s="135"/>
      <c r="AA206" s="135"/>
      <c r="AB206" s="135"/>
      <c r="AC206" s="135"/>
      <c r="AD206" s="89"/>
      <c r="AE206" s="89"/>
      <c r="AF206" s="89"/>
      <c r="AG206" s="89"/>
      <c r="AH206" s="89"/>
      <c r="AI206" s="89"/>
      <c r="AJ206" s="89"/>
      <c r="AK206" s="89"/>
    </row>
    <row r="207" spans="1:37" ht="30.75" customHeight="1">
      <c r="A207" s="188"/>
      <c r="B207" s="189" t="str">
        <f>'MCC_2018-2019 Histoire'!C209</f>
        <v>Choix UE spécialisation 2 parcours Histoire-Droit S5 (1 UE au choix parmi 2)</v>
      </c>
      <c r="C207" s="169">
        <f>'MCC_2018-2019 Histoire'!D209</f>
        <v>0</v>
      </c>
      <c r="D207" s="166" t="s">
        <v>120</v>
      </c>
      <c r="E207" s="166" t="s">
        <v>179</v>
      </c>
      <c r="F207" s="167"/>
      <c r="G207" s="168">
        <v>2</v>
      </c>
      <c r="H207" s="165" t="s">
        <v>226</v>
      </c>
      <c r="I207" s="165" t="s">
        <v>226</v>
      </c>
      <c r="J207" s="169"/>
      <c r="K207" s="188"/>
      <c r="L207" s="188"/>
      <c r="M207" s="188"/>
      <c r="N207" s="169"/>
      <c r="O207" s="169"/>
      <c r="P207" s="171"/>
      <c r="Q207" s="172"/>
      <c r="R207" s="173"/>
      <c r="S207" s="174"/>
      <c r="T207" s="174"/>
      <c r="U207" s="174"/>
      <c r="V207" s="174"/>
      <c r="W207" s="174"/>
      <c r="X207" s="174"/>
      <c r="Y207" s="174"/>
      <c r="Z207" s="174"/>
      <c r="AA207" s="174"/>
      <c r="AB207" s="174"/>
      <c r="AC207" s="174"/>
      <c r="AD207" s="222"/>
      <c r="AE207" s="222"/>
      <c r="AF207" s="222"/>
      <c r="AG207" s="222"/>
      <c r="AH207" s="222"/>
      <c r="AI207" s="222"/>
      <c r="AJ207" s="222"/>
      <c r="AK207" s="222"/>
    </row>
    <row r="208" spans="1:37" ht="30.75" customHeight="1">
      <c r="A208" s="1" t="s">
        <v>95</v>
      </c>
      <c r="B208" s="21" t="str">
        <f>'MCC_2018-2019 Histoire'!C208</f>
        <v>Droit du travail 1 - relations individuelles avec TD</v>
      </c>
      <c r="C208" s="5" t="str">
        <f>'MCC_2018-2019 Histoire'!D208</f>
        <v>DOL5DH54
LOL5DH66</v>
      </c>
      <c r="D208" s="11"/>
      <c r="E208" s="6" t="s">
        <v>179</v>
      </c>
      <c r="F208" s="6" t="s">
        <v>41</v>
      </c>
      <c r="G208" s="8"/>
      <c r="H208" s="10"/>
      <c r="I208" s="10"/>
      <c r="J208" s="5">
        <v>1</v>
      </c>
      <c r="K208" s="9">
        <v>3</v>
      </c>
      <c r="L208" s="9">
        <v>227</v>
      </c>
      <c r="M208" s="196">
        <f t="shared" ref="M208:M215" si="19">(K208/L208)*100</f>
        <v>1.3215859030837005</v>
      </c>
      <c r="N208" s="10">
        <f>'MCC_2018-2019 Histoire'!N208</f>
        <v>30</v>
      </c>
      <c r="O208" s="10">
        <f>'MCC_2018-2019 Histoire'!O208</f>
        <v>15</v>
      </c>
      <c r="P208" s="26">
        <f>'MCC_2018-2019 Histoire'!P208</f>
        <v>0</v>
      </c>
      <c r="Q208" s="187">
        <f t="shared" ref="Q208:Q215" si="20">V208+AA208+AF208+AK208</f>
        <v>0.59471365638766527</v>
      </c>
      <c r="R208" s="52">
        <v>1.5</v>
      </c>
      <c r="S208" s="53">
        <v>1</v>
      </c>
      <c r="T208" s="53">
        <v>30</v>
      </c>
      <c r="U208" s="53">
        <v>45</v>
      </c>
      <c r="V208" s="186">
        <f>U208*M208%</f>
        <v>0.59471365638766527</v>
      </c>
      <c r="W208" s="53">
        <v>1</v>
      </c>
      <c r="X208" s="53"/>
      <c r="Y208" s="53">
        <v>15</v>
      </c>
      <c r="Z208" s="53">
        <f>X208*Y208</f>
        <v>0</v>
      </c>
      <c r="AA208" s="53">
        <f>Y208*Z208%</f>
        <v>0</v>
      </c>
      <c r="AB208" s="53"/>
      <c r="AC208" s="53"/>
      <c r="AD208" s="46"/>
      <c r="AE208" s="46"/>
      <c r="AF208" s="46"/>
      <c r="AG208" s="46"/>
      <c r="AH208" s="46"/>
      <c r="AI208" s="46"/>
      <c r="AJ208" s="46"/>
      <c r="AK208" s="46"/>
    </row>
    <row r="209" spans="1:37" ht="30.75" customHeight="1">
      <c r="A209" s="1" t="s">
        <v>98</v>
      </c>
      <c r="B209" s="21" t="str">
        <f>'MCC_2018-2019 Histoire'!C204</f>
        <v>Droit des sociétés 1 avec TD</v>
      </c>
      <c r="C209" s="5" t="str">
        <f>'MCC_2018-2019 Histoire'!D204</f>
        <v>DOL5DH55
LOL5DH67</v>
      </c>
      <c r="D209" s="11"/>
      <c r="E209" s="6" t="s">
        <v>179</v>
      </c>
      <c r="F209" s="6" t="s">
        <v>41</v>
      </c>
      <c r="G209" s="8"/>
      <c r="H209" s="10"/>
      <c r="I209" s="10"/>
      <c r="J209" s="5">
        <v>1</v>
      </c>
      <c r="K209" s="9">
        <v>0</v>
      </c>
      <c r="L209" s="9">
        <v>195</v>
      </c>
      <c r="M209" s="196">
        <f t="shared" si="19"/>
        <v>0</v>
      </c>
      <c r="N209" s="10">
        <f>'MCC_2018-2019 Histoire'!N204</f>
        <v>30</v>
      </c>
      <c r="O209" s="10">
        <f>'MCC_2018-2019 Histoire'!O204</f>
        <v>15</v>
      </c>
      <c r="P209" s="26">
        <f>'MCC_2018-2019 Histoire'!P204</f>
        <v>0</v>
      </c>
      <c r="Q209" s="187">
        <f t="shared" si="20"/>
        <v>0</v>
      </c>
      <c r="R209" s="52">
        <v>1.5</v>
      </c>
      <c r="S209" s="53">
        <v>1</v>
      </c>
      <c r="T209" s="53">
        <v>30</v>
      </c>
      <c r="U209" s="53">
        <v>45</v>
      </c>
      <c r="V209" s="186">
        <f>U209*M209%</f>
        <v>0</v>
      </c>
      <c r="W209" s="53">
        <v>1</v>
      </c>
      <c r="X209" s="53"/>
      <c r="Y209" s="53">
        <v>15</v>
      </c>
      <c r="Z209" s="53">
        <f>X209*Y209</f>
        <v>0</v>
      </c>
      <c r="AA209" s="53">
        <f>Y209*Z209%</f>
        <v>0</v>
      </c>
      <c r="AB209" s="53"/>
      <c r="AC209" s="53"/>
      <c r="AD209" s="46"/>
      <c r="AE209" s="46"/>
      <c r="AF209" s="46"/>
      <c r="AG209" s="46"/>
      <c r="AH209" s="46"/>
      <c r="AI209" s="46"/>
      <c r="AJ209" s="46"/>
      <c r="AK209" s="46"/>
    </row>
    <row r="210" spans="1:37" ht="30.75" customHeight="1">
      <c r="A210" s="1" t="s">
        <v>104</v>
      </c>
      <c r="B210" s="21" t="str">
        <f>'MCC_2018-2019 Histoire'!C205</f>
        <v>Droit civil des biens avec TD</v>
      </c>
      <c r="C210" s="5" t="str">
        <f>'MCC_2018-2019 Histoire'!D205</f>
        <v>DOL5DH56
LOL5DH68</v>
      </c>
      <c r="D210" s="11"/>
      <c r="E210" s="6" t="s">
        <v>179</v>
      </c>
      <c r="F210" s="6" t="s">
        <v>41</v>
      </c>
      <c r="G210" s="8"/>
      <c r="H210" s="10"/>
      <c r="I210" s="10"/>
      <c r="J210" s="5">
        <v>1</v>
      </c>
      <c r="K210" s="9">
        <v>1</v>
      </c>
      <c r="L210" s="9">
        <v>197</v>
      </c>
      <c r="M210" s="196">
        <f t="shared" si="19"/>
        <v>0.50761421319796951</v>
      </c>
      <c r="N210" s="10">
        <f>'MCC_2018-2019 Histoire'!N205</f>
        <v>30</v>
      </c>
      <c r="O210" s="10">
        <f>'MCC_2018-2019 Histoire'!O205</f>
        <v>15</v>
      </c>
      <c r="P210" s="26">
        <f>'MCC_2018-2019 Histoire'!P205</f>
        <v>0</v>
      </c>
      <c r="Q210" s="187">
        <f t="shared" si="20"/>
        <v>0.22842639593908629</v>
      </c>
      <c r="R210" s="52">
        <v>1.5</v>
      </c>
      <c r="S210" s="53">
        <v>1</v>
      </c>
      <c r="T210" s="53">
        <v>30</v>
      </c>
      <c r="U210" s="53">
        <v>45</v>
      </c>
      <c r="V210" s="186">
        <f>U210*M210%</f>
        <v>0.22842639593908629</v>
      </c>
      <c r="W210" s="53">
        <v>1</v>
      </c>
      <c r="X210" s="53"/>
      <c r="Y210" s="53">
        <v>15</v>
      </c>
      <c r="Z210" s="53">
        <f>X210*Y210</f>
        <v>0</v>
      </c>
      <c r="AA210" s="53">
        <f>Y210*Z210%</f>
        <v>0</v>
      </c>
      <c r="AB210" s="53"/>
      <c r="AC210" s="53"/>
      <c r="AD210" s="46"/>
      <c r="AE210" s="46"/>
      <c r="AF210" s="46"/>
      <c r="AG210" s="46"/>
      <c r="AH210" s="46"/>
      <c r="AI210" s="46"/>
      <c r="AJ210" s="46"/>
      <c r="AK210" s="46"/>
    </row>
    <row r="211" spans="1:37" ht="30.75" customHeight="1">
      <c r="A211" s="1" t="s">
        <v>107</v>
      </c>
      <c r="B211" s="21" t="str">
        <f>'MCC_2018-2019 Histoire'!C207</f>
        <v>Droit international public 1 avec TD</v>
      </c>
      <c r="C211" s="5" t="str">
        <f>'MCC_2018-2019 Histoire'!D207</f>
        <v>DOL5DH57
LOL5DH69</v>
      </c>
      <c r="D211" s="11"/>
      <c r="E211" s="6" t="s">
        <v>179</v>
      </c>
      <c r="F211" s="6" t="s">
        <v>41</v>
      </c>
      <c r="G211" s="8"/>
      <c r="H211" s="10"/>
      <c r="I211" s="10"/>
      <c r="J211" s="5">
        <v>2</v>
      </c>
      <c r="K211" s="9">
        <v>2</v>
      </c>
      <c r="L211" s="9">
        <v>208</v>
      </c>
      <c r="M211" s="196">
        <f t="shared" si="19"/>
        <v>0.96153846153846156</v>
      </c>
      <c r="N211" s="10">
        <f>'MCC_2018-2019 Histoire'!N207</f>
        <v>30</v>
      </c>
      <c r="O211" s="10">
        <f>'MCC_2018-2019 Histoire'!O207</f>
        <v>15</v>
      </c>
      <c r="P211" s="26">
        <f>'MCC_2018-2019 Histoire'!P207</f>
        <v>0</v>
      </c>
      <c r="Q211" s="187">
        <f t="shared" si="20"/>
        <v>0.43269230769230771</v>
      </c>
      <c r="R211" s="52">
        <v>1.5</v>
      </c>
      <c r="S211" s="53">
        <v>1</v>
      </c>
      <c r="T211" s="53">
        <v>30</v>
      </c>
      <c r="U211" s="53">
        <v>45</v>
      </c>
      <c r="V211" s="186">
        <f>U211*M211%</f>
        <v>0.43269230769230771</v>
      </c>
      <c r="W211" s="53">
        <v>1</v>
      </c>
      <c r="X211" s="53"/>
      <c r="Y211" s="53">
        <v>15</v>
      </c>
      <c r="Z211" s="53">
        <f>X211*Y211</f>
        <v>0</v>
      </c>
      <c r="AA211" s="53">
        <f>Y211*Z211%</f>
        <v>0</v>
      </c>
      <c r="AB211" s="53"/>
      <c r="AC211" s="53"/>
      <c r="AD211" s="46"/>
      <c r="AE211" s="46"/>
      <c r="AF211" s="46"/>
      <c r="AG211" s="46"/>
      <c r="AH211" s="46"/>
      <c r="AI211" s="46"/>
      <c r="AJ211" s="46"/>
      <c r="AK211" s="46"/>
    </row>
    <row r="212" spans="1:37" ht="30.75" customHeight="1">
      <c r="A212" s="1" t="s">
        <v>109</v>
      </c>
      <c r="B212" s="21" t="str">
        <f>'MCC_2018-2019 Histoire'!C206</f>
        <v>Droit public des biens avec TD</v>
      </c>
      <c r="C212" s="5" t="str">
        <f>'MCC_2018-2019 Histoire'!D206</f>
        <v>DOL5DH53
LOL5DH61</v>
      </c>
      <c r="D212" s="11"/>
      <c r="E212" s="6" t="s">
        <v>179</v>
      </c>
      <c r="F212" s="6" t="s">
        <v>41</v>
      </c>
      <c r="G212" s="8"/>
      <c r="H212" s="10"/>
      <c r="I212" s="10"/>
      <c r="J212" s="5">
        <v>2</v>
      </c>
      <c r="K212" s="9">
        <v>1</v>
      </c>
      <c r="L212" s="9">
        <v>185</v>
      </c>
      <c r="M212" s="196">
        <f t="shared" si="19"/>
        <v>0.54054054054054057</v>
      </c>
      <c r="N212" s="10">
        <f>'MCC_2018-2019 Histoire'!N206</f>
        <v>30</v>
      </c>
      <c r="O212" s="10">
        <f>'MCC_2018-2019 Histoire'!O206</f>
        <v>15</v>
      </c>
      <c r="P212" s="26">
        <f>'MCC_2018-2019 Histoire'!P206</f>
        <v>0</v>
      </c>
      <c r="Q212" s="187">
        <f t="shared" si="20"/>
        <v>0.24324324324324326</v>
      </c>
      <c r="R212" s="52">
        <v>1.5</v>
      </c>
      <c r="S212" s="53">
        <v>1</v>
      </c>
      <c r="T212" s="53">
        <v>30</v>
      </c>
      <c r="U212" s="53">
        <v>45</v>
      </c>
      <c r="V212" s="186">
        <f>U212*M212%</f>
        <v>0.24324324324324326</v>
      </c>
      <c r="W212" s="53">
        <v>1</v>
      </c>
      <c r="X212" s="53"/>
      <c r="Y212" s="53">
        <v>15</v>
      </c>
      <c r="Z212" s="53">
        <f>X212*Y212</f>
        <v>0</v>
      </c>
      <c r="AA212" s="53">
        <f>Y212*Z212%</f>
        <v>0</v>
      </c>
      <c r="AB212" s="53"/>
      <c r="AC212" s="53"/>
      <c r="AD212" s="46"/>
      <c r="AE212" s="46"/>
      <c r="AF212" s="46"/>
      <c r="AG212" s="46"/>
      <c r="AH212" s="46"/>
      <c r="AI212" s="46"/>
      <c r="AJ212" s="46"/>
      <c r="AK212" s="46"/>
    </row>
    <row r="213" spans="1:37" ht="30.75" customHeight="1">
      <c r="A213" s="188"/>
      <c r="B213" s="189" t="e">
        <f>'MCC_2018-2019 Histoire'!#REF!</f>
        <v>#REF!</v>
      </c>
      <c r="C213" s="169" t="e">
        <f>'MCC_2018-2019 Histoire'!#REF!</f>
        <v>#REF!</v>
      </c>
      <c r="D213" s="166" t="s">
        <v>120</v>
      </c>
      <c r="E213" s="167"/>
      <c r="F213" s="167"/>
      <c r="G213" s="168">
        <v>1</v>
      </c>
      <c r="H213" s="165">
        <v>3</v>
      </c>
      <c r="I213" s="165">
        <v>3</v>
      </c>
      <c r="J213" s="169"/>
      <c r="K213" s="188"/>
      <c r="L213" s="188"/>
      <c r="M213" s="188"/>
      <c r="N213" s="169"/>
      <c r="O213" s="169"/>
      <c r="P213" s="171"/>
      <c r="Q213" s="172"/>
      <c r="R213" s="173"/>
      <c r="S213" s="174"/>
      <c r="T213" s="174"/>
      <c r="U213" s="174"/>
      <c r="V213" s="228"/>
      <c r="W213" s="174"/>
      <c r="X213" s="174"/>
      <c r="Y213" s="174"/>
      <c r="Z213" s="174"/>
      <c r="AA213" s="174"/>
      <c r="AB213" s="174"/>
      <c r="AC213" s="174"/>
      <c r="AD213" s="222"/>
      <c r="AE213" s="222"/>
      <c r="AF213" s="222"/>
      <c r="AG213" s="222"/>
      <c r="AH213" s="222"/>
      <c r="AI213" s="222"/>
      <c r="AJ213" s="222"/>
      <c r="AK213" s="222"/>
    </row>
    <row r="214" spans="1:37" ht="30.75" customHeight="1">
      <c r="A214" s="1" t="s">
        <v>113</v>
      </c>
      <c r="B214" s="21" t="str">
        <f>'MCC_2018-2019 Histoire'!C210</f>
        <v>Histoire des institutions publiques S5</v>
      </c>
      <c r="C214" s="5" t="str">
        <f>'MCC_2018-2019 Histoire'!D210</f>
        <v>LOL5DH17</v>
      </c>
      <c r="D214" s="11"/>
      <c r="E214" s="6" t="s">
        <v>179</v>
      </c>
      <c r="F214" s="6" t="s">
        <v>41</v>
      </c>
      <c r="G214" s="8"/>
      <c r="H214" s="10"/>
      <c r="I214" s="10"/>
      <c r="J214" s="10"/>
      <c r="K214" s="9">
        <v>3</v>
      </c>
      <c r="L214" s="9">
        <v>220</v>
      </c>
      <c r="M214" s="196">
        <f t="shared" si="19"/>
        <v>1.3636363636363635</v>
      </c>
      <c r="N214" s="10">
        <f>'MCC_2018-2019 Histoire'!N210</f>
        <v>30</v>
      </c>
      <c r="O214" s="10">
        <f>'MCC_2018-2019 Histoire'!O210</f>
        <v>0</v>
      </c>
      <c r="P214" s="26">
        <f>'MCC_2018-2019 Histoire'!P210</f>
        <v>0</v>
      </c>
      <c r="Q214" s="187">
        <f t="shared" si="20"/>
        <v>0.61363636363636365</v>
      </c>
      <c r="R214" s="52">
        <v>1.5</v>
      </c>
      <c r="S214" s="53">
        <v>1</v>
      </c>
      <c r="T214" s="53">
        <v>30</v>
      </c>
      <c r="U214" s="53">
        <v>45</v>
      </c>
      <c r="V214" s="186">
        <f>U214*M214%</f>
        <v>0.61363636363636365</v>
      </c>
      <c r="W214" s="53"/>
      <c r="X214" s="53"/>
      <c r="Y214" s="53"/>
      <c r="Z214" s="53"/>
      <c r="AA214" s="53"/>
      <c r="AB214" s="53"/>
      <c r="AC214" s="53"/>
      <c r="AD214" s="46"/>
      <c r="AE214" s="46"/>
      <c r="AF214" s="46"/>
      <c r="AG214" s="46"/>
      <c r="AH214" s="46"/>
      <c r="AI214" s="46"/>
      <c r="AJ214" s="46"/>
      <c r="AK214" s="46"/>
    </row>
    <row r="215" spans="1:37" ht="30.75" customHeight="1">
      <c r="A215" s="1" t="s">
        <v>118</v>
      </c>
      <c r="B215" s="21" t="str">
        <f>'MCC_2018-2019 Histoire'!C211</f>
        <v>Histoire des relations sociales S5</v>
      </c>
      <c r="C215" s="5" t="str">
        <f>'MCC_2018-2019 Histoire'!D211</f>
        <v>LOL5DH24</v>
      </c>
      <c r="D215" s="11"/>
      <c r="E215" s="6" t="s">
        <v>179</v>
      </c>
      <c r="F215" s="6" t="s">
        <v>41</v>
      </c>
      <c r="G215" s="8"/>
      <c r="H215" s="10"/>
      <c r="I215" s="10"/>
      <c r="J215" s="10"/>
      <c r="K215" s="9">
        <v>1</v>
      </c>
      <c r="L215" s="9">
        <v>18</v>
      </c>
      <c r="M215" s="196">
        <f t="shared" si="19"/>
        <v>5.5555555555555554</v>
      </c>
      <c r="N215" s="10">
        <f>'MCC_2018-2019 Histoire'!N211</f>
        <v>30</v>
      </c>
      <c r="O215" s="10">
        <f>'MCC_2018-2019 Histoire'!O211</f>
        <v>0</v>
      </c>
      <c r="P215" s="26">
        <f>'MCC_2018-2019 Histoire'!P211</f>
        <v>0</v>
      </c>
      <c r="Q215" s="187">
        <f t="shared" si="20"/>
        <v>2.5</v>
      </c>
      <c r="R215" s="52">
        <v>1.5</v>
      </c>
      <c r="S215" s="53">
        <v>1</v>
      </c>
      <c r="T215" s="53">
        <v>30</v>
      </c>
      <c r="U215" s="53">
        <v>45</v>
      </c>
      <c r="V215" s="186">
        <f>U215*M215%</f>
        <v>2.5</v>
      </c>
      <c r="W215" s="53"/>
      <c r="X215" s="53"/>
      <c r="Y215" s="53"/>
      <c r="Z215" s="53"/>
      <c r="AA215" s="53"/>
      <c r="AB215" s="53"/>
      <c r="AC215" s="53"/>
      <c r="AD215" s="46"/>
      <c r="AE215" s="46"/>
      <c r="AF215" s="46"/>
      <c r="AG215" s="46"/>
      <c r="AH215" s="46"/>
      <c r="AI215" s="46"/>
      <c r="AJ215" s="46"/>
      <c r="AK215" s="46"/>
    </row>
    <row r="216" spans="1:37" ht="23.25" customHeight="1">
      <c r="A216" s="199"/>
      <c r="B216" s="1347" t="s">
        <v>274</v>
      </c>
      <c r="C216" s="1348"/>
      <c r="D216" s="1348"/>
      <c r="E216" s="1348"/>
      <c r="F216" s="1348"/>
      <c r="G216" s="1348"/>
      <c r="H216" s="1348"/>
      <c r="I216" s="1348"/>
      <c r="J216" s="1348"/>
      <c r="K216" s="1348"/>
      <c r="L216" s="1348"/>
      <c r="M216" s="1348"/>
      <c r="N216" s="221">
        <v>112</v>
      </c>
      <c r="O216" s="209">
        <v>172</v>
      </c>
      <c r="P216" s="209"/>
      <c r="Q216" s="210"/>
      <c r="R216" s="148"/>
      <c r="S216" s="149"/>
      <c r="T216" s="149"/>
      <c r="U216" s="149"/>
      <c r="V216" s="149"/>
      <c r="W216" s="149"/>
      <c r="X216" s="149"/>
      <c r="Y216" s="149"/>
      <c r="Z216" s="149"/>
      <c r="AA216" s="149"/>
      <c r="AB216" s="149"/>
      <c r="AC216" s="149"/>
      <c r="AD216" s="112"/>
      <c r="AE216" s="112"/>
      <c r="AF216" s="112"/>
      <c r="AG216" s="112"/>
      <c r="AH216" s="112"/>
      <c r="AI216" s="112"/>
      <c r="AJ216" s="112"/>
      <c r="AK216" s="112"/>
    </row>
    <row r="217" spans="1:37" ht="23.25" customHeight="1">
      <c r="A217" s="214"/>
      <c r="B217" s="1347" t="s">
        <v>275</v>
      </c>
      <c r="C217" s="1348"/>
      <c r="D217" s="1348"/>
      <c r="E217" s="1348"/>
      <c r="F217" s="1348"/>
      <c r="G217" s="1348"/>
      <c r="H217" s="1348"/>
      <c r="I217" s="1348"/>
      <c r="J217" s="1348"/>
      <c r="K217" s="1348"/>
      <c r="L217" s="1348"/>
      <c r="M217" s="1348"/>
      <c r="N217" s="209">
        <v>111</v>
      </c>
      <c r="O217" s="209">
        <v>170</v>
      </c>
      <c r="P217" s="209"/>
      <c r="Q217" s="210"/>
      <c r="R217" s="148"/>
      <c r="S217" s="149"/>
      <c r="T217" s="149"/>
      <c r="U217" s="149"/>
      <c r="V217" s="149"/>
      <c r="W217" s="149"/>
      <c r="X217" s="149"/>
      <c r="Y217" s="149"/>
      <c r="Z217" s="149"/>
      <c r="AA217" s="149"/>
      <c r="AB217" s="149"/>
      <c r="AC217" s="149"/>
      <c r="AD217" s="112"/>
      <c r="AE217" s="112"/>
      <c r="AF217" s="218"/>
      <c r="AG217" s="112"/>
      <c r="AH217" s="218"/>
      <c r="AI217" s="112"/>
      <c r="AJ217" s="218"/>
      <c r="AK217" s="218"/>
    </row>
    <row r="218" spans="1:37" ht="23.25" customHeight="1">
      <c r="A218" s="214"/>
      <c r="B218" s="1347" t="s">
        <v>276</v>
      </c>
      <c r="C218" s="1348"/>
      <c r="D218" s="1348"/>
      <c r="E218" s="1348"/>
      <c r="F218" s="1348"/>
      <c r="G218" s="1348"/>
      <c r="H218" s="1348"/>
      <c r="I218" s="1348"/>
      <c r="J218" s="1348"/>
      <c r="K218" s="1348"/>
      <c r="L218" s="1348"/>
      <c r="M218" s="1348"/>
      <c r="N218" s="209">
        <v>150</v>
      </c>
      <c r="O218" s="209">
        <v>108</v>
      </c>
      <c r="P218" s="209"/>
      <c r="Q218" s="210"/>
      <c r="R218" s="148"/>
      <c r="S218" s="149"/>
      <c r="T218" s="149"/>
      <c r="U218" s="149"/>
      <c r="V218" s="149"/>
      <c r="W218" s="149"/>
      <c r="X218" s="149"/>
      <c r="Y218" s="149"/>
      <c r="Z218" s="149"/>
      <c r="AA218" s="149"/>
      <c r="AB218" s="149"/>
      <c r="AC218" s="149"/>
      <c r="AD218" s="112"/>
      <c r="AE218" s="112"/>
      <c r="AF218" s="218"/>
      <c r="AG218" s="112"/>
      <c r="AH218" s="218"/>
      <c r="AI218" s="112"/>
      <c r="AJ218" s="218"/>
      <c r="AK218" s="218"/>
    </row>
    <row r="219" spans="1:37" ht="23.25" customHeight="1">
      <c r="A219" s="113"/>
      <c r="B219" s="114"/>
      <c r="C219" s="115"/>
      <c r="D219" s="1355" t="s">
        <v>277</v>
      </c>
      <c r="E219" s="1356"/>
      <c r="F219" s="1356"/>
      <c r="G219" s="1356"/>
      <c r="H219" s="1356"/>
      <c r="I219" s="1356"/>
      <c r="J219" s="1356"/>
      <c r="K219" s="1356"/>
      <c r="L219" s="1356"/>
      <c r="M219" s="1356"/>
      <c r="N219" s="1356"/>
      <c r="O219" s="1356"/>
      <c r="P219" s="1357"/>
      <c r="Q219" s="210">
        <f>SUM(Q177:Q215)</f>
        <v>474.93347074478106</v>
      </c>
      <c r="R219" s="148"/>
      <c r="S219" s="155"/>
      <c r="T219" s="149"/>
      <c r="U219" s="149"/>
      <c r="V219" s="149"/>
      <c r="W219" s="149"/>
      <c r="X219" s="149"/>
      <c r="Y219" s="149"/>
      <c r="Z219" s="149"/>
      <c r="AA219" s="149"/>
      <c r="AB219" s="149"/>
      <c r="AC219" s="149"/>
      <c r="AD219" s="117"/>
      <c r="AE219" s="117"/>
      <c r="AF219" s="117"/>
      <c r="AG219" s="117"/>
      <c r="AH219" s="117"/>
      <c r="AI219" s="117"/>
      <c r="AJ219" s="117"/>
      <c r="AK219" s="117"/>
    </row>
    <row r="220" spans="1:37" ht="30.75" customHeight="1">
      <c r="A220" s="118"/>
      <c r="B220" s="119"/>
      <c r="C220" s="119"/>
      <c r="D220" s="119"/>
      <c r="E220" s="119"/>
      <c r="F220" s="119"/>
      <c r="G220" s="119"/>
      <c r="H220" s="119"/>
      <c r="I220" s="119"/>
      <c r="J220" s="119"/>
      <c r="K220" s="119"/>
      <c r="L220" s="119"/>
      <c r="M220" s="119"/>
      <c r="N220" s="119"/>
      <c r="O220" s="119"/>
      <c r="P220" s="119"/>
      <c r="Q220" s="120"/>
      <c r="R220" s="156"/>
      <c r="S220" s="158"/>
      <c r="T220" s="158"/>
      <c r="U220" s="158"/>
      <c r="V220" s="158"/>
      <c r="W220" s="158"/>
      <c r="X220" s="158"/>
      <c r="Y220" s="158"/>
      <c r="Z220" s="158"/>
      <c r="AA220" s="158"/>
      <c r="AB220" s="158"/>
      <c r="AC220" s="158"/>
      <c r="AD220" s="121"/>
      <c r="AE220" s="121"/>
      <c r="AF220" s="121"/>
      <c r="AG220" s="121"/>
      <c r="AH220" s="121"/>
      <c r="AI220" s="121"/>
      <c r="AJ220" s="121"/>
      <c r="AK220" s="121"/>
    </row>
    <row r="221" spans="1:37" ht="30.75" customHeight="1">
      <c r="A221" s="127"/>
      <c r="B221" s="128" t="e">
        <f>'MCC_2018-2019 Histoire'!#REF!</f>
        <v>#REF!</v>
      </c>
      <c r="C221" s="127" t="e">
        <f>'MCC_2018-2019 Histoire'!#REF!</f>
        <v>#REF!</v>
      </c>
      <c r="D221" s="127"/>
      <c r="E221" s="127"/>
      <c r="F221" s="127"/>
      <c r="G221" s="127"/>
      <c r="H221" s="127"/>
      <c r="I221" s="127"/>
      <c r="J221" s="127"/>
      <c r="K221" s="129">
        <v>90</v>
      </c>
      <c r="L221" s="129"/>
      <c r="M221" s="129"/>
      <c r="N221" s="127"/>
      <c r="O221" s="127"/>
      <c r="P221" s="130"/>
      <c r="Q221" s="131"/>
      <c r="R221" s="162"/>
      <c r="S221" s="163"/>
      <c r="T221" s="163"/>
      <c r="U221" s="163"/>
      <c r="V221" s="163"/>
      <c r="W221" s="163"/>
      <c r="X221" s="163"/>
      <c r="Y221" s="163"/>
      <c r="Z221" s="163"/>
      <c r="AA221" s="163"/>
      <c r="AB221" s="163"/>
      <c r="AC221" s="163"/>
      <c r="AD221" s="132"/>
      <c r="AE221" s="132"/>
      <c r="AF221" s="132"/>
      <c r="AG221" s="132"/>
      <c r="AH221" s="132"/>
      <c r="AI221" s="132"/>
      <c r="AJ221" s="132"/>
      <c r="AK221" s="132"/>
    </row>
    <row r="222" spans="1:37" ht="30.75" customHeight="1">
      <c r="A222" s="1" t="s">
        <v>17</v>
      </c>
      <c r="B222" s="15" t="str">
        <f>'MCC_2018-2019 Histoire'!C216</f>
        <v>Savoirs, pouvoirs et société dans l’Europe médiévale</v>
      </c>
      <c r="C222" s="5" t="str">
        <f>'MCC_2018-2019 Histoire'!D216</f>
        <v>LOL6DH16
LOL6E10</v>
      </c>
      <c r="D222" s="6" t="s">
        <v>130</v>
      </c>
      <c r="E222" s="11"/>
      <c r="F222" s="6" t="s">
        <v>22</v>
      </c>
      <c r="G222" s="8"/>
      <c r="H222" s="5" t="s">
        <v>84</v>
      </c>
      <c r="I222" s="5" t="s">
        <v>84</v>
      </c>
      <c r="J222" s="5" t="s">
        <v>31</v>
      </c>
      <c r="K222" s="9">
        <v>60</v>
      </c>
      <c r="L222" s="9">
        <v>67</v>
      </c>
      <c r="M222" s="196">
        <f t="shared" ref="M222:M229" si="21">(K222/L222)*100</f>
        <v>89.552238805970148</v>
      </c>
      <c r="N222" s="10">
        <f>'MCC_2018-2019 Histoire'!N216</f>
        <v>24</v>
      </c>
      <c r="O222" s="10">
        <f>'MCC_2018-2019 Histoire'!O216</f>
        <v>24</v>
      </c>
      <c r="P222" s="26">
        <f>'MCC_2018-2019 Histoire'!P216</f>
        <v>0</v>
      </c>
      <c r="Q222" s="187">
        <f t="shared" ref="Q222:Q261" si="22">V222+AA222+AF222+AK222</f>
        <v>75.223880597014926</v>
      </c>
      <c r="R222" s="52">
        <v>1.5</v>
      </c>
      <c r="S222" s="53">
        <v>1</v>
      </c>
      <c r="T222" s="53">
        <v>24</v>
      </c>
      <c r="U222" s="53">
        <v>36</v>
      </c>
      <c r="V222" s="186">
        <f>U222*M222%</f>
        <v>32.238805970149258</v>
      </c>
      <c r="W222" s="53">
        <v>1</v>
      </c>
      <c r="X222" s="53">
        <v>2</v>
      </c>
      <c r="Y222" s="53">
        <v>24</v>
      </c>
      <c r="Z222" s="53">
        <f>X222*Y222</f>
        <v>48</v>
      </c>
      <c r="AA222" s="198">
        <f>M222*Z222%</f>
        <v>42.985074626865668</v>
      </c>
      <c r="AB222" s="53"/>
      <c r="AC222" s="53"/>
      <c r="AD222" s="46"/>
      <c r="AE222" s="46"/>
      <c r="AF222" s="46"/>
      <c r="AG222" s="46"/>
      <c r="AH222" s="46"/>
      <c r="AI222" s="46"/>
      <c r="AJ222" s="46"/>
      <c r="AK222" s="46"/>
    </row>
    <row r="223" spans="1:37" ht="30.75" customHeight="1">
      <c r="A223" s="1" t="s">
        <v>25</v>
      </c>
      <c r="B223" s="15" t="e">
        <f>'MCC_2018-2019 Histoire'!#REF!</f>
        <v>#REF!</v>
      </c>
      <c r="C223" s="5" t="e">
        <f>'MCC_2018-2019 Histoire'!#REF!</f>
        <v>#REF!</v>
      </c>
      <c r="D223" s="6" t="s">
        <v>130</v>
      </c>
      <c r="E223" s="11"/>
      <c r="F223" s="6" t="s">
        <v>22</v>
      </c>
      <c r="G223" s="8"/>
      <c r="H223" s="5" t="s">
        <v>84</v>
      </c>
      <c r="I223" s="5" t="s">
        <v>84</v>
      </c>
      <c r="J223" s="5" t="s">
        <v>24</v>
      </c>
      <c r="K223" s="9">
        <v>60</v>
      </c>
      <c r="L223" s="9">
        <v>75</v>
      </c>
      <c r="M223" s="196">
        <f t="shared" si="21"/>
        <v>80</v>
      </c>
      <c r="N223" s="256" t="e">
        <f>'MCC_2018-2019 Histoire'!#REF!</f>
        <v>#REF!</v>
      </c>
      <c r="O223" s="256" t="e">
        <f>'MCC_2018-2019 Histoire'!#REF!</f>
        <v>#REF!</v>
      </c>
      <c r="P223" s="26" t="e">
        <f>'MCC_2018-2019 Histoire'!#REF!</f>
        <v>#REF!</v>
      </c>
      <c r="Q223" s="187">
        <f t="shared" si="22"/>
        <v>28.8</v>
      </c>
      <c r="R223" s="52">
        <v>1.5</v>
      </c>
      <c r="S223" s="53">
        <v>1</v>
      </c>
      <c r="T223" s="53">
        <v>24</v>
      </c>
      <c r="U223" s="53">
        <v>36</v>
      </c>
      <c r="V223" s="186">
        <f>U223*M223%</f>
        <v>28.8</v>
      </c>
      <c r="W223" s="53"/>
      <c r="X223" s="53"/>
      <c r="Y223" s="53"/>
      <c r="Z223" s="53"/>
      <c r="AA223" s="198"/>
      <c r="AB223" s="53"/>
      <c r="AC223" s="53"/>
      <c r="AD223" s="46"/>
      <c r="AE223" s="46"/>
      <c r="AF223" s="46"/>
      <c r="AG223" s="46"/>
      <c r="AH223" s="46"/>
      <c r="AI223" s="46"/>
      <c r="AJ223" s="46"/>
      <c r="AK223" s="46"/>
    </row>
    <row r="224" spans="1:37" ht="30.75" customHeight="1">
      <c r="A224" s="1" t="s">
        <v>25</v>
      </c>
      <c r="B224" s="15" t="e">
        <f>'MCC_2018-2019 Histoire'!#REF!</f>
        <v>#REF!</v>
      </c>
      <c r="C224" s="5" t="e">
        <f>'MCC_2018-2019 Histoire'!#REF!</f>
        <v>#REF!</v>
      </c>
      <c r="D224" s="6" t="s">
        <v>130</v>
      </c>
      <c r="E224" s="11"/>
      <c r="F224" s="6" t="s">
        <v>22</v>
      </c>
      <c r="G224" s="8"/>
      <c r="H224" s="5" t="s">
        <v>84</v>
      </c>
      <c r="I224" s="5" t="s">
        <v>84</v>
      </c>
      <c r="J224" s="5" t="s">
        <v>24</v>
      </c>
      <c r="K224" s="9">
        <v>60</v>
      </c>
      <c r="L224" s="9">
        <v>72</v>
      </c>
      <c r="M224" s="196">
        <f t="shared" si="21"/>
        <v>83.333333333333343</v>
      </c>
      <c r="N224" s="256" t="e">
        <f>'MCC_2018-2019 Histoire'!#REF!</f>
        <v>#REF!</v>
      </c>
      <c r="O224" s="256" t="e">
        <f>'MCC_2018-2019 Histoire'!#REF!</f>
        <v>#REF!</v>
      </c>
      <c r="P224" s="26" t="e">
        <f>'MCC_2018-2019 Histoire'!#REF!</f>
        <v>#REF!</v>
      </c>
      <c r="Q224" s="187">
        <f t="shared" si="22"/>
        <v>40</v>
      </c>
      <c r="R224" s="52"/>
      <c r="S224" s="53"/>
      <c r="T224" s="53"/>
      <c r="U224" s="53"/>
      <c r="V224" s="186"/>
      <c r="W224" s="53">
        <v>1</v>
      </c>
      <c r="X224" s="53">
        <v>2</v>
      </c>
      <c r="Y224" s="53">
        <v>24</v>
      </c>
      <c r="Z224" s="53">
        <f>X224*Y224</f>
        <v>48</v>
      </c>
      <c r="AA224" s="198">
        <f>M224*Z224%</f>
        <v>40</v>
      </c>
      <c r="AB224" s="53"/>
      <c r="AC224" s="53"/>
      <c r="AD224" s="46"/>
      <c r="AE224" s="46"/>
      <c r="AF224" s="46"/>
      <c r="AG224" s="46"/>
      <c r="AH224" s="46"/>
      <c r="AI224" s="46"/>
      <c r="AJ224" s="46"/>
      <c r="AK224" s="46"/>
    </row>
    <row r="225" spans="1:37" ht="30.75" customHeight="1">
      <c r="A225" s="1" t="s">
        <v>32</v>
      </c>
      <c r="B225" s="257" t="str">
        <f>'MCC_2018-2019 Histoire'!C218</f>
        <v>Les métiers de l’histoire : stage d'observation et journée des Masters</v>
      </c>
      <c r="C225" s="5" t="str">
        <f>'MCC_2018-2019 Histoire'!D218</f>
        <v>LOL6DH29
LOL6E60</v>
      </c>
      <c r="D225" s="6" t="s">
        <v>130</v>
      </c>
      <c r="E225" s="11"/>
      <c r="F225" s="6" t="s">
        <v>22</v>
      </c>
      <c r="G225" s="8"/>
      <c r="H225" s="5" t="s">
        <v>36</v>
      </c>
      <c r="I225" s="5" t="s">
        <v>36</v>
      </c>
      <c r="J225" s="10"/>
      <c r="K225" s="9">
        <v>60</v>
      </c>
      <c r="L225" s="9">
        <v>66</v>
      </c>
      <c r="M225" s="196">
        <f t="shared" si="21"/>
        <v>90.909090909090907</v>
      </c>
      <c r="N225" s="10">
        <f>'MCC_2018-2019 Histoire'!N218</f>
        <v>0</v>
      </c>
      <c r="O225" s="10">
        <f>'MCC_2018-2019 Histoire'!O218</f>
        <v>18</v>
      </c>
      <c r="P225" s="26">
        <f>'MCC_2018-2019 Histoire'!P218</f>
        <v>0</v>
      </c>
      <c r="Q225" s="187">
        <f t="shared" si="22"/>
        <v>43.636363636363633</v>
      </c>
      <c r="R225" s="52"/>
      <c r="S225" s="53"/>
      <c r="T225" s="53"/>
      <c r="U225" s="53"/>
      <c r="V225" s="186">
        <f>U225*M225%</f>
        <v>0</v>
      </c>
      <c r="W225" s="53">
        <v>1</v>
      </c>
      <c r="X225" s="53">
        <v>2</v>
      </c>
      <c r="Y225" s="53">
        <v>24</v>
      </c>
      <c r="Z225" s="53">
        <f>X225*Y225</f>
        <v>48</v>
      </c>
      <c r="AA225" s="198">
        <f>M225*Z225%</f>
        <v>43.636363636363633</v>
      </c>
      <c r="AB225" s="53"/>
      <c r="AC225" s="53"/>
      <c r="AD225" s="46"/>
      <c r="AE225" s="46"/>
      <c r="AF225" s="46"/>
      <c r="AG225" s="46"/>
      <c r="AH225" s="46"/>
      <c r="AI225" s="46"/>
      <c r="AJ225" s="46"/>
      <c r="AK225" s="46"/>
    </row>
    <row r="226" spans="1:37" ht="30.75" customHeight="1">
      <c r="A226" s="184" t="s">
        <v>37</v>
      </c>
      <c r="B226" s="189" t="str">
        <f>'MCC_2018-2019 Histoire'!C219</f>
        <v>Choix langue vivante S6</v>
      </c>
      <c r="C226" s="165">
        <f>'MCC_2018-2019 Histoire'!D219</f>
        <v>0</v>
      </c>
      <c r="D226" s="166" t="s">
        <v>130</v>
      </c>
      <c r="E226" s="166" t="s">
        <v>199</v>
      </c>
      <c r="F226" s="166" t="s">
        <v>41</v>
      </c>
      <c r="G226" s="168">
        <v>1</v>
      </c>
      <c r="H226" s="165" t="s">
        <v>56</v>
      </c>
      <c r="I226" s="165" t="s">
        <v>56</v>
      </c>
      <c r="J226" s="169"/>
      <c r="K226" s="188"/>
      <c r="L226" s="188"/>
      <c r="M226" s="188"/>
      <c r="N226" s="169"/>
      <c r="O226" s="169"/>
      <c r="P226" s="171"/>
      <c r="Q226" s="172"/>
      <c r="R226" s="173"/>
      <c r="S226" s="174"/>
      <c r="T226" s="174"/>
      <c r="U226" s="174"/>
      <c r="V226" s="174"/>
      <c r="W226" s="174"/>
      <c r="X226" s="174"/>
      <c r="Y226" s="174"/>
      <c r="Z226" s="174"/>
      <c r="AA226" s="174"/>
      <c r="AB226" s="174"/>
      <c r="AC226" s="174"/>
      <c r="AD226" s="222"/>
      <c r="AE226" s="222"/>
      <c r="AF226" s="222"/>
      <c r="AG226" s="222"/>
      <c r="AH226" s="222"/>
      <c r="AI226" s="222"/>
      <c r="AJ226" s="222"/>
      <c r="AK226" s="222"/>
    </row>
    <row r="227" spans="1:37" ht="30.75" customHeight="1">
      <c r="A227" s="1" t="s">
        <v>217</v>
      </c>
      <c r="B227" s="21" t="str">
        <f>'MCC_2018-2019 Histoire'!C220</f>
        <v>Allemand S6</v>
      </c>
      <c r="C227" s="5" t="str">
        <f>'MCC_2018-2019 Histoire'!D220</f>
        <v>LOL6B6A
LOL6C5A
LOL6D6A
LOL6DH1B
LOL6E4A
LOL6G5A
LOL6H5A</v>
      </c>
      <c r="D227" s="11"/>
      <c r="E227" s="6" t="s">
        <v>199</v>
      </c>
      <c r="F227" s="11"/>
      <c r="G227" s="8"/>
      <c r="H227" s="5" t="s">
        <v>56</v>
      </c>
      <c r="I227" s="5" t="s">
        <v>56</v>
      </c>
      <c r="J227" s="10"/>
      <c r="K227" s="9">
        <v>2</v>
      </c>
      <c r="L227" s="9">
        <v>71</v>
      </c>
      <c r="M227" s="196">
        <f t="shared" si="21"/>
        <v>2.8169014084507045</v>
      </c>
      <c r="N227" s="10">
        <f>'MCC_2018-2019 Histoire'!N220</f>
        <v>0</v>
      </c>
      <c r="O227" s="10">
        <f>'MCC_2018-2019 Histoire'!O220</f>
        <v>18</v>
      </c>
      <c r="P227" s="26">
        <f>'MCC_2018-2019 Histoire'!P220</f>
        <v>0</v>
      </c>
      <c r="Q227" s="187">
        <f>V227+AA227+AF227+AK227</f>
        <v>0.50704225352112675</v>
      </c>
      <c r="R227" s="52"/>
      <c r="S227" s="53"/>
      <c r="T227" s="53"/>
      <c r="U227" s="53"/>
      <c r="V227" s="53"/>
      <c r="W227" s="53">
        <v>1</v>
      </c>
      <c r="X227" s="53">
        <v>1</v>
      </c>
      <c r="Y227" s="53">
        <v>18</v>
      </c>
      <c r="Z227" s="53">
        <f>X227*Y227</f>
        <v>18</v>
      </c>
      <c r="AA227" s="198">
        <f>M227*Z227%</f>
        <v>0.50704225352112675</v>
      </c>
      <c r="AB227" s="53"/>
      <c r="AC227" s="53"/>
      <c r="AD227" s="46"/>
      <c r="AE227" s="46"/>
      <c r="AF227" s="46"/>
      <c r="AG227" s="46"/>
      <c r="AH227" s="46"/>
      <c r="AI227" s="46"/>
      <c r="AJ227" s="46"/>
      <c r="AK227" s="46"/>
    </row>
    <row r="228" spans="1:37" ht="30.75" customHeight="1">
      <c r="A228" s="1" t="s">
        <v>218</v>
      </c>
      <c r="B228" s="21" t="str">
        <f>'MCC_2018-2019 Histoire'!C221</f>
        <v>Anglais S6</v>
      </c>
      <c r="C228" s="5" t="str">
        <f>'MCC_2018-2019 Histoire'!D221</f>
        <v>LOL6C5B
LOL6D6B
LOL6DH1A
LOL6E4B
LOL6G5B
LOL6H5B</v>
      </c>
      <c r="D228" s="11"/>
      <c r="E228" s="6" t="s">
        <v>199</v>
      </c>
      <c r="F228" s="11"/>
      <c r="G228" s="8"/>
      <c r="H228" s="5" t="s">
        <v>56</v>
      </c>
      <c r="I228" s="5" t="s">
        <v>56</v>
      </c>
      <c r="J228" s="10"/>
      <c r="K228" s="9">
        <v>48</v>
      </c>
      <c r="L228" s="9">
        <v>48</v>
      </c>
      <c r="M228" s="196">
        <f t="shared" si="21"/>
        <v>100</v>
      </c>
      <c r="N228" s="10">
        <f>'MCC_2018-2019 Histoire'!N221</f>
        <v>0</v>
      </c>
      <c r="O228" s="10">
        <f>'MCC_2018-2019 Histoire'!O221</f>
        <v>18</v>
      </c>
      <c r="P228" s="26">
        <f>'MCC_2018-2019 Histoire'!P221</f>
        <v>0</v>
      </c>
      <c r="Q228" s="187">
        <f>V228+AA228+AF228+AK228</f>
        <v>18</v>
      </c>
      <c r="R228" s="52"/>
      <c r="S228" s="53"/>
      <c r="T228" s="53"/>
      <c r="U228" s="53"/>
      <c r="V228" s="53"/>
      <c r="W228" s="53">
        <v>1</v>
      </c>
      <c r="X228" s="53">
        <v>1</v>
      </c>
      <c r="Y228" s="53">
        <v>18</v>
      </c>
      <c r="Z228" s="53">
        <f>X228*Y228</f>
        <v>18</v>
      </c>
      <c r="AA228" s="198">
        <f>M228*Z228%</f>
        <v>18</v>
      </c>
      <c r="AB228" s="53"/>
      <c r="AC228" s="53"/>
      <c r="AD228" s="46"/>
      <c r="AE228" s="46"/>
      <c r="AF228" s="46"/>
      <c r="AG228" s="46"/>
      <c r="AH228" s="46"/>
      <c r="AI228" s="46"/>
      <c r="AJ228" s="46"/>
      <c r="AK228" s="46"/>
    </row>
    <row r="229" spans="1:37" ht="30.75" customHeight="1">
      <c r="A229" s="1" t="s">
        <v>228</v>
      </c>
      <c r="B229" s="21" t="str">
        <f>'MCC_2018-2019 Histoire'!C222</f>
        <v>Espagnol S6</v>
      </c>
      <c r="C229" s="5" t="str">
        <f>'MCC_2018-2019 Histoire'!D222</f>
        <v>LOL6B6B
LOL4D6C
LOL6D6C
LOL6DH1C
LOL6E4C
LOL6G5C
LOL6H5C</v>
      </c>
      <c r="D229" s="11"/>
      <c r="E229" s="6" t="s">
        <v>199</v>
      </c>
      <c r="F229" s="11"/>
      <c r="G229" s="8"/>
      <c r="H229" s="5" t="s">
        <v>56</v>
      </c>
      <c r="I229" s="5" t="s">
        <v>56</v>
      </c>
      <c r="J229" s="10"/>
      <c r="K229" s="9">
        <v>10</v>
      </c>
      <c r="L229" s="9">
        <v>26</v>
      </c>
      <c r="M229" s="196">
        <f t="shared" si="21"/>
        <v>38.461538461538467</v>
      </c>
      <c r="N229" s="10">
        <f>'MCC_2018-2019 Histoire'!N222</f>
        <v>0</v>
      </c>
      <c r="O229" s="10">
        <f>'MCC_2018-2019 Histoire'!O222</f>
        <v>18</v>
      </c>
      <c r="P229" s="26">
        <f>'MCC_2018-2019 Histoire'!P222</f>
        <v>0</v>
      </c>
      <c r="Q229" s="187">
        <f>V229+AA229+AF229+AK229</f>
        <v>6.9230769230769242</v>
      </c>
      <c r="R229" s="52"/>
      <c r="S229" s="53"/>
      <c r="T229" s="53"/>
      <c r="U229" s="53"/>
      <c r="V229" s="53"/>
      <c r="W229" s="53">
        <v>1</v>
      </c>
      <c r="X229" s="53">
        <v>1</v>
      </c>
      <c r="Y229" s="53">
        <v>18</v>
      </c>
      <c r="Z229" s="53">
        <f>X229*Y229</f>
        <v>18</v>
      </c>
      <c r="AA229" s="198">
        <f>M229*Z229%</f>
        <v>6.9230769230769242</v>
      </c>
      <c r="AB229" s="53"/>
      <c r="AC229" s="53"/>
      <c r="AD229" s="46"/>
      <c r="AE229" s="46"/>
      <c r="AF229" s="46"/>
      <c r="AG229" s="46"/>
      <c r="AH229" s="46"/>
      <c r="AI229" s="46"/>
      <c r="AJ229" s="46"/>
      <c r="AK229" s="46"/>
    </row>
    <row r="230" spans="1:37" ht="30.75" customHeight="1">
      <c r="A230" s="184" t="s">
        <v>43</v>
      </c>
      <c r="B230" s="189" t="str">
        <f>'MCC_2018-2019 Histoire'!C229</f>
        <v>Choix Histoire urbaine / Familles et sociétés</v>
      </c>
      <c r="C230" s="165">
        <f>'MCC_2018-2019 Histoire'!D229</f>
        <v>0</v>
      </c>
      <c r="D230" s="166" t="s">
        <v>130</v>
      </c>
      <c r="E230" s="167"/>
      <c r="F230" s="166" t="s">
        <v>22</v>
      </c>
      <c r="G230" s="168">
        <v>1</v>
      </c>
      <c r="H230" s="165" t="s">
        <v>30</v>
      </c>
      <c r="I230" s="165" t="s">
        <v>30</v>
      </c>
      <c r="J230" s="169"/>
      <c r="K230" s="188"/>
      <c r="L230" s="188"/>
      <c r="M230" s="188"/>
      <c r="N230" s="169"/>
      <c r="O230" s="169"/>
      <c r="P230" s="171"/>
      <c r="Q230" s="224"/>
      <c r="R230" s="173"/>
      <c r="S230" s="174"/>
      <c r="T230" s="174"/>
      <c r="U230" s="174"/>
      <c r="V230" s="174"/>
      <c r="W230" s="174"/>
      <c r="X230" s="174"/>
      <c r="Y230" s="174"/>
      <c r="Z230" s="174"/>
      <c r="AA230" s="174"/>
      <c r="AB230" s="174"/>
      <c r="AC230" s="174"/>
      <c r="AD230" s="222"/>
      <c r="AE230" s="222"/>
      <c r="AF230" s="222"/>
      <c r="AG230" s="222"/>
      <c r="AH230" s="222"/>
      <c r="AI230" s="222"/>
      <c r="AJ230" s="222"/>
      <c r="AK230" s="222"/>
    </row>
    <row r="231" spans="1:37" ht="30.75" customHeight="1">
      <c r="A231" s="1" t="s">
        <v>219</v>
      </c>
      <c r="B231" s="21" t="str">
        <f>'MCC_2018-2019 Histoire'!C230</f>
        <v>Familles et sociétés dans l’Antiquité</v>
      </c>
      <c r="C231" s="5" t="str">
        <f>'MCC_2018-2019 Histoire'!D230</f>
        <v>LOL6E3A</v>
      </c>
      <c r="D231" s="11"/>
      <c r="E231" s="11"/>
      <c r="F231" s="11"/>
      <c r="G231" s="8"/>
      <c r="H231" s="10"/>
      <c r="I231" s="10"/>
      <c r="J231" s="5" t="s">
        <v>31</v>
      </c>
      <c r="K231" s="9">
        <v>28</v>
      </c>
      <c r="L231" s="9">
        <v>29</v>
      </c>
      <c r="M231" s="196">
        <f t="shared" ref="M231:M242" si="23">(K231/L231)*100</f>
        <v>96.551724137931032</v>
      </c>
      <c r="N231" s="10">
        <f>'MCC_2018-2019 Histoire'!N230</f>
        <v>12</v>
      </c>
      <c r="O231" s="10">
        <f>'MCC_2018-2019 Histoire'!O230</f>
        <v>12</v>
      </c>
      <c r="P231" s="26">
        <f>'MCC_2018-2019 Histoire'!P230</f>
        <v>0</v>
      </c>
      <c r="Q231" s="187">
        <f t="shared" si="22"/>
        <v>28.96551724137931</v>
      </c>
      <c r="R231" s="52">
        <v>1.5</v>
      </c>
      <c r="S231" s="53">
        <v>1</v>
      </c>
      <c r="T231" s="53">
        <v>12</v>
      </c>
      <c r="U231" s="53">
        <v>18</v>
      </c>
      <c r="V231" s="186">
        <f>U231*M231%</f>
        <v>17.379310344827584</v>
      </c>
      <c r="W231" s="53">
        <v>1</v>
      </c>
      <c r="X231" s="53">
        <v>1</v>
      </c>
      <c r="Y231" s="53">
        <v>12</v>
      </c>
      <c r="Z231" s="53">
        <f>X231*Y231</f>
        <v>12</v>
      </c>
      <c r="AA231" s="198">
        <f>M231*Z231%</f>
        <v>11.586206896551724</v>
      </c>
      <c r="AB231" s="53"/>
      <c r="AC231" s="53"/>
      <c r="AD231" s="46"/>
      <c r="AE231" s="46"/>
      <c r="AF231" s="46"/>
      <c r="AG231" s="46"/>
      <c r="AH231" s="46"/>
      <c r="AI231" s="46"/>
      <c r="AJ231" s="46"/>
      <c r="AK231" s="46"/>
    </row>
    <row r="232" spans="1:37" ht="30.75" customHeight="1">
      <c r="A232" s="1" t="s">
        <v>221</v>
      </c>
      <c r="B232" s="21" t="str">
        <f>'MCC_2018-2019 Histoire'!C231</f>
        <v xml:space="preserve">Histoire urbaine de l’Europe moderne </v>
      </c>
      <c r="C232" s="5" t="str">
        <f>'MCC_2018-2019 Histoire'!D231</f>
        <v>LOL6E3B</v>
      </c>
      <c r="D232" s="11"/>
      <c r="E232" s="11"/>
      <c r="F232" s="11"/>
      <c r="G232" s="8"/>
      <c r="H232" s="10"/>
      <c r="I232" s="10"/>
      <c r="J232" s="5" t="s">
        <v>24</v>
      </c>
      <c r="K232" s="9">
        <v>30</v>
      </c>
      <c r="L232" s="9">
        <v>30</v>
      </c>
      <c r="M232" s="196">
        <f t="shared" si="23"/>
        <v>100</v>
      </c>
      <c r="N232" s="10">
        <f>'MCC_2018-2019 Histoire'!N231</f>
        <v>12</v>
      </c>
      <c r="O232" s="10">
        <f>'MCC_2018-2019 Histoire'!O231</f>
        <v>12</v>
      </c>
      <c r="P232" s="26">
        <f>'MCC_2018-2019 Histoire'!P231</f>
        <v>0</v>
      </c>
      <c r="Q232" s="187">
        <f t="shared" si="22"/>
        <v>30</v>
      </c>
      <c r="R232" s="52">
        <v>1.5</v>
      </c>
      <c r="S232" s="53">
        <v>1</v>
      </c>
      <c r="T232" s="53">
        <v>12</v>
      </c>
      <c r="U232" s="53">
        <v>18</v>
      </c>
      <c r="V232" s="134">
        <f>U232*M232%</f>
        <v>18</v>
      </c>
      <c r="W232" s="53">
        <v>1</v>
      </c>
      <c r="X232" s="53">
        <v>1</v>
      </c>
      <c r="Y232" s="53">
        <v>12</v>
      </c>
      <c r="Z232" s="53">
        <f>X232*Y232</f>
        <v>12</v>
      </c>
      <c r="AA232" s="198">
        <f>M232*Z232%</f>
        <v>12</v>
      </c>
      <c r="AB232" s="53"/>
      <c r="AC232" s="53"/>
      <c r="AD232" s="46"/>
      <c r="AE232" s="46"/>
      <c r="AF232" s="46"/>
      <c r="AG232" s="46"/>
      <c r="AH232" s="46"/>
      <c r="AI232" s="46"/>
      <c r="AJ232" s="46"/>
      <c r="AK232" s="46"/>
    </row>
    <row r="233" spans="1:37" ht="30.75" customHeight="1">
      <c r="A233" s="184" t="s">
        <v>46</v>
      </c>
      <c r="B233" s="189" t="str">
        <f>'MCC_2018-2019 Histoire'!C225</f>
        <v>Choix 2 outils de l’historien 2 (2 UE au choix parmi 3)</v>
      </c>
      <c r="C233" s="165" t="str">
        <f>'MCC_2018-2019 Histoire'!D225</f>
        <v>LOL6E50</v>
      </c>
      <c r="D233" s="166" t="s">
        <v>130</v>
      </c>
      <c r="E233" s="167"/>
      <c r="F233" s="166" t="s">
        <v>22</v>
      </c>
      <c r="G233" s="168">
        <v>2</v>
      </c>
      <c r="H233" s="165" t="s">
        <v>56</v>
      </c>
      <c r="I233" s="165" t="s">
        <v>56</v>
      </c>
      <c r="J233" s="169"/>
      <c r="K233" s="188"/>
      <c r="L233" s="188"/>
      <c r="M233" s="188"/>
      <c r="N233" s="169"/>
      <c r="O233" s="169"/>
      <c r="P233" s="171"/>
      <c r="Q233" s="224"/>
      <c r="R233" s="173"/>
      <c r="S233" s="174"/>
      <c r="T233" s="174"/>
      <c r="U233" s="174"/>
      <c r="V233" s="174"/>
      <c r="W233" s="174"/>
      <c r="X233" s="174"/>
      <c r="Y233" s="174"/>
      <c r="Z233" s="174"/>
      <c r="AA233" s="174"/>
      <c r="AB233" s="174"/>
      <c r="AC233" s="174"/>
      <c r="AD233" s="222"/>
      <c r="AE233" s="222"/>
      <c r="AF233" s="222"/>
      <c r="AG233" s="222"/>
      <c r="AH233" s="222"/>
      <c r="AI233" s="222"/>
      <c r="AJ233" s="222"/>
      <c r="AK233" s="222"/>
    </row>
    <row r="234" spans="1:37" ht="30.75" customHeight="1">
      <c r="A234" s="1" t="s">
        <v>200</v>
      </c>
      <c r="B234" s="21" t="str">
        <f>'MCC_2018-2019 Histoire'!C226</f>
        <v>Numismatique romaine</v>
      </c>
      <c r="C234" s="5" t="str">
        <f>'MCC_2018-2019 Histoire'!D226</f>
        <v>LOL6E5A</v>
      </c>
      <c r="D234" s="6" t="s">
        <v>130</v>
      </c>
      <c r="E234" s="11"/>
      <c r="F234" s="6" t="s">
        <v>22</v>
      </c>
      <c r="G234" s="8"/>
      <c r="H234" s="10"/>
      <c r="I234" s="10"/>
      <c r="J234" s="5" t="s">
        <v>31</v>
      </c>
      <c r="K234" s="9">
        <v>36</v>
      </c>
      <c r="L234" s="9">
        <v>36</v>
      </c>
      <c r="M234" s="196">
        <f t="shared" si="23"/>
        <v>100</v>
      </c>
      <c r="N234" s="10">
        <f>'MCC_2018-2019 Histoire'!N226</f>
        <v>0</v>
      </c>
      <c r="O234" s="10">
        <f>'MCC_2018-2019 Histoire'!O226</f>
        <v>24</v>
      </c>
      <c r="P234" s="26">
        <f>'MCC_2018-2019 Histoire'!P226</f>
        <v>0</v>
      </c>
      <c r="Q234" s="187">
        <f t="shared" si="22"/>
        <v>24</v>
      </c>
      <c r="R234" s="52"/>
      <c r="S234" s="53"/>
      <c r="T234" s="53"/>
      <c r="U234" s="53"/>
      <c r="V234" s="53"/>
      <c r="W234" s="53">
        <v>1</v>
      </c>
      <c r="X234" s="53">
        <v>1</v>
      </c>
      <c r="Y234" s="53">
        <v>24</v>
      </c>
      <c r="Z234" s="53">
        <f>X234*Y234</f>
        <v>24</v>
      </c>
      <c r="AA234" s="198">
        <f>M234*Z234%</f>
        <v>24</v>
      </c>
      <c r="AB234" s="53"/>
      <c r="AC234" s="53"/>
      <c r="AD234" s="46"/>
      <c r="AE234" s="46"/>
      <c r="AF234" s="46"/>
      <c r="AG234" s="46"/>
      <c r="AH234" s="46"/>
      <c r="AI234" s="46"/>
      <c r="AJ234" s="46"/>
      <c r="AK234" s="46"/>
    </row>
    <row r="235" spans="1:37" ht="30.75" customHeight="1">
      <c r="A235" s="1" t="s">
        <v>201</v>
      </c>
      <c r="B235" s="21" t="str">
        <f>'MCC_2018-2019 Histoire'!C227</f>
        <v>La presse, des Lumières à l’âge contemporain</v>
      </c>
      <c r="C235" s="5" t="str">
        <f>'MCC_2018-2019 Histoire'!D227</f>
        <v>LOL6E5C
LOL6G9E</v>
      </c>
      <c r="D235" s="6" t="s">
        <v>130</v>
      </c>
      <c r="E235" s="6" t="s">
        <v>80</v>
      </c>
      <c r="F235" s="6" t="s">
        <v>22</v>
      </c>
      <c r="G235" s="8"/>
      <c r="H235" s="10"/>
      <c r="I235" s="10"/>
      <c r="J235" s="5" t="s">
        <v>57</v>
      </c>
      <c r="K235" s="9">
        <v>36</v>
      </c>
      <c r="L235" s="9">
        <v>48</v>
      </c>
      <c r="M235" s="196">
        <f t="shared" si="23"/>
        <v>75</v>
      </c>
      <c r="N235" s="10">
        <f>'MCC_2018-2019 Histoire'!N227</f>
        <v>0</v>
      </c>
      <c r="O235" s="10">
        <f>'MCC_2018-2019 Histoire'!O227</f>
        <v>24</v>
      </c>
      <c r="P235" s="26">
        <f>'MCC_2018-2019 Histoire'!P227</f>
        <v>0</v>
      </c>
      <c r="Q235" s="187">
        <f t="shared" si="22"/>
        <v>18</v>
      </c>
      <c r="R235" s="52"/>
      <c r="S235" s="53"/>
      <c r="T235" s="53"/>
      <c r="U235" s="53"/>
      <c r="V235" s="53"/>
      <c r="W235" s="53">
        <v>1</v>
      </c>
      <c r="X235" s="53">
        <v>1</v>
      </c>
      <c r="Y235" s="53">
        <v>24</v>
      </c>
      <c r="Z235" s="53">
        <f>X235*Y235</f>
        <v>24</v>
      </c>
      <c r="AA235" s="198">
        <f>M235*Z235%</f>
        <v>18</v>
      </c>
      <c r="AB235" s="53"/>
      <c r="AC235" s="53"/>
      <c r="AD235" s="46"/>
      <c r="AE235" s="46"/>
      <c r="AF235" s="46"/>
      <c r="AG235" s="46"/>
      <c r="AH235" s="46"/>
      <c r="AI235" s="46"/>
      <c r="AJ235" s="46"/>
      <c r="AK235" s="46"/>
    </row>
    <row r="236" spans="1:37" ht="30.75" customHeight="1">
      <c r="A236" s="1" t="s">
        <v>202</v>
      </c>
      <c r="B236" s="21" t="str">
        <f>'MCC_2018-2019 Histoire'!C228</f>
        <v>Latin médiéval</v>
      </c>
      <c r="C236" s="5" t="str">
        <f>'MCC_2018-2019 Histoire'!D228</f>
        <v>LOL6E5D</v>
      </c>
      <c r="D236" s="6" t="s">
        <v>130</v>
      </c>
      <c r="E236" s="11"/>
      <c r="F236" s="6" t="s">
        <v>41</v>
      </c>
      <c r="G236" s="8"/>
      <c r="H236" s="10"/>
      <c r="I236" s="10"/>
      <c r="J236" s="10"/>
      <c r="K236" s="9">
        <v>4</v>
      </c>
      <c r="L236" s="9">
        <v>9</v>
      </c>
      <c r="M236" s="196">
        <f t="shared" si="23"/>
        <v>44.444444444444443</v>
      </c>
      <c r="N236" s="10">
        <f>'MCC_2018-2019 Histoire'!N228</f>
        <v>0</v>
      </c>
      <c r="O236" s="10">
        <f>'MCC_2018-2019 Histoire'!O228</f>
        <v>24</v>
      </c>
      <c r="P236" s="26">
        <f>'MCC_2018-2019 Histoire'!P228</f>
        <v>0</v>
      </c>
      <c r="Q236" s="187">
        <f t="shared" si="22"/>
        <v>10.666666666666666</v>
      </c>
      <c r="R236" s="52"/>
      <c r="S236" s="53"/>
      <c r="T236" s="53"/>
      <c r="U236" s="53"/>
      <c r="V236" s="53"/>
      <c r="W236" s="53">
        <v>1</v>
      </c>
      <c r="X236" s="53">
        <v>1</v>
      </c>
      <c r="Y236" s="53">
        <v>24</v>
      </c>
      <c r="Z236" s="53">
        <f>X236*Y236</f>
        <v>24</v>
      </c>
      <c r="AA236" s="198">
        <f>M236*Z236%</f>
        <v>10.666666666666666</v>
      </c>
      <c r="AB236" s="53"/>
      <c r="AC236" s="53"/>
      <c r="AD236" s="46"/>
      <c r="AE236" s="46"/>
      <c r="AF236" s="46"/>
      <c r="AG236" s="46"/>
      <c r="AH236" s="46"/>
      <c r="AI236" s="46"/>
      <c r="AJ236" s="46"/>
      <c r="AK236" s="46"/>
    </row>
    <row r="237" spans="1:37" ht="30.75" customHeight="1">
      <c r="A237" s="47"/>
      <c r="B237" s="124" t="str">
        <f>'MCC_2018-2019 Histoire'!C232</f>
        <v>Parcours MEEF - Métiers de l'enseignement et de la formation</v>
      </c>
      <c r="C237" s="38" t="str">
        <f>'MCC_2018-2019 Histoire'!D232</f>
        <v>LOL6EP1A</v>
      </c>
      <c r="D237" s="36"/>
      <c r="E237" s="36"/>
      <c r="F237" s="36"/>
      <c r="G237" s="40"/>
      <c r="H237" s="38"/>
      <c r="I237" s="38"/>
      <c r="J237" s="38"/>
      <c r="K237" s="47"/>
      <c r="L237" s="47"/>
      <c r="M237" s="47"/>
      <c r="N237" s="38"/>
      <c r="O237" s="38"/>
      <c r="P237" s="41"/>
      <c r="Q237" s="42"/>
      <c r="R237" s="125"/>
      <c r="S237" s="135"/>
      <c r="T237" s="135"/>
      <c r="U237" s="135"/>
      <c r="V237" s="135"/>
      <c r="W237" s="135"/>
      <c r="X237" s="135"/>
      <c r="Y237" s="135"/>
      <c r="Z237" s="135"/>
      <c r="AA237" s="135"/>
      <c r="AB237" s="135"/>
      <c r="AC237" s="135"/>
      <c r="AD237" s="89"/>
      <c r="AE237" s="89"/>
      <c r="AF237" s="89"/>
      <c r="AG237" s="89"/>
      <c r="AH237" s="89"/>
      <c r="AI237" s="89"/>
      <c r="AJ237" s="89"/>
      <c r="AK237" s="89"/>
    </row>
    <row r="238" spans="1:37" ht="30.75" customHeight="1">
      <c r="A238" s="1" t="s">
        <v>49</v>
      </c>
      <c r="B238" s="15" t="str">
        <f>'MCC_2018-2019 Histoire'!C234</f>
        <v>Histoire, épistémologie et didactique de la Géographie</v>
      </c>
      <c r="C238" s="5" t="str">
        <f>'MCC_2018-2019 Histoire'!D234</f>
        <v>LOL6D20
LOL6E7A</v>
      </c>
      <c r="D238" s="6" t="s">
        <v>120</v>
      </c>
      <c r="E238" s="6" t="s">
        <v>29</v>
      </c>
      <c r="F238" s="6" t="s">
        <v>41</v>
      </c>
      <c r="G238" s="8"/>
      <c r="H238" s="5" t="s">
        <v>36</v>
      </c>
      <c r="I238" s="5" t="s">
        <v>36</v>
      </c>
      <c r="J238" s="5" t="s">
        <v>42</v>
      </c>
      <c r="K238" s="9">
        <v>23</v>
      </c>
      <c r="L238" s="9">
        <v>47</v>
      </c>
      <c r="M238" s="196">
        <f t="shared" si="23"/>
        <v>48.936170212765958</v>
      </c>
      <c r="N238" s="10">
        <f>'MCC_2018-2019 Histoire'!N234</f>
        <v>18</v>
      </c>
      <c r="O238" s="10">
        <f>'MCC_2018-2019 Histoire'!O234</f>
        <v>18</v>
      </c>
      <c r="P238" s="26">
        <f>'MCC_2018-2019 Histoire'!P234</f>
        <v>0</v>
      </c>
      <c r="Q238" s="187">
        <f t="shared" si="22"/>
        <v>19.819148936170212</v>
      </c>
      <c r="R238" s="52">
        <v>1.5</v>
      </c>
      <c r="S238" s="53">
        <v>1</v>
      </c>
      <c r="T238" s="53">
        <v>15</v>
      </c>
      <c r="U238" s="53">
        <v>22.5</v>
      </c>
      <c r="V238" s="186">
        <f>U238*M238%</f>
        <v>11.01063829787234</v>
      </c>
      <c r="W238" s="53">
        <v>1</v>
      </c>
      <c r="X238" s="53">
        <v>1</v>
      </c>
      <c r="Y238" s="53">
        <v>18</v>
      </c>
      <c r="Z238" s="53">
        <f>X238*Y238</f>
        <v>18</v>
      </c>
      <c r="AA238" s="198">
        <f>M238*Z238%</f>
        <v>8.8085106382978715</v>
      </c>
      <c r="AB238" s="53"/>
      <c r="AC238" s="53"/>
      <c r="AD238" s="46"/>
      <c r="AE238" s="46"/>
      <c r="AF238" s="46"/>
      <c r="AG238" s="46"/>
      <c r="AH238" s="46"/>
      <c r="AI238" s="46"/>
      <c r="AJ238" s="46"/>
      <c r="AK238" s="46"/>
    </row>
    <row r="239" spans="1:37" ht="30.75" customHeight="1">
      <c r="A239" s="1" t="s">
        <v>154</v>
      </c>
      <c r="B239" s="15" t="str">
        <f>'MCC_2018-2019 Histoire'!C235</f>
        <v>Enseigner l'histoire-géographie (1er et 2nd degrés)</v>
      </c>
      <c r="C239" s="5" t="str">
        <f>'MCC_2018-2019 Histoire'!D235</f>
        <v>LOL6D7B
LOL6E7B</v>
      </c>
      <c r="D239" s="6" t="s">
        <v>120</v>
      </c>
      <c r="E239" s="6" t="s">
        <v>29</v>
      </c>
      <c r="F239" s="6" t="s">
        <v>41</v>
      </c>
      <c r="G239" s="8"/>
      <c r="H239" s="5" t="s">
        <v>30</v>
      </c>
      <c r="I239" s="5" t="s">
        <v>30</v>
      </c>
      <c r="J239" s="10"/>
      <c r="K239" s="9">
        <v>23</v>
      </c>
      <c r="L239" s="9">
        <v>26</v>
      </c>
      <c r="M239" s="196">
        <f t="shared" si="23"/>
        <v>88.461538461538453</v>
      </c>
      <c r="N239" s="10">
        <f>'MCC_2018-2019 Histoire'!N235</f>
        <v>0</v>
      </c>
      <c r="O239" s="10">
        <f>'MCC_2018-2019 Histoire'!O235</f>
        <v>20</v>
      </c>
      <c r="P239" s="26">
        <f>'MCC_2018-2019 Histoire'!P235</f>
        <v>0</v>
      </c>
      <c r="Q239" s="187">
        <f t="shared" si="22"/>
        <v>17.69230769230769</v>
      </c>
      <c r="R239" s="52"/>
      <c r="S239" s="53"/>
      <c r="T239" s="53"/>
      <c r="U239" s="53"/>
      <c r="V239" s="53"/>
      <c r="W239" s="53">
        <v>1</v>
      </c>
      <c r="X239" s="53">
        <v>1</v>
      </c>
      <c r="Y239" s="53">
        <v>20</v>
      </c>
      <c r="Z239" s="53">
        <f>X239*Y239</f>
        <v>20</v>
      </c>
      <c r="AA239" s="198">
        <f>M239*Z239%</f>
        <v>17.69230769230769</v>
      </c>
      <c r="AB239" s="53"/>
      <c r="AC239" s="53"/>
      <c r="AD239" s="46"/>
      <c r="AE239" s="46"/>
      <c r="AF239" s="46"/>
      <c r="AG239" s="46"/>
      <c r="AH239" s="46"/>
      <c r="AI239" s="46"/>
      <c r="AJ239" s="46"/>
      <c r="AK239" s="46"/>
    </row>
    <row r="240" spans="1:37" ht="30.75" customHeight="1">
      <c r="A240" s="47"/>
      <c r="B240" s="124" t="str">
        <f>'MCC_2018-2019 Histoire'!C236</f>
        <v>Parcours Patrimoine et Culture</v>
      </c>
      <c r="C240" s="38" t="str">
        <f>'MCC_2018-2019 Histoire'!D236</f>
        <v>LOL6EP2A</v>
      </c>
      <c r="D240" s="36"/>
      <c r="E240" s="36"/>
      <c r="F240" s="36"/>
      <c r="G240" s="40"/>
      <c r="H240" s="38"/>
      <c r="I240" s="38"/>
      <c r="J240" s="38"/>
      <c r="K240" s="47"/>
      <c r="L240" s="47"/>
      <c r="M240" s="47"/>
      <c r="N240" s="38"/>
      <c r="O240" s="38"/>
      <c r="P240" s="41"/>
      <c r="Q240" s="42"/>
      <c r="R240" s="125"/>
      <c r="S240" s="135"/>
      <c r="T240" s="135"/>
      <c r="U240" s="135"/>
      <c r="V240" s="135"/>
      <c r="W240" s="135"/>
      <c r="X240" s="135"/>
      <c r="Y240" s="135"/>
      <c r="Z240" s="135"/>
      <c r="AA240" s="135"/>
      <c r="AB240" s="135"/>
      <c r="AC240" s="135"/>
      <c r="AD240" s="89"/>
      <c r="AE240" s="89"/>
      <c r="AF240" s="89"/>
      <c r="AG240" s="89"/>
      <c r="AH240" s="89"/>
      <c r="AI240" s="89"/>
      <c r="AJ240" s="89"/>
      <c r="AK240" s="89"/>
    </row>
    <row r="241" spans="1:37" ht="30.75" customHeight="1">
      <c r="A241" s="1" t="s">
        <v>58</v>
      </c>
      <c r="B241" s="15" t="str">
        <f>'MCC_2018-2019 Histoire'!C238</f>
        <v>Initiation à la recherche en histoire</v>
      </c>
      <c r="C241" s="5" t="str">
        <f>'MCC_2018-2019 Histoire'!D238</f>
        <v>LOL6E8C</v>
      </c>
      <c r="D241" s="6" t="s">
        <v>120</v>
      </c>
      <c r="E241" s="11"/>
      <c r="F241" s="6" t="s">
        <v>22</v>
      </c>
      <c r="G241" s="8"/>
      <c r="H241" s="5" t="s">
        <v>30</v>
      </c>
      <c r="I241" s="5" t="s">
        <v>30</v>
      </c>
      <c r="J241" s="5" t="s">
        <v>57</v>
      </c>
      <c r="K241" s="9">
        <v>37</v>
      </c>
      <c r="L241" s="9">
        <v>37</v>
      </c>
      <c r="M241" s="196">
        <f t="shared" si="23"/>
        <v>100</v>
      </c>
      <c r="N241" s="10">
        <f>'MCC_2018-2019 Histoire'!N238</f>
        <v>0</v>
      </c>
      <c r="O241" s="10">
        <f>'MCC_2018-2019 Histoire'!O238</f>
        <v>24</v>
      </c>
      <c r="P241" s="26">
        <f>'MCC_2018-2019 Histoire'!P238</f>
        <v>0</v>
      </c>
      <c r="Q241" s="187">
        <f t="shared" si="22"/>
        <v>24</v>
      </c>
      <c r="R241" s="52"/>
      <c r="S241" s="53"/>
      <c r="T241" s="53"/>
      <c r="U241" s="53"/>
      <c r="V241" s="53"/>
      <c r="W241" s="53">
        <v>1</v>
      </c>
      <c r="X241" s="53">
        <v>1</v>
      </c>
      <c r="Y241" s="53">
        <v>24</v>
      </c>
      <c r="Z241" s="53">
        <f>X241*Y241</f>
        <v>24</v>
      </c>
      <c r="AA241" s="198">
        <f>M241*Z241%</f>
        <v>24</v>
      </c>
      <c r="AB241" s="53"/>
      <c r="AC241" s="53"/>
      <c r="AD241" s="46"/>
      <c r="AE241" s="46"/>
      <c r="AF241" s="46"/>
      <c r="AG241" s="46"/>
      <c r="AH241" s="46"/>
      <c r="AI241" s="46"/>
      <c r="AJ241" s="46"/>
      <c r="AK241" s="46"/>
    </row>
    <row r="242" spans="1:37" ht="30.75" customHeight="1">
      <c r="A242" s="1" t="s">
        <v>72</v>
      </c>
      <c r="B242" s="15" t="str">
        <f>'MCC_2018-2019 Histoire'!C239</f>
        <v>Bibliothèques : histoire et pratiques (CM+TD)</v>
      </c>
      <c r="C242" s="5" t="str">
        <f>'MCC_2018-2019 Histoire'!D239</f>
        <v>LOL6E8D</v>
      </c>
      <c r="D242" s="6" t="s">
        <v>120</v>
      </c>
      <c r="E242" s="6" t="s">
        <v>80</v>
      </c>
      <c r="F242" s="6" t="s">
        <v>22</v>
      </c>
      <c r="G242" s="8"/>
      <c r="H242" s="5" t="s">
        <v>36</v>
      </c>
      <c r="I242" s="5" t="s">
        <v>36</v>
      </c>
      <c r="J242" s="5" t="s">
        <v>57</v>
      </c>
      <c r="K242" s="9">
        <v>37</v>
      </c>
      <c r="L242" s="9">
        <v>55</v>
      </c>
      <c r="M242" s="196">
        <f t="shared" si="23"/>
        <v>67.272727272727266</v>
      </c>
      <c r="N242" s="10">
        <f>'MCC_2018-2019 Histoire'!N239</f>
        <v>18</v>
      </c>
      <c r="O242" s="10">
        <f>'MCC_2018-2019 Histoire'!O239</f>
        <v>12</v>
      </c>
      <c r="P242" s="26">
        <f>'MCC_2018-2019 Histoire'!P239</f>
        <v>0</v>
      </c>
      <c r="Q242" s="187">
        <f t="shared" si="22"/>
        <v>34.309090909090905</v>
      </c>
      <c r="R242" s="52">
        <v>1.5</v>
      </c>
      <c r="S242" s="53">
        <v>1</v>
      </c>
      <c r="T242" s="53">
        <v>18</v>
      </c>
      <c r="U242" s="53">
        <v>27</v>
      </c>
      <c r="V242" s="186">
        <f>U242*M242%</f>
        <v>18.16363636363636</v>
      </c>
      <c r="W242" s="53">
        <v>1</v>
      </c>
      <c r="X242" s="53">
        <v>2</v>
      </c>
      <c r="Y242" s="53">
        <v>12</v>
      </c>
      <c r="Z242" s="53">
        <f>X242*Y242</f>
        <v>24</v>
      </c>
      <c r="AA242" s="198">
        <f>M242*Z242%</f>
        <v>16.145454545454545</v>
      </c>
      <c r="AB242" s="53"/>
      <c r="AC242" s="53"/>
      <c r="AD242" s="46"/>
      <c r="AE242" s="46"/>
      <c r="AF242" s="46"/>
      <c r="AG242" s="46"/>
      <c r="AH242" s="46"/>
      <c r="AI242" s="46"/>
      <c r="AJ242" s="46"/>
      <c r="AK242" s="46"/>
    </row>
    <row r="243" spans="1:37" ht="30.75" customHeight="1">
      <c r="A243" s="47"/>
      <c r="B243" s="43" t="str">
        <f>'MCC_2018-2019 Histoire'!C240</f>
        <v>Parcours Histoire-Droit</v>
      </c>
      <c r="C243" s="38" t="str">
        <f>'MCC_2018-2019 Histoire'!D240</f>
        <v>LOL6DHHH</v>
      </c>
      <c r="D243" s="36"/>
      <c r="E243" s="36"/>
      <c r="F243" s="36"/>
      <c r="G243" s="40"/>
      <c r="H243" s="38"/>
      <c r="I243" s="38"/>
      <c r="J243" s="38"/>
      <c r="K243" s="83">
        <v>15</v>
      </c>
      <c r="L243" s="83"/>
      <c r="M243" s="83"/>
      <c r="N243" s="38"/>
      <c r="O243" s="38"/>
      <c r="P243" s="41"/>
      <c r="Q243" s="42"/>
      <c r="R243" s="125"/>
      <c r="S243" s="135"/>
      <c r="T243" s="135"/>
      <c r="U243" s="135"/>
      <c r="V243" s="135"/>
      <c r="W243" s="135"/>
      <c r="X243" s="135"/>
      <c r="Y243" s="135"/>
      <c r="Z243" s="135"/>
      <c r="AA243" s="135"/>
      <c r="AB243" s="135"/>
      <c r="AC243" s="135"/>
      <c r="AD243" s="89"/>
      <c r="AE243" s="89"/>
      <c r="AF243" s="89"/>
      <c r="AG243" s="89"/>
      <c r="AH243" s="89"/>
      <c r="AI243" s="89"/>
      <c r="AJ243" s="89"/>
      <c r="AK243" s="89"/>
    </row>
    <row r="244" spans="1:37" ht="30.75" customHeight="1">
      <c r="A244" s="1" t="s">
        <v>77</v>
      </c>
      <c r="B244" s="15" t="e">
        <f>'MCC_2018-2019 Histoire'!#REF!</f>
        <v>#REF!</v>
      </c>
      <c r="C244" s="5" t="e">
        <f>'MCC_2018-2019 Histoire'!#REF!</f>
        <v>#REF!</v>
      </c>
      <c r="D244" s="6" t="s">
        <v>208</v>
      </c>
      <c r="E244" s="11"/>
      <c r="F244" s="6" t="s">
        <v>22</v>
      </c>
      <c r="G244" s="8"/>
      <c r="H244" s="5">
        <v>5</v>
      </c>
      <c r="I244" s="5">
        <v>5</v>
      </c>
      <c r="J244" s="5">
        <v>21</v>
      </c>
      <c r="K244" s="9">
        <v>7</v>
      </c>
      <c r="L244" s="9">
        <v>67</v>
      </c>
      <c r="M244" s="196">
        <f t="shared" ref="M244:M261" si="24">(K244/L244)*100</f>
        <v>10.44776119402985</v>
      </c>
      <c r="N244" s="10" t="e">
        <f>'MCC_2018-2019 Histoire'!#REF!</f>
        <v>#REF!</v>
      </c>
      <c r="O244" s="10" t="e">
        <f>'MCC_2018-2019 Histoire'!#REF!</f>
        <v>#REF!</v>
      </c>
      <c r="P244" s="26" t="e">
        <f>'MCC_2018-2019 Histoire'!#REF!</f>
        <v>#REF!</v>
      </c>
      <c r="Q244" s="187">
        <f t="shared" si="22"/>
        <v>8.7761194029850742</v>
      </c>
      <c r="R244" s="52">
        <v>1.5</v>
      </c>
      <c r="S244" s="53">
        <v>1</v>
      </c>
      <c r="T244" s="53">
        <v>24</v>
      </c>
      <c r="U244" s="53">
        <v>36</v>
      </c>
      <c r="V244" s="186">
        <f>U244*M244%</f>
        <v>3.761194029850746</v>
      </c>
      <c r="W244" s="53">
        <v>1</v>
      </c>
      <c r="X244" s="53">
        <v>2</v>
      </c>
      <c r="Y244" s="53">
        <v>24</v>
      </c>
      <c r="Z244" s="53">
        <f>X244*Y244</f>
        <v>48</v>
      </c>
      <c r="AA244" s="198">
        <f>M244*Z244%</f>
        <v>5.0149253731343277</v>
      </c>
      <c r="AB244" s="53"/>
      <c r="AC244" s="53"/>
      <c r="AD244" s="46"/>
      <c r="AE244" s="46"/>
      <c r="AF244" s="46"/>
      <c r="AG244" s="46"/>
      <c r="AH244" s="46"/>
      <c r="AI244" s="46"/>
      <c r="AJ244" s="46"/>
      <c r="AK244" s="46"/>
    </row>
    <row r="245" spans="1:37" ht="30.75" customHeight="1">
      <c r="A245" s="1" t="s">
        <v>81</v>
      </c>
      <c r="B245" s="15" t="e">
        <f>'MCC_2018-2019 Histoire'!#REF!</f>
        <v>#REF!</v>
      </c>
      <c r="C245" s="5" t="e">
        <f>'MCC_2018-2019 Histoire'!#REF!</f>
        <v>#REF!</v>
      </c>
      <c r="D245" s="6" t="s">
        <v>208</v>
      </c>
      <c r="E245" s="6" t="s">
        <v>112</v>
      </c>
      <c r="F245" s="6" t="s">
        <v>22</v>
      </c>
      <c r="G245" s="8"/>
      <c r="H245" s="5">
        <v>5</v>
      </c>
      <c r="I245" s="5">
        <v>5</v>
      </c>
      <c r="J245" s="5">
        <v>22</v>
      </c>
      <c r="K245" s="9">
        <v>6</v>
      </c>
      <c r="L245" s="9">
        <v>75</v>
      </c>
      <c r="M245" s="196">
        <f t="shared" si="24"/>
        <v>8</v>
      </c>
      <c r="N245" s="10" t="e">
        <f>'MCC_2018-2019 Histoire'!#REF!</f>
        <v>#REF!</v>
      </c>
      <c r="O245" s="10" t="e">
        <f>'MCC_2018-2019 Histoire'!#REF!</f>
        <v>#REF!</v>
      </c>
      <c r="P245" s="26" t="e">
        <f>'MCC_2018-2019 Histoire'!#REF!</f>
        <v>#REF!</v>
      </c>
      <c r="Q245" s="187">
        <f t="shared" si="22"/>
        <v>2.88</v>
      </c>
      <c r="R245" s="52">
        <v>1.5</v>
      </c>
      <c r="S245" s="53">
        <v>1</v>
      </c>
      <c r="T245" s="53">
        <v>24</v>
      </c>
      <c r="U245" s="53">
        <v>36</v>
      </c>
      <c r="V245" s="186">
        <f>U245*M245%</f>
        <v>2.88</v>
      </c>
      <c r="W245" s="53"/>
      <c r="X245" s="53"/>
      <c r="Y245" s="53"/>
      <c r="Z245" s="53"/>
      <c r="AA245" s="198"/>
      <c r="AB245" s="53"/>
      <c r="AC245" s="53"/>
      <c r="AD245" s="46"/>
      <c r="AE245" s="46"/>
      <c r="AF245" s="46"/>
      <c r="AG245" s="46"/>
      <c r="AH245" s="46"/>
      <c r="AI245" s="46"/>
      <c r="AJ245" s="46"/>
      <c r="AK245" s="46"/>
    </row>
    <row r="246" spans="1:37" ht="30.75" customHeight="1">
      <c r="A246" s="1" t="s">
        <v>81</v>
      </c>
      <c r="B246" s="15" t="e">
        <f>'MCC_2018-2019 Histoire'!#REF!</f>
        <v>#REF!</v>
      </c>
      <c r="C246" s="5" t="e">
        <f>'MCC_2018-2019 Histoire'!#REF!</f>
        <v>#REF!</v>
      </c>
      <c r="D246" s="6" t="s">
        <v>208</v>
      </c>
      <c r="E246" s="6" t="s">
        <v>112</v>
      </c>
      <c r="F246" s="6" t="s">
        <v>22</v>
      </c>
      <c r="G246" s="8"/>
      <c r="H246" s="5">
        <v>5</v>
      </c>
      <c r="I246" s="5">
        <v>5</v>
      </c>
      <c r="J246" s="5">
        <v>22</v>
      </c>
      <c r="K246" s="9">
        <v>6</v>
      </c>
      <c r="L246" s="9">
        <v>72</v>
      </c>
      <c r="M246" s="196">
        <f t="shared" si="24"/>
        <v>8.3333333333333321</v>
      </c>
      <c r="N246" s="10" t="e">
        <f>'MCC_2018-2019 Histoire'!#REF!</f>
        <v>#REF!</v>
      </c>
      <c r="O246" s="10" t="e">
        <f>'MCC_2018-2019 Histoire'!#REF!</f>
        <v>#REF!</v>
      </c>
      <c r="P246" s="26" t="e">
        <f>'MCC_2018-2019 Histoire'!#REF!</f>
        <v>#REF!</v>
      </c>
      <c r="Q246" s="187">
        <f t="shared" si="22"/>
        <v>3.9999999999999991</v>
      </c>
      <c r="R246" s="52"/>
      <c r="S246" s="53"/>
      <c r="T246" s="53"/>
      <c r="U246" s="53"/>
      <c r="V246" s="186"/>
      <c r="W246" s="53">
        <v>1</v>
      </c>
      <c r="X246" s="53">
        <v>2</v>
      </c>
      <c r="Y246" s="53">
        <v>24</v>
      </c>
      <c r="Z246" s="53">
        <f>X246*Y246</f>
        <v>48</v>
      </c>
      <c r="AA246" s="198">
        <f>M246*Z246%</f>
        <v>3.9999999999999991</v>
      </c>
      <c r="AB246" s="53"/>
      <c r="AC246" s="53"/>
      <c r="AD246" s="46"/>
      <c r="AE246" s="46"/>
      <c r="AF246" s="46"/>
      <c r="AG246" s="46"/>
      <c r="AH246" s="46"/>
      <c r="AI246" s="46"/>
      <c r="AJ246" s="46"/>
      <c r="AK246" s="46"/>
    </row>
    <row r="247" spans="1:37" ht="30.75" customHeight="1">
      <c r="A247" s="1" t="s">
        <v>86</v>
      </c>
      <c r="B247" s="257" t="e">
        <f>'MCC_2018-2019 Histoire'!#REF!</f>
        <v>#REF!</v>
      </c>
      <c r="C247" s="5" t="e">
        <f>'MCC_2018-2019 Histoire'!#REF!</f>
        <v>#REF!</v>
      </c>
      <c r="D247" s="6" t="s">
        <v>208</v>
      </c>
      <c r="E247" s="11"/>
      <c r="F247" s="6" t="s">
        <v>22</v>
      </c>
      <c r="G247" s="8"/>
      <c r="H247" s="5">
        <v>3</v>
      </c>
      <c r="I247" s="5">
        <v>3</v>
      </c>
      <c r="J247" s="10"/>
      <c r="K247" s="9">
        <v>6</v>
      </c>
      <c r="L247" s="9">
        <v>66</v>
      </c>
      <c r="M247" s="196">
        <f t="shared" si="24"/>
        <v>9.0909090909090917</v>
      </c>
      <c r="N247" s="10" t="e">
        <f>'MCC_2018-2019 Histoire'!#REF!</f>
        <v>#REF!</v>
      </c>
      <c r="O247" s="10" t="e">
        <f>'MCC_2018-2019 Histoire'!#REF!</f>
        <v>#REF!</v>
      </c>
      <c r="P247" s="26" t="e">
        <f>'MCC_2018-2019 Histoire'!#REF!</f>
        <v>#REF!</v>
      </c>
      <c r="Q247" s="187">
        <f t="shared" si="22"/>
        <v>4.3636363636363642</v>
      </c>
      <c r="R247" s="52"/>
      <c r="S247" s="53"/>
      <c r="T247" s="53"/>
      <c r="U247" s="53"/>
      <c r="V247" s="53"/>
      <c r="W247" s="53">
        <v>1</v>
      </c>
      <c r="X247" s="53">
        <v>2</v>
      </c>
      <c r="Y247" s="53">
        <v>24</v>
      </c>
      <c r="Z247" s="53">
        <f>X247*Y247</f>
        <v>48</v>
      </c>
      <c r="AA247" s="198">
        <f>M247*Z247%</f>
        <v>4.3636363636363642</v>
      </c>
      <c r="AB247" s="53"/>
      <c r="AC247" s="53"/>
      <c r="AD247" s="46"/>
      <c r="AE247" s="46"/>
      <c r="AF247" s="46"/>
      <c r="AG247" s="46"/>
      <c r="AH247" s="46"/>
      <c r="AI247" s="46"/>
      <c r="AJ247" s="46"/>
      <c r="AK247" s="46"/>
    </row>
    <row r="248" spans="1:37" ht="30.75" customHeight="1">
      <c r="A248" s="184" t="s">
        <v>88</v>
      </c>
      <c r="B248" s="189" t="e">
        <f>'MCC_2018-2019 Histoire'!#REF!</f>
        <v>#REF!</v>
      </c>
      <c r="C248" s="165" t="e">
        <f>'MCC_2018-2019 Histoire'!#REF!</f>
        <v>#REF!</v>
      </c>
      <c r="D248" s="166" t="s">
        <v>208</v>
      </c>
      <c r="E248" s="166" t="s">
        <v>237</v>
      </c>
      <c r="F248" s="166" t="s">
        <v>22</v>
      </c>
      <c r="G248" s="168">
        <v>1</v>
      </c>
      <c r="H248" s="165">
        <v>2</v>
      </c>
      <c r="I248" s="165">
        <v>2</v>
      </c>
      <c r="J248" s="169"/>
      <c r="K248" s="170">
        <v>60</v>
      </c>
      <c r="L248" s="170">
        <v>60</v>
      </c>
      <c r="M248" s="170">
        <f t="shared" si="24"/>
        <v>100</v>
      </c>
      <c r="N248" s="169"/>
      <c r="O248" s="169">
        <v>18</v>
      </c>
      <c r="P248" s="171"/>
      <c r="Q248" s="224">
        <f t="shared" si="22"/>
        <v>36</v>
      </c>
      <c r="R248" s="173"/>
      <c r="S248" s="174"/>
      <c r="T248" s="174"/>
      <c r="U248" s="174"/>
      <c r="V248" s="174"/>
      <c r="W248" s="174">
        <v>1</v>
      </c>
      <c r="X248" s="174">
        <v>2</v>
      </c>
      <c r="Y248" s="174">
        <v>18</v>
      </c>
      <c r="Z248" s="174">
        <f>X248*Y248</f>
        <v>36</v>
      </c>
      <c r="AA248" s="228">
        <f>M248*Z248%</f>
        <v>36</v>
      </c>
      <c r="AB248" s="174"/>
      <c r="AC248" s="174"/>
      <c r="AD248" s="222"/>
      <c r="AE248" s="222"/>
      <c r="AF248" s="222"/>
      <c r="AG248" s="222"/>
      <c r="AH248" s="222"/>
      <c r="AI248" s="222"/>
      <c r="AJ248" s="222"/>
      <c r="AK248" s="222"/>
    </row>
    <row r="249" spans="1:37" ht="30.75" customHeight="1">
      <c r="A249" s="1" t="s">
        <v>91</v>
      </c>
      <c r="B249" s="15" t="str">
        <f>'MCC_2018-2019 Histoire'!C241</f>
        <v>Révoltes et révolutions</v>
      </c>
      <c r="C249" s="5" t="str">
        <f>'MCC_2018-2019 Histoire'!D241</f>
        <v>DOL6DH11
LOL6DH11</v>
      </c>
      <c r="D249" s="6" t="s">
        <v>239</v>
      </c>
      <c r="E249" s="6" t="s">
        <v>179</v>
      </c>
      <c r="F249" s="6" t="s">
        <v>22</v>
      </c>
      <c r="G249" s="8"/>
      <c r="H249" s="5">
        <v>3</v>
      </c>
      <c r="I249" s="5">
        <v>3</v>
      </c>
      <c r="J249" s="5">
        <v>22</v>
      </c>
      <c r="K249" s="9">
        <v>8</v>
      </c>
      <c r="L249" s="9">
        <v>23</v>
      </c>
      <c r="M249" s="196">
        <f t="shared" si="24"/>
        <v>34.782608695652172</v>
      </c>
      <c r="N249" s="10">
        <f>'MCC_2018-2019 Histoire'!N241</f>
        <v>24</v>
      </c>
      <c r="O249" s="10">
        <f>'MCC_2018-2019 Histoire'!O241</f>
        <v>0</v>
      </c>
      <c r="P249" s="26">
        <f>'MCC_2018-2019 Histoire'!P241</f>
        <v>0</v>
      </c>
      <c r="Q249" s="187">
        <f t="shared" si="22"/>
        <v>12.521739130434781</v>
      </c>
      <c r="R249" s="52">
        <v>1.5</v>
      </c>
      <c r="S249" s="53">
        <v>1</v>
      </c>
      <c r="T249" s="53">
        <v>24</v>
      </c>
      <c r="U249" s="53">
        <v>36</v>
      </c>
      <c r="V249" s="186">
        <f>U249*M249%</f>
        <v>12.521739130434781</v>
      </c>
      <c r="W249" s="53"/>
      <c r="X249" s="53"/>
      <c r="Y249" s="53"/>
      <c r="Z249" s="53"/>
      <c r="AA249" s="53"/>
      <c r="AB249" s="53"/>
      <c r="AC249" s="53"/>
      <c r="AD249" s="46"/>
      <c r="AE249" s="46"/>
      <c r="AF249" s="46"/>
      <c r="AG249" s="46"/>
      <c r="AH249" s="46"/>
      <c r="AI249" s="46"/>
      <c r="AJ249" s="46"/>
      <c r="AK249" s="46"/>
    </row>
    <row r="250" spans="1:37" ht="30.75" customHeight="1">
      <c r="A250" s="1" t="s">
        <v>95</v>
      </c>
      <c r="B250" s="15" t="str">
        <f>'MCC_2018-2019 Histoire'!C242</f>
        <v>Presse et politique 19è-21è</v>
      </c>
      <c r="C250" s="5" t="str">
        <f>'MCC_2018-2019 Histoire'!D242</f>
        <v>DOL6DH23
LOL6DH26</v>
      </c>
      <c r="D250" s="6" t="s">
        <v>239</v>
      </c>
      <c r="E250" s="6" t="s">
        <v>179</v>
      </c>
      <c r="F250" s="6" t="s">
        <v>22</v>
      </c>
      <c r="G250" s="8"/>
      <c r="H250" s="5">
        <v>2</v>
      </c>
      <c r="I250" s="5">
        <v>2</v>
      </c>
      <c r="J250" s="5">
        <v>22</v>
      </c>
      <c r="K250" s="9">
        <v>8</v>
      </c>
      <c r="L250" s="9">
        <v>23</v>
      </c>
      <c r="M250" s="196">
        <f t="shared" si="24"/>
        <v>34.782608695652172</v>
      </c>
      <c r="N250" s="10">
        <f>'MCC_2018-2019 Histoire'!N242</f>
        <v>24</v>
      </c>
      <c r="O250" s="10">
        <f>'MCC_2018-2019 Histoire'!O242</f>
        <v>0</v>
      </c>
      <c r="P250" s="26">
        <f>'MCC_2018-2019 Histoire'!P242</f>
        <v>0</v>
      </c>
      <c r="Q250" s="187">
        <f t="shared" si="22"/>
        <v>12.521739130434781</v>
      </c>
      <c r="R250" s="52">
        <v>1.5</v>
      </c>
      <c r="S250" s="53">
        <v>1</v>
      </c>
      <c r="T250" s="53">
        <v>24</v>
      </c>
      <c r="U250" s="53">
        <v>36</v>
      </c>
      <c r="V250" s="186">
        <f>U250*M250%</f>
        <v>12.521739130434781</v>
      </c>
      <c r="W250" s="53"/>
      <c r="X250" s="53"/>
      <c r="Y250" s="53"/>
      <c r="Z250" s="53"/>
      <c r="AA250" s="53"/>
      <c r="AB250" s="53"/>
      <c r="AC250" s="53"/>
      <c r="AD250" s="46"/>
      <c r="AE250" s="46"/>
      <c r="AF250" s="46"/>
      <c r="AG250" s="46"/>
      <c r="AH250" s="46"/>
      <c r="AI250" s="46"/>
      <c r="AJ250" s="46"/>
      <c r="AK250" s="46"/>
    </row>
    <row r="251" spans="1:37" ht="30.75" customHeight="1">
      <c r="A251" s="1" t="s">
        <v>98</v>
      </c>
      <c r="B251" s="15" t="str">
        <f>'MCC_2018-2019 Histoire'!C243</f>
        <v>Histoire politique et culturelle de l'idée européenne</v>
      </c>
      <c r="C251" s="5" t="str">
        <f>'MCC_2018-2019 Histoire'!D243</f>
        <v>DOM2AP22
LOL6DH27
LOM2HC28</v>
      </c>
      <c r="D251" s="6" t="s">
        <v>239</v>
      </c>
      <c r="E251" s="6" t="s">
        <v>242</v>
      </c>
      <c r="F251" s="6" t="s">
        <v>22</v>
      </c>
      <c r="G251" s="8"/>
      <c r="H251" s="5">
        <v>3</v>
      </c>
      <c r="I251" s="5">
        <v>3</v>
      </c>
      <c r="J251" s="5">
        <v>22</v>
      </c>
      <c r="K251" s="9">
        <v>6</v>
      </c>
      <c r="L251" s="9">
        <v>25</v>
      </c>
      <c r="M251" s="196">
        <f t="shared" si="24"/>
        <v>24</v>
      </c>
      <c r="N251" s="10">
        <f>'MCC_2018-2019 Histoire'!N243</f>
        <v>24</v>
      </c>
      <c r="O251" s="10">
        <f>'MCC_2018-2019 Histoire'!O243</f>
        <v>0</v>
      </c>
      <c r="P251" s="26">
        <f>'MCC_2018-2019 Histoire'!P243</f>
        <v>0</v>
      </c>
      <c r="Q251" s="187">
        <f t="shared" si="22"/>
        <v>8.64</v>
      </c>
      <c r="R251" s="52">
        <v>1.5</v>
      </c>
      <c r="S251" s="53">
        <v>1</v>
      </c>
      <c r="T251" s="53">
        <v>24</v>
      </c>
      <c r="U251" s="53">
        <v>36</v>
      </c>
      <c r="V251" s="186">
        <f>U251*M251%</f>
        <v>8.64</v>
      </c>
      <c r="W251" s="53"/>
      <c r="X251" s="53"/>
      <c r="Y251" s="53"/>
      <c r="Z251" s="53"/>
      <c r="AA251" s="53"/>
      <c r="AB251" s="53"/>
      <c r="AC251" s="53"/>
      <c r="AD251" s="46"/>
      <c r="AE251" s="46"/>
      <c r="AF251" s="46"/>
      <c r="AG251" s="46"/>
      <c r="AH251" s="46"/>
      <c r="AI251" s="46"/>
      <c r="AJ251" s="46"/>
      <c r="AK251" s="46"/>
    </row>
    <row r="252" spans="1:37" ht="30.75" customHeight="1">
      <c r="A252" s="188"/>
      <c r="B252" s="189" t="str">
        <f>'MCC_2018-2019 Histoire'!C244</f>
        <v>Choix UE spécialisation 2 parcours Histoire-Droit CM S6 (1 UE au choix parmi 4)</v>
      </c>
      <c r="C252" s="169">
        <f>'MCC_2018-2019 Histoire'!D244</f>
        <v>0</v>
      </c>
      <c r="D252" s="166" t="s">
        <v>239</v>
      </c>
      <c r="E252" s="167"/>
      <c r="F252" s="167"/>
      <c r="G252" s="168">
        <v>2</v>
      </c>
      <c r="H252" s="165" t="s">
        <v>243</v>
      </c>
      <c r="I252" s="165" t="s">
        <v>243</v>
      </c>
      <c r="J252" s="169"/>
      <c r="K252" s="229"/>
      <c r="L252" s="188"/>
      <c r="M252" s="188"/>
      <c r="N252" s="169"/>
      <c r="O252" s="169"/>
      <c r="P252" s="171"/>
      <c r="Q252" s="172"/>
      <c r="R252" s="173"/>
      <c r="S252" s="174"/>
      <c r="T252" s="174"/>
      <c r="U252" s="174"/>
      <c r="V252" s="174"/>
      <c r="W252" s="174"/>
      <c r="X252" s="174"/>
      <c r="Y252" s="174"/>
      <c r="Z252" s="174"/>
      <c r="AA252" s="174"/>
      <c r="AB252" s="174"/>
      <c r="AC252" s="174"/>
      <c r="AD252" s="222"/>
      <c r="AE252" s="222"/>
      <c r="AF252" s="222"/>
      <c r="AG252" s="222"/>
      <c r="AH252" s="222"/>
      <c r="AI252" s="222"/>
      <c r="AJ252" s="222"/>
      <c r="AK252" s="222"/>
    </row>
    <row r="253" spans="1:37" ht="30.75" customHeight="1">
      <c r="A253" s="1" t="s">
        <v>104</v>
      </c>
      <c r="B253" s="21" t="str">
        <f>'MCC_2018-2019 Histoire'!C245</f>
        <v>Droit du travail 2 - Relations collectives</v>
      </c>
      <c r="C253" s="5" t="str">
        <f>'MCC_2018-2019 Histoire'!D245</f>
        <v>DOL6DH37
LOL6DH37</v>
      </c>
      <c r="D253" s="11"/>
      <c r="E253" s="6" t="s">
        <v>179</v>
      </c>
      <c r="F253" s="6" t="s">
        <v>41</v>
      </c>
      <c r="G253" s="8"/>
      <c r="H253" s="10"/>
      <c r="I253" s="10"/>
      <c r="J253" s="26"/>
      <c r="K253" s="234">
        <v>3</v>
      </c>
      <c r="L253" s="230">
        <v>208</v>
      </c>
      <c r="M253" s="196">
        <f t="shared" si="24"/>
        <v>1.4423076923076923</v>
      </c>
      <c r="N253" s="256">
        <f>'MCC_2018-2019 Histoire'!N245</f>
        <v>30</v>
      </c>
      <c r="O253" s="256">
        <f>'MCC_2018-2019 Histoire'!O245</f>
        <v>0</v>
      </c>
      <c r="P253" s="26">
        <f>'MCC_2018-2019 Histoire'!P245</f>
        <v>0</v>
      </c>
      <c r="Q253" s="187">
        <f t="shared" si="22"/>
        <v>0.64903846153846145</v>
      </c>
      <c r="R253" s="52">
        <v>1.5</v>
      </c>
      <c r="S253" s="53">
        <v>1</v>
      </c>
      <c r="T253" s="53">
        <v>30</v>
      </c>
      <c r="U253" s="53">
        <v>45</v>
      </c>
      <c r="V253" s="186">
        <f>U253*M253%</f>
        <v>0.64903846153846145</v>
      </c>
      <c r="W253" s="53"/>
      <c r="X253" s="53"/>
      <c r="Y253" s="53"/>
      <c r="Z253" s="53"/>
      <c r="AA253" s="53"/>
      <c r="AB253" s="53"/>
      <c r="AC253" s="53"/>
      <c r="AD253" s="46"/>
      <c r="AE253" s="46"/>
      <c r="AF253" s="46"/>
      <c r="AG253" s="46"/>
      <c r="AH253" s="46"/>
      <c r="AI253" s="46"/>
      <c r="AJ253" s="46"/>
      <c r="AK253" s="46"/>
    </row>
    <row r="254" spans="1:37" ht="30.75" customHeight="1">
      <c r="A254" s="1" t="s">
        <v>107</v>
      </c>
      <c r="B254" s="21" t="str">
        <f>'MCC_2018-2019 Histoire'!C248</f>
        <v>Libertés publiques et droits fondamentaux</v>
      </c>
      <c r="C254" s="5" t="str">
        <f>'MCC_2018-2019 Histoire'!D248</f>
        <v>DOL6DH38
LOL6DH38</v>
      </c>
      <c r="D254" s="11"/>
      <c r="E254" s="6" t="s">
        <v>179</v>
      </c>
      <c r="F254" s="6" t="s">
        <v>41</v>
      </c>
      <c r="G254" s="8"/>
      <c r="H254" s="10"/>
      <c r="I254" s="10"/>
      <c r="J254" s="26"/>
      <c r="K254" s="234">
        <v>2</v>
      </c>
      <c r="L254" s="230">
        <v>201</v>
      </c>
      <c r="M254" s="196">
        <f t="shared" si="24"/>
        <v>0.99502487562189057</v>
      </c>
      <c r="N254" s="256">
        <f>'MCC_2018-2019 Histoire'!N248</f>
        <v>30</v>
      </c>
      <c r="O254" s="256">
        <f>'MCC_2018-2019 Histoire'!O248</f>
        <v>0</v>
      </c>
      <c r="P254" s="26">
        <f>'MCC_2018-2019 Histoire'!P248</f>
        <v>0</v>
      </c>
      <c r="Q254" s="187">
        <f t="shared" si="22"/>
        <v>0.44776119402985076</v>
      </c>
      <c r="R254" s="52">
        <v>1.5</v>
      </c>
      <c r="S254" s="53">
        <v>1</v>
      </c>
      <c r="T254" s="53">
        <v>30</v>
      </c>
      <c r="U254" s="53">
        <v>45</v>
      </c>
      <c r="V254" s="186">
        <f>U254*M254%</f>
        <v>0.44776119402985076</v>
      </c>
      <c r="W254" s="53"/>
      <c r="X254" s="53"/>
      <c r="Y254" s="53"/>
      <c r="Z254" s="53"/>
      <c r="AA254" s="53"/>
      <c r="AB254" s="53"/>
      <c r="AC254" s="53"/>
      <c r="AD254" s="46"/>
      <c r="AE254" s="46"/>
      <c r="AF254" s="46"/>
      <c r="AG254" s="46"/>
      <c r="AH254" s="46"/>
      <c r="AI254" s="46"/>
      <c r="AJ254" s="46"/>
      <c r="AK254" s="46"/>
    </row>
    <row r="255" spans="1:37" ht="30.75" customHeight="1">
      <c r="A255" s="1" t="s">
        <v>109</v>
      </c>
      <c r="B255" s="21" t="str">
        <f>'MCC_2018-2019 Histoire'!C247</f>
        <v>Droit international public II</v>
      </c>
      <c r="C255" s="5" t="str">
        <f>'MCC_2018-2019 Histoire'!D247</f>
        <v>DOL6DH35
LOL6DH35</v>
      </c>
      <c r="D255" s="11"/>
      <c r="E255" s="6" t="s">
        <v>179</v>
      </c>
      <c r="F255" s="6" t="s">
        <v>41</v>
      </c>
      <c r="G255" s="8"/>
      <c r="H255" s="10"/>
      <c r="I255" s="10"/>
      <c r="J255" s="26"/>
      <c r="K255" s="234">
        <v>3</v>
      </c>
      <c r="L255" s="230">
        <v>187</v>
      </c>
      <c r="M255" s="196">
        <f t="shared" si="24"/>
        <v>1.6042780748663104</v>
      </c>
      <c r="N255" s="256">
        <f>'MCC_2018-2019 Histoire'!N247</f>
        <v>30</v>
      </c>
      <c r="O255" s="256">
        <f>'MCC_2018-2019 Histoire'!O247</f>
        <v>0</v>
      </c>
      <c r="P255" s="26">
        <f>'MCC_2018-2019 Histoire'!P247</f>
        <v>0</v>
      </c>
      <c r="Q255" s="187">
        <f t="shared" si="22"/>
        <v>0.72192513368983968</v>
      </c>
      <c r="R255" s="52">
        <v>1.5</v>
      </c>
      <c r="S255" s="53">
        <v>1</v>
      </c>
      <c r="T255" s="53">
        <v>30</v>
      </c>
      <c r="U255" s="53">
        <v>45</v>
      </c>
      <c r="V255" s="186">
        <f>U255*M255%</f>
        <v>0.72192513368983968</v>
      </c>
      <c r="W255" s="53"/>
      <c r="X255" s="53"/>
      <c r="Y255" s="53"/>
      <c r="Z255" s="53"/>
      <c r="AA255" s="53"/>
      <c r="AB255" s="53"/>
      <c r="AC255" s="53"/>
      <c r="AD255" s="46"/>
      <c r="AE255" s="46"/>
      <c r="AF255" s="46"/>
      <c r="AG255" s="46"/>
      <c r="AH255" s="46"/>
      <c r="AI255" s="46"/>
      <c r="AJ255" s="46"/>
      <c r="AK255" s="46"/>
    </row>
    <row r="256" spans="1:37" ht="30.75" customHeight="1">
      <c r="A256" s="1" t="s">
        <v>113</v>
      </c>
      <c r="B256" s="21" t="str">
        <f>'MCC_2018-2019 Histoire'!C246</f>
        <v>Droit de l'Union Européenne</v>
      </c>
      <c r="C256" s="5" t="str">
        <f>'MCC_2018-2019 Histoire'!D246</f>
        <v>DOL6DH39
LOL6DH39</v>
      </c>
      <c r="D256" s="11"/>
      <c r="E256" s="6" t="s">
        <v>179</v>
      </c>
      <c r="F256" s="6" t="s">
        <v>41</v>
      </c>
      <c r="G256" s="8"/>
      <c r="H256" s="10"/>
      <c r="I256" s="10"/>
      <c r="J256" s="26"/>
      <c r="K256" s="234">
        <v>2</v>
      </c>
      <c r="L256" s="230">
        <v>200</v>
      </c>
      <c r="M256" s="196">
        <f t="shared" si="24"/>
        <v>1</v>
      </c>
      <c r="N256" s="256">
        <f>'MCC_2018-2019 Histoire'!N246</f>
        <v>30</v>
      </c>
      <c r="O256" s="256">
        <f>'MCC_2018-2019 Histoire'!O246</f>
        <v>0</v>
      </c>
      <c r="P256" s="26">
        <f>'MCC_2018-2019 Histoire'!P246</f>
        <v>0</v>
      </c>
      <c r="Q256" s="187">
        <f t="shared" si="22"/>
        <v>0.45</v>
      </c>
      <c r="R256" s="52">
        <v>1.5</v>
      </c>
      <c r="S256" s="53">
        <v>1</v>
      </c>
      <c r="T256" s="53">
        <v>30</v>
      </c>
      <c r="U256" s="53">
        <v>45</v>
      </c>
      <c r="V256" s="186">
        <f>U256*M256%</f>
        <v>0.45</v>
      </c>
      <c r="W256" s="53"/>
      <c r="X256" s="53"/>
      <c r="Y256" s="53"/>
      <c r="Z256" s="53"/>
      <c r="AA256" s="53"/>
      <c r="AB256" s="53"/>
      <c r="AC256" s="53"/>
      <c r="AD256" s="46"/>
      <c r="AE256" s="46"/>
      <c r="AF256" s="46"/>
      <c r="AG256" s="46"/>
      <c r="AH256" s="46"/>
      <c r="AI256" s="46"/>
      <c r="AJ256" s="46"/>
      <c r="AK256" s="46"/>
    </row>
    <row r="257" spans="1:37" ht="30.75" customHeight="1">
      <c r="A257" s="188"/>
      <c r="B257" s="189" t="str">
        <f>'MCC_2018-2019 Histoire'!C249</f>
        <v>Choix UE spécialisation 1 parcours Histoire-Droit CM+TD S6 (1 UE au choix parmi 4)</v>
      </c>
      <c r="C257" s="169">
        <f>'MCC_2018-2019 Histoire'!D249</f>
        <v>0</v>
      </c>
      <c r="D257" s="166" t="s">
        <v>239</v>
      </c>
      <c r="E257" s="167"/>
      <c r="F257" s="167"/>
      <c r="G257" s="168">
        <v>1</v>
      </c>
      <c r="H257" s="165">
        <v>1</v>
      </c>
      <c r="I257" s="165">
        <v>1</v>
      </c>
      <c r="J257" s="169"/>
      <c r="K257" s="231"/>
      <c r="L257" s="232"/>
      <c r="M257" s="188"/>
      <c r="N257" s="169"/>
      <c r="O257" s="169"/>
      <c r="P257" s="171"/>
      <c r="Q257" s="172"/>
      <c r="R257" s="173"/>
      <c r="S257" s="174"/>
      <c r="T257" s="174"/>
      <c r="U257" s="174"/>
      <c r="V257" s="174"/>
      <c r="W257" s="174"/>
      <c r="X257" s="174"/>
      <c r="Y257" s="174"/>
      <c r="Z257" s="174"/>
      <c r="AA257" s="174"/>
      <c r="AB257" s="174"/>
      <c r="AC257" s="174"/>
      <c r="AD257" s="222"/>
      <c r="AE257" s="222"/>
      <c r="AF257" s="222"/>
      <c r="AG257" s="222"/>
      <c r="AH257" s="222"/>
      <c r="AI257" s="222"/>
      <c r="AJ257" s="222"/>
      <c r="AK257" s="222"/>
    </row>
    <row r="258" spans="1:37" ht="30.75" customHeight="1">
      <c r="A258" s="1" t="s">
        <v>118</v>
      </c>
      <c r="B258" s="21" t="str">
        <f>'MCC_2018-2019 Histoire'!C250</f>
        <v>Droit du travail 2 - Relations collectives avec TD</v>
      </c>
      <c r="C258" s="24" t="str">
        <f>'MCC_2018-2019 Histoire'!D250</f>
        <v>?</v>
      </c>
      <c r="D258" s="11"/>
      <c r="E258" s="6" t="s">
        <v>179</v>
      </c>
      <c r="F258" s="6" t="s">
        <v>41</v>
      </c>
      <c r="G258" s="8"/>
      <c r="H258" s="10"/>
      <c r="I258" s="10"/>
      <c r="J258" s="10"/>
      <c r="K258" s="233">
        <v>3</v>
      </c>
      <c r="L258" s="233">
        <v>147</v>
      </c>
      <c r="M258" s="196">
        <f t="shared" si="24"/>
        <v>2.0408163265306123</v>
      </c>
      <c r="N258" s="256">
        <f>'MCC_2018-2019 Histoire'!N250</f>
        <v>30</v>
      </c>
      <c r="O258" s="256">
        <f>'MCC_2018-2019 Histoire'!O250</f>
        <v>15</v>
      </c>
      <c r="P258" s="26">
        <f>'MCC_2018-2019 Histoire'!P250</f>
        <v>0</v>
      </c>
      <c r="Q258" s="187">
        <f t="shared" si="22"/>
        <v>2.25</v>
      </c>
      <c r="R258" s="52"/>
      <c r="S258" s="53"/>
      <c r="T258" s="53"/>
      <c r="U258" s="53"/>
      <c r="V258" s="53"/>
      <c r="W258" s="53">
        <v>1</v>
      </c>
      <c r="X258" s="53">
        <v>1</v>
      </c>
      <c r="Y258" s="53">
        <v>15</v>
      </c>
      <c r="Z258" s="53">
        <f>X258*Y258</f>
        <v>15</v>
      </c>
      <c r="AA258" s="53">
        <f>Y258*Z258%</f>
        <v>2.25</v>
      </c>
      <c r="AB258" s="53"/>
      <c r="AC258" s="53"/>
      <c r="AD258" s="46"/>
      <c r="AE258" s="46"/>
      <c r="AF258" s="46"/>
      <c r="AG258" s="46"/>
      <c r="AH258" s="46"/>
      <c r="AI258" s="46"/>
      <c r="AJ258" s="46"/>
      <c r="AK258" s="46"/>
    </row>
    <row r="259" spans="1:37" ht="30.75" customHeight="1">
      <c r="A259" s="1" t="s">
        <v>123</v>
      </c>
      <c r="B259" s="21" t="str">
        <f>'MCC_2018-2019 Histoire'!C253</f>
        <v>Libertés publiques et droits fondamentaux avec TD</v>
      </c>
      <c r="C259" s="24" t="str">
        <f>'MCC_2018-2019 Histoire'!D253</f>
        <v>?</v>
      </c>
      <c r="D259" s="11"/>
      <c r="E259" s="6" t="s">
        <v>179</v>
      </c>
      <c r="F259" s="6" t="s">
        <v>41</v>
      </c>
      <c r="G259" s="8"/>
      <c r="H259" s="10"/>
      <c r="I259" s="10"/>
      <c r="J259" s="10"/>
      <c r="K259" s="233">
        <v>2</v>
      </c>
      <c r="L259" s="233">
        <v>96</v>
      </c>
      <c r="M259" s="196">
        <f t="shared" si="24"/>
        <v>2.083333333333333</v>
      </c>
      <c r="N259" s="256">
        <f>'MCC_2018-2019 Histoire'!N253</f>
        <v>30</v>
      </c>
      <c r="O259" s="256">
        <f>'MCC_2018-2019 Histoire'!O253</f>
        <v>15</v>
      </c>
      <c r="P259" s="26">
        <f>'MCC_2018-2019 Histoire'!P253</f>
        <v>0</v>
      </c>
      <c r="Q259" s="187">
        <f t="shared" si="22"/>
        <v>2.25</v>
      </c>
      <c r="R259" s="52"/>
      <c r="S259" s="53"/>
      <c r="T259" s="53"/>
      <c r="U259" s="53"/>
      <c r="V259" s="53"/>
      <c r="W259" s="53">
        <v>1</v>
      </c>
      <c r="X259" s="53">
        <v>1</v>
      </c>
      <c r="Y259" s="53">
        <v>15</v>
      </c>
      <c r="Z259" s="53">
        <f>X259*Y259</f>
        <v>15</v>
      </c>
      <c r="AA259" s="53">
        <f>Y259*Z259%</f>
        <v>2.25</v>
      </c>
      <c r="AB259" s="53"/>
      <c r="AC259" s="53"/>
      <c r="AD259" s="46"/>
      <c r="AE259" s="46"/>
      <c r="AF259" s="46"/>
      <c r="AG259" s="46"/>
      <c r="AH259" s="46"/>
      <c r="AI259" s="46"/>
      <c r="AJ259" s="46"/>
      <c r="AK259" s="46"/>
    </row>
    <row r="260" spans="1:37" ht="30.75" customHeight="1">
      <c r="A260" s="1" t="s">
        <v>126</v>
      </c>
      <c r="B260" s="21" t="str">
        <f>'MCC_2018-2019 Histoire'!C252</f>
        <v>Droit international public II  avec D</v>
      </c>
      <c r="C260" s="24" t="str">
        <f>'MCC_2018-2019 Histoire'!D252</f>
        <v>?</v>
      </c>
      <c r="D260" s="11"/>
      <c r="E260" s="6" t="s">
        <v>179</v>
      </c>
      <c r="F260" s="6" t="s">
        <v>41</v>
      </c>
      <c r="G260" s="8"/>
      <c r="H260" s="10"/>
      <c r="I260" s="10"/>
      <c r="J260" s="10"/>
      <c r="K260" s="233">
        <v>3</v>
      </c>
      <c r="L260" s="233">
        <v>42</v>
      </c>
      <c r="M260" s="196">
        <f t="shared" si="24"/>
        <v>7.1428571428571423</v>
      </c>
      <c r="N260" s="256">
        <f>'MCC_2018-2019 Histoire'!N252</f>
        <v>30</v>
      </c>
      <c r="O260" s="256">
        <f>'MCC_2018-2019 Histoire'!O252</f>
        <v>15</v>
      </c>
      <c r="P260" s="26">
        <f>'MCC_2018-2019 Histoire'!P252</f>
        <v>0</v>
      </c>
      <c r="Q260" s="187">
        <f t="shared" si="22"/>
        <v>2.25</v>
      </c>
      <c r="R260" s="52"/>
      <c r="S260" s="53"/>
      <c r="T260" s="53"/>
      <c r="U260" s="53"/>
      <c r="V260" s="53"/>
      <c r="W260" s="53">
        <v>1</v>
      </c>
      <c r="X260" s="53">
        <v>1</v>
      </c>
      <c r="Y260" s="53">
        <v>15</v>
      </c>
      <c r="Z260" s="53">
        <f>X260*Y260</f>
        <v>15</v>
      </c>
      <c r="AA260" s="53">
        <f>Y260*Z260%</f>
        <v>2.25</v>
      </c>
      <c r="AB260" s="53"/>
      <c r="AC260" s="53"/>
      <c r="AD260" s="46"/>
      <c r="AE260" s="46"/>
      <c r="AF260" s="46"/>
      <c r="AG260" s="46"/>
      <c r="AH260" s="46"/>
      <c r="AI260" s="46"/>
      <c r="AJ260" s="46"/>
      <c r="AK260" s="46"/>
    </row>
    <row r="261" spans="1:37" ht="30.75" customHeight="1">
      <c r="A261" s="1" t="s">
        <v>176</v>
      </c>
      <c r="B261" s="21" t="str">
        <f>'MCC_2018-2019 Histoire'!C251</f>
        <v>Droit de l'Union Européenne avec TD</v>
      </c>
      <c r="C261" s="24" t="str">
        <f>'MCC_2018-2019 Histoire'!D251</f>
        <v>?</v>
      </c>
      <c r="D261" s="11"/>
      <c r="E261" s="6" t="s">
        <v>179</v>
      </c>
      <c r="F261" s="6" t="s">
        <v>41</v>
      </c>
      <c r="G261" s="8"/>
      <c r="H261" s="10"/>
      <c r="I261" s="10"/>
      <c r="J261" s="10"/>
      <c r="K261" s="233">
        <v>2</v>
      </c>
      <c r="L261" s="233">
        <v>50</v>
      </c>
      <c r="M261" s="196">
        <f t="shared" si="24"/>
        <v>4</v>
      </c>
      <c r="N261" s="256">
        <f>'MCC_2018-2019 Histoire'!N251</f>
        <v>30</v>
      </c>
      <c r="O261" s="256">
        <f>'MCC_2018-2019 Histoire'!O251</f>
        <v>15</v>
      </c>
      <c r="P261" s="26">
        <f>'MCC_2018-2019 Histoire'!P251</f>
        <v>0</v>
      </c>
      <c r="Q261" s="187">
        <f t="shared" si="22"/>
        <v>2.25</v>
      </c>
      <c r="R261" s="52"/>
      <c r="S261" s="53"/>
      <c r="T261" s="53"/>
      <c r="U261" s="53"/>
      <c r="V261" s="53"/>
      <c r="W261" s="53">
        <v>1</v>
      </c>
      <c r="X261" s="53">
        <v>1</v>
      </c>
      <c r="Y261" s="53">
        <v>15</v>
      </c>
      <c r="Z261" s="53">
        <f>X261*Y261</f>
        <v>15</v>
      </c>
      <c r="AA261" s="53">
        <f>Y261*Z261%</f>
        <v>2.25</v>
      </c>
      <c r="AB261" s="53"/>
      <c r="AC261" s="53"/>
      <c r="AD261" s="46"/>
      <c r="AE261" s="46"/>
      <c r="AF261" s="46"/>
      <c r="AG261" s="46"/>
      <c r="AH261" s="46"/>
      <c r="AI261" s="46"/>
      <c r="AJ261" s="46"/>
      <c r="AK261" s="46"/>
    </row>
    <row r="262" spans="1:37" ht="23.25" customHeight="1">
      <c r="A262" s="1375"/>
      <c r="B262" s="1358" t="s">
        <v>278</v>
      </c>
      <c r="C262" s="1359"/>
      <c r="D262" s="1359"/>
      <c r="E262" s="1359"/>
      <c r="F262" s="1359"/>
      <c r="G262" s="1359"/>
      <c r="H262" s="1359"/>
      <c r="I262" s="1359"/>
      <c r="J262" s="1359"/>
      <c r="K262" s="1359"/>
      <c r="L262" s="1359"/>
      <c r="M262" s="1359"/>
      <c r="N262" s="221">
        <v>90</v>
      </c>
      <c r="O262" s="209">
        <v>212</v>
      </c>
      <c r="P262" s="209"/>
      <c r="Q262" s="210"/>
      <c r="R262" s="148"/>
      <c r="S262" s="149"/>
      <c r="T262" s="149"/>
      <c r="U262" s="149"/>
      <c r="V262" s="149"/>
      <c r="W262" s="149"/>
      <c r="X262" s="149"/>
      <c r="Y262" s="149"/>
      <c r="Z262" s="149"/>
      <c r="AA262" s="149"/>
      <c r="AB262" s="149"/>
      <c r="AC262" s="149"/>
      <c r="AD262" s="112"/>
      <c r="AE262" s="112"/>
      <c r="AF262" s="112"/>
      <c r="AG262" s="112"/>
      <c r="AH262" s="112"/>
      <c r="AI262" s="112"/>
      <c r="AJ262" s="112"/>
      <c r="AK262" s="112"/>
    </row>
    <row r="263" spans="1:37" ht="23.25" customHeight="1">
      <c r="A263" s="1376"/>
      <c r="B263" s="1358" t="s">
        <v>279</v>
      </c>
      <c r="C263" s="1359"/>
      <c r="D263" s="1359"/>
      <c r="E263" s="1359"/>
      <c r="F263" s="1359"/>
      <c r="G263" s="1359"/>
      <c r="H263" s="1359"/>
      <c r="I263" s="1359"/>
      <c r="J263" s="1359"/>
      <c r="K263" s="1359"/>
      <c r="L263" s="1359"/>
      <c r="M263" s="1359"/>
      <c r="N263" s="209">
        <v>93</v>
      </c>
      <c r="O263" s="209">
        <v>210</v>
      </c>
      <c r="P263" s="209"/>
      <c r="Q263" s="210"/>
      <c r="R263" s="148"/>
      <c r="S263" s="149"/>
      <c r="T263" s="149"/>
      <c r="U263" s="149"/>
      <c r="V263" s="149"/>
      <c r="W263" s="149"/>
      <c r="X263" s="149"/>
      <c r="Y263" s="149"/>
      <c r="Z263" s="149"/>
      <c r="AA263" s="149"/>
      <c r="AB263" s="149"/>
      <c r="AC263" s="149"/>
      <c r="AD263" s="112"/>
      <c r="AE263" s="112"/>
      <c r="AF263" s="218"/>
      <c r="AG263" s="112"/>
      <c r="AH263" s="218"/>
      <c r="AI263" s="112"/>
      <c r="AJ263" s="218"/>
      <c r="AK263" s="218"/>
    </row>
    <row r="264" spans="1:37" ht="23.25" customHeight="1">
      <c r="A264" s="1376"/>
      <c r="B264" s="1358" t="s">
        <v>280</v>
      </c>
      <c r="C264" s="1359"/>
      <c r="D264" s="1359"/>
      <c r="E264" s="1359"/>
      <c r="F264" s="1359"/>
      <c r="G264" s="1359"/>
      <c r="H264" s="1359"/>
      <c r="I264" s="1359"/>
      <c r="J264" s="1359"/>
      <c r="K264" s="1359"/>
      <c r="L264" s="1359"/>
      <c r="M264" s="1359"/>
      <c r="N264" s="209">
        <v>180</v>
      </c>
      <c r="O264" s="209">
        <v>105</v>
      </c>
      <c r="P264" s="209"/>
      <c r="Q264" s="210"/>
      <c r="R264" s="148"/>
      <c r="S264" s="149"/>
      <c r="T264" s="149"/>
      <c r="U264" s="149"/>
      <c r="V264" s="149"/>
      <c r="W264" s="149"/>
      <c r="X264" s="149"/>
      <c r="Y264" s="149"/>
      <c r="Z264" s="149"/>
      <c r="AA264" s="149"/>
      <c r="AB264" s="149"/>
      <c r="AC264" s="149"/>
      <c r="AD264" s="112"/>
      <c r="AE264" s="112"/>
      <c r="AF264" s="218"/>
      <c r="AG264" s="112"/>
      <c r="AH264" s="218"/>
      <c r="AI264" s="112"/>
      <c r="AJ264" s="218"/>
      <c r="AK264" s="218"/>
    </row>
    <row r="265" spans="1:37" ht="23.25" customHeight="1" thickBot="1">
      <c r="A265" s="1377"/>
      <c r="B265" s="236"/>
      <c r="C265" s="237"/>
      <c r="D265" s="1360" t="s">
        <v>281</v>
      </c>
      <c r="E265" s="1361"/>
      <c r="F265" s="1361"/>
      <c r="G265" s="1361"/>
      <c r="H265" s="1361"/>
      <c r="I265" s="1361"/>
      <c r="J265" s="1361"/>
      <c r="K265" s="1361"/>
      <c r="L265" s="1361"/>
      <c r="M265" s="1361"/>
      <c r="N265" s="1361"/>
      <c r="O265" s="1361"/>
      <c r="P265" s="1362"/>
      <c r="Q265" s="210">
        <f>SUM(Q225:Q261)</f>
        <v>377.49117307532549</v>
      </c>
      <c r="R265" s="148"/>
      <c r="S265" s="155"/>
      <c r="T265" s="149"/>
      <c r="U265" s="149"/>
      <c r="V265" s="149"/>
      <c r="W265" s="149"/>
      <c r="X265" s="149"/>
      <c r="Y265" s="149"/>
      <c r="Z265" s="149"/>
      <c r="AA265" s="149"/>
      <c r="AB265" s="149"/>
      <c r="AC265" s="149"/>
      <c r="AD265" s="117"/>
      <c r="AE265" s="117"/>
      <c r="AF265" s="117"/>
      <c r="AG265" s="117"/>
      <c r="AH265" s="117"/>
      <c r="AI265" s="117"/>
      <c r="AJ265" s="117"/>
      <c r="AK265" s="117"/>
    </row>
    <row r="266" spans="1:37" ht="26.25" customHeight="1">
      <c r="A266" s="1366"/>
      <c r="B266" s="1368" t="s">
        <v>282</v>
      </c>
      <c r="C266" s="1369"/>
      <c r="D266" s="1369"/>
      <c r="E266" s="1369"/>
      <c r="F266" s="1369"/>
      <c r="G266" s="1369"/>
      <c r="H266" s="1369"/>
      <c r="I266" s="1369"/>
      <c r="J266" s="1369"/>
      <c r="K266" s="1369"/>
      <c r="L266" s="1369"/>
      <c r="M266" s="1369"/>
      <c r="N266" s="241">
        <f t="shared" ref="N266:O268" si="25">N132+N171+N216+N262</f>
        <v>422</v>
      </c>
      <c r="O266" s="241">
        <f t="shared" si="25"/>
        <v>654</v>
      </c>
      <c r="P266" s="1370"/>
      <c r="Q266" s="1370"/>
      <c r="R266" s="1370"/>
      <c r="S266" s="1370"/>
      <c r="T266" s="1370"/>
      <c r="U266" s="1370"/>
      <c r="V266" s="1370"/>
      <c r="W266" s="1370"/>
      <c r="X266" s="1370"/>
      <c r="Y266" s="1370"/>
      <c r="Z266" s="1370"/>
      <c r="AA266" s="1370"/>
      <c r="AB266" s="1370"/>
      <c r="AC266" s="1370"/>
      <c r="AD266" s="1370"/>
      <c r="AE266" s="1370"/>
      <c r="AF266" s="1370"/>
      <c r="AG266" s="1370"/>
      <c r="AH266" s="1370"/>
      <c r="AI266" s="1370"/>
      <c r="AJ266" s="1370"/>
      <c r="AK266" s="1370"/>
    </row>
    <row r="267" spans="1:37" ht="26.25" customHeight="1">
      <c r="A267" s="1366"/>
      <c r="B267" s="1371" t="s">
        <v>283</v>
      </c>
      <c r="C267" s="1372"/>
      <c r="D267" s="1372"/>
      <c r="E267" s="1372"/>
      <c r="F267" s="1372"/>
      <c r="G267" s="1372"/>
      <c r="H267" s="1372"/>
      <c r="I267" s="1372"/>
      <c r="J267" s="1372"/>
      <c r="K267" s="1372"/>
      <c r="L267" s="1372"/>
      <c r="M267" s="1372"/>
      <c r="N267" s="239">
        <f t="shared" si="25"/>
        <v>382</v>
      </c>
      <c r="O267" s="240">
        <f t="shared" si="25"/>
        <v>704</v>
      </c>
      <c r="P267" s="1370"/>
      <c r="Q267" s="1370"/>
      <c r="R267" s="1370"/>
      <c r="S267" s="1370"/>
      <c r="T267" s="1370"/>
      <c r="U267" s="1370"/>
      <c r="V267" s="1370"/>
      <c r="W267" s="1370"/>
      <c r="X267" s="1370"/>
      <c r="Y267" s="1370"/>
      <c r="Z267" s="1370"/>
      <c r="AA267" s="1370"/>
      <c r="AB267" s="1370"/>
      <c r="AC267" s="1370"/>
      <c r="AD267" s="1370"/>
      <c r="AE267" s="1370"/>
      <c r="AF267" s="1370"/>
      <c r="AG267" s="1370"/>
      <c r="AH267" s="1370"/>
      <c r="AI267" s="1370"/>
      <c r="AJ267" s="1370"/>
      <c r="AK267" s="1370"/>
    </row>
    <row r="268" spans="1:37" ht="32.25" customHeight="1" thickBot="1">
      <c r="A268" s="1367"/>
      <c r="B268" s="1373" t="s">
        <v>284</v>
      </c>
      <c r="C268" s="1374"/>
      <c r="D268" s="1374"/>
      <c r="E268" s="1374"/>
      <c r="F268" s="1374"/>
      <c r="G268" s="1374"/>
      <c r="H268" s="1374"/>
      <c r="I268" s="1374"/>
      <c r="J268" s="1374"/>
      <c r="K268" s="1374"/>
      <c r="L268" s="1374"/>
      <c r="M268" s="1374"/>
      <c r="N268" s="240">
        <f t="shared" si="25"/>
        <v>677</v>
      </c>
      <c r="O268" s="240">
        <f t="shared" si="25"/>
        <v>417</v>
      </c>
      <c r="P268" s="1370"/>
      <c r="Q268" s="1370"/>
      <c r="R268" s="1370"/>
      <c r="S268" s="1370"/>
      <c r="T268" s="1370"/>
      <c r="U268" s="1370"/>
      <c r="V268" s="1370"/>
      <c r="W268" s="1370"/>
      <c r="X268" s="1370"/>
      <c r="Y268" s="1370"/>
      <c r="Z268" s="1370"/>
      <c r="AA268" s="1370"/>
      <c r="AB268" s="1370"/>
      <c r="AC268" s="1370"/>
      <c r="AD268" s="1370"/>
      <c r="AE268" s="1370"/>
      <c r="AF268" s="1370"/>
      <c r="AG268" s="1370"/>
      <c r="AH268" s="1370"/>
      <c r="AI268" s="1370"/>
      <c r="AJ268" s="1370"/>
      <c r="AK268" s="1370"/>
    </row>
    <row r="269" spans="1:37" ht="32.25" customHeight="1">
      <c r="A269" s="238"/>
      <c r="B269" s="1351" t="s">
        <v>285</v>
      </c>
      <c r="C269" s="1352"/>
      <c r="D269" s="1352"/>
      <c r="E269" s="1352"/>
      <c r="F269" s="1352"/>
      <c r="G269" s="1352"/>
      <c r="H269" s="1352"/>
      <c r="I269" s="1352"/>
      <c r="J269" s="1352"/>
      <c r="K269" s="1352"/>
      <c r="L269" s="1352"/>
      <c r="M269" s="1352"/>
      <c r="N269" s="1353">
        <f>SUM(Q265,Q219,Q174,Q135)</f>
        <v>1669.9621480641774</v>
      </c>
      <c r="O269" s="1354"/>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row>
    <row r="273" spans="7:8" ht="15" customHeight="1">
      <c r="G273" s="242" t="s">
        <v>286</v>
      </c>
    </row>
    <row r="274" spans="7:8" ht="15" customHeight="1">
      <c r="G274" s="25" t="s">
        <v>287</v>
      </c>
      <c r="H274" s="243">
        <f>SUM(Q174,Q135)</f>
        <v>817.53750424407076</v>
      </c>
    </row>
    <row r="275" spans="7:8" ht="15" customHeight="1">
      <c r="G275" s="25" t="s">
        <v>288</v>
      </c>
      <c r="H275" s="243">
        <f>SUM(Q265,Q219)</f>
        <v>852.42464382010655</v>
      </c>
    </row>
    <row r="276" spans="7:8" ht="15" customHeight="1">
      <c r="H276" s="25">
        <v>1613.43</v>
      </c>
    </row>
  </sheetData>
  <mergeCells count="72">
    <mergeCell ref="N1:Q1"/>
    <mergeCell ref="A266:A268"/>
    <mergeCell ref="B266:M266"/>
    <mergeCell ref="P266:AK268"/>
    <mergeCell ref="B267:M267"/>
    <mergeCell ref="B268:M268"/>
    <mergeCell ref="A262:A265"/>
    <mergeCell ref="D135:P135"/>
    <mergeCell ref="B171:M171"/>
    <mergeCell ref="B172:M172"/>
    <mergeCell ref="B173:M173"/>
    <mergeCell ref="D174:P174"/>
    <mergeCell ref="B216:M216"/>
    <mergeCell ref="B90:M90"/>
    <mergeCell ref="B91:M91"/>
    <mergeCell ref="B92:M92"/>
    <mergeCell ref="B269:M269"/>
    <mergeCell ref="N269:O269"/>
    <mergeCell ref="B217:M217"/>
    <mergeCell ref="B218:M218"/>
    <mergeCell ref="D219:P219"/>
    <mergeCell ref="B262:M262"/>
    <mergeCell ref="B263:M263"/>
    <mergeCell ref="B264:M264"/>
    <mergeCell ref="D265:P265"/>
    <mergeCell ref="B132:M132"/>
    <mergeCell ref="B133:M133"/>
    <mergeCell ref="B134:M134"/>
    <mergeCell ref="AK2:AK3"/>
    <mergeCell ref="B41:M41"/>
    <mergeCell ref="B42:M42"/>
    <mergeCell ref="B43:M43"/>
    <mergeCell ref="B44:M44"/>
    <mergeCell ref="B89:M89"/>
    <mergeCell ref="AE2:AE3"/>
    <mergeCell ref="AF2:AF3"/>
    <mergeCell ref="AG2:AG3"/>
    <mergeCell ref="AH2:AH3"/>
    <mergeCell ref="AI2:AI3"/>
    <mergeCell ref="AJ2:AJ3"/>
    <mergeCell ref="Y2:Y3"/>
    <mergeCell ref="X2:X3"/>
    <mergeCell ref="R1:V1"/>
    <mergeCell ref="W1:AA1"/>
    <mergeCell ref="AB1:AF1"/>
    <mergeCell ref="AG1:AK1"/>
    <mergeCell ref="S2:S3"/>
    <mergeCell ref="T2:T3"/>
    <mergeCell ref="U2:U3"/>
    <mergeCell ref="V2:V3"/>
    <mergeCell ref="W2:W3"/>
    <mergeCell ref="Z2:Z3"/>
    <mergeCell ref="AA2:AA3"/>
    <mergeCell ref="AB2:AB3"/>
    <mergeCell ref="AC2:AC3"/>
    <mergeCell ref="AD2:AD3"/>
    <mergeCell ref="N2:N3"/>
    <mergeCell ref="O2:O3"/>
    <mergeCell ref="P2:P3"/>
    <mergeCell ref="Q2:Q3"/>
    <mergeCell ref="R2:R3"/>
    <mergeCell ref="G1:G3"/>
    <mergeCell ref="H1:H3"/>
    <mergeCell ref="I1:I3"/>
    <mergeCell ref="J1:J3"/>
    <mergeCell ref="K1:K3"/>
    <mergeCell ref="F1:F3"/>
    <mergeCell ref="A1:A3"/>
    <mergeCell ref="B1:B3"/>
    <mergeCell ref="C1:C3"/>
    <mergeCell ref="D1:D3"/>
    <mergeCell ref="E1:E3"/>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I137"/>
  <sheetViews>
    <sheetView tabSelected="1" view="pageBreakPreview" zoomScale="50" zoomScaleNormal="70" zoomScaleSheetLayoutView="50" workbookViewId="0">
      <pane xSplit="5" ySplit="3" topLeftCell="K4" activePane="bottomRight" state="frozen"/>
      <selection pane="topRight" activeCell="F1" sqref="F1"/>
      <selection pane="bottomLeft" activeCell="A4" sqref="A4"/>
      <selection pane="bottomRight" activeCell="T31" sqref="T31:W31"/>
    </sheetView>
  </sheetViews>
  <sheetFormatPr baseColWidth="10" defaultColWidth="8.09765625" defaultRowHeight="12.75"/>
  <cols>
    <col min="1" max="1" width="8.59765625" style="452" customWidth="1"/>
    <col min="2" max="2" width="8.09765625" style="452" customWidth="1"/>
    <col min="3" max="3" width="34.5" style="452" customWidth="1"/>
    <col min="4" max="4" width="8.09765625" style="452" customWidth="1"/>
    <col min="5" max="5" width="17.8984375" style="452" customWidth="1"/>
    <col min="6" max="6" width="14.09765625" style="452" customWidth="1"/>
    <col min="7" max="7" width="10.296875" style="452" customWidth="1"/>
    <col min="8" max="8" width="11.59765625" style="452" customWidth="1"/>
    <col min="9" max="9" width="8.5" style="452" bestFit="1" customWidth="1"/>
    <col min="10" max="10" width="5.69921875" style="452" customWidth="1"/>
    <col min="11" max="11" width="10.5" style="452" customWidth="1"/>
    <col min="12" max="12" width="10.5" style="840" customWidth="1"/>
    <col min="13" max="13" width="8.09765625" style="801" customWidth="1"/>
    <col min="14" max="14" width="8.09765625" style="452" hidden="1" customWidth="1"/>
    <col min="15" max="16" width="8.09765625" style="452" customWidth="1"/>
    <col min="17" max="17" width="9" style="452" customWidth="1"/>
    <col min="18" max="19" width="19.796875" style="452" customWidth="1"/>
    <col min="20" max="20" width="10.296875" style="452" customWidth="1"/>
    <col min="21" max="21" width="8.09765625" style="452" customWidth="1"/>
    <col min="22" max="23" width="10.09765625" style="452" customWidth="1"/>
    <col min="24" max="25" width="8.09765625" style="452" customWidth="1"/>
    <col min="26" max="27" width="10.09765625" style="452" customWidth="1"/>
    <col min="28" max="28" width="8.3984375" style="452" customWidth="1"/>
    <col min="29" max="29" width="8.09765625" style="452" customWidth="1"/>
    <col min="30" max="31" width="10.09765625" style="452" customWidth="1"/>
    <col min="32" max="33" width="8.09765625" style="452" customWidth="1"/>
    <col min="34" max="35" width="10.09765625" style="452" customWidth="1"/>
    <col min="36" max="36" width="27.09765625" style="452" customWidth="1"/>
    <col min="37" max="243" width="8.09765625" style="452" customWidth="1"/>
    <col min="244" max="16384" width="8.09765625" style="767"/>
  </cols>
  <sheetData>
    <row r="1" spans="1:243" ht="51" customHeight="1">
      <c r="A1" s="1251" t="s">
        <v>921</v>
      </c>
      <c r="B1" s="1251" t="s">
        <v>0</v>
      </c>
      <c r="C1" s="1251" t="s">
        <v>1</v>
      </c>
      <c r="D1" s="1251" t="s">
        <v>2</v>
      </c>
      <c r="E1" s="1251" t="s">
        <v>3</v>
      </c>
      <c r="F1" s="1251" t="s">
        <v>4</v>
      </c>
      <c r="G1" s="1258" t="s">
        <v>5</v>
      </c>
      <c r="H1" s="1251" t="s">
        <v>6</v>
      </c>
      <c r="I1" s="1251" t="s">
        <v>7</v>
      </c>
      <c r="J1" s="1251" t="s">
        <v>8</v>
      </c>
      <c r="K1" s="1251" t="s">
        <v>653</v>
      </c>
      <c r="L1" s="1308" t="s">
        <v>9</v>
      </c>
      <c r="M1" s="1311" t="s">
        <v>245</v>
      </c>
      <c r="N1" s="804"/>
      <c r="O1" s="1407" t="s">
        <v>10</v>
      </c>
      <c r="P1" s="1408"/>
      <c r="Q1" s="1409"/>
      <c r="R1" s="1396" t="s">
        <v>1218</v>
      </c>
      <c r="S1" s="1397"/>
      <c r="T1" s="1400" t="s">
        <v>326</v>
      </c>
      <c r="U1" s="1401"/>
      <c r="V1" s="1401"/>
      <c r="W1" s="1401"/>
      <c r="X1" s="1401"/>
      <c r="Y1" s="1401"/>
      <c r="Z1" s="1401"/>
      <c r="AA1" s="1402"/>
      <c r="AB1" s="1403" t="s">
        <v>327</v>
      </c>
      <c r="AC1" s="1404"/>
      <c r="AD1" s="1404"/>
      <c r="AE1" s="1404"/>
      <c r="AF1" s="1404"/>
      <c r="AG1" s="1404"/>
      <c r="AH1" s="1404"/>
      <c r="AI1" s="1405"/>
      <c r="AJ1" s="1324" t="s">
        <v>656</v>
      </c>
    </row>
    <row r="2" spans="1:243" ht="51" customHeight="1">
      <c r="A2" s="1252"/>
      <c r="B2" s="1252"/>
      <c r="C2" s="1252"/>
      <c r="D2" s="1252"/>
      <c r="E2" s="1252"/>
      <c r="F2" s="1252"/>
      <c r="G2" s="1259"/>
      <c r="H2" s="1261"/>
      <c r="I2" s="1252"/>
      <c r="J2" s="1252"/>
      <c r="K2" s="1252"/>
      <c r="L2" s="1309"/>
      <c r="M2" s="1312"/>
      <c r="N2" s="802" t="s">
        <v>247</v>
      </c>
      <c r="O2" s="1251" t="s">
        <v>11</v>
      </c>
      <c r="P2" s="1251" t="s">
        <v>12</v>
      </c>
      <c r="Q2" s="1406" t="s">
        <v>13</v>
      </c>
      <c r="R2" s="1398"/>
      <c r="S2" s="1399"/>
      <c r="T2" s="1389" t="s">
        <v>328</v>
      </c>
      <c r="U2" s="1389"/>
      <c r="V2" s="1389"/>
      <c r="W2" s="1389"/>
      <c r="X2" s="1390" t="s">
        <v>329</v>
      </c>
      <c r="Y2" s="1390"/>
      <c r="Z2" s="1390"/>
      <c r="AA2" s="1390"/>
      <c r="AB2" s="1391" t="s">
        <v>328</v>
      </c>
      <c r="AC2" s="1391"/>
      <c r="AD2" s="1391"/>
      <c r="AE2" s="1391"/>
      <c r="AF2" s="1391" t="s">
        <v>329</v>
      </c>
      <c r="AG2" s="1391"/>
      <c r="AH2" s="1391"/>
      <c r="AI2" s="1391"/>
      <c r="AJ2" s="1325"/>
    </row>
    <row r="3" spans="1:243" ht="34.5" customHeight="1">
      <c r="A3" s="1253"/>
      <c r="B3" s="1253"/>
      <c r="C3" s="1253"/>
      <c r="D3" s="1253"/>
      <c r="E3" s="1253"/>
      <c r="F3" s="1253"/>
      <c r="G3" s="1260"/>
      <c r="H3" s="1262"/>
      <c r="I3" s="1253"/>
      <c r="J3" s="1253"/>
      <c r="K3" s="1253"/>
      <c r="L3" s="1310"/>
      <c r="M3" s="1313"/>
      <c r="N3" s="803"/>
      <c r="O3" s="1253"/>
      <c r="P3" s="1253"/>
      <c r="Q3" s="1257"/>
      <c r="R3" s="1197" t="s">
        <v>328</v>
      </c>
      <c r="S3" s="1197" t="s">
        <v>329</v>
      </c>
      <c r="T3" s="1029" t="s">
        <v>330</v>
      </c>
      <c r="U3" s="805" t="s">
        <v>308</v>
      </c>
      <c r="V3" s="805" t="s">
        <v>331</v>
      </c>
      <c r="W3" s="805" t="s">
        <v>332</v>
      </c>
      <c r="X3" s="806" t="s">
        <v>333</v>
      </c>
      <c r="Y3" s="806" t="s">
        <v>308</v>
      </c>
      <c r="Z3" s="806" t="s">
        <v>331</v>
      </c>
      <c r="AA3" s="806" t="s">
        <v>332</v>
      </c>
      <c r="AB3" s="1046" t="s">
        <v>330</v>
      </c>
      <c r="AC3" s="1046" t="s">
        <v>308</v>
      </c>
      <c r="AD3" s="1046" t="s">
        <v>331</v>
      </c>
      <c r="AE3" s="1046" t="s">
        <v>332</v>
      </c>
      <c r="AF3" s="1046" t="s">
        <v>333</v>
      </c>
      <c r="AG3" s="1046" t="s">
        <v>308</v>
      </c>
      <c r="AH3" s="1046" t="s">
        <v>331</v>
      </c>
      <c r="AI3" s="1046" t="s">
        <v>332</v>
      </c>
      <c r="AJ3" s="1395"/>
    </row>
    <row r="4" spans="1:243" s="498" customFormat="1" ht="23.25" customHeight="1">
      <c r="A4" s="490" t="s">
        <v>922</v>
      </c>
      <c r="B4" s="490" t="s">
        <v>923</v>
      </c>
      <c r="C4" s="491" t="s">
        <v>919</v>
      </c>
      <c r="D4" s="492" t="s">
        <v>15</v>
      </c>
      <c r="E4" s="493"/>
      <c r="F4" s="491"/>
      <c r="G4" s="491"/>
      <c r="H4" s="494"/>
      <c r="I4" s="491"/>
      <c r="J4" s="491"/>
      <c r="K4" s="491" t="s">
        <v>15</v>
      </c>
      <c r="L4" s="826" t="s">
        <v>15</v>
      </c>
      <c r="M4" s="722"/>
      <c r="N4" s="491"/>
      <c r="O4" s="495"/>
      <c r="P4" s="495"/>
      <c r="Q4" s="974"/>
      <c r="R4" s="726"/>
      <c r="S4" s="726"/>
      <c r="T4" s="1011"/>
      <c r="U4" s="491"/>
      <c r="V4" s="491"/>
      <c r="W4" s="491"/>
      <c r="X4" s="491"/>
      <c r="Y4" s="491"/>
      <c r="Z4" s="491"/>
      <c r="AA4" s="491"/>
      <c r="AB4" s="1047"/>
      <c r="AC4" s="1047"/>
      <c r="AD4" s="1047"/>
      <c r="AE4" s="1047"/>
      <c r="AF4" s="1047"/>
      <c r="AG4" s="1047"/>
      <c r="AH4" s="1047"/>
      <c r="AI4" s="1047"/>
      <c r="AJ4" s="726"/>
      <c r="AK4" s="497"/>
      <c r="AL4" s="497"/>
      <c r="AM4" s="497"/>
      <c r="AN4" s="497"/>
      <c r="AO4" s="497"/>
      <c r="AP4" s="497"/>
      <c r="AQ4" s="497"/>
      <c r="AR4" s="497"/>
      <c r="AS4" s="497"/>
      <c r="AT4" s="497"/>
      <c r="AU4" s="497"/>
      <c r="AV4" s="497"/>
      <c r="AW4" s="497"/>
      <c r="AX4" s="497"/>
      <c r="AY4" s="497"/>
      <c r="AZ4" s="497"/>
      <c r="BA4" s="497"/>
      <c r="BB4" s="497"/>
      <c r="BC4" s="497"/>
      <c r="BD4" s="491"/>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497"/>
      <c r="CK4" s="497"/>
      <c r="CL4" s="497"/>
      <c r="CM4" s="497"/>
      <c r="CN4" s="497"/>
      <c r="CO4" s="497"/>
      <c r="CP4" s="497"/>
      <c r="CQ4" s="497"/>
      <c r="CR4" s="497"/>
      <c r="CS4" s="497"/>
      <c r="CT4" s="497"/>
      <c r="CU4" s="497"/>
      <c r="CV4" s="497"/>
      <c r="CW4" s="497"/>
      <c r="CX4" s="497"/>
      <c r="CY4" s="497"/>
      <c r="CZ4" s="497"/>
      <c r="DA4" s="497"/>
      <c r="DB4" s="497"/>
      <c r="DC4" s="497"/>
      <c r="DD4" s="497"/>
      <c r="DE4" s="497"/>
      <c r="DF4" s="497"/>
      <c r="DG4" s="497"/>
      <c r="DH4" s="497"/>
      <c r="DI4" s="497"/>
      <c r="DJ4" s="497"/>
      <c r="DK4" s="497"/>
      <c r="DL4" s="497"/>
      <c r="DM4" s="497"/>
      <c r="DN4" s="497"/>
      <c r="DO4" s="497"/>
      <c r="DP4" s="497"/>
      <c r="DQ4" s="497"/>
      <c r="DR4" s="497"/>
      <c r="DS4" s="497"/>
      <c r="DT4" s="497"/>
      <c r="DU4" s="497"/>
      <c r="DV4" s="497"/>
      <c r="DW4" s="497"/>
      <c r="DX4" s="497"/>
      <c r="DY4" s="497"/>
      <c r="DZ4" s="497"/>
      <c r="EA4" s="497"/>
      <c r="EB4" s="497"/>
      <c r="EC4" s="497"/>
      <c r="ED4" s="497"/>
      <c r="EE4" s="497"/>
      <c r="EF4" s="497"/>
      <c r="EG4" s="497"/>
      <c r="EH4" s="497"/>
      <c r="EI4" s="497"/>
      <c r="EJ4" s="497"/>
      <c r="EK4" s="497"/>
      <c r="EL4" s="497"/>
      <c r="EM4" s="497"/>
      <c r="EN4" s="497"/>
      <c r="EO4" s="497"/>
      <c r="EP4" s="497"/>
      <c r="EQ4" s="497"/>
      <c r="ER4" s="497"/>
      <c r="ES4" s="497"/>
      <c r="ET4" s="497"/>
      <c r="EU4" s="497"/>
      <c r="EV4" s="497"/>
      <c r="EW4" s="497"/>
      <c r="EX4" s="497"/>
      <c r="EY4" s="497"/>
      <c r="EZ4" s="497"/>
      <c r="FA4" s="497"/>
      <c r="FB4" s="497"/>
      <c r="FC4" s="497"/>
      <c r="FD4" s="497"/>
      <c r="FE4" s="497"/>
      <c r="FF4" s="497"/>
      <c r="FG4" s="497"/>
      <c r="FH4" s="497"/>
      <c r="FI4" s="497"/>
      <c r="FJ4" s="497"/>
      <c r="FK4" s="497"/>
      <c r="FL4" s="497"/>
      <c r="FM4" s="497"/>
      <c r="FN4" s="497"/>
      <c r="FO4" s="497"/>
      <c r="FP4" s="497"/>
      <c r="FQ4" s="497"/>
      <c r="FR4" s="497"/>
      <c r="FS4" s="497"/>
      <c r="FT4" s="497"/>
      <c r="FU4" s="497"/>
      <c r="FV4" s="497"/>
      <c r="FW4" s="497"/>
      <c r="FX4" s="497"/>
      <c r="FY4" s="497"/>
      <c r="FZ4" s="497"/>
      <c r="GA4" s="497"/>
      <c r="GB4" s="497"/>
      <c r="GC4" s="497"/>
      <c r="GD4" s="497"/>
      <c r="GE4" s="497"/>
      <c r="GF4" s="497"/>
      <c r="GG4" s="497"/>
      <c r="GH4" s="497"/>
      <c r="GI4" s="497"/>
      <c r="GJ4" s="497"/>
      <c r="GK4" s="497"/>
      <c r="GL4" s="497"/>
      <c r="GM4" s="497"/>
      <c r="GN4" s="497"/>
      <c r="GO4" s="497"/>
      <c r="GP4" s="497"/>
      <c r="GQ4" s="497"/>
      <c r="GR4" s="497"/>
      <c r="GS4" s="497"/>
      <c r="GT4" s="497"/>
      <c r="GU4" s="497"/>
      <c r="GV4" s="497"/>
      <c r="GW4" s="497"/>
      <c r="GX4" s="497"/>
      <c r="GY4" s="497"/>
      <c r="GZ4" s="497"/>
      <c r="HA4" s="497"/>
      <c r="HB4" s="497"/>
      <c r="HC4" s="497"/>
      <c r="HD4" s="497"/>
      <c r="HE4" s="497"/>
      <c r="HF4" s="497"/>
      <c r="HG4" s="497"/>
      <c r="HH4" s="497"/>
      <c r="HI4" s="497"/>
      <c r="HJ4" s="497"/>
      <c r="HK4" s="497"/>
      <c r="HL4" s="497"/>
      <c r="HM4" s="497"/>
      <c r="HN4" s="497"/>
      <c r="HO4" s="497"/>
      <c r="HP4" s="497"/>
      <c r="HQ4" s="497"/>
      <c r="HR4" s="497"/>
      <c r="HS4" s="497"/>
      <c r="HT4" s="497"/>
      <c r="HU4" s="497"/>
      <c r="HV4" s="497"/>
      <c r="HW4" s="497"/>
      <c r="HX4" s="497"/>
      <c r="HY4" s="497"/>
      <c r="HZ4" s="497"/>
      <c r="IA4" s="497"/>
      <c r="IB4" s="497"/>
      <c r="IC4" s="497"/>
      <c r="ID4" s="497"/>
      <c r="IE4" s="497"/>
      <c r="IF4" s="497"/>
      <c r="IG4" s="497"/>
      <c r="IH4" s="497"/>
    </row>
    <row r="5" spans="1:243" s="498" customFormat="1" ht="42" hidden="1" customHeight="1">
      <c r="A5" s="490" t="s">
        <v>924</v>
      </c>
      <c r="B5" s="490" t="s">
        <v>507</v>
      </c>
      <c r="C5" s="491" t="s">
        <v>920</v>
      </c>
      <c r="D5" s="490" t="s">
        <v>1089</v>
      </c>
      <c r="E5" s="722" t="s">
        <v>710</v>
      </c>
      <c r="F5" s="491"/>
      <c r="G5" s="491"/>
      <c r="H5" s="494"/>
      <c r="I5" s="491">
        <f>+SUM(I6:I10)+I15</f>
        <v>30</v>
      </c>
      <c r="J5" s="491">
        <f>+SUM(J6:J10)+J15</f>
        <v>30</v>
      </c>
      <c r="K5" s="491" t="s">
        <v>15</v>
      </c>
      <c r="L5" s="826" t="s">
        <v>15</v>
      </c>
      <c r="M5" s="722">
        <v>48</v>
      </c>
      <c r="N5" s="491"/>
      <c r="O5" s="495"/>
      <c r="P5" s="495"/>
      <c r="Q5" s="974"/>
      <c r="R5" s="726"/>
      <c r="S5" s="726"/>
      <c r="T5" s="1011"/>
      <c r="U5" s="491"/>
      <c r="V5" s="491"/>
      <c r="W5" s="491"/>
      <c r="X5" s="491"/>
      <c r="Y5" s="491"/>
      <c r="Z5" s="491"/>
      <c r="AA5" s="491"/>
      <c r="AB5" s="1047"/>
      <c r="AC5" s="1047"/>
      <c r="AD5" s="1047"/>
      <c r="AE5" s="1047"/>
      <c r="AF5" s="1047"/>
      <c r="AG5" s="1047"/>
      <c r="AH5" s="1047"/>
      <c r="AI5" s="1047"/>
      <c r="AJ5" s="726"/>
      <c r="AK5" s="497"/>
      <c r="AL5" s="497"/>
      <c r="AM5" s="497"/>
      <c r="AN5" s="497"/>
      <c r="AO5" s="497"/>
      <c r="AP5" s="497"/>
      <c r="AQ5" s="497"/>
      <c r="AR5" s="497"/>
      <c r="AS5" s="497"/>
      <c r="AT5" s="497"/>
      <c r="AU5" s="497"/>
      <c r="AV5" s="497"/>
      <c r="AW5" s="497"/>
      <c r="AX5" s="497"/>
      <c r="AY5" s="497"/>
      <c r="AZ5" s="497"/>
      <c r="BA5" s="497"/>
      <c r="BB5" s="497"/>
      <c r="BC5" s="497"/>
      <c r="BD5" s="491"/>
      <c r="BE5" s="497"/>
      <c r="BF5" s="497"/>
      <c r="BG5" s="497"/>
      <c r="BH5" s="497"/>
      <c r="BI5" s="497"/>
      <c r="BJ5" s="497"/>
      <c r="BK5" s="497"/>
      <c r="BL5" s="497"/>
      <c r="BM5" s="497"/>
      <c r="BN5" s="497"/>
      <c r="BO5" s="497"/>
      <c r="BP5" s="497"/>
      <c r="BQ5" s="497"/>
      <c r="BR5" s="497"/>
      <c r="BS5" s="497"/>
      <c r="BT5" s="497"/>
      <c r="BU5" s="497"/>
      <c r="BV5" s="497"/>
      <c r="BW5" s="497"/>
      <c r="BX5" s="497"/>
      <c r="BY5" s="497"/>
      <c r="BZ5" s="497"/>
      <c r="CA5" s="497"/>
      <c r="CB5" s="497"/>
      <c r="CC5" s="497"/>
      <c r="CD5" s="497"/>
      <c r="CE5" s="497"/>
      <c r="CF5" s="497"/>
      <c r="CG5" s="497"/>
      <c r="CH5" s="497"/>
      <c r="CI5" s="497"/>
      <c r="CJ5" s="497"/>
      <c r="CK5" s="497"/>
      <c r="CL5" s="497"/>
      <c r="CM5" s="497"/>
      <c r="CN5" s="497"/>
      <c r="CO5" s="497"/>
      <c r="CP5" s="497"/>
      <c r="CQ5" s="497"/>
      <c r="CR5" s="497"/>
      <c r="CS5" s="497"/>
      <c r="CT5" s="497"/>
      <c r="CU5" s="497"/>
      <c r="CV5" s="497"/>
      <c r="CW5" s="497"/>
      <c r="CX5" s="497"/>
      <c r="CY5" s="497"/>
      <c r="CZ5" s="497"/>
      <c r="DA5" s="497"/>
      <c r="DB5" s="497"/>
      <c r="DC5" s="497"/>
      <c r="DD5" s="497"/>
      <c r="DE5" s="497"/>
      <c r="DF5" s="497"/>
      <c r="DG5" s="497"/>
      <c r="DH5" s="497"/>
      <c r="DI5" s="497"/>
      <c r="DJ5" s="497"/>
      <c r="DK5" s="497"/>
      <c r="DL5" s="497"/>
      <c r="DM5" s="497"/>
      <c r="DN5" s="497"/>
      <c r="DO5" s="497"/>
      <c r="DP5" s="497"/>
      <c r="DQ5" s="497"/>
      <c r="DR5" s="497"/>
      <c r="DS5" s="497"/>
      <c r="DT5" s="497"/>
      <c r="DU5" s="497"/>
      <c r="DV5" s="497"/>
      <c r="DW5" s="497"/>
      <c r="DX5" s="497"/>
      <c r="DY5" s="497"/>
      <c r="DZ5" s="497"/>
      <c r="EA5" s="497"/>
      <c r="EB5" s="497"/>
      <c r="EC5" s="497"/>
      <c r="ED5" s="497"/>
      <c r="EE5" s="497"/>
      <c r="EF5" s="497"/>
      <c r="EG5" s="497"/>
      <c r="EH5" s="497"/>
      <c r="EI5" s="497"/>
      <c r="EJ5" s="497"/>
      <c r="EK5" s="497"/>
      <c r="EL5" s="497"/>
      <c r="EM5" s="497"/>
      <c r="EN5" s="497"/>
      <c r="EO5" s="497"/>
      <c r="EP5" s="497"/>
      <c r="EQ5" s="497"/>
      <c r="ER5" s="497"/>
      <c r="ES5" s="497"/>
      <c r="ET5" s="497"/>
      <c r="EU5" s="497"/>
      <c r="EV5" s="497"/>
      <c r="EW5" s="497"/>
      <c r="EX5" s="497"/>
      <c r="EY5" s="497"/>
      <c r="EZ5" s="497"/>
      <c r="FA5" s="497"/>
      <c r="FB5" s="497"/>
      <c r="FC5" s="497"/>
      <c r="FD5" s="497"/>
      <c r="FE5" s="497"/>
      <c r="FF5" s="497"/>
      <c r="FG5" s="497"/>
      <c r="FH5" s="497"/>
      <c r="FI5" s="497"/>
      <c r="FJ5" s="497"/>
      <c r="FK5" s="497"/>
      <c r="FL5" s="497"/>
      <c r="FM5" s="497"/>
      <c r="FN5" s="497"/>
      <c r="FO5" s="497"/>
      <c r="FP5" s="497"/>
      <c r="FQ5" s="497"/>
      <c r="FR5" s="497"/>
      <c r="FS5" s="497"/>
      <c r="FT5" s="497"/>
      <c r="FU5" s="497"/>
      <c r="FV5" s="497"/>
      <c r="FW5" s="497"/>
      <c r="FX5" s="497"/>
      <c r="FY5" s="497"/>
      <c r="FZ5" s="497"/>
      <c r="GA5" s="497"/>
      <c r="GB5" s="497"/>
      <c r="GC5" s="497"/>
      <c r="GD5" s="497"/>
      <c r="GE5" s="497"/>
      <c r="GF5" s="497"/>
      <c r="GG5" s="497"/>
      <c r="GH5" s="497"/>
      <c r="GI5" s="497"/>
      <c r="GJ5" s="497"/>
      <c r="GK5" s="497"/>
      <c r="GL5" s="497"/>
      <c r="GM5" s="497"/>
      <c r="GN5" s="497"/>
      <c r="GO5" s="497"/>
      <c r="GP5" s="497"/>
      <c r="GQ5" s="497"/>
      <c r="GR5" s="497"/>
      <c r="GS5" s="497"/>
      <c r="GT5" s="497"/>
      <c r="GU5" s="497"/>
      <c r="GV5" s="497"/>
      <c r="GW5" s="497"/>
      <c r="GX5" s="497"/>
      <c r="GY5" s="497"/>
      <c r="GZ5" s="497"/>
      <c r="HA5" s="497"/>
      <c r="HB5" s="497"/>
      <c r="HC5" s="497"/>
      <c r="HD5" s="497"/>
      <c r="HE5" s="497"/>
      <c r="HF5" s="497"/>
      <c r="HG5" s="497"/>
      <c r="HH5" s="497"/>
      <c r="HI5" s="497"/>
      <c r="HJ5" s="497"/>
      <c r="HK5" s="497"/>
      <c r="HL5" s="497"/>
      <c r="HM5" s="497"/>
      <c r="HN5" s="497"/>
      <c r="HO5" s="497"/>
      <c r="HP5" s="497"/>
      <c r="HQ5" s="497"/>
      <c r="HR5" s="497"/>
      <c r="HS5" s="497"/>
      <c r="HT5" s="497"/>
      <c r="HU5" s="497"/>
      <c r="HV5" s="497"/>
      <c r="HW5" s="497"/>
      <c r="HX5" s="497"/>
      <c r="HY5" s="497"/>
      <c r="HZ5" s="497"/>
      <c r="IA5" s="497"/>
      <c r="IB5" s="497"/>
      <c r="IC5" s="497"/>
      <c r="ID5" s="497"/>
      <c r="IE5" s="497"/>
      <c r="IF5" s="497"/>
      <c r="IG5" s="497"/>
      <c r="IH5" s="497"/>
    </row>
    <row r="6" spans="1:243" s="769" customFormat="1" ht="30" hidden="1" customHeight="1">
      <c r="A6" s="547"/>
      <c r="B6" s="547" t="s">
        <v>495</v>
      </c>
      <c r="C6" s="556" t="s">
        <v>18</v>
      </c>
      <c r="D6" s="557" t="s">
        <v>1085</v>
      </c>
      <c r="E6" s="552" t="s">
        <v>929</v>
      </c>
      <c r="F6" s="626"/>
      <c r="G6" s="557" t="s">
        <v>708</v>
      </c>
      <c r="H6" s="559"/>
      <c r="I6" s="296">
        <v>6</v>
      </c>
      <c r="J6" s="296">
        <f>+I6</f>
        <v>6</v>
      </c>
      <c r="K6" s="943" t="s">
        <v>840</v>
      </c>
      <c r="L6" s="723" t="s">
        <v>24</v>
      </c>
      <c r="M6" s="723">
        <v>48</v>
      </c>
      <c r="N6" s="547" t="e">
        <f>(M6/#REF!)*100</f>
        <v>#REF!</v>
      </c>
      <c r="O6" s="547">
        <v>24</v>
      </c>
      <c r="P6" s="297">
        <v>24</v>
      </c>
      <c r="Q6" s="730"/>
      <c r="R6" s="724"/>
      <c r="S6" s="724"/>
      <c r="T6" s="1030">
        <v>1</v>
      </c>
      <c r="U6" s="637" t="s">
        <v>311</v>
      </c>
      <c r="V6" s="637" t="s">
        <v>320</v>
      </c>
      <c r="W6" s="637" t="s">
        <v>451</v>
      </c>
      <c r="X6" s="394">
        <v>1</v>
      </c>
      <c r="Y6" s="393" t="s">
        <v>314</v>
      </c>
      <c r="Z6" s="393" t="s">
        <v>312</v>
      </c>
      <c r="AA6" s="393" t="s">
        <v>351</v>
      </c>
      <c r="AB6" s="1048">
        <v>1</v>
      </c>
      <c r="AC6" s="1049" t="s">
        <v>314</v>
      </c>
      <c r="AD6" s="1049" t="s">
        <v>312</v>
      </c>
      <c r="AE6" s="1049" t="s">
        <v>351</v>
      </c>
      <c r="AF6" s="1048">
        <v>1</v>
      </c>
      <c r="AG6" s="1049" t="s">
        <v>314</v>
      </c>
      <c r="AH6" s="1049" t="s">
        <v>312</v>
      </c>
      <c r="AI6" s="1049" t="s">
        <v>351</v>
      </c>
      <c r="AJ6" s="724"/>
      <c r="AK6" s="768"/>
      <c r="AL6" s="768"/>
      <c r="AM6" s="768"/>
      <c r="AN6" s="768"/>
      <c r="AO6" s="768"/>
      <c r="AP6" s="768"/>
      <c r="AQ6" s="768"/>
      <c r="AR6" s="768"/>
      <c r="AS6" s="768"/>
      <c r="AT6" s="768"/>
      <c r="AU6" s="768"/>
      <c r="AV6" s="768"/>
      <c r="AW6" s="768"/>
      <c r="AX6" s="768"/>
      <c r="AY6" s="768"/>
      <c r="AZ6" s="768"/>
      <c r="BA6" s="768"/>
      <c r="BB6" s="768"/>
      <c r="BC6" s="768"/>
      <c r="BD6" s="768"/>
      <c r="BE6" s="768"/>
      <c r="BF6" s="768"/>
      <c r="BG6" s="768"/>
      <c r="BH6" s="768"/>
      <c r="BI6" s="768"/>
      <c r="BJ6" s="768"/>
      <c r="BK6" s="768"/>
      <c r="BL6" s="768"/>
      <c r="BM6" s="768"/>
      <c r="BN6" s="768"/>
      <c r="BO6" s="768"/>
      <c r="BP6" s="768"/>
      <c r="BQ6" s="768"/>
      <c r="BR6" s="768"/>
      <c r="BS6" s="768"/>
      <c r="BT6" s="768"/>
      <c r="BU6" s="768"/>
      <c r="BV6" s="768"/>
      <c r="BW6" s="768"/>
      <c r="BX6" s="768"/>
      <c r="BY6" s="768"/>
      <c r="BZ6" s="768"/>
      <c r="CA6" s="768"/>
      <c r="CB6" s="768"/>
      <c r="CC6" s="768"/>
      <c r="CD6" s="768"/>
      <c r="CE6" s="768"/>
      <c r="CF6" s="768"/>
      <c r="CG6" s="768"/>
      <c r="CH6" s="768"/>
      <c r="CI6" s="768"/>
      <c r="CJ6" s="768"/>
      <c r="CK6" s="768"/>
      <c r="CL6" s="768"/>
      <c r="CM6" s="768"/>
      <c r="CN6" s="768"/>
      <c r="CO6" s="768"/>
      <c r="CP6" s="768"/>
      <c r="CQ6" s="768"/>
      <c r="CR6" s="768"/>
      <c r="CS6" s="768"/>
      <c r="CT6" s="768"/>
      <c r="CU6" s="768"/>
      <c r="CV6" s="768"/>
      <c r="CW6" s="768"/>
      <c r="CX6" s="768"/>
      <c r="CY6" s="768"/>
      <c r="CZ6" s="768"/>
      <c r="DA6" s="768"/>
      <c r="DB6" s="768"/>
      <c r="DC6" s="768"/>
      <c r="DD6" s="768"/>
      <c r="DE6" s="768"/>
      <c r="DF6" s="768"/>
      <c r="DG6" s="768"/>
      <c r="DH6" s="768"/>
      <c r="DI6" s="768"/>
      <c r="DJ6" s="768"/>
      <c r="DK6" s="768"/>
      <c r="DL6" s="768"/>
      <c r="DM6" s="768"/>
      <c r="DN6" s="768"/>
      <c r="DO6" s="768"/>
      <c r="DP6" s="768"/>
      <c r="DQ6" s="768"/>
      <c r="DR6" s="768"/>
      <c r="DS6" s="768"/>
      <c r="DT6" s="768"/>
      <c r="DU6" s="768"/>
      <c r="DV6" s="768"/>
      <c r="DW6" s="768"/>
      <c r="DX6" s="768"/>
      <c r="DY6" s="768"/>
      <c r="DZ6" s="768"/>
      <c r="EA6" s="768"/>
      <c r="EB6" s="768"/>
      <c r="EC6" s="768"/>
      <c r="ED6" s="768"/>
      <c r="EE6" s="768"/>
      <c r="EF6" s="768"/>
      <c r="EG6" s="768"/>
      <c r="EH6" s="768"/>
      <c r="EI6" s="768"/>
      <c r="EJ6" s="768"/>
      <c r="EK6" s="768"/>
      <c r="EL6" s="768"/>
      <c r="EM6" s="768"/>
      <c r="EN6" s="768"/>
      <c r="EO6" s="768"/>
      <c r="EP6" s="768"/>
      <c r="EQ6" s="768"/>
      <c r="ER6" s="768"/>
      <c r="ES6" s="768"/>
      <c r="ET6" s="768"/>
      <c r="EU6" s="768"/>
      <c r="EV6" s="768"/>
      <c r="EW6" s="768"/>
      <c r="EX6" s="768"/>
      <c r="EY6" s="768"/>
      <c r="EZ6" s="768"/>
      <c r="FA6" s="768"/>
      <c r="FB6" s="768"/>
      <c r="FC6" s="768"/>
      <c r="FD6" s="768"/>
      <c r="FE6" s="768"/>
      <c r="FF6" s="768"/>
      <c r="FG6" s="768"/>
      <c r="FH6" s="768"/>
      <c r="FI6" s="768"/>
      <c r="FJ6" s="768"/>
      <c r="FK6" s="768"/>
      <c r="FL6" s="768"/>
      <c r="FM6" s="768"/>
      <c r="FN6" s="768"/>
      <c r="FO6" s="768"/>
      <c r="FP6" s="768"/>
      <c r="FQ6" s="768"/>
      <c r="FR6" s="768"/>
      <c r="FS6" s="768"/>
      <c r="FT6" s="768"/>
      <c r="FU6" s="768"/>
      <c r="FV6" s="768"/>
      <c r="FW6" s="768"/>
      <c r="FX6" s="768"/>
      <c r="FY6" s="768"/>
      <c r="FZ6" s="768"/>
      <c r="GA6" s="768"/>
      <c r="GB6" s="768"/>
      <c r="GC6" s="768"/>
      <c r="GD6" s="768"/>
      <c r="GE6" s="768"/>
      <c r="GF6" s="768"/>
      <c r="GG6" s="768"/>
      <c r="GH6" s="768"/>
      <c r="GI6" s="768"/>
      <c r="GJ6" s="768"/>
      <c r="GK6" s="768"/>
      <c r="GL6" s="768"/>
      <c r="GM6" s="768"/>
      <c r="GN6" s="768"/>
      <c r="GO6" s="768"/>
      <c r="GP6" s="768"/>
      <c r="GQ6" s="768"/>
      <c r="GR6" s="768"/>
      <c r="GS6" s="768"/>
      <c r="GT6" s="768"/>
      <c r="GU6" s="768"/>
      <c r="GV6" s="768"/>
      <c r="GW6" s="768"/>
      <c r="GX6" s="768"/>
      <c r="GY6" s="768"/>
      <c r="GZ6" s="768"/>
      <c r="HA6" s="768"/>
      <c r="HB6" s="768"/>
      <c r="HC6" s="768"/>
      <c r="HD6" s="768"/>
      <c r="HE6" s="768"/>
      <c r="HF6" s="768"/>
      <c r="HG6" s="768"/>
      <c r="HH6" s="768"/>
      <c r="HI6" s="768"/>
      <c r="HJ6" s="768"/>
      <c r="HK6" s="768"/>
      <c r="HL6" s="768"/>
      <c r="HM6" s="768"/>
      <c r="HN6" s="768"/>
      <c r="HO6" s="768"/>
      <c r="HP6" s="768"/>
      <c r="HQ6" s="768"/>
      <c r="HR6" s="768"/>
      <c r="HS6" s="768"/>
      <c r="HT6" s="768"/>
      <c r="HU6" s="768"/>
      <c r="HV6" s="768"/>
      <c r="HW6" s="768"/>
      <c r="HX6" s="768"/>
      <c r="HY6" s="768"/>
      <c r="HZ6" s="768"/>
      <c r="IA6" s="768"/>
      <c r="IB6" s="768"/>
      <c r="IC6" s="768"/>
      <c r="ID6" s="768"/>
      <c r="IE6" s="768"/>
      <c r="IF6" s="768"/>
      <c r="IG6" s="768"/>
      <c r="IH6" s="768"/>
    </row>
    <row r="7" spans="1:243" s="769" customFormat="1" ht="30" hidden="1" customHeight="1">
      <c r="A7" s="547"/>
      <c r="B7" s="547" t="s">
        <v>496</v>
      </c>
      <c r="C7" s="556" t="s">
        <v>26</v>
      </c>
      <c r="D7" s="557" t="s">
        <v>1086</v>
      </c>
      <c r="E7" s="552" t="s">
        <v>929</v>
      </c>
      <c r="F7" s="626"/>
      <c r="G7" s="557" t="s">
        <v>708</v>
      </c>
      <c r="H7" s="559"/>
      <c r="I7" s="296">
        <v>3</v>
      </c>
      <c r="J7" s="296">
        <f t="shared" ref="J7:J9" si="0">+I7</f>
        <v>3</v>
      </c>
      <c r="K7" s="721" t="s">
        <v>840</v>
      </c>
      <c r="L7" s="723" t="s">
        <v>31</v>
      </c>
      <c r="M7" s="723">
        <v>48</v>
      </c>
      <c r="N7" s="547" t="e">
        <f>(M7/#REF!)*100</f>
        <v>#REF!</v>
      </c>
      <c r="O7" s="547">
        <v>20</v>
      </c>
      <c r="P7" s="297"/>
      <c r="Q7" s="730"/>
      <c r="R7" s="724"/>
      <c r="S7" s="724"/>
      <c r="T7" s="1030">
        <v>1</v>
      </c>
      <c r="U7" s="637" t="s">
        <v>311</v>
      </c>
      <c r="V7" s="637" t="s">
        <v>312</v>
      </c>
      <c r="W7" s="637"/>
      <c r="X7" s="394">
        <v>1</v>
      </c>
      <c r="Y7" s="393" t="s">
        <v>314</v>
      </c>
      <c r="Z7" s="393" t="s">
        <v>312</v>
      </c>
      <c r="AA7" s="393" t="s">
        <v>355</v>
      </c>
      <c r="AB7" s="1048">
        <v>1</v>
      </c>
      <c r="AC7" s="1049" t="s">
        <v>314</v>
      </c>
      <c r="AD7" s="1049" t="s">
        <v>312</v>
      </c>
      <c r="AE7" s="1049" t="s">
        <v>355</v>
      </c>
      <c r="AF7" s="1048">
        <v>1</v>
      </c>
      <c r="AG7" s="1049" t="s">
        <v>314</v>
      </c>
      <c r="AH7" s="1049" t="s">
        <v>312</v>
      </c>
      <c r="AI7" s="1049" t="s">
        <v>355</v>
      </c>
      <c r="AJ7" s="724"/>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c r="HD7" s="768"/>
      <c r="HE7" s="768"/>
      <c r="HF7" s="768"/>
      <c r="HG7" s="768"/>
      <c r="HH7" s="768"/>
      <c r="HI7" s="768"/>
      <c r="HJ7" s="768"/>
      <c r="HK7" s="768"/>
      <c r="HL7" s="768"/>
      <c r="HM7" s="768"/>
      <c r="HN7" s="768"/>
      <c r="HO7" s="768"/>
      <c r="HP7" s="768"/>
      <c r="HQ7" s="768"/>
      <c r="HR7" s="768"/>
      <c r="HS7" s="768"/>
      <c r="HT7" s="768"/>
      <c r="HU7" s="768"/>
      <c r="HV7" s="768"/>
      <c r="HW7" s="768"/>
      <c r="HX7" s="768"/>
      <c r="HY7" s="768"/>
      <c r="HZ7" s="768"/>
      <c r="IA7" s="768"/>
      <c r="IB7" s="768"/>
      <c r="IC7" s="768"/>
      <c r="ID7" s="768"/>
      <c r="IE7" s="768"/>
      <c r="IF7" s="768"/>
      <c r="IG7" s="768"/>
      <c r="IH7" s="768"/>
    </row>
    <row r="8" spans="1:243" s="769" customFormat="1" ht="30" hidden="1" customHeight="1">
      <c r="A8" s="547"/>
      <c r="B8" s="547" t="s">
        <v>497</v>
      </c>
      <c r="C8" s="556" t="s">
        <v>958</v>
      </c>
      <c r="D8" s="557" t="s">
        <v>1087</v>
      </c>
      <c r="E8" s="552" t="s">
        <v>929</v>
      </c>
      <c r="F8" s="626"/>
      <c r="G8" s="557" t="s">
        <v>708</v>
      </c>
      <c r="H8" s="559"/>
      <c r="I8" s="296">
        <v>4</v>
      </c>
      <c r="J8" s="296">
        <f t="shared" si="0"/>
        <v>4</v>
      </c>
      <c r="K8" s="721" t="s">
        <v>959</v>
      </c>
      <c r="L8" s="723" t="s">
        <v>24</v>
      </c>
      <c r="M8" s="723">
        <v>48</v>
      </c>
      <c r="N8" s="547" t="e">
        <f>(M8/#REF!)*100</f>
        <v>#REF!</v>
      </c>
      <c r="O8" s="547"/>
      <c r="P8" s="297">
        <v>30</v>
      </c>
      <c r="Q8" s="730"/>
      <c r="R8" s="724"/>
      <c r="S8" s="724"/>
      <c r="T8" s="1030">
        <v>1</v>
      </c>
      <c r="U8" s="637" t="s">
        <v>311</v>
      </c>
      <c r="V8" s="637" t="s">
        <v>320</v>
      </c>
      <c r="W8" s="637"/>
      <c r="X8" s="394">
        <v>1</v>
      </c>
      <c r="Y8" s="393" t="s">
        <v>314</v>
      </c>
      <c r="Z8" s="393" t="s">
        <v>312</v>
      </c>
      <c r="AA8" s="393" t="s">
        <v>355</v>
      </c>
      <c r="AB8" s="1048">
        <v>1</v>
      </c>
      <c r="AC8" s="1049" t="s">
        <v>314</v>
      </c>
      <c r="AD8" s="1049" t="s">
        <v>312</v>
      </c>
      <c r="AE8" s="1049" t="s">
        <v>355</v>
      </c>
      <c r="AF8" s="1048">
        <v>1</v>
      </c>
      <c r="AG8" s="1049" t="s">
        <v>314</v>
      </c>
      <c r="AH8" s="1049" t="s">
        <v>312</v>
      </c>
      <c r="AI8" s="1049" t="s">
        <v>355</v>
      </c>
      <c r="AJ8" s="724"/>
      <c r="AK8" s="768"/>
      <c r="AL8" s="768"/>
      <c r="AM8" s="768"/>
      <c r="AN8" s="768"/>
      <c r="AO8" s="768"/>
      <c r="AP8" s="768"/>
      <c r="AQ8" s="768"/>
      <c r="AR8" s="768"/>
      <c r="AS8" s="768"/>
      <c r="AT8" s="768"/>
      <c r="AU8" s="768"/>
      <c r="AV8" s="768"/>
      <c r="AW8" s="768"/>
      <c r="AX8" s="768"/>
      <c r="AY8" s="768"/>
      <c r="AZ8" s="768"/>
      <c r="BA8" s="768"/>
      <c r="BB8" s="768"/>
      <c r="BC8" s="768"/>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c r="EE8" s="768"/>
      <c r="EF8" s="768"/>
      <c r="EG8" s="768"/>
      <c r="EH8" s="768"/>
      <c r="EI8" s="768"/>
      <c r="EJ8" s="768"/>
      <c r="EK8" s="768"/>
      <c r="EL8" s="768"/>
      <c r="EM8" s="768"/>
      <c r="EN8" s="768"/>
      <c r="EO8" s="768"/>
      <c r="EP8" s="768"/>
      <c r="EQ8" s="768"/>
      <c r="ER8" s="768"/>
      <c r="ES8" s="768"/>
      <c r="ET8" s="768"/>
      <c r="EU8" s="768"/>
      <c r="EV8" s="768"/>
      <c r="EW8" s="768"/>
      <c r="EX8" s="768"/>
      <c r="EY8" s="768"/>
      <c r="EZ8" s="768"/>
      <c r="FA8" s="768"/>
      <c r="FB8" s="768"/>
      <c r="FC8" s="768"/>
      <c r="FD8" s="768"/>
      <c r="FE8" s="768"/>
      <c r="FF8" s="768"/>
      <c r="FG8" s="768"/>
      <c r="FH8" s="768"/>
      <c r="FI8" s="768"/>
      <c r="FJ8" s="768"/>
      <c r="FK8" s="768"/>
      <c r="FL8" s="768"/>
      <c r="FM8" s="768"/>
      <c r="FN8" s="768"/>
      <c r="FO8" s="768"/>
      <c r="FP8" s="768"/>
      <c r="FQ8" s="768"/>
      <c r="FR8" s="768"/>
      <c r="FS8" s="768"/>
      <c r="FT8" s="768"/>
      <c r="FU8" s="768"/>
      <c r="FV8" s="768"/>
      <c r="FW8" s="768"/>
      <c r="FX8" s="768"/>
      <c r="FY8" s="768"/>
      <c r="FZ8" s="768"/>
      <c r="GA8" s="768"/>
      <c r="GB8" s="768"/>
      <c r="GC8" s="768"/>
      <c r="GD8" s="768"/>
      <c r="GE8" s="768"/>
      <c r="GF8" s="768"/>
      <c r="GG8" s="768"/>
      <c r="GH8" s="768"/>
      <c r="GI8" s="768"/>
      <c r="GJ8" s="768"/>
      <c r="GK8" s="768"/>
      <c r="GL8" s="768"/>
      <c r="GM8" s="768"/>
      <c r="GN8" s="768"/>
      <c r="GO8" s="768"/>
      <c r="GP8" s="768"/>
      <c r="GQ8" s="768"/>
      <c r="GR8" s="768"/>
      <c r="GS8" s="768"/>
      <c r="GT8" s="768"/>
      <c r="GU8" s="768"/>
      <c r="GV8" s="768"/>
      <c r="GW8" s="768"/>
      <c r="GX8" s="768"/>
      <c r="GY8" s="768"/>
      <c r="GZ8" s="768"/>
      <c r="HA8" s="768"/>
      <c r="HB8" s="768"/>
      <c r="HC8" s="768"/>
      <c r="HD8" s="768"/>
      <c r="HE8" s="768"/>
      <c r="HF8" s="768"/>
      <c r="HG8" s="768"/>
      <c r="HH8" s="768"/>
      <c r="HI8" s="768"/>
      <c r="HJ8" s="768"/>
      <c r="HK8" s="768"/>
      <c r="HL8" s="768"/>
      <c r="HM8" s="768"/>
      <c r="HN8" s="768"/>
      <c r="HO8" s="768"/>
      <c r="HP8" s="768"/>
      <c r="HQ8" s="768"/>
      <c r="HR8" s="768"/>
      <c r="HS8" s="768"/>
      <c r="HT8" s="768"/>
      <c r="HU8" s="768"/>
      <c r="HV8" s="768"/>
      <c r="HW8" s="768"/>
      <c r="HX8" s="768"/>
      <c r="HY8" s="768"/>
      <c r="HZ8" s="768"/>
      <c r="IA8" s="768"/>
      <c r="IB8" s="768"/>
      <c r="IC8" s="768"/>
      <c r="ID8" s="768"/>
      <c r="IE8" s="768"/>
      <c r="IF8" s="768"/>
      <c r="IG8" s="768"/>
      <c r="IH8" s="768"/>
    </row>
    <row r="9" spans="1:243" s="769" customFormat="1" ht="30" hidden="1" customHeight="1">
      <c r="A9" s="547"/>
      <c r="B9" s="547" t="s">
        <v>500</v>
      </c>
      <c r="C9" s="556" t="s">
        <v>1156</v>
      </c>
      <c r="D9" s="557" t="s">
        <v>1088</v>
      </c>
      <c r="E9" s="552" t="s">
        <v>929</v>
      </c>
      <c r="F9" s="626"/>
      <c r="G9" s="557" t="s">
        <v>708</v>
      </c>
      <c r="H9" s="559"/>
      <c r="I9" s="296">
        <v>2</v>
      </c>
      <c r="J9" s="296">
        <f t="shared" si="0"/>
        <v>2</v>
      </c>
      <c r="K9" s="721" t="s">
        <v>960</v>
      </c>
      <c r="L9" s="723" t="s">
        <v>57</v>
      </c>
      <c r="M9" s="723">
        <v>48</v>
      </c>
      <c r="N9" s="547" t="e">
        <f>(M9/#REF!)*100</f>
        <v>#REF!</v>
      </c>
      <c r="O9" s="547"/>
      <c r="P9" s="297">
        <v>15</v>
      </c>
      <c r="Q9" s="730"/>
      <c r="R9" s="724"/>
      <c r="S9" s="724"/>
      <c r="T9" s="1030">
        <v>1</v>
      </c>
      <c r="U9" s="637" t="s">
        <v>311</v>
      </c>
      <c r="V9" s="637" t="s">
        <v>320</v>
      </c>
      <c r="W9" s="637"/>
      <c r="X9" s="394">
        <v>1</v>
      </c>
      <c r="Y9" s="393" t="s">
        <v>314</v>
      </c>
      <c r="Z9" s="393" t="s">
        <v>312</v>
      </c>
      <c r="AA9" s="393" t="s">
        <v>354</v>
      </c>
      <c r="AB9" s="1048">
        <v>1</v>
      </c>
      <c r="AC9" s="1049" t="s">
        <v>314</v>
      </c>
      <c r="AD9" s="1049" t="s">
        <v>350</v>
      </c>
      <c r="AE9" s="1049" t="s">
        <v>354</v>
      </c>
      <c r="AF9" s="1048">
        <v>1</v>
      </c>
      <c r="AG9" s="1049" t="s">
        <v>314</v>
      </c>
      <c r="AH9" s="1049" t="s">
        <v>350</v>
      </c>
      <c r="AI9" s="1049" t="s">
        <v>354</v>
      </c>
      <c r="AJ9" s="724"/>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8"/>
      <c r="CA9" s="768"/>
      <c r="CB9" s="768"/>
      <c r="CC9" s="768"/>
      <c r="CD9" s="768"/>
      <c r="CE9" s="768"/>
      <c r="CF9" s="768"/>
      <c r="CG9" s="768"/>
      <c r="CH9" s="768"/>
      <c r="CI9" s="768"/>
      <c r="CJ9" s="768"/>
      <c r="CK9" s="768"/>
      <c r="CL9" s="768"/>
      <c r="CM9" s="768"/>
      <c r="CN9" s="768"/>
      <c r="CO9" s="768"/>
      <c r="CP9" s="768"/>
      <c r="CQ9" s="768"/>
      <c r="CR9" s="768"/>
      <c r="CS9" s="768"/>
      <c r="CT9" s="768"/>
      <c r="CU9" s="768"/>
      <c r="CV9" s="768"/>
      <c r="CW9" s="768"/>
      <c r="CX9" s="768"/>
      <c r="CY9" s="768"/>
      <c r="CZ9" s="768"/>
      <c r="DA9" s="768"/>
      <c r="DB9" s="768"/>
      <c r="DC9" s="768"/>
      <c r="DD9" s="768"/>
      <c r="DE9" s="768"/>
      <c r="DF9" s="768"/>
      <c r="DG9" s="768"/>
      <c r="DH9" s="768"/>
      <c r="DI9" s="768"/>
      <c r="DJ9" s="768"/>
      <c r="DK9" s="768"/>
      <c r="DL9" s="768"/>
      <c r="DM9" s="768"/>
      <c r="DN9" s="768"/>
      <c r="DO9" s="768"/>
      <c r="DP9" s="768"/>
      <c r="DQ9" s="768"/>
      <c r="DR9" s="768"/>
      <c r="DS9" s="768"/>
      <c r="DT9" s="768"/>
      <c r="DU9" s="768"/>
      <c r="DV9" s="768"/>
      <c r="DW9" s="768"/>
      <c r="DX9" s="768"/>
      <c r="DY9" s="768"/>
      <c r="DZ9" s="768"/>
      <c r="EA9" s="768"/>
      <c r="EB9" s="768"/>
      <c r="EC9" s="768"/>
      <c r="ED9" s="768"/>
      <c r="EE9" s="768"/>
      <c r="EF9" s="768"/>
      <c r="EG9" s="768"/>
      <c r="EH9" s="768"/>
      <c r="EI9" s="768"/>
      <c r="EJ9" s="768"/>
      <c r="EK9" s="768"/>
      <c r="EL9" s="768"/>
      <c r="EM9" s="768"/>
      <c r="EN9" s="768"/>
      <c r="EO9" s="768"/>
      <c r="EP9" s="768"/>
      <c r="EQ9" s="768"/>
      <c r="ER9" s="768"/>
      <c r="ES9" s="768"/>
      <c r="ET9" s="768"/>
      <c r="EU9" s="768"/>
      <c r="EV9" s="768"/>
      <c r="EW9" s="768"/>
      <c r="EX9" s="768"/>
      <c r="EY9" s="768"/>
      <c r="EZ9" s="768"/>
      <c r="FA9" s="768"/>
      <c r="FB9" s="768"/>
      <c r="FC9" s="768"/>
      <c r="FD9" s="768"/>
      <c r="FE9" s="768"/>
      <c r="FF9" s="768"/>
      <c r="FG9" s="768"/>
      <c r="FH9" s="768"/>
      <c r="FI9" s="768"/>
      <c r="FJ9" s="768"/>
      <c r="FK9" s="768"/>
      <c r="FL9" s="768"/>
      <c r="FM9" s="768"/>
      <c r="FN9" s="768"/>
      <c r="FO9" s="768"/>
      <c r="FP9" s="768"/>
      <c r="FQ9" s="768"/>
      <c r="FR9" s="768"/>
      <c r="FS9" s="768"/>
      <c r="FT9" s="768"/>
      <c r="FU9" s="768"/>
      <c r="FV9" s="768"/>
      <c r="FW9" s="768"/>
      <c r="FX9" s="768"/>
      <c r="FY9" s="768"/>
      <c r="FZ9" s="768"/>
      <c r="GA9" s="768"/>
      <c r="GB9" s="768"/>
      <c r="GC9" s="768"/>
      <c r="GD9" s="768"/>
      <c r="GE9" s="768"/>
      <c r="GF9" s="768"/>
      <c r="GG9" s="768"/>
      <c r="GH9" s="768"/>
      <c r="GI9" s="768"/>
      <c r="GJ9" s="768"/>
      <c r="GK9" s="768"/>
      <c r="GL9" s="768"/>
      <c r="GM9" s="768"/>
      <c r="GN9" s="768"/>
      <c r="GO9" s="768"/>
      <c r="GP9" s="768"/>
      <c r="GQ9" s="768"/>
      <c r="GR9" s="768"/>
      <c r="GS9" s="768"/>
      <c r="GT9" s="768"/>
      <c r="GU9" s="768"/>
      <c r="GV9" s="768"/>
      <c r="GW9" s="768"/>
      <c r="GX9" s="768"/>
      <c r="GY9" s="768"/>
      <c r="GZ9" s="768"/>
      <c r="HA9" s="768"/>
      <c r="HB9" s="768"/>
      <c r="HC9" s="768"/>
      <c r="HD9" s="768"/>
      <c r="HE9" s="768"/>
      <c r="HF9" s="768"/>
      <c r="HG9" s="768"/>
      <c r="HH9" s="768"/>
      <c r="HI9" s="768"/>
      <c r="HJ9" s="768"/>
      <c r="HK9" s="768"/>
      <c r="HL9" s="768"/>
      <c r="HM9" s="768"/>
      <c r="HN9" s="768"/>
      <c r="HO9" s="768"/>
      <c r="HP9" s="768"/>
      <c r="HQ9" s="768"/>
      <c r="HR9" s="768"/>
      <c r="HS9" s="768"/>
      <c r="HT9" s="768"/>
      <c r="HU9" s="768"/>
      <c r="HV9" s="768"/>
      <c r="HW9" s="768"/>
      <c r="HX9" s="768"/>
      <c r="HY9" s="768"/>
      <c r="HZ9" s="768"/>
      <c r="IA9" s="768"/>
      <c r="IB9" s="768"/>
      <c r="IC9" s="768"/>
      <c r="ID9" s="768"/>
      <c r="IE9" s="768"/>
      <c r="IF9" s="768"/>
      <c r="IG9" s="768"/>
      <c r="IH9" s="768"/>
    </row>
    <row r="10" spans="1:243" s="505" customFormat="1" ht="28.5" hidden="1" customHeight="1">
      <c r="A10" s="507" t="s">
        <v>1176</v>
      </c>
      <c r="B10" s="507" t="s">
        <v>1175</v>
      </c>
      <c r="C10" s="508" t="s">
        <v>1177</v>
      </c>
      <c r="D10" s="509"/>
      <c r="E10" s="719" t="s">
        <v>756</v>
      </c>
      <c r="F10" s="509"/>
      <c r="G10" s="510"/>
      <c r="H10" s="511"/>
      <c r="I10" s="512">
        <f>+SUM(I11:I14)</f>
        <v>13</v>
      </c>
      <c r="J10" s="512">
        <f>+SUM(J11:J14)</f>
        <v>13</v>
      </c>
      <c r="K10" s="512"/>
      <c r="L10" s="827"/>
      <c r="M10" s="577"/>
      <c r="N10" s="511"/>
      <c r="O10" s="513"/>
      <c r="P10" s="513"/>
      <c r="Q10" s="1024"/>
      <c r="R10" s="725"/>
      <c r="S10" s="725"/>
      <c r="T10" s="1031"/>
      <c r="U10" s="514"/>
      <c r="V10" s="514"/>
      <c r="W10" s="515"/>
      <c r="X10" s="516"/>
      <c r="Y10" s="516"/>
      <c r="Z10" s="516"/>
      <c r="AA10" s="517"/>
      <c r="AB10" s="1050"/>
      <c r="AC10" s="1050"/>
      <c r="AD10" s="1050"/>
      <c r="AE10" s="1051"/>
      <c r="AF10" s="1050"/>
      <c r="AG10" s="1050"/>
      <c r="AH10" s="1050"/>
      <c r="AI10" s="1052"/>
      <c r="AJ10" s="725"/>
    </row>
    <row r="11" spans="1:243" s="769" customFormat="1" ht="30" hidden="1" customHeight="1">
      <c r="A11" s="547"/>
      <c r="B11" s="547" t="s">
        <v>498</v>
      </c>
      <c r="C11" s="556" t="s">
        <v>38</v>
      </c>
      <c r="D11" s="557"/>
      <c r="E11" s="552" t="s">
        <v>929</v>
      </c>
      <c r="F11" s="626"/>
      <c r="G11" s="557" t="s">
        <v>713</v>
      </c>
      <c r="H11" s="559"/>
      <c r="I11" s="296">
        <v>3</v>
      </c>
      <c r="J11" s="296">
        <v>3</v>
      </c>
      <c r="K11" s="721" t="s">
        <v>885</v>
      </c>
      <c r="L11" s="723" t="s">
        <v>42</v>
      </c>
      <c r="M11" s="723">
        <v>48</v>
      </c>
      <c r="N11" s="547" t="e">
        <f>(M11/#REF!)*100</f>
        <v>#REF!</v>
      </c>
      <c r="O11" s="547">
        <v>20</v>
      </c>
      <c r="P11" s="297"/>
      <c r="Q11" s="730"/>
      <c r="R11" s="724"/>
      <c r="S11" s="724"/>
      <c r="T11" s="1030">
        <v>1</v>
      </c>
      <c r="U11" s="637" t="s">
        <v>314</v>
      </c>
      <c r="V11" s="637" t="s">
        <v>312</v>
      </c>
      <c r="W11" s="637" t="s">
        <v>356</v>
      </c>
      <c r="X11" s="394">
        <v>1</v>
      </c>
      <c r="Y11" s="393" t="s">
        <v>314</v>
      </c>
      <c r="Z11" s="393" t="s">
        <v>312</v>
      </c>
      <c r="AA11" s="393" t="s">
        <v>356</v>
      </c>
      <c r="AB11" s="1048">
        <v>1</v>
      </c>
      <c r="AC11" s="1049" t="s">
        <v>314</v>
      </c>
      <c r="AD11" s="1049" t="s">
        <v>350</v>
      </c>
      <c r="AE11" s="1049" t="s">
        <v>356</v>
      </c>
      <c r="AF11" s="1048">
        <v>1</v>
      </c>
      <c r="AG11" s="1049" t="s">
        <v>314</v>
      </c>
      <c r="AH11" s="1049" t="s">
        <v>350</v>
      </c>
      <c r="AI11" s="1049" t="s">
        <v>356</v>
      </c>
      <c r="AJ11" s="724"/>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8"/>
      <c r="BN11" s="768"/>
      <c r="BO11" s="768"/>
      <c r="BP11" s="768"/>
      <c r="BQ11" s="768"/>
      <c r="BR11" s="768"/>
      <c r="BS11" s="768"/>
      <c r="BT11" s="768"/>
      <c r="BU11" s="768"/>
      <c r="BV11" s="768"/>
      <c r="BW11" s="768"/>
      <c r="BX11" s="768"/>
      <c r="BY11" s="768"/>
      <c r="BZ11" s="768"/>
      <c r="CA11" s="768"/>
      <c r="CB11" s="768"/>
      <c r="CC11" s="768"/>
      <c r="CD11" s="768"/>
      <c r="CE11" s="768"/>
      <c r="CF11" s="768"/>
      <c r="CG11" s="768"/>
      <c r="CH11" s="768"/>
      <c r="CI11" s="768"/>
      <c r="CJ11" s="768"/>
      <c r="CK11" s="768"/>
      <c r="CL11" s="768"/>
      <c r="CM11" s="768"/>
      <c r="CN11" s="768"/>
      <c r="CO11" s="768"/>
      <c r="CP11" s="768"/>
      <c r="CQ11" s="768"/>
      <c r="CR11" s="768"/>
      <c r="CS11" s="768"/>
      <c r="CT11" s="768"/>
      <c r="CU11" s="768"/>
      <c r="CV11" s="768"/>
      <c r="CW11" s="768"/>
      <c r="CX11" s="768"/>
      <c r="CY11" s="768"/>
      <c r="CZ11" s="768"/>
      <c r="DA11" s="768"/>
      <c r="DB11" s="768"/>
      <c r="DC11" s="768"/>
      <c r="DD11" s="768"/>
      <c r="DE11" s="768"/>
      <c r="DF11" s="768"/>
      <c r="DG11" s="768"/>
      <c r="DH11" s="768"/>
      <c r="DI11" s="768"/>
      <c r="DJ11" s="768"/>
      <c r="DK11" s="768"/>
      <c r="DL11" s="768"/>
      <c r="DM11" s="768"/>
      <c r="DN11" s="768"/>
      <c r="DO11" s="768"/>
      <c r="DP11" s="768"/>
      <c r="DQ11" s="768"/>
      <c r="DR11" s="768"/>
      <c r="DS11" s="768"/>
      <c r="DT11" s="768"/>
      <c r="DU11" s="768"/>
      <c r="DV11" s="768"/>
      <c r="DW11" s="768"/>
      <c r="DX11" s="768"/>
      <c r="DY11" s="768"/>
      <c r="DZ11" s="768"/>
      <c r="EA11" s="768"/>
      <c r="EB11" s="768"/>
      <c r="EC11" s="768"/>
      <c r="ED11" s="768"/>
      <c r="EE11" s="768"/>
      <c r="EF11" s="768"/>
      <c r="EG11" s="768"/>
      <c r="EH11" s="768"/>
      <c r="EI11" s="768"/>
      <c r="EJ11" s="768"/>
      <c r="EK11" s="768"/>
      <c r="EL11" s="768"/>
      <c r="EM11" s="768"/>
      <c r="EN11" s="768"/>
      <c r="EO11" s="768"/>
      <c r="EP11" s="768"/>
      <c r="EQ11" s="768"/>
      <c r="ER11" s="768"/>
      <c r="ES11" s="768"/>
      <c r="ET11" s="768"/>
      <c r="EU11" s="768"/>
      <c r="EV11" s="768"/>
      <c r="EW11" s="768"/>
      <c r="EX11" s="768"/>
      <c r="EY11" s="768"/>
      <c r="EZ11" s="768"/>
      <c r="FA11" s="768"/>
      <c r="FB11" s="768"/>
      <c r="FC11" s="768"/>
      <c r="FD11" s="768"/>
      <c r="FE11" s="768"/>
      <c r="FF11" s="768"/>
      <c r="FG11" s="768"/>
      <c r="FH11" s="768"/>
      <c r="FI11" s="768"/>
      <c r="FJ11" s="768"/>
      <c r="FK11" s="768"/>
      <c r="FL11" s="768"/>
      <c r="FM11" s="768"/>
      <c r="FN11" s="768"/>
      <c r="FO11" s="768"/>
      <c r="FP11" s="768"/>
      <c r="FQ11" s="768"/>
      <c r="FR11" s="768"/>
      <c r="FS11" s="768"/>
      <c r="FT11" s="768"/>
      <c r="FU11" s="768"/>
      <c r="FV11" s="768"/>
      <c r="FW11" s="768"/>
      <c r="FX11" s="768"/>
      <c r="FY11" s="768"/>
      <c r="FZ11" s="768"/>
      <c r="GA11" s="768"/>
      <c r="GB11" s="768"/>
      <c r="GC11" s="768"/>
      <c r="GD11" s="768"/>
      <c r="GE11" s="768"/>
      <c r="GF11" s="768"/>
      <c r="GG11" s="768"/>
      <c r="GH11" s="768"/>
      <c r="GI11" s="768"/>
      <c r="GJ11" s="768"/>
      <c r="GK11" s="768"/>
      <c r="GL11" s="768"/>
      <c r="GM11" s="768"/>
      <c r="GN11" s="768"/>
      <c r="GO11" s="768"/>
      <c r="GP11" s="768"/>
      <c r="GQ11" s="768"/>
      <c r="GR11" s="768"/>
      <c r="GS11" s="768"/>
      <c r="GT11" s="768"/>
      <c r="GU11" s="768"/>
      <c r="GV11" s="768"/>
      <c r="GW11" s="768"/>
      <c r="GX11" s="768"/>
      <c r="GY11" s="768"/>
      <c r="GZ11" s="768"/>
      <c r="HA11" s="768"/>
      <c r="HB11" s="768"/>
      <c r="HC11" s="768"/>
      <c r="HD11" s="768"/>
      <c r="HE11" s="768"/>
      <c r="HF11" s="768"/>
      <c r="HG11" s="768"/>
      <c r="HH11" s="768"/>
      <c r="HI11" s="768"/>
      <c r="HJ11" s="768"/>
      <c r="HK11" s="768"/>
      <c r="HL11" s="768"/>
      <c r="HM11" s="768"/>
      <c r="HN11" s="768"/>
      <c r="HO11" s="768"/>
      <c r="HP11" s="768"/>
      <c r="HQ11" s="768"/>
      <c r="HR11" s="768"/>
      <c r="HS11" s="768"/>
      <c r="HT11" s="768"/>
      <c r="HU11" s="768"/>
      <c r="HV11" s="768"/>
      <c r="HW11" s="768"/>
      <c r="HX11" s="768"/>
      <c r="HY11" s="768"/>
      <c r="HZ11" s="768"/>
      <c r="IA11" s="768"/>
      <c r="IB11" s="768"/>
      <c r="IC11" s="768"/>
      <c r="ID11" s="768"/>
      <c r="IE11" s="768"/>
      <c r="IF11" s="768"/>
      <c r="IG11" s="768"/>
      <c r="IH11" s="768"/>
    </row>
    <row r="12" spans="1:243" s="769" customFormat="1" ht="30" hidden="1" customHeight="1">
      <c r="A12" s="547"/>
      <c r="B12" s="547" t="s">
        <v>505</v>
      </c>
      <c r="C12" s="556" t="s">
        <v>50</v>
      </c>
      <c r="D12" s="557" t="s">
        <v>1083</v>
      </c>
      <c r="E12" s="552" t="s">
        <v>929</v>
      </c>
      <c r="F12" s="626"/>
      <c r="G12" s="557" t="s">
        <v>713</v>
      </c>
      <c r="H12" s="559"/>
      <c r="I12" s="296">
        <v>4</v>
      </c>
      <c r="J12" s="296">
        <v>4</v>
      </c>
      <c r="K12" s="721" t="s">
        <v>720</v>
      </c>
      <c r="L12" s="723" t="s">
        <v>42</v>
      </c>
      <c r="M12" s="723">
        <v>48</v>
      </c>
      <c r="N12" s="547" t="e">
        <f>(M12/#REF!)*100</f>
        <v>#REF!</v>
      </c>
      <c r="O12" s="547"/>
      <c r="P12" s="297">
        <v>30</v>
      </c>
      <c r="Q12" s="730"/>
      <c r="R12" s="724"/>
      <c r="S12" s="724"/>
      <c r="T12" s="1030" t="s">
        <v>442</v>
      </c>
      <c r="U12" s="637" t="s">
        <v>311</v>
      </c>
      <c r="V12" s="637" t="s">
        <v>312</v>
      </c>
      <c r="W12" s="637" t="s">
        <v>441</v>
      </c>
      <c r="X12" s="394">
        <v>1</v>
      </c>
      <c r="Y12" s="393" t="s">
        <v>314</v>
      </c>
      <c r="Z12" s="393" t="s">
        <v>312</v>
      </c>
      <c r="AA12" s="393" t="s">
        <v>354</v>
      </c>
      <c r="AB12" s="1048">
        <v>1</v>
      </c>
      <c r="AC12" s="1049" t="s">
        <v>314</v>
      </c>
      <c r="AD12" s="1049" t="s">
        <v>350</v>
      </c>
      <c r="AE12" s="1049" t="s">
        <v>354</v>
      </c>
      <c r="AF12" s="1048">
        <v>1</v>
      </c>
      <c r="AG12" s="1049" t="s">
        <v>314</v>
      </c>
      <c r="AH12" s="1049" t="s">
        <v>350</v>
      </c>
      <c r="AI12" s="1049" t="s">
        <v>354</v>
      </c>
      <c r="AJ12" s="724"/>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c r="BL12" s="768"/>
      <c r="BM12" s="768"/>
      <c r="BN12" s="768"/>
      <c r="BO12" s="768"/>
      <c r="BP12" s="768"/>
      <c r="BQ12" s="768"/>
      <c r="BR12" s="768"/>
      <c r="BS12" s="768"/>
      <c r="BT12" s="768"/>
      <c r="BU12" s="768"/>
      <c r="BV12" s="768"/>
      <c r="BW12" s="768"/>
      <c r="BX12" s="768"/>
      <c r="BY12" s="768"/>
      <c r="BZ12" s="768"/>
      <c r="CA12" s="768"/>
      <c r="CB12" s="768"/>
      <c r="CC12" s="768"/>
      <c r="CD12" s="768"/>
      <c r="CE12" s="768"/>
      <c r="CF12" s="768"/>
      <c r="CG12" s="768"/>
      <c r="CH12" s="768"/>
      <c r="CI12" s="768"/>
      <c r="CJ12" s="768"/>
      <c r="CK12" s="768"/>
      <c r="CL12" s="768"/>
      <c r="CM12" s="768"/>
      <c r="CN12" s="768"/>
      <c r="CO12" s="768"/>
      <c r="CP12" s="768"/>
      <c r="CQ12" s="768"/>
      <c r="CR12" s="768"/>
      <c r="CS12" s="768"/>
      <c r="CT12" s="768"/>
      <c r="CU12" s="768"/>
      <c r="CV12" s="768"/>
      <c r="CW12" s="768"/>
      <c r="CX12" s="768"/>
      <c r="CY12" s="768"/>
      <c r="CZ12" s="768"/>
      <c r="DA12" s="768"/>
      <c r="DB12" s="768"/>
      <c r="DC12" s="768"/>
      <c r="DD12" s="768"/>
      <c r="DE12" s="768"/>
      <c r="DF12" s="768"/>
      <c r="DG12" s="768"/>
      <c r="DH12" s="768"/>
      <c r="DI12" s="768"/>
      <c r="DJ12" s="768"/>
      <c r="DK12" s="768"/>
      <c r="DL12" s="768"/>
      <c r="DM12" s="768"/>
      <c r="DN12" s="768"/>
      <c r="DO12" s="768"/>
      <c r="DP12" s="768"/>
      <c r="DQ12" s="768"/>
      <c r="DR12" s="768"/>
      <c r="DS12" s="768"/>
      <c r="DT12" s="768"/>
      <c r="DU12" s="768"/>
      <c r="DV12" s="768"/>
      <c r="DW12" s="768"/>
      <c r="DX12" s="768"/>
      <c r="DY12" s="768"/>
      <c r="DZ12" s="768"/>
      <c r="EA12" s="768"/>
      <c r="EB12" s="768"/>
      <c r="EC12" s="768"/>
      <c r="ED12" s="768"/>
      <c r="EE12" s="768"/>
      <c r="EF12" s="768"/>
      <c r="EG12" s="768"/>
      <c r="EH12" s="768"/>
      <c r="EI12" s="768"/>
      <c r="EJ12" s="768"/>
      <c r="EK12" s="768"/>
      <c r="EL12" s="768"/>
      <c r="EM12" s="768"/>
      <c r="EN12" s="768"/>
      <c r="EO12" s="768"/>
      <c r="EP12" s="768"/>
      <c r="EQ12" s="768"/>
      <c r="ER12" s="768"/>
      <c r="ES12" s="768"/>
      <c r="ET12" s="768"/>
      <c r="EU12" s="768"/>
      <c r="EV12" s="768"/>
      <c r="EW12" s="768"/>
      <c r="EX12" s="768"/>
      <c r="EY12" s="768"/>
      <c r="EZ12" s="768"/>
      <c r="FA12" s="768"/>
      <c r="FB12" s="768"/>
      <c r="FC12" s="768"/>
      <c r="FD12" s="768"/>
      <c r="FE12" s="768"/>
      <c r="FF12" s="768"/>
      <c r="FG12" s="768"/>
      <c r="FH12" s="768"/>
      <c r="FI12" s="768"/>
      <c r="FJ12" s="768"/>
      <c r="FK12" s="768"/>
      <c r="FL12" s="768"/>
      <c r="FM12" s="768"/>
      <c r="FN12" s="768"/>
      <c r="FO12" s="768"/>
      <c r="FP12" s="768"/>
      <c r="FQ12" s="768"/>
      <c r="FR12" s="768"/>
      <c r="FS12" s="768"/>
      <c r="FT12" s="768"/>
      <c r="FU12" s="768"/>
      <c r="FV12" s="768"/>
      <c r="FW12" s="768"/>
      <c r="FX12" s="768"/>
      <c r="FY12" s="768"/>
      <c r="FZ12" s="768"/>
      <c r="GA12" s="768"/>
      <c r="GB12" s="768"/>
      <c r="GC12" s="768"/>
      <c r="GD12" s="768"/>
      <c r="GE12" s="768"/>
      <c r="GF12" s="768"/>
      <c r="GG12" s="768"/>
      <c r="GH12" s="768"/>
      <c r="GI12" s="768"/>
      <c r="GJ12" s="768"/>
      <c r="GK12" s="768"/>
      <c r="GL12" s="768"/>
      <c r="GM12" s="768"/>
      <c r="GN12" s="768"/>
      <c r="GO12" s="768"/>
      <c r="GP12" s="768"/>
      <c r="GQ12" s="768"/>
      <c r="GR12" s="768"/>
      <c r="GS12" s="768"/>
      <c r="GT12" s="768"/>
      <c r="GU12" s="768"/>
      <c r="GV12" s="768"/>
      <c r="GW12" s="768"/>
      <c r="GX12" s="768"/>
      <c r="GY12" s="768"/>
      <c r="GZ12" s="768"/>
      <c r="HA12" s="768"/>
      <c r="HB12" s="768"/>
      <c r="HC12" s="768"/>
      <c r="HD12" s="768"/>
      <c r="HE12" s="768"/>
      <c r="HF12" s="768"/>
      <c r="HG12" s="768"/>
      <c r="HH12" s="768"/>
      <c r="HI12" s="768"/>
      <c r="HJ12" s="768"/>
      <c r="HK12" s="768"/>
      <c r="HL12" s="768"/>
      <c r="HM12" s="768"/>
      <c r="HN12" s="768"/>
      <c r="HO12" s="768"/>
      <c r="HP12" s="768"/>
      <c r="HQ12" s="768"/>
      <c r="HR12" s="768"/>
      <c r="HS12" s="768"/>
      <c r="HT12" s="768"/>
      <c r="HU12" s="768"/>
      <c r="HV12" s="768"/>
      <c r="HW12" s="768"/>
      <c r="HX12" s="768"/>
      <c r="HY12" s="768"/>
      <c r="HZ12" s="768"/>
      <c r="IA12" s="768"/>
      <c r="IB12" s="768"/>
      <c r="IC12" s="768"/>
      <c r="ID12" s="768"/>
      <c r="IE12" s="768"/>
      <c r="IF12" s="768"/>
      <c r="IG12" s="768"/>
      <c r="IH12" s="768"/>
    </row>
    <row r="13" spans="1:243" s="769" customFormat="1" ht="30" hidden="1" customHeight="1">
      <c r="A13" s="547"/>
      <c r="B13" s="547" t="s">
        <v>506</v>
      </c>
      <c r="C13" s="556" t="s">
        <v>593</v>
      </c>
      <c r="D13" s="557" t="s">
        <v>1084</v>
      </c>
      <c r="E13" s="552" t="s">
        <v>929</v>
      </c>
      <c r="F13" s="626"/>
      <c r="G13" s="557" t="s">
        <v>713</v>
      </c>
      <c r="H13" s="559"/>
      <c r="I13" s="296">
        <v>3</v>
      </c>
      <c r="J13" s="296">
        <v>3</v>
      </c>
      <c r="K13" s="721" t="s">
        <v>961</v>
      </c>
      <c r="L13" s="723" t="s">
        <v>42</v>
      </c>
      <c r="M13" s="723">
        <v>48</v>
      </c>
      <c r="N13" s="547" t="e">
        <f>(M13/#REF!)*100</f>
        <v>#REF!</v>
      </c>
      <c r="O13" s="547">
        <v>20</v>
      </c>
      <c r="P13" s="297"/>
      <c r="Q13" s="730"/>
      <c r="R13" s="724"/>
      <c r="S13" s="724"/>
      <c r="T13" s="1030">
        <v>1</v>
      </c>
      <c r="U13" s="637" t="s">
        <v>314</v>
      </c>
      <c r="V13" s="637" t="s">
        <v>312</v>
      </c>
      <c r="W13" s="637" t="s">
        <v>354</v>
      </c>
      <c r="X13" s="394">
        <v>1</v>
      </c>
      <c r="Y13" s="393" t="s">
        <v>314</v>
      </c>
      <c r="Z13" s="393" t="s">
        <v>312</v>
      </c>
      <c r="AA13" s="393" t="s">
        <v>354</v>
      </c>
      <c r="AB13" s="1048">
        <v>1</v>
      </c>
      <c r="AC13" s="1049" t="s">
        <v>314</v>
      </c>
      <c r="AD13" s="1049" t="s">
        <v>350</v>
      </c>
      <c r="AE13" s="1049" t="s">
        <v>354</v>
      </c>
      <c r="AF13" s="1048">
        <v>1</v>
      </c>
      <c r="AG13" s="1049" t="s">
        <v>314</v>
      </c>
      <c r="AH13" s="1049" t="s">
        <v>350</v>
      </c>
      <c r="AI13" s="1049" t="s">
        <v>354</v>
      </c>
      <c r="AJ13" s="724"/>
      <c r="AK13" s="768"/>
      <c r="AL13" s="768"/>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c r="BL13" s="768"/>
      <c r="BM13" s="768"/>
      <c r="BN13" s="768"/>
      <c r="BO13" s="768"/>
      <c r="BP13" s="768"/>
      <c r="BQ13" s="768"/>
      <c r="BR13" s="768"/>
      <c r="BS13" s="768"/>
      <c r="BT13" s="768"/>
      <c r="BU13" s="768"/>
      <c r="BV13" s="768"/>
      <c r="BW13" s="768"/>
      <c r="BX13" s="768"/>
      <c r="BY13" s="768"/>
      <c r="BZ13" s="768"/>
      <c r="CA13" s="768"/>
      <c r="CB13" s="768"/>
      <c r="CC13" s="768"/>
      <c r="CD13" s="768"/>
      <c r="CE13" s="768"/>
      <c r="CF13" s="768"/>
      <c r="CG13" s="768"/>
      <c r="CH13" s="768"/>
      <c r="CI13" s="768"/>
      <c r="CJ13" s="768"/>
      <c r="CK13" s="768"/>
      <c r="CL13" s="768"/>
      <c r="CM13" s="768"/>
      <c r="CN13" s="768"/>
      <c r="CO13" s="768"/>
      <c r="CP13" s="768"/>
      <c r="CQ13" s="768"/>
      <c r="CR13" s="768"/>
      <c r="CS13" s="768"/>
      <c r="CT13" s="768"/>
      <c r="CU13" s="768"/>
      <c r="CV13" s="768"/>
      <c r="CW13" s="768"/>
      <c r="CX13" s="768"/>
      <c r="CY13" s="768"/>
      <c r="CZ13" s="768"/>
      <c r="DA13" s="768"/>
      <c r="DB13" s="768"/>
      <c r="DC13" s="768"/>
      <c r="DD13" s="768"/>
      <c r="DE13" s="768"/>
      <c r="DF13" s="768"/>
      <c r="DG13" s="768"/>
      <c r="DH13" s="768"/>
      <c r="DI13" s="768"/>
      <c r="DJ13" s="768"/>
      <c r="DK13" s="768"/>
      <c r="DL13" s="768"/>
      <c r="DM13" s="768"/>
      <c r="DN13" s="768"/>
      <c r="DO13" s="768"/>
      <c r="DP13" s="768"/>
      <c r="DQ13" s="768"/>
      <c r="DR13" s="768"/>
      <c r="DS13" s="768"/>
      <c r="DT13" s="768"/>
      <c r="DU13" s="768"/>
      <c r="DV13" s="768"/>
      <c r="DW13" s="768"/>
      <c r="DX13" s="768"/>
      <c r="DY13" s="768"/>
      <c r="DZ13" s="768"/>
      <c r="EA13" s="768"/>
      <c r="EB13" s="768"/>
      <c r="EC13" s="768"/>
      <c r="ED13" s="768"/>
      <c r="EE13" s="768"/>
      <c r="EF13" s="768"/>
      <c r="EG13" s="768"/>
      <c r="EH13" s="768"/>
      <c r="EI13" s="768"/>
      <c r="EJ13" s="768"/>
      <c r="EK13" s="768"/>
      <c r="EL13" s="768"/>
      <c r="EM13" s="768"/>
      <c r="EN13" s="768"/>
      <c r="EO13" s="768"/>
      <c r="EP13" s="768"/>
      <c r="EQ13" s="768"/>
      <c r="ER13" s="768"/>
      <c r="ES13" s="768"/>
      <c r="ET13" s="768"/>
      <c r="EU13" s="768"/>
      <c r="EV13" s="768"/>
      <c r="EW13" s="768"/>
      <c r="EX13" s="768"/>
      <c r="EY13" s="768"/>
      <c r="EZ13" s="768"/>
      <c r="FA13" s="768"/>
      <c r="FB13" s="768"/>
      <c r="FC13" s="768"/>
      <c r="FD13" s="768"/>
      <c r="FE13" s="768"/>
      <c r="FF13" s="768"/>
      <c r="FG13" s="768"/>
      <c r="FH13" s="768"/>
      <c r="FI13" s="768"/>
      <c r="FJ13" s="768"/>
      <c r="FK13" s="768"/>
      <c r="FL13" s="768"/>
      <c r="FM13" s="768"/>
      <c r="FN13" s="768"/>
      <c r="FO13" s="768"/>
      <c r="FP13" s="768"/>
      <c r="FQ13" s="768"/>
      <c r="FR13" s="768"/>
      <c r="FS13" s="768"/>
      <c r="FT13" s="768"/>
      <c r="FU13" s="768"/>
      <c r="FV13" s="768"/>
      <c r="FW13" s="768"/>
      <c r="FX13" s="768"/>
      <c r="FY13" s="768"/>
      <c r="FZ13" s="768"/>
      <c r="GA13" s="768"/>
      <c r="GB13" s="768"/>
      <c r="GC13" s="768"/>
      <c r="GD13" s="768"/>
      <c r="GE13" s="768"/>
      <c r="GF13" s="768"/>
      <c r="GG13" s="768"/>
      <c r="GH13" s="768"/>
      <c r="GI13" s="768"/>
      <c r="GJ13" s="768"/>
      <c r="GK13" s="768"/>
      <c r="GL13" s="768"/>
      <c r="GM13" s="768"/>
      <c r="GN13" s="768"/>
      <c r="GO13" s="768"/>
      <c r="GP13" s="768"/>
      <c r="GQ13" s="768"/>
      <c r="GR13" s="768"/>
      <c r="GS13" s="768"/>
      <c r="GT13" s="768"/>
      <c r="GU13" s="768"/>
      <c r="GV13" s="768"/>
      <c r="GW13" s="768"/>
      <c r="GX13" s="768"/>
      <c r="GY13" s="768"/>
      <c r="GZ13" s="768"/>
      <c r="HA13" s="768"/>
      <c r="HB13" s="768"/>
      <c r="HC13" s="768"/>
      <c r="HD13" s="768"/>
      <c r="HE13" s="768"/>
      <c r="HF13" s="768"/>
      <c r="HG13" s="768"/>
      <c r="HH13" s="768"/>
      <c r="HI13" s="768"/>
      <c r="HJ13" s="768"/>
      <c r="HK13" s="768"/>
      <c r="HL13" s="768"/>
      <c r="HM13" s="768"/>
      <c r="HN13" s="768"/>
      <c r="HO13" s="768"/>
      <c r="HP13" s="768"/>
      <c r="HQ13" s="768"/>
      <c r="HR13" s="768"/>
      <c r="HS13" s="768"/>
      <c r="HT13" s="768"/>
      <c r="HU13" s="768"/>
      <c r="HV13" s="768"/>
      <c r="HW13" s="768"/>
      <c r="HX13" s="768"/>
      <c r="HY13" s="768"/>
      <c r="HZ13" s="768"/>
      <c r="IA13" s="768"/>
      <c r="IB13" s="768"/>
      <c r="IC13" s="768"/>
      <c r="ID13" s="768"/>
      <c r="IE13" s="768"/>
      <c r="IF13" s="768"/>
      <c r="IG13" s="768"/>
      <c r="IH13" s="768"/>
    </row>
    <row r="14" spans="1:243" s="769" customFormat="1" ht="30" hidden="1" customHeight="1">
      <c r="A14" s="547"/>
      <c r="B14" s="547" t="s">
        <v>499</v>
      </c>
      <c r="C14" s="556" t="s">
        <v>47</v>
      </c>
      <c r="D14" s="557"/>
      <c r="E14" s="552" t="s">
        <v>929</v>
      </c>
      <c r="F14" s="626"/>
      <c r="G14" s="557" t="s">
        <v>713</v>
      </c>
      <c r="H14" s="559"/>
      <c r="I14" s="296">
        <v>3</v>
      </c>
      <c r="J14" s="296">
        <v>3</v>
      </c>
      <c r="K14" s="721" t="s">
        <v>865</v>
      </c>
      <c r="L14" s="723" t="s">
        <v>42</v>
      </c>
      <c r="M14" s="723">
        <v>48</v>
      </c>
      <c r="N14" s="547" t="e">
        <f>(M14/#REF!)*100</f>
        <v>#REF!</v>
      </c>
      <c r="O14" s="547">
        <v>20</v>
      </c>
      <c r="P14" s="297"/>
      <c r="Q14" s="730"/>
      <c r="R14" s="724"/>
      <c r="S14" s="724"/>
      <c r="T14" s="1030">
        <v>1</v>
      </c>
      <c r="U14" s="637" t="s">
        <v>314</v>
      </c>
      <c r="V14" s="637" t="s">
        <v>312</v>
      </c>
      <c r="W14" s="637" t="s">
        <v>354</v>
      </c>
      <c r="X14" s="394">
        <v>1</v>
      </c>
      <c r="Y14" s="393" t="s">
        <v>314</v>
      </c>
      <c r="Z14" s="393" t="s">
        <v>312</v>
      </c>
      <c r="AA14" s="393" t="s">
        <v>354</v>
      </c>
      <c r="AB14" s="1048">
        <v>1</v>
      </c>
      <c r="AC14" s="1049" t="s">
        <v>314</v>
      </c>
      <c r="AD14" s="1049" t="s">
        <v>350</v>
      </c>
      <c r="AE14" s="1049" t="s">
        <v>354</v>
      </c>
      <c r="AF14" s="1048">
        <v>1</v>
      </c>
      <c r="AG14" s="1049" t="s">
        <v>314</v>
      </c>
      <c r="AH14" s="1049" t="s">
        <v>350</v>
      </c>
      <c r="AI14" s="1049" t="s">
        <v>354</v>
      </c>
      <c r="AJ14" s="724"/>
      <c r="AK14" s="768"/>
      <c r="AL14" s="768"/>
      <c r="AM14" s="768"/>
      <c r="AN14" s="768"/>
      <c r="AO14" s="768"/>
      <c r="AP14" s="768"/>
      <c r="AQ14" s="768"/>
      <c r="AR14" s="768"/>
      <c r="AS14" s="768"/>
      <c r="AT14" s="768"/>
      <c r="AU14" s="768"/>
      <c r="AV14" s="768"/>
      <c r="AW14" s="768"/>
      <c r="AX14" s="768"/>
      <c r="AY14" s="768"/>
      <c r="AZ14" s="768"/>
      <c r="BA14" s="768"/>
      <c r="BB14" s="768"/>
      <c r="BC14" s="768"/>
      <c r="BD14" s="768"/>
      <c r="BE14" s="768"/>
      <c r="BF14" s="768"/>
      <c r="BG14" s="768"/>
      <c r="BH14" s="768"/>
      <c r="BI14" s="768"/>
      <c r="BJ14" s="768"/>
      <c r="BK14" s="768"/>
      <c r="BL14" s="768"/>
      <c r="BM14" s="768"/>
      <c r="BN14" s="768"/>
      <c r="BO14" s="768"/>
      <c r="BP14" s="768"/>
      <c r="BQ14" s="768"/>
      <c r="BR14" s="768"/>
      <c r="BS14" s="768"/>
      <c r="BT14" s="768"/>
      <c r="BU14" s="768"/>
      <c r="BV14" s="768"/>
      <c r="BW14" s="768"/>
      <c r="BX14" s="768"/>
      <c r="BY14" s="768"/>
      <c r="BZ14" s="768"/>
      <c r="CA14" s="768"/>
      <c r="CB14" s="768"/>
      <c r="CC14" s="768"/>
      <c r="CD14" s="768"/>
      <c r="CE14" s="768"/>
      <c r="CF14" s="768"/>
      <c r="CG14" s="768"/>
      <c r="CH14" s="768"/>
      <c r="CI14" s="768"/>
      <c r="CJ14" s="768"/>
      <c r="CK14" s="768"/>
      <c r="CL14" s="768"/>
      <c r="CM14" s="768"/>
      <c r="CN14" s="768"/>
      <c r="CO14" s="768"/>
      <c r="CP14" s="768"/>
      <c r="CQ14" s="768"/>
      <c r="CR14" s="768"/>
      <c r="CS14" s="768"/>
      <c r="CT14" s="768"/>
      <c r="CU14" s="768"/>
      <c r="CV14" s="768"/>
      <c r="CW14" s="768"/>
      <c r="CX14" s="768"/>
      <c r="CY14" s="768"/>
      <c r="CZ14" s="768"/>
      <c r="DA14" s="768"/>
      <c r="DB14" s="768"/>
      <c r="DC14" s="768"/>
      <c r="DD14" s="768"/>
      <c r="DE14" s="768"/>
      <c r="DF14" s="768"/>
      <c r="DG14" s="768"/>
      <c r="DH14" s="768"/>
      <c r="DI14" s="768"/>
      <c r="DJ14" s="768"/>
      <c r="DK14" s="768"/>
      <c r="DL14" s="768"/>
      <c r="DM14" s="768"/>
      <c r="DN14" s="768"/>
      <c r="DO14" s="768"/>
      <c r="DP14" s="768"/>
      <c r="DQ14" s="768"/>
      <c r="DR14" s="768"/>
      <c r="DS14" s="768"/>
      <c r="DT14" s="768"/>
      <c r="DU14" s="768"/>
      <c r="DV14" s="768"/>
      <c r="DW14" s="768"/>
      <c r="DX14" s="768"/>
      <c r="DY14" s="768"/>
      <c r="DZ14" s="768"/>
      <c r="EA14" s="768"/>
      <c r="EB14" s="768"/>
      <c r="EC14" s="768"/>
      <c r="ED14" s="768"/>
      <c r="EE14" s="768"/>
      <c r="EF14" s="768"/>
      <c r="EG14" s="768"/>
      <c r="EH14" s="768"/>
      <c r="EI14" s="768"/>
      <c r="EJ14" s="768"/>
      <c r="EK14" s="768"/>
      <c r="EL14" s="768"/>
      <c r="EM14" s="768"/>
      <c r="EN14" s="768"/>
      <c r="EO14" s="768"/>
      <c r="EP14" s="768"/>
      <c r="EQ14" s="768"/>
      <c r="ER14" s="768"/>
      <c r="ES14" s="768"/>
      <c r="ET14" s="768"/>
      <c r="EU14" s="768"/>
      <c r="EV14" s="768"/>
      <c r="EW14" s="768"/>
      <c r="EX14" s="768"/>
      <c r="EY14" s="768"/>
      <c r="EZ14" s="768"/>
      <c r="FA14" s="768"/>
      <c r="FB14" s="768"/>
      <c r="FC14" s="768"/>
      <c r="FD14" s="768"/>
      <c r="FE14" s="768"/>
      <c r="FF14" s="768"/>
      <c r="FG14" s="768"/>
      <c r="FH14" s="768"/>
      <c r="FI14" s="768"/>
      <c r="FJ14" s="768"/>
      <c r="FK14" s="768"/>
      <c r="FL14" s="768"/>
      <c r="FM14" s="768"/>
      <c r="FN14" s="768"/>
      <c r="FO14" s="768"/>
      <c r="FP14" s="768"/>
      <c r="FQ14" s="768"/>
      <c r="FR14" s="768"/>
      <c r="FS14" s="768"/>
      <c r="FT14" s="768"/>
      <c r="FU14" s="768"/>
      <c r="FV14" s="768"/>
      <c r="FW14" s="768"/>
      <c r="FX14" s="768"/>
      <c r="FY14" s="768"/>
      <c r="FZ14" s="768"/>
      <c r="GA14" s="768"/>
      <c r="GB14" s="768"/>
      <c r="GC14" s="768"/>
      <c r="GD14" s="768"/>
      <c r="GE14" s="768"/>
      <c r="GF14" s="768"/>
      <c r="GG14" s="768"/>
      <c r="GH14" s="768"/>
      <c r="GI14" s="768"/>
      <c r="GJ14" s="768"/>
      <c r="GK14" s="768"/>
      <c r="GL14" s="768"/>
      <c r="GM14" s="768"/>
      <c r="GN14" s="768"/>
      <c r="GO14" s="768"/>
      <c r="GP14" s="768"/>
      <c r="GQ14" s="768"/>
      <c r="GR14" s="768"/>
      <c r="GS14" s="768"/>
      <c r="GT14" s="768"/>
      <c r="GU14" s="768"/>
      <c r="GV14" s="768"/>
      <c r="GW14" s="768"/>
      <c r="GX14" s="768"/>
      <c r="GY14" s="768"/>
      <c r="GZ14" s="768"/>
      <c r="HA14" s="768"/>
      <c r="HB14" s="768"/>
      <c r="HC14" s="768"/>
      <c r="HD14" s="768"/>
      <c r="HE14" s="768"/>
      <c r="HF14" s="768"/>
      <c r="HG14" s="768"/>
      <c r="HH14" s="768"/>
      <c r="HI14" s="768"/>
      <c r="HJ14" s="768"/>
      <c r="HK14" s="768"/>
      <c r="HL14" s="768"/>
      <c r="HM14" s="768"/>
      <c r="HN14" s="768"/>
      <c r="HO14" s="768"/>
      <c r="HP14" s="768"/>
      <c r="HQ14" s="768"/>
      <c r="HR14" s="768"/>
      <c r="HS14" s="768"/>
      <c r="HT14" s="768"/>
      <c r="HU14" s="768"/>
      <c r="HV14" s="768"/>
      <c r="HW14" s="768"/>
      <c r="HX14" s="768"/>
      <c r="HY14" s="768"/>
      <c r="HZ14" s="768"/>
      <c r="IA14" s="768"/>
      <c r="IB14" s="768"/>
      <c r="IC14" s="768"/>
      <c r="ID14" s="768"/>
      <c r="IE14" s="768"/>
      <c r="IF14" s="768"/>
      <c r="IG14" s="768"/>
      <c r="IH14" s="768"/>
    </row>
    <row r="15" spans="1:243" s="505" customFormat="1" ht="28.5" hidden="1" customHeight="1">
      <c r="A15" s="507" t="s">
        <v>1162</v>
      </c>
      <c r="B15" s="507" t="s">
        <v>1163</v>
      </c>
      <c r="C15" s="508" t="s">
        <v>501</v>
      </c>
      <c r="D15" s="509"/>
      <c r="E15" s="719" t="s">
        <v>928</v>
      </c>
      <c r="F15" s="509"/>
      <c r="G15" s="510"/>
      <c r="H15" s="511" t="s">
        <v>692</v>
      </c>
      <c r="I15" s="512">
        <v>2</v>
      </c>
      <c r="J15" s="512">
        <v>2</v>
      </c>
      <c r="K15" s="512"/>
      <c r="L15" s="827"/>
      <c r="M15" s="577"/>
      <c r="N15" s="511"/>
      <c r="O15" s="513"/>
      <c r="P15" s="513"/>
      <c r="Q15" s="1024"/>
      <c r="R15" s="725"/>
      <c r="S15" s="725"/>
      <c r="T15" s="1031"/>
      <c r="U15" s="514"/>
      <c r="V15" s="514"/>
      <c r="W15" s="515"/>
      <c r="X15" s="516"/>
      <c r="Y15" s="516"/>
      <c r="Z15" s="516"/>
      <c r="AA15" s="517"/>
      <c r="AB15" s="1050"/>
      <c r="AC15" s="1050"/>
      <c r="AD15" s="1050"/>
      <c r="AE15" s="1051"/>
      <c r="AF15" s="1050"/>
      <c r="AG15" s="1050"/>
      <c r="AH15" s="1050"/>
      <c r="AI15" s="1052"/>
      <c r="AJ15" s="725"/>
    </row>
    <row r="16" spans="1:243" s="865" customFormat="1" ht="30.75" hidden="1" customHeight="1">
      <c r="A16" s="886"/>
      <c r="B16" s="886" t="s">
        <v>502</v>
      </c>
      <c r="C16" s="887" t="s">
        <v>594</v>
      </c>
      <c r="D16" s="888" t="s">
        <v>1080</v>
      </c>
      <c r="E16" s="888" t="s">
        <v>702</v>
      </c>
      <c r="F16" s="889"/>
      <c r="G16" s="890" t="s">
        <v>700</v>
      </c>
      <c r="H16" s="891"/>
      <c r="I16" s="888" t="s">
        <v>56</v>
      </c>
      <c r="J16" s="888">
        <v>2</v>
      </c>
      <c r="K16" s="892" t="s">
        <v>694</v>
      </c>
      <c r="L16" s="893">
        <v>12</v>
      </c>
      <c r="M16" s="891">
        <v>0</v>
      </c>
      <c r="N16" s="894" t="e">
        <f>(M16/#REF!)*100</f>
        <v>#REF!</v>
      </c>
      <c r="O16" s="895"/>
      <c r="P16" s="895">
        <v>18</v>
      </c>
      <c r="Q16" s="992"/>
      <c r="R16" s="916"/>
      <c r="S16" s="916"/>
      <c r="T16" s="1032">
        <v>1</v>
      </c>
      <c r="U16" s="897" t="s">
        <v>311</v>
      </c>
      <c r="V16" s="897" t="s">
        <v>320</v>
      </c>
      <c r="W16" s="897" t="s">
        <v>356</v>
      </c>
      <c r="X16" s="898">
        <v>1</v>
      </c>
      <c r="Y16" s="899" t="s">
        <v>314</v>
      </c>
      <c r="Z16" s="899" t="s">
        <v>312</v>
      </c>
      <c r="AA16" s="899" t="s">
        <v>354</v>
      </c>
      <c r="AB16" s="1053">
        <v>1</v>
      </c>
      <c r="AC16" s="1054" t="s">
        <v>314</v>
      </c>
      <c r="AD16" s="1054" t="s">
        <v>315</v>
      </c>
      <c r="AE16" s="1054" t="s">
        <v>414</v>
      </c>
      <c r="AF16" s="1053">
        <v>1</v>
      </c>
      <c r="AG16" s="1054" t="s">
        <v>314</v>
      </c>
      <c r="AH16" s="1054" t="s">
        <v>315</v>
      </c>
      <c r="AI16" s="1055" t="s">
        <v>414</v>
      </c>
      <c r="AJ16" s="902"/>
      <c r="AK16" s="864"/>
      <c r="AL16" s="864"/>
      <c r="AM16" s="864"/>
      <c r="AN16" s="864"/>
      <c r="AO16" s="864"/>
      <c r="AP16" s="864"/>
      <c r="AQ16" s="864"/>
      <c r="AR16" s="864"/>
      <c r="AS16" s="864"/>
      <c r="AT16" s="864"/>
      <c r="AU16" s="864"/>
      <c r="AV16" s="864"/>
      <c r="AW16" s="864"/>
      <c r="AX16" s="864"/>
      <c r="AY16" s="864"/>
      <c r="AZ16" s="864"/>
      <c r="BA16" s="864"/>
      <c r="BB16" s="864"/>
      <c r="BC16" s="864"/>
      <c r="BD16" s="864"/>
      <c r="BE16" s="864"/>
      <c r="BF16" s="864"/>
      <c r="BG16" s="864"/>
      <c r="BH16" s="864"/>
      <c r="BI16" s="864"/>
      <c r="BJ16" s="864"/>
      <c r="BK16" s="864"/>
      <c r="BL16" s="864"/>
      <c r="BM16" s="864"/>
      <c r="BN16" s="864"/>
      <c r="BO16" s="864"/>
      <c r="BP16" s="864"/>
      <c r="BQ16" s="864"/>
      <c r="BR16" s="864"/>
      <c r="BS16" s="864"/>
      <c r="BT16" s="864"/>
      <c r="BU16" s="864"/>
      <c r="BV16" s="864"/>
      <c r="BW16" s="864"/>
      <c r="BX16" s="864"/>
      <c r="BY16" s="864"/>
      <c r="BZ16" s="864"/>
      <c r="CA16" s="864"/>
      <c r="CB16" s="864"/>
      <c r="CC16" s="864"/>
      <c r="CD16" s="864"/>
      <c r="CE16" s="864"/>
      <c r="CF16" s="864"/>
      <c r="CG16" s="864"/>
      <c r="CH16" s="864"/>
      <c r="CI16" s="864"/>
      <c r="CJ16" s="864"/>
      <c r="CK16" s="864"/>
      <c r="CL16" s="864"/>
      <c r="CM16" s="864"/>
      <c r="CN16" s="864"/>
      <c r="CO16" s="864"/>
      <c r="CP16" s="864"/>
      <c r="CQ16" s="864"/>
      <c r="CR16" s="864"/>
      <c r="CS16" s="864"/>
      <c r="CT16" s="864"/>
      <c r="CU16" s="864"/>
      <c r="CV16" s="864"/>
      <c r="CW16" s="864"/>
      <c r="CX16" s="864"/>
      <c r="CY16" s="864"/>
      <c r="CZ16" s="864"/>
      <c r="DA16" s="864"/>
      <c r="DB16" s="864"/>
      <c r="DC16" s="864"/>
      <c r="DD16" s="864"/>
      <c r="DE16" s="864"/>
      <c r="DF16" s="864"/>
      <c r="DG16" s="864"/>
      <c r="DH16" s="864"/>
      <c r="DI16" s="864"/>
      <c r="DJ16" s="864"/>
      <c r="DK16" s="864"/>
      <c r="DL16" s="864"/>
      <c r="DM16" s="864"/>
      <c r="DN16" s="864"/>
      <c r="DO16" s="864"/>
      <c r="DP16" s="864"/>
      <c r="DQ16" s="864"/>
      <c r="DR16" s="864"/>
      <c r="DS16" s="864"/>
      <c r="DT16" s="864"/>
      <c r="DU16" s="864"/>
      <c r="DV16" s="864"/>
      <c r="DW16" s="864"/>
      <c r="DX16" s="864"/>
      <c r="DY16" s="864"/>
      <c r="DZ16" s="864"/>
      <c r="EA16" s="864"/>
      <c r="EB16" s="864"/>
      <c r="EC16" s="864"/>
      <c r="ED16" s="864"/>
      <c r="EE16" s="864"/>
      <c r="EF16" s="864"/>
      <c r="EG16" s="864"/>
      <c r="EH16" s="864"/>
      <c r="EI16" s="864"/>
      <c r="EJ16" s="864"/>
      <c r="EK16" s="864"/>
      <c r="EL16" s="864"/>
      <c r="EM16" s="864"/>
      <c r="EN16" s="864"/>
      <c r="EO16" s="864"/>
      <c r="EP16" s="864"/>
      <c r="EQ16" s="864"/>
      <c r="ER16" s="864"/>
      <c r="ES16" s="864"/>
      <c r="ET16" s="864"/>
      <c r="EU16" s="864"/>
      <c r="EV16" s="864"/>
      <c r="EW16" s="864"/>
      <c r="EX16" s="864"/>
      <c r="EY16" s="864"/>
      <c r="EZ16" s="864"/>
      <c r="FA16" s="864"/>
      <c r="FB16" s="864"/>
      <c r="FC16" s="864"/>
      <c r="FD16" s="864"/>
      <c r="FE16" s="864"/>
      <c r="FF16" s="864"/>
      <c r="FG16" s="864"/>
      <c r="FH16" s="864"/>
      <c r="FI16" s="864"/>
      <c r="FJ16" s="864"/>
      <c r="FK16" s="864"/>
      <c r="FL16" s="864"/>
      <c r="FM16" s="864"/>
      <c r="FN16" s="864"/>
      <c r="FO16" s="864"/>
      <c r="FP16" s="864"/>
      <c r="FQ16" s="864"/>
      <c r="FR16" s="864"/>
      <c r="FS16" s="864"/>
      <c r="FT16" s="864"/>
      <c r="FU16" s="864"/>
      <c r="FV16" s="864"/>
      <c r="FW16" s="864"/>
      <c r="FX16" s="864"/>
      <c r="FY16" s="864"/>
      <c r="FZ16" s="864"/>
      <c r="GA16" s="864"/>
      <c r="GB16" s="864"/>
      <c r="GC16" s="864"/>
      <c r="GD16" s="864"/>
      <c r="GE16" s="864"/>
      <c r="GF16" s="864"/>
      <c r="GG16" s="864"/>
      <c r="GH16" s="864"/>
      <c r="GI16" s="864"/>
      <c r="GJ16" s="864"/>
      <c r="GK16" s="864"/>
      <c r="GL16" s="864"/>
      <c r="GM16" s="864"/>
      <c r="GN16" s="864"/>
      <c r="GO16" s="864"/>
      <c r="GP16" s="864"/>
      <c r="GQ16" s="864"/>
      <c r="GR16" s="864"/>
      <c r="GS16" s="864"/>
      <c r="GT16" s="864"/>
      <c r="GU16" s="864"/>
      <c r="GV16" s="864"/>
      <c r="GW16" s="864"/>
      <c r="GX16" s="864"/>
      <c r="GY16" s="864"/>
      <c r="GZ16" s="864"/>
      <c r="HA16" s="864"/>
      <c r="HB16" s="864"/>
      <c r="HC16" s="864"/>
      <c r="HD16" s="864"/>
      <c r="HE16" s="864"/>
      <c r="HF16" s="864"/>
      <c r="HG16" s="864"/>
      <c r="HH16" s="864"/>
      <c r="HI16" s="864"/>
      <c r="HJ16" s="864"/>
      <c r="HK16" s="864"/>
      <c r="HL16" s="864"/>
      <c r="HM16" s="864"/>
      <c r="HN16" s="864"/>
      <c r="HO16" s="864"/>
      <c r="HP16" s="864"/>
      <c r="HQ16" s="864"/>
      <c r="HR16" s="864"/>
      <c r="HS16" s="864"/>
      <c r="HT16" s="864"/>
      <c r="HU16" s="864"/>
      <c r="HV16" s="864"/>
      <c r="HW16" s="864"/>
      <c r="HX16" s="864"/>
      <c r="HY16" s="864"/>
      <c r="HZ16" s="864"/>
      <c r="IA16" s="864"/>
      <c r="IB16" s="864"/>
      <c r="IC16" s="864"/>
      <c r="ID16" s="864"/>
      <c r="IE16" s="864"/>
      <c r="IF16" s="864"/>
      <c r="IG16" s="864"/>
      <c r="IH16" s="864"/>
      <c r="II16" s="864"/>
    </row>
    <row r="17" spans="1:243" s="769" customFormat="1" ht="30" hidden="1" customHeight="1">
      <c r="A17" s="547"/>
      <c r="B17" s="547" t="s">
        <v>503</v>
      </c>
      <c r="C17" s="556" t="s">
        <v>595</v>
      </c>
      <c r="D17" s="557" t="s">
        <v>1081</v>
      </c>
      <c r="E17" s="552" t="s">
        <v>702</v>
      </c>
      <c r="F17" s="626"/>
      <c r="G17" s="557" t="s">
        <v>701</v>
      </c>
      <c r="H17" s="559"/>
      <c r="I17" s="296" t="s">
        <v>56</v>
      </c>
      <c r="J17" s="296">
        <v>2</v>
      </c>
      <c r="K17" s="721" t="s">
        <v>697</v>
      </c>
      <c r="L17" s="723">
        <v>11</v>
      </c>
      <c r="M17" s="723">
        <v>29</v>
      </c>
      <c r="N17" s="547" t="e">
        <f>(M17/#REF!)*100</f>
        <v>#REF!</v>
      </c>
      <c r="O17" s="547"/>
      <c r="P17" s="297">
        <v>18</v>
      </c>
      <c r="Q17" s="730"/>
      <c r="R17" s="724"/>
      <c r="S17" s="916"/>
      <c r="T17" s="1030">
        <v>1</v>
      </c>
      <c r="U17" s="637" t="s">
        <v>311</v>
      </c>
      <c r="V17" s="944" t="s">
        <v>320</v>
      </c>
      <c r="W17" s="637"/>
      <c r="X17" s="394">
        <v>1</v>
      </c>
      <c r="Y17" s="393" t="s">
        <v>314</v>
      </c>
      <c r="Z17" s="393" t="s">
        <v>312</v>
      </c>
      <c r="AA17" s="393" t="s">
        <v>354</v>
      </c>
      <c r="AB17" s="1048">
        <v>1</v>
      </c>
      <c r="AC17" s="1049" t="s">
        <v>314</v>
      </c>
      <c r="AD17" s="1049" t="s">
        <v>312</v>
      </c>
      <c r="AE17" s="1049" t="s">
        <v>354</v>
      </c>
      <c r="AF17" s="1048">
        <v>1</v>
      </c>
      <c r="AG17" s="1049" t="s">
        <v>314</v>
      </c>
      <c r="AH17" s="1049" t="s">
        <v>312</v>
      </c>
      <c r="AI17" s="1049" t="s">
        <v>354</v>
      </c>
      <c r="AJ17" s="724"/>
      <c r="AK17" s="768"/>
      <c r="AL17" s="768"/>
      <c r="AM17" s="768"/>
      <c r="AN17" s="768"/>
      <c r="AO17" s="768"/>
      <c r="AP17" s="768"/>
      <c r="AQ17" s="768"/>
      <c r="AR17" s="768"/>
      <c r="AS17" s="768"/>
      <c r="AT17" s="768"/>
      <c r="AU17" s="768"/>
      <c r="AV17" s="768"/>
      <c r="AW17" s="768"/>
      <c r="AX17" s="768"/>
      <c r="AY17" s="768"/>
      <c r="AZ17" s="768"/>
      <c r="BA17" s="768"/>
      <c r="BB17" s="768"/>
      <c r="BC17" s="768"/>
      <c r="BD17" s="768"/>
      <c r="BE17" s="768"/>
      <c r="BF17" s="768"/>
      <c r="BG17" s="768"/>
      <c r="BH17" s="768"/>
      <c r="BI17" s="768"/>
      <c r="BJ17" s="768"/>
      <c r="BK17" s="768"/>
      <c r="BL17" s="768"/>
      <c r="BM17" s="768"/>
      <c r="BN17" s="768"/>
      <c r="BO17" s="768"/>
      <c r="BP17" s="768"/>
      <c r="BQ17" s="768"/>
      <c r="BR17" s="768"/>
      <c r="BS17" s="768"/>
      <c r="BT17" s="768"/>
      <c r="BU17" s="768"/>
      <c r="BV17" s="768"/>
      <c r="BW17" s="768"/>
      <c r="BX17" s="768"/>
      <c r="BY17" s="768"/>
      <c r="BZ17" s="768"/>
      <c r="CA17" s="768"/>
      <c r="CB17" s="768"/>
      <c r="CC17" s="768"/>
      <c r="CD17" s="768"/>
      <c r="CE17" s="768"/>
      <c r="CF17" s="768"/>
      <c r="CG17" s="768"/>
      <c r="CH17" s="768"/>
      <c r="CI17" s="768"/>
      <c r="CJ17" s="768"/>
      <c r="CK17" s="768"/>
      <c r="CL17" s="768"/>
      <c r="CM17" s="768"/>
      <c r="CN17" s="768"/>
      <c r="CO17" s="768"/>
      <c r="CP17" s="768"/>
      <c r="CQ17" s="768"/>
      <c r="CR17" s="768"/>
      <c r="CS17" s="768"/>
      <c r="CT17" s="768"/>
      <c r="CU17" s="768"/>
      <c r="CV17" s="768"/>
      <c r="CW17" s="768"/>
      <c r="CX17" s="768"/>
      <c r="CY17" s="768"/>
      <c r="CZ17" s="768"/>
      <c r="DA17" s="768"/>
      <c r="DB17" s="768"/>
      <c r="DC17" s="768"/>
      <c r="DD17" s="768"/>
      <c r="DE17" s="768"/>
      <c r="DF17" s="768"/>
      <c r="DG17" s="768"/>
      <c r="DH17" s="768"/>
      <c r="DI17" s="768"/>
      <c r="DJ17" s="768"/>
      <c r="DK17" s="768"/>
      <c r="DL17" s="768"/>
      <c r="DM17" s="768"/>
      <c r="DN17" s="768"/>
      <c r="DO17" s="768"/>
      <c r="DP17" s="768"/>
      <c r="DQ17" s="768"/>
      <c r="DR17" s="768"/>
      <c r="DS17" s="768"/>
      <c r="DT17" s="768"/>
      <c r="DU17" s="768"/>
      <c r="DV17" s="768"/>
      <c r="DW17" s="768"/>
      <c r="DX17" s="768"/>
      <c r="DY17" s="768"/>
      <c r="DZ17" s="768"/>
      <c r="EA17" s="768"/>
      <c r="EB17" s="768"/>
      <c r="EC17" s="768"/>
      <c r="ED17" s="768"/>
      <c r="EE17" s="768"/>
      <c r="EF17" s="768"/>
      <c r="EG17" s="768"/>
      <c r="EH17" s="768"/>
      <c r="EI17" s="768"/>
      <c r="EJ17" s="768"/>
      <c r="EK17" s="768"/>
      <c r="EL17" s="768"/>
      <c r="EM17" s="768"/>
      <c r="EN17" s="768"/>
      <c r="EO17" s="768"/>
      <c r="EP17" s="768"/>
      <c r="EQ17" s="768"/>
      <c r="ER17" s="768"/>
      <c r="ES17" s="768"/>
      <c r="ET17" s="768"/>
      <c r="EU17" s="768"/>
      <c r="EV17" s="768"/>
      <c r="EW17" s="768"/>
      <c r="EX17" s="768"/>
      <c r="EY17" s="768"/>
      <c r="EZ17" s="768"/>
      <c r="FA17" s="768"/>
      <c r="FB17" s="768"/>
      <c r="FC17" s="768"/>
      <c r="FD17" s="768"/>
      <c r="FE17" s="768"/>
      <c r="FF17" s="768"/>
      <c r="FG17" s="768"/>
      <c r="FH17" s="768"/>
      <c r="FI17" s="768"/>
      <c r="FJ17" s="768"/>
      <c r="FK17" s="768"/>
      <c r="FL17" s="768"/>
      <c r="FM17" s="768"/>
      <c r="FN17" s="768"/>
      <c r="FO17" s="768"/>
      <c r="FP17" s="768"/>
      <c r="FQ17" s="768"/>
      <c r="FR17" s="768"/>
      <c r="FS17" s="768"/>
      <c r="FT17" s="768"/>
      <c r="FU17" s="768"/>
      <c r="FV17" s="768"/>
      <c r="FW17" s="768"/>
      <c r="FX17" s="768"/>
      <c r="FY17" s="768"/>
      <c r="FZ17" s="768"/>
      <c r="GA17" s="768"/>
      <c r="GB17" s="768"/>
      <c r="GC17" s="768"/>
      <c r="GD17" s="768"/>
      <c r="GE17" s="768"/>
      <c r="GF17" s="768"/>
      <c r="GG17" s="768"/>
      <c r="GH17" s="768"/>
      <c r="GI17" s="768"/>
      <c r="GJ17" s="768"/>
      <c r="GK17" s="768"/>
      <c r="GL17" s="768"/>
      <c r="GM17" s="768"/>
      <c r="GN17" s="768"/>
      <c r="GO17" s="768"/>
      <c r="GP17" s="768"/>
      <c r="GQ17" s="768"/>
      <c r="GR17" s="768"/>
      <c r="GS17" s="768"/>
      <c r="GT17" s="768"/>
      <c r="GU17" s="768"/>
      <c r="GV17" s="768"/>
      <c r="GW17" s="768"/>
      <c r="GX17" s="768"/>
      <c r="GY17" s="768"/>
      <c r="GZ17" s="768"/>
      <c r="HA17" s="768"/>
      <c r="HB17" s="768"/>
      <c r="HC17" s="768"/>
      <c r="HD17" s="768"/>
      <c r="HE17" s="768"/>
      <c r="HF17" s="768"/>
      <c r="HG17" s="768"/>
      <c r="HH17" s="768"/>
      <c r="HI17" s="768"/>
      <c r="HJ17" s="768"/>
      <c r="HK17" s="768"/>
      <c r="HL17" s="768"/>
      <c r="HM17" s="768"/>
      <c r="HN17" s="768"/>
      <c r="HO17" s="768"/>
      <c r="HP17" s="768"/>
      <c r="HQ17" s="768"/>
      <c r="HR17" s="768"/>
      <c r="HS17" s="768"/>
      <c r="HT17" s="768"/>
      <c r="HU17" s="768"/>
      <c r="HV17" s="768"/>
      <c r="HW17" s="768"/>
      <c r="HX17" s="768"/>
      <c r="HY17" s="768"/>
      <c r="HZ17" s="768"/>
      <c r="IA17" s="768"/>
      <c r="IB17" s="768"/>
      <c r="IC17" s="768"/>
      <c r="ID17" s="768"/>
      <c r="IE17" s="768"/>
      <c r="IF17" s="768"/>
      <c r="IG17" s="768"/>
      <c r="IH17" s="768"/>
    </row>
    <row r="18" spans="1:243" s="769" customFormat="1" ht="30" hidden="1" customHeight="1">
      <c r="A18" s="547"/>
      <c r="B18" s="547" t="s">
        <v>504</v>
      </c>
      <c r="C18" s="556" t="s">
        <v>596</v>
      </c>
      <c r="D18" s="557" t="s">
        <v>1082</v>
      </c>
      <c r="E18" s="552" t="s">
        <v>702</v>
      </c>
      <c r="F18" s="626"/>
      <c r="G18" s="557" t="s">
        <v>701</v>
      </c>
      <c r="H18" s="559"/>
      <c r="I18" s="296" t="s">
        <v>56</v>
      </c>
      <c r="J18" s="296">
        <v>2</v>
      </c>
      <c r="K18" s="721" t="s">
        <v>699</v>
      </c>
      <c r="L18" s="723">
        <v>14</v>
      </c>
      <c r="M18" s="723">
        <v>13</v>
      </c>
      <c r="N18" s="547" t="e">
        <f>(M18/#REF!)*100</f>
        <v>#REF!</v>
      </c>
      <c r="O18" s="547"/>
      <c r="P18" s="297">
        <v>18</v>
      </c>
      <c r="Q18" s="730"/>
      <c r="R18" s="724"/>
      <c r="S18" s="724"/>
      <c r="T18" s="1030">
        <v>1</v>
      </c>
      <c r="U18" s="637" t="s">
        <v>311</v>
      </c>
      <c r="V18" s="944" t="s">
        <v>320</v>
      </c>
      <c r="W18" s="637"/>
      <c r="X18" s="394">
        <v>1</v>
      </c>
      <c r="Y18" s="393" t="s">
        <v>314</v>
      </c>
      <c r="Z18" s="393" t="s">
        <v>312</v>
      </c>
      <c r="AA18" s="393" t="s">
        <v>354</v>
      </c>
      <c r="AB18" s="1048">
        <v>1</v>
      </c>
      <c r="AC18" s="1049" t="s">
        <v>314</v>
      </c>
      <c r="AD18" s="1049" t="s">
        <v>312</v>
      </c>
      <c r="AE18" s="1049" t="s">
        <v>354</v>
      </c>
      <c r="AF18" s="1048">
        <v>1</v>
      </c>
      <c r="AG18" s="1049" t="s">
        <v>314</v>
      </c>
      <c r="AH18" s="1049" t="s">
        <v>312</v>
      </c>
      <c r="AI18" s="1049" t="s">
        <v>354</v>
      </c>
      <c r="AJ18" s="724"/>
      <c r="AK18" s="768"/>
      <c r="AL18" s="768"/>
      <c r="AM18" s="768"/>
      <c r="AN18" s="768"/>
      <c r="AO18" s="768"/>
      <c r="AP18" s="768"/>
      <c r="AQ18" s="768"/>
      <c r="AR18" s="768"/>
      <c r="AS18" s="768"/>
      <c r="AT18" s="768"/>
      <c r="AU18" s="768"/>
      <c r="AV18" s="768"/>
      <c r="AW18" s="768"/>
      <c r="AX18" s="768"/>
      <c r="AY18" s="768"/>
      <c r="AZ18" s="768"/>
      <c r="BA18" s="768"/>
      <c r="BB18" s="768"/>
      <c r="BC18" s="768"/>
      <c r="BD18" s="768"/>
      <c r="BE18" s="768"/>
      <c r="BF18" s="768"/>
      <c r="BG18" s="768"/>
      <c r="BH18" s="768"/>
      <c r="BI18" s="768"/>
      <c r="BJ18" s="768"/>
      <c r="BK18" s="768"/>
      <c r="BL18" s="768"/>
      <c r="BM18" s="768"/>
      <c r="BN18" s="768"/>
      <c r="BO18" s="768"/>
      <c r="BP18" s="768"/>
      <c r="BQ18" s="768"/>
      <c r="BR18" s="768"/>
      <c r="BS18" s="768"/>
      <c r="BT18" s="768"/>
      <c r="BU18" s="768"/>
      <c r="BV18" s="768"/>
      <c r="BW18" s="768"/>
      <c r="BX18" s="768"/>
      <c r="BY18" s="768"/>
      <c r="BZ18" s="768"/>
      <c r="CA18" s="768"/>
      <c r="CB18" s="768"/>
      <c r="CC18" s="768"/>
      <c r="CD18" s="768"/>
      <c r="CE18" s="768"/>
      <c r="CF18" s="768"/>
      <c r="CG18" s="768"/>
      <c r="CH18" s="768"/>
      <c r="CI18" s="768"/>
      <c r="CJ18" s="768"/>
      <c r="CK18" s="768"/>
      <c r="CL18" s="768"/>
      <c r="CM18" s="768"/>
      <c r="CN18" s="768"/>
      <c r="CO18" s="768"/>
      <c r="CP18" s="768"/>
      <c r="CQ18" s="768"/>
      <c r="CR18" s="768"/>
      <c r="CS18" s="768"/>
      <c r="CT18" s="768"/>
      <c r="CU18" s="768"/>
      <c r="CV18" s="768"/>
      <c r="CW18" s="768"/>
      <c r="CX18" s="768"/>
      <c r="CY18" s="768"/>
      <c r="CZ18" s="768"/>
      <c r="DA18" s="768"/>
      <c r="DB18" s="768"/>
      <c r="DC18" s="768"/>
      <c r="DD18" s="768"/>
      <c r="DE18" s="768"/>
      <c r="DF18" s="768"/>
      <c r="DG18" s="768"/>
      <c r="DH18" s="768"/>
      <c r="DI18" s="768"/>
      <c r="DJ18" s="768"/>
      <c r="DK18" s="768"/>
      <c r="DL18" s="768"/>
      <c r="DM18" s="768"/>
      <c r="DN18" s="768"/>
      <c r="DO18" s="768"/>
      <c r="DP18" s="768"/>
      <c r="DQ18" s="768"/>
      <c r="DR18" s="768"/>
      <c r="DS18" s="768"/>
      <c r="DT18" s="768"/>
      <c r="DU18" s="768"/>
      <c r="DV18" s="768"/>
      <c r="DW18" s="768"/>
      <c r="DX18" s="768"/>
      <c r="DY18" s="768"/>
      <c r="DZ18" s="768"/>
      <c r="EA18" s="768"/>
      <c r="EB18" s="768"/>
      <c r="EC18" s="768"/>
      <c r="ED18" s="768"/>
      <c r="EE18" s="768"/>
      <c r="EF18" s="768"/>
      <c r="EG18" s="768"/>
      <c r="EH18" s="768"/>
      <c r="EI18" s="768"/>
      <c r="EJ18" s="768"/>
      <c r="EK18" s="768"/>
      <c r="EL18" s="768"/>
      <c r="EM18" s="768"/>
      <c r="EN18" s="768"/>
      <c r="EO18" s="768"/>
      <c r="EP18" s="768"/>
      <c r="EQ18" s="768"/>
      <c r="ER18" s="768"/>
      <c r="ES18" s="768"/>
      <c r="ET18" s="768"/>
      <c r="EU18" s="768"/>
      <c r="EV18" s="768"/>
      <c r="EW18" s="768"/>
      <c r="EX18" s="768"/>
      <c r="EY18" s="768"/>
      <c r="EZ18" s="768"/>
      <c r="FA18" s="768"/>
      <c r="FB18" s="768"/>
      <c r="FC18" s="768"/>
      <c r="FD18" s="768"/>
      <c r="FE18" s="768"/>
      <c r="FF18" s="768"/>
      <c r="FG18" s="768"/>
      <c r="FH18" s="768"/>
      <c r="FI18" s="768"/>
      <c r="FJ18" s="768"/>
      <c r="FK18" s="768"/>
      <c r="FL18" s="768"/>
      <c r="FM18" s="768"/>
      <c r="FN18" s="768"/>
      <c r="FO18" s="768"/>
      <c r="FP18" s="768"/>
      <c r="FQ18" s="768"/>
      <c r="FR18" s="768"/>
      <c r="FS18" s="768"/>
      <c r="FT18" s="768"/>
      <c r="FU18" s="768"/>
      <c r="FV18" s="768"/>
      <c r="FW18" s="768"/>
      <c r="FX18" s="768"/>
      <c r="FY18" s="768"/>
      <c r="FZ18" s="768"/>
      <c r="GA18" s="768"/>
      <c r="GB18" s="768"/>
      <c r="GC18" s="768"/>
      <c r="GD18" s="768"/>
      <c r="GE18" s="768"/>
      <c r="GF18" s="768"/>
      <c r="GG18" s="768"/>
      <c r="GH18" s="768"/>
      <c r="GI18" s="768"/>
      <c r="GJ18" s="768"/>
      <c r="GK18" s="768"/>
      <c r="GL18" s="768"/>
      <c r="GM18" s="768"/>
      <c r="GN18" s="768"/>
      <c r="GO18" s="768"/>
      <c r="GP18" s="768"/>
      <c r="GQ18" s="768"/>
      <c r="GR18" s="768"/>
      <c r="GS18" s="768"/>
      <c r="GT18" s="768"/>
      <c r="GU18" s="768"/>
      <c r="GV18" s="768"/>
      <c r="GW18" s="768"/>
      <c r="GX18" s="768"/>
      <c r="GY18" s="768"/>
      <c r="GZ18" s="768"/>
      <c r="HA18" s="768"/>
      <c r="HB18" s="768"/>
      <c r="HC18" s="768"/>
      <c r="HD18" s="768"/>
      <c r="HE18" s="768"/>
      <c r="HF18" s="768"/>
      <c r="HG18" s="768"/>
      <c r="HH18" s="768"/>
      <c r="HI18" s="768"/>
      <c r="HJ18" s="768"/>
      <c r="HK18" s="768"/>
      <c r="HL18" s="768"/>
      <c r="HM18" s="768"/>
      <c r="HN18" s="768"/>
      <c r="HO18" s="768"/>
      <c r="HP18" s="768"/>
      <c r="HQ18" s="768"/>
      <c r="HR18" s="768"/>
      <c r="HS18" s="768"/>
      <c r="HT18" s="768"/>
      <c r="HU18" s="768"/>
      <c r="HV18" s="768"/>
      <c r="HW18" s="768"/>
      <c r="HX18" s="768"/>
      <c r="HY18" s="768"/>
      <c r="HZ18" s="768"/>
      <c r="IA18" s="768"/>
      <c r="IB18" s="768"/>
      <c r="IC18" s="768"/>
      <c r="ID18" s="768"/>
      <c r="IE18" s="768"/>
      <c r="IF18" s="768"/>
      <c r="IG18" s="768"/>
      <c r="IH18" s="768"/>
    </row>
    <row r="19" spans="1:243" ht="23.25" hidden="1" customHeight="1">
      <c r="A19" s="327"/>
      <c r="B19" s="327"/>
      <c r="C19" s="1381" t="s">
        <v>295</v>
      </c>
      <c r="D19" s="1382"/>
      <c r="E19" s="1382"/>
      <c r="F19" s="1382"/>
      <c r="G19" s="1382"/>
      <c r="H19" s="1382"/>
      <c r="I19" s="1382"/>
      <c r="J19" s="1382"/>
      <c r="K19" s="1383"/>
      <c r="L19" s="1382"/>
      <c r="M19" s="1382"/>
      <c r="N19" s="1382"/>
      <c r="O19" s="770">
        <f>SUM(O6:O18)</f>
        <v>104</v>
      </c>
      <c r="P19" s="770">
        <f>SUM(P6:P18)</f>
        <v>153</v>
      </c>
      <c r="Q19" s="993"/>
      <c r="R19" s="972"/>
      <c r="S19" s="972"/>
      <c r="T19" s="1056"/>
      <c r="U19" s="1057"/>
      <c r="V19" s="1057"/>
      <c r="W19" s="1057"/>
      <c r="X19" s="1057"/>
      <c r="Y19" s="1057"/>
      <c r="Z19" s="1057"/>
      <c r="AA19" s="1057"/>
      <c r="AB19" s="1057"/>
      <c r="AC19" s="1057"/>
      <c r="AD19" s="1057"/>
      <c r="AE19" s="1057"/>
      <c r="AF19" s="1057"/>
      <c r="AG19" s="1057"/>
      <c r="AH19" s="1057"/>
      <c r="AI19" s="1057"/>
      <c r="AJ19" s="770"/>
    </row>
    <row r="20" spans="1:243" ht="23.25" hidden="1" customHeight="1">
      <c r="A20" s="330"/>
      <c r="B20" s="330"/>
      <c r="C20" s="1392" t="s">
        <v>261</v>
      </c>
      <c r="D20" s="1393"/>
      <c r="E20" s="1393"/>
      <c r="F20" s="1393"/>
      <c r="G20" s="1393"/>
      <c r="H20" s="1393"/>
      <c r="I20" s="1393"/>
      <c r="J20" s="1393"/>
      <c r="K20" s="1394"/>
      <c r="L20" s="1393"/>
      <c r="M20" s="1393"/>
      <c r="N20" s="1393"/>
      <c r="O20" s="770"/>
      <c r="P20" s="770"/>
      <c r="Q20" s="993"/>
      <c r="R20" s="972"/>
      <c r="S20" s="972"/>
      <c r="T20" s="1056"/>
      <c r="U20" s="1057"/>
      <c r="V20" s="1057"/>
      <c r="W20" s="1057"/>
      <c r="X20" s="1057"/>
      <c r="Y20" s="1057"/>
      <c r="Z20" s="1057"/>
      <c r="AA20" s="1057"/>
      <c r="AB20" s="1057"/>
      <c r="AC20" s="1057"/>
      <c r="AD20" s="1057"/>
      <c r="AE20" s="1057"/>
      <c r="AF20" s="1057"/>
      <c r="AG20" s="1057"/>
      <c r="AH20" s="1057"/>
      <c r="AI20" s="1057"/>
      <c r="AJ20" s="770"/>
    </row>
    <row r="21" spans="1:243" ht="23.25" hidden="1" customHeight="1">
      <c r="A21" s="771"/>
      <c r="B21" s="771"/>
      <c r="C21" s="332"/>
      <c r="D21" s="333"/>
      <c r="E21" s="334"/>
      <c r="F21" s="335"/>
      <c r="G21" s="335"/>
      <c r="H21" s="336"/>
      <c r="I21" s="332"/>
      <c r="J21" s="332"/>
      <c r="K21" s="332"/>
      <c r="L21" s="828"/>
      <c r="M21" s="772"/>
      <c r="N21" s="773"/>
      <c r="O21" s="337"/>
      <c r="P21" s="338"/>
      <c r="Q21" s="338"/>
      <c r="R21" s="1034"/>
      <c r="S21" s="1034"/>
      <c r="T21" s="1058"/>
      <c r="U21" s="1059"/>
      <c r="V21" s="1059"/>
      <c r="W21" s="1059"/>
      <c r="X21" s="1059"/>
      <c r="Y21" s="1059"/>
      <c r="Z21" s="1059"/>
      <c r="AA21" s="1059"/>
      <c r="AB21" s="1059"/>
      <c r="AC21" s="1059"/>
      <c r="AD21" s="1059"/>
      <c r="AE21" s="1059"/>
      <c r="AF21" s="1059"/>
      <c r="AG21" s="1059"/>
      <c r="AH21" s="1059"/>
      <c r="AI21" s="1059"/>
      <c r="AJ21" s="339"/>
    </row>
    <row r="22" spans="1:243" s="498" customFormat="1" ht="36" customHeight="1">
      <c r="A22" s="490" t="s">
        <v>926</v>
      </c>
      <c r="B22" s="490" t="s">
        <v>925</v>
      </c>
      <c r="C22" s="491" t="s">
        <v>927</v>
      </c>
      <c r="D22" s="490" t="s">
        <v>1098</v>
      </c>
      <c r="E22" s="722" t="s">
        <v>710</v>
      </c>
      <c r="F22" s="491"/>
      <c r="G22" s="491"/>
      <c r="H22" s="494"/>
      <c r="I22" s="491">
        <f>+SUM(I23:I29)</f>
        <v>30</v>
      </c>
      <c r="J22" s="491">
        <f>+SUM(J23:J29)</f>
        <v>30</v>
      </c>
      <c r="K22" s="491" t="s">
        <v>15</v>
      </c>
      <c r="L22" s="826" t="s">
        <v>15</v>
      </c>
      <c r="M22" s="722">
        <v>48</v>
      </c>
      <c r="N22" s="491"/>
      <c r="O22" s="495"/>
      <c r="P22" s="495"/>
      <c r="Q22" s="974"/>
      <c r="R22" s="726"/>
      <c r="S22" s="726"/>
      <c r="T22" s="1060"/>
      <c r="U22" s="1047"/>
      <c r="V22" s="1047"/>
      <c r="W22" s="1047"/>
      <c r="X22" s="1047"/>
      <c r="Y22" s="1047"/>
      <c r="Z22" s="1047"/>
      <c r="AA22" s="1047"/>
      <c r="AB22" s="1047"/>
      <c r="AC22" s="1047"/>
      <c r="AD22" s="1047"/>
      <c r="AE22" s="1047"/>
      <c r="AF22" s="1047"/>
      <c r="AG22" s="1047"/>
      <c r="AH22" s="1047"/>
      <c r="AI22" s="1047"/>
      <c r="AJ22" s="495"/>
      <c r="AK22" s="497"/>
      <c r="AL22" s="497"/>
      <c r="AM22" s="497"/>
      <c r="AN22" s="497"/>
      <c r="AO22" s="497"/>
      <c r="AP22" s="497"/>
      <c r="AQ22" s="497"/>
      <c r="AR22" s="497"/>
      <c r="AS22" s="497"/>
      <c r="AT22" s="497"/>
      <c r="AU22" s="497"/>
      <c r="AV22" s="497"/>
      <c r="AW22" s="497"/>
      <c r="AX22" s="497"/>
      <c r="AY22" s="497"/>
      <c r="AZ22" s="497"/>
      <c r="BA22" s="497"/>
      <c r="BB22" s="497"/>
      <c r="BC22" s="497"/>
      <c r="BD22" s="491"/>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7"/>
      <c r="CL22" s="497"/>
      <c r="CM22" s="497"/>
      <c r="CN22" s="497"/>
      <c r="CO22" s="497"/>
      <c r="CP22" s="497"/>
      <c r="CQ22" s="497"/>
      <c r="CR22" s="497"/>
      <c r="CS22" s="497"/>
      <c r="CT22" s="497"/>
      <c r="CU22" s="497"/>
      <c r="CV22" s="497"/>
      <c r="CW22" s="497"/>
      <c r="CX22" s="497"/>
      <c r="CY22" s="497"/>
      <c r="CZ22" s="497"/>
      <c r="DA22" s="497"/>
      <c r="DB22" s="497"/>
      <c r="DC22" s="497"/>
      <c r="DD22" s="497"/>
      <c r="DE22" s="497"/>
      <c r="DF22" s="497"/>
      <c r="DG22" s="497"/>
      <c r="DH22" s="497"/>
      <c r="DI22" s="497"/>
      <c r="DJ22" s="497"/>
      <c r="DK22" s="497"/>
      <c r="DL22" s="497"/>
      <c r="DM22" s="497"/>
      <c r="DN22" s="497"/>
      <c r="DO22" s="497"/>
      <c r="DP22" s="497"/>
      <c r="DQ22" s="497"/>
      <c r="DR22" s="497"/>
      <c r="DS22" s="497"/>
      <c r="DT22" s="497"/>
      <c r="DU22" s="497"/>
      <c r="DV22" s="497"/>
      <c r="DW22" s="497"/>
      <c r="DX22" s="497"/>
      <c r="DY22" s="497"/>
      <c r="DZ22" s="497"/>
      <c r="EA22" s="497"/>
      <c r="EB22" s="497"/>
      <c r="EC22" s="497"/>
      <c r="ED22" s="497"/>
      <c r="EE22" s="497"/>
      <c r="EF22" s="497"/>
      <c r="EG22" s="497"/>
      <c r="EH22" s="497"/>
      <c r="EI22" s="497"/>
      <c r="EJ22" s="497"/>
      <c r="EK22" s="497"/>
      <c r="EL22" s="497"/>
      <c r="EM22" s="497"/>
      <c r="EN22" s="497"/>
      <c r="EO22" s="497"/>
      <c r="EP22" s="497"/>
      <c r="EQ22" s="497"/>
      <c r="ER22" s="497"/>
      <c r="ES22" s="497"/>
      <c r="ET22" s="497"/>
      <c r="EU22" s="497"/>
      <c r="EV22" s="497"/>
      <c r="EW22" s="497"/>
      <c r="EX22" s="497"/>
      <c r="EY22" s="497"/>
      <c r="EZ22" s="497"/>
      <c r="FA22" s="497"/>
      <c r="FB22" s="497"/>
      <c r="FC22" s="497"/>
      <c r="FD22" s="497"/>
      <c r="FE22" s="497"/>
      <c r="FF22" s="497"/>
      <c r="FG22" s="497"/>
      <c r="FH22" s="497"/>
      <c r="FI22" s="497"/>
      <c r="FJ22" s="497"/>
      <c r="FK22" s="497"/>
      <c r="FL22" s="497"/>
      <c r="FM22" s="497"/>
      <c r="FN22" s="497"/>
      <c r="FO22" s="497"/>
      <c r="FP22" s="497"/>
      <c r="FQ22" s="497"/>
      <c r="FR22" s="497"/>
      <c r="FS22" s="497"/>
      <c r="FT22" s="497"/>
      <c r="FU22" s="497"/>
      <c r="FV22" s="497"/>
      <c r="FW22" s="497"/>
      <c r="FX22" s="497"/>
      <c r="FY22" s="497"/>
      <c r="FZ22" s="497"/>
      <c r="GA22" s="497"/>
      <c r="GB22" s="497"/>
      <c r="GC22" s="497"/>
      <c r="GD22" s="497"/>
      <c r="GE22" s="497"/>
      <c r="GF22" s="497"/>
      <c r="GG22" s="497"/>
      <c r="GH22" s="497"/>
      <c r="GI22" s="497"/>
      <c r="GJ22" s="497"/>
      <c r="GK22" s="497"/>
      <c r="GL22" s="497"/>
      <c r="GM22" s="497"/>
      <c r="GN22" s="497"/>
      <c r="GO22" s="497"/>
      <c r="GP22" s="497"/>
      <c r="GQ22" s="497"/>
      <c r="GR22" s="497"/>
      <c r="GS22" s="497"/>
      <c r="GT22" s="497"/>
      <c r="GU22" s="497"/>
      <c r="GV22" s="497"/>
      <c r="GW22" s="497"/>
      <c r="GX22" s="497"/>
      <c r="GY22" s="497"/>
      <c r="GZ22" s="497"/>
      <c r="HA22" s="497"/>
      <c r="HB22" s="497"/>
      <c r="HC22" s="497"/>
      <c r="HD22" s="497"/>
      <c r="HE22" s="497"/>
      <c r="HF22" s="497"/>
      <c r="HG22" s="497"/>
      <c r="HH22" s="497"/>
      <c r="HI22" s="497"/>
      <c r="HJ22" s="497"/>
      <c r="HK22" s="497"/>
      <c r="HL22" s="497"/>
      <c r="HM22" s="497"/>
      <c r="HN22" s="497"/>
      <c r="HO22" s="497"/>
      <c r="HP22" s="497"/>
      <c r="HQ22" s="497"/>
      <c r="HR22" s="497"/>
      <c r="HS22" s="497"/>
      <c r="HT22" s="497"/>
      <c r="HU22" s="497"/>
      <c r="HV22" s="497"/>
      <c r="HW22" s="497"/>
      <c r="HX22" s="497"/>
      <c r="HY22" s="497"/>
      <c r="HZ22" s="497"/>
      <c r="IA22" s="497"/>
      <c r="IB22" s="497"/>
      <c r="IC22" s="497"/>
      <c r="ID22" s="497"/>
      <c r="IE22" s="497"/>
      <c r="IF22" s="497"/>
      <c r="IG22" s="497"/>
      <c r="IH22" s="497"/>
    </row>
    <row r="23" spans="1:243" ht="64.5" customHeight="1">
      <c r="A23" s="774"/>
      <c r="B23" s="547" t="s">
        <v>936</v>
      </c>
      <c r="C23" s="720" t="s">
        <v>131</v>
      </c>
      <c r="D23" s="296" t="s">
        <v>1095</v>
      </c>
      <c r="E23" s="552" t="s">
        <v>929</v>
      </c>
      <c r="F23" s="351"/>
      <c r="G23" s="557" t="s">
        <v>708</v>
      </c>
      <c r="H23" s="350"/>
      <c r="I23" s="348">
        <v>6</v>
      </c>
      <c r="J23" s="348">
        <v>6</v>
      </c>
      <c r="K23" s="348" t="s">
        <v>842</v>
      </c>
      <c r="L23" s="829" t="s">
        <v>24</v>
      </c>
      <c r="M23" s="775">
        <v>48</v>
      </c>
      <c r="N23" s="776" t="e">
        <f>(M23/#REF!)*100</f>
        <v>#REF!</v>
      </c>
      <c r="O23" s="352">
        <v>24</v>
      </c>
      <c r="P23" s="353">
        <v>24</v>
      </c>
      <c r="Q23" s="973"/>
      <c r="R23" s="1183" t="s">
        <v>1201</v>
      </c>
      <c r="S23" s="1183" t="s">
        <v>1196</v>
      </c>
      <c r="T23" s="1237">
        <v>1</v>
      </c>
      <c r="U23" s="1231" t="s">
        <v>311</v>
      </c>
      <c r="V23" s="1231" t="s">
        <v>312</v>
      </c>
      <c r="W23" s="1231" t="s">
        <v>451</v>
      </c>
      <c r="X23" s="1232">
        <v>1</v>
      </c>
      <c r="Y23" s="1231" t="s">
        <v>314</v>
      </c>
      <c r="Z23" s="1231" t="s">
        <v>312</v>
      </c>
      <c r="AA23" s="1231" t="s">
        <v>351</v>
      </c>
      <c r="AB23" s="1048">
        <v>1</v>
      </c>
      <c r="AC23" s="1049" t="s">
        <v>314</v>
      </c>
      <c r="AD23" s="1049" t="s">
        <v>312</v>
      </c>
      <c r="AE23" s="1049" t="s">
        <v>351</v>
      </c>
      <c r="AF23" s="1048">
        <v>1</v>
      </c>
      <c r="AG23" s="1049" t="s">
        <v>314</v>
      </c>
      <c r="AH23" s="1049" t="s">
        <v>312</v>
      </c>
      <c r="AI23" s="1049" t="s">
        <v>351</v>
      </c>
      <c r="AJ23" s="724"/>
    </row>
    <row r="24" spans="1:243" ht="105" customHeight="1">
      <c r="A24" s="777"/>
      <c r="B24" s="547" t="s">
        <v>934</v>
      </c>
      <c r="C24" s="305" t="s">
        <v>137</v>
      </c>
      <c r="D24" s="296" t="s">
        <v>1094</v>
      </c>
      <c r="E24" s="552" t="s">
        <v>929</v>
      </c>
      <c r="F24" s="296"/>
      <c r="G24" s="557" t="s">
        <v>708</v>
      </c>
      <c r="H24" s="295"/>
      <c r="I24" s="296">
        <v>6</v>
      </c>
      <c r="J24" s="296">
        <v>6</v>
      </c>
      <c r="K24" s="348" t="s">
        <v>965</v>
      </c>
      <c r="L24" s="830" t="s">
        <v>31</v>
      </c>
      <c r="M24" s="778">
        <v>48</v>
      </c>
      <c r="N24" s="776" t="e">
        <f>(M24/#REF!)*100</f>
        <v>#REF!</v>
      </c>
      <c r="O24" s="297">
        <v>24</v>
      </c>
      <c r="P24" s="297">
        <v>24</v>
      </c>
      <c r="Q24" s="730"/>
      <c r="R24" s="1198" t="s">
        <v>1212</v>
      </c>
      <c r="S24" s="1198" t="s">
        <v>1213</v>
      </c>
      <c r="T24" s="1237">
        <v>1</v>
      </c>
      <c r="U24" s="1231" t="s">
        <v>311</v>
      </c>
      <c r="V24" s="1231" t="s">
        <v>320</v>
      </c>
      <c r="W24" s="1231" t="s">
        <v>451</v>
      </c>
      <c r="X24" s="1232">
        <v>1</v>
      </c>
      <c r="Y24" s="1231" t="s">
        <v>314</v>
      </c>
      <c r="Z24" s="1231" t="s">
        <v>312</v>
      </c>
      <c r="AA24" s="1231" t="s">
        <v>351</v>
      </c>
      <c r="AB24" s="1048">
        <v>1</v>
      </c>
      <c r="AC24" s="1049" t="s">
        <v>314</v>
      </c>
      <c r="AD24" s="1049" t="s">
        <v>312</v>
      </c>
      <c r="AE24" s="1049" t="s">
        <v>351</v>
      </c>
      <c r="AF24" s="1048">
        <v>1</v>
      </c>
      <c r="AG24" s="1049" t="s">
        <v>314</v>
      </c>
      <c r="AH24" s="1049" t="s">
        <v>312</v>
      </c>
      <c r="AI24" s="1049" t="s">
        <v>351</v>
      </c>
      <c r="AJ24" s="724"/>
    </row>
    <row r="25" spans="1:243" ht="51">
      <c r="A25" s="777"/>
      <c r="B25" s="547" t="s">
        <v>937</v>
      </c>
      <c r="C25" s="305" t="s">
        <v>979</v>
      </c>
      <c r="D25" s="296" t="s">
        <v>1096</v>
      </c>
      <c r="E25" s="552" t="s">
        <v>929</v>
      </c>
      <c r="F25" s="296"/>
      <c r="G25" s="557" t="s">
        <v>708</v>
      </c>
      <c r="H25" s="295"/>
      <c r="I25" s="296">
        <v>3</v>
      </c>
      <c r="J25" s="296">
        <v>3</v>
      </c>
      <c r="K25" s="296" t="s">
        <v>966</v>
      </c>
      <c r="L25" s="830" t="s">
        <v>968</v>
      </c>
      <c r="M25" s="778">
        <v>48</v>
      </c>
      <c r="N25" s="776" t="e">
        <f>(M25/#REF!)*100</f>
        <v>#REF!</v>
      </c>
      <c r="O25" s="297">
        <v>24</v>
      </c>
      <c r="P25" s="297"/>
      <c r="Q25" s="730"/>
      <c r="R25" s="1183" t="s">
        <v>1201</v>
      </c>
      <c r="S25" s="1183" t="s">
        <v>1196</v>
      </c>
      <c r="T25" s="1237">
        <v>1</v>
      </c>
      <c r="U25" s="1231" t="s">
        <v>311</v>
      </c>
      <c r="V25" s="1231" t="s">
        <v>312</v>
      </c>
      <c r="W25" s="1231" t="s">
        <v>452</v>
      </c>
      <c r="X25" s="1232">
        <v>1</v>
      </c>
      <c r="Y25" s="1231" t="s">
        <v>314</v>
      </c>
      <c r="Z25" s="1231" t="s">
        <v>350</v>
      </c>
      <c r="AA25" s="1231" t="s">
        <v>355</v>
      </c>
      <c r="AB25" s="1048">
        <v>1</v>
      </c>
      <c r="AC25" s="1049" t="s">
        <v>314</v>
      </c>
      <c r="AD25" s="1049" t="s">
        <v>312</v>
      </c>
      <c r="AE25" s="1049" t="s">
        <v>355</v>
      </c>
      <c r="AF25" s="1048">
        <v>1</v>
      </c>
      <c r="AG25" s="1049" t="s">
        <v>314</v>
      </c>
      <c r="AH25" s="1049" t="s">
        <v>312</v>
      </c>
      <c r="AI25" s="1049" t="s">
        <v>355</v>
      </c>
      <c r="AJ25" s="724"/>
    </row>
    <row r="26" spans="1:243" ht="51">
      <c r="A26" s="777"/>
      <c r="B26" s="547" t="s">
        <v>939</v>
      </c>
      <c r="C26" s="305" t="s">
        <v>145</v>
      </c>
      <c r="D26" s="296"/>
      <c r="E26" s="552" t="s">
        <v>929</v>
      </c>
      <c r="F26" s="297"/>
      <c r="G26" s="557" t="s">
        <v>708</v>
      </c>
      <c r="H26" s="295"/>
      <c r="I26" s="296">
        <v>3</v>
      </c>
      <c r="J26" s="296">
        <v>3</v>
      </c>
      <c r="K26" s="348" t="s">
        <v>842</v>
      </c>
      <c r="L26" s="830" t="s">
        <v>967</v>
      </c>
      <c r="M26" s="778">
        <v>48</v>
      </c>
      <c r="N26" s="776" t="e">
        <f>(M26/#REF!)*100</f>
        <v>#REF!</v>
      </c>
      <c r="O26" s="297">
        <v>24</v>
      </c>
      <c r="P26" s="297"/>
      <c r="Q26" s="730"/>
      <c r="R26" s="1183" t="s">
        <v>1201</v>
      </c>
      <c r="S26" s="1183" t="s">
        <v>1196</v>
      </c>
      <c r="T26" s="1237">
        <v>1</v>
      </c>
      <c r="U26" s="1231" t="s">
        <v>311</v>
      </c>
      <c r="V26" s="1231" t="s">
        <v>312</v>
      </c>
      <c r="W26" s="1231"/>
      <c r="X26" s="1232">
        <v>1</v>
      </c>
      <c r="Y26" s="1231" t="s">
        <v>314</v>
      </c>
      <c r="Z26" s="1231" t="s">
        <v>350</v>
      </c>
      <c r="AA26" s="1231" t="s">
        <v>354</v>
      </c>
      <c r="AB26" s="1048">
        <v>1</v>
      </c>
      <c r="AC26" s="1049" t="s">
        <v>314</v>
      </c>
      <c r="AD26" s="1049" t="s">
        <v>312</v>
      </c>
      <c r="AE26" s="1049" t="s">
        <v>354</v>
      </c>
      <c r="AF26" s="1048">
        <v>1</v>
      </c>
      <c r="AG26" s="1049" t="s">
        <v>314</v>
      </c>
      <c r="AH26" s="1049" t="s">
        <v>312</v>
      </c>
      <c r="AI26" s="1049" t="s">
        <v>354</v>
      </c>
      <c r="AJ26" s="724"/>
    </row>
    <row r="27" spans="1:243" ht="57.75" customHeight="1">
      <c r="A27" s="777"/>
      <c r="B27" s="547" t="s">
        <v>938</v>
      </c>
      <c r="C27" s="305" t="s">
        <v>144</v>
      </c>
      <c r="D27" s="296" t="s">
        <v>1097</v>
      </c>
      <c r="E27" s="552" t="s">
        <v>929</v>
      </c>
      <c r="F27" s="297"/>
      <c r="G27" s="557" t="s">
        <v>708</v>
      </c>
      <c r="H27" s="295"/>
      <c r="I27" s="296">
        <v>4</v>
      </c>
      <c r="J27" s="296">
        <v>4</v>
      </c>
      <c r="K27" s="296" t="s">
        <v>785</v>
      </c>
      <c r="L27" s="830" t="s">
        <v>31</v>
      </c>
      <c r="M27" s="778">
        <v>48</v>
      </c>
      <c r="N27" s="776" t="e">
        <f>(M27/#REF!)*100</f>
        <v>#REF!</v>
      </c>
      <c r="O27" s="297"/>
      <c r="P27" s="297">
        <v>30</v>
      </c>
      <c r="Q27" s="730"/>
      <c r="R27" s="1183" t="s">
        <v>1197</v>
      </c>
      <c r="S27" s="1183" t="s">
        <v>1198</v>
      </c>
      <c r="T27" s="1237">
        <v>1</v>
      </c>
      <c r="U27" s="1231" t="s">
        <v>311</v>
      </c>
      <c r="V27" s="1231" t="s">
        <v>312</v>
      </c>
      <c r="W27" s="1231"/>
      <c r="X27" s="1232">
        <v>1</v>
      </c>
      <c r="Y27" s="1231" t="s">
        <v>314</v>
      </c>
      <c r="Z27" s="1231" t="s">
        <v>350</v>
      </c>
      <c r="AA27" s="1231" t="s">
        <v>355</v>
      </c>
      <c r="AB27" s="1048">
        <v>1</v>
      </c>
      <c r="AC27" s="1049" t="s">
        <v>314</v>
      </c>
      <c r="AD27" s="1049" t="s">
        <v>312</v>
      </c>
      <c r="AE27" s="1049" t="s">
        <v>355</v>
      </c>
      <c r="AF27" s="1048">
        <v>1</v>
      </c>
      <c r="AG27" s="1049" t="s">
        <v>314</v>
      </c>
      <c r="AH27" s="1049" t="s">
        <v>312</v>
      </c>
      <c r="AI27" s="1049" t="s">
        <v>355</v>
      </c>
      <c r="AJ27" s="724"/>
    </row>
    <row r="28" spans="1:243" ht="39.75" customHeight="1">
      <c r="A28" s="777"/>
      <c r="B28" s="547" t="s">
        <v>935</v>
      </c>
      <c r="C28" s="305" t="s">
        <v>134</v>
      </c>
      <c r="D28" s="296" t="s">
        <v>1092</v>
      </c>
      <c r="E28" s="552" t="s">
        <v>929</v>
      </c>
      <c r="F28" s="296"/>
      <c r="G28" s="557" t="s">
        <v>713</v>
      </c>
      <c r="H28" s="295"/>
      <c r="I28" s="296">
        <v>6</v>
      </c>
      <c r="J28" s="296">
        <v>6</v>
      </c>
      <c r="K28" s="296" t="s">
        <v>851</v>
      </c>
      <c r="L28" s="830" t="s">
        <v>42</v>
      </c>
      <c r="M28" s="778">
        <v>48</v>
      </c>
      <c r="N28" s="776" t="e">
        <f>(M28/#REF!)*100</f>
        <v>#REF!</v>
      </c>
      <c r="O28" s="297">
        <v>24</v>
      </c>
      <c r="P28" s="395">
        <v>24</v>
      </c>
      <c r="Q28" s="730"/>
      <c r="R28" s="1199" t="s">
        <v>1208</v>
      </c>
      <c r="S28" s="1199" t="s">
        <v>1205</v>
      </c>
      <c r="T28" s="1237" t="s">
        <v>969</v>
      </c>
      <c r="U28" s="1231" t="s">
        <v>316</v>
      </c>
      <c r="V28" s="1231" t="s">
        <v>350</v>
      </c>
      <c r="W28" s="1231" t="s">
        <v>448</v>
      </c>
      <c r="X28" s="1232">
        <v>1</v>
      </c>
      <c r="Y28" s="1231" t="s">
        <v>314</v>
      </c>
      <c r="Z28" s="1231" t="s">
        <v>350</v>
      </c>
      <c r="AA28" s="1231" t="s">
        <v>355</v>
      </c>
      <c r="AB28" s="1048">
        <v>1</v>
      </c>
      <c r="AC28" s="1049" t="s">
        <v>314</v>
      </c>
      <c r="AD28" s="1049" t="s">
        <v>350</v>
      </c>
      <c r="AE28" s="1049" t="s">
        <v>355</v>
      </c>
      <c r="AF28" s="1048">
        <v>1</v>
      </c>
      <c r="AG28" s="1049" t="s">
        <v>314</v>
      </c>
      <c r="AH28" s="1049" t="s">
        <v>350</v>
      </c>
      <c r="AI28" s="1049" t="s">
        <v>355</v>
      </c>
      <c r="AJ28" s="724"/>
    </row>
    <row r="29" spans="1:243" s="505" customFormat="1" ht="28.5" customHeight="1">
      <c r="A29" s="507" t="s">
        <v>1164</v>
      </c>
      <c r="B29" s="507" t="s">
        <v>1165</v>
      </c>
      <c r="C29" s="508" t="s">
        <v>930</v>
      </c>
      <c r="D29" s="509"/>
      <c r="E29" s="719" t="s">
        <v>928</v>
      </c>
      <c r="F29" s="509"/>
      <c r="G29" s="510"/>
      <c r="H29" s="511" t="s">
        <v>692</v>
      </c>
      <c r="I29" s="512">
        <v>2</v>
      </c>
      <c r="J29" s="512">
        <v>2</v>
      </c>
      <c r="K29" s="512"/>
      <c r="L29" s="827"/>
      <c r="M29" s="577"/>
      <c r="N29" s="511"/>
      <c r="O29" s="513"/>
      <c r="P29" s="513"/>
      <c r="Q29" s="1024"/>
      <c r="R29" s="725"/>
      <c r="S29" s="725"/>
      <c r="T29" s="1061"/>
      <c r="U29" s="1062"/>
      <c r="V29" s="1062"/>
      <c r="W29" s="1063"/>
      <c r="X29" s="1050"/>
      <c r="Y29" s="1050"/>
      <c r="Z29" s="1050"/>
      <c r="AA29" s="1051"/>
      <c r="AB29" s="1050"/>
      <c r="AC29" s="1050"/>
      <c r="AD29" s="1050"/>
      <c r="AE29" s="1051"/>
      <c r="AF29" s="1050"/>
      <c r="AG29" s="1050"/>
      <c r="AH29" s="1050"/>
      <c r="AI29" s="1052"/>
      <c r="AJ29" s="725"/>
    </row>
    <row r="30" spans="1:243" s="865" customFormat="1" ht="30.75" hidden="1" customHeight="1">
      <c r="A30" s="1168"/>
      <c r="B30" s="1168" t="s">
        <v>931</v>
      </c>
      <c r="C30" s="1169" t="s">
        <v>597</v>
      </c>
      <c r="D30" s="1168" t="s">
        <v>1090</v>
      </c>
      <c r="E30" s="1168" t="s">
        <v>702</v>
      </c>
      <c r="F30" s="1170"/>
      <c r="G30" s="1171" t="s">
        <v>700</v>
      </c>
      <c r="H30" s="1172"/>
      <c r="I30" s="1168">
        <v>2</v>
      </c>
      <c r="J30" s="1168">
        <v>2</v>
      </c>
      <c r="K30" s="1173" t="s">
        <v>694</v>
      </c>
      <c r="L30" s="1174">
        <v>12</v>
      </c>
      <c r="M30" s="1172">
        <v>0</v>
      </c>
      <c r="N30" s="1175" t="e">
        <f>(M30/#REF!)*100</f>
        <v>#REF!</v>
      </c>
      <c r="O30" s="1176"/>
      <c r="P30" s="1176">
        <v>18</v>
      </c>
      <c r="Q30" s="1177"/>
      <c r="R30" s="1178"/>
      <c r="S30" s="1178"/>
      <c r="T30" s="1064">
        <v>1</v>
      </c>
      <c r="U30" s="1054" t="s">
        <v>311</v>
      </c>
      <c r="V30" s="1054" t="s">
        <v>320</v>
      </c>
      <c r="W30" s="1054" t="s">
        <v>356</v>
      </c>
      <c r="X30" s="1053">
        <v>1</v>
      </c>
      <c r="Y30" s="1054" t="s">
        <v>314</v>
      </c>
      <c r="Z30" s="1054" t="s">
        <v>312</v>
      </c>
      <c r="AA30" s="1054" t="s">
        <v>354</v>
      </c>
      <c r="AB30" s="1053">
        <v>1</v>
      </c>
      <c r="AC30" s="1054" t="s">
        <v>314</v>
      </c>
      <c r="AD30" s="1054" t="s">
        <v>312</v>
      </c>
      <c r="AE30" s="1054" t="s">
        <v>356</v>
      </c>
      <c r="AF30" s="1053">
        <v>1</v>
      </c>
      <c r="AG30" s="1054" t="s">
        <v>314</v>
      </c>
      <c r="AH30" s="1054" t="s">
        <v>312</v>
      </c>
      <c r="AI30" s="1055" t="s">
        <v>356</v>
      </c>
      <c r="AJ30" s="902"/>
      <c r="AK30" s="864"/>
      <c r="AL30" s="864"/>
      <c r="AM30" s="864"/>
      <c r="AN30" s="864"/>
      <c r="AO30" s="864"/>
      <c r="AP30" s="864"/>
      <c r="AQ30" s="864"/>
      <c r="AR30" s="864"/>
      <c r="AS30" s="864"/>
      <c r="AT30" s="864"/>
      <c r="AU30" s="864"/>
      <c r="AV30" s="864"/>
      <c r="AW30" s="864"/>
      <c r="AX30" s="864"/>
      <c r="AY30" s="864"/>
      <c r="AZ30" s="864"/>
      <c r="BA30" s="864"/>
      <c r="BB30" s="864"/>
      <c r="BC30" s="864"/>
      <c r="BD30" s="864"/>
      <c r="BE30" s="864"/>
      <c r="BF30" s="864"/>
      <c r="BG30" s="864"/>
      <c r="BH30" s="864"/>
      <c r="BI30" s="864"/>
      <c r="BJ30" s="864"/>
      <c r="BK30" s="864"/>
      <c r="BL30" s="864"/>
      <c r="BM30" s="864"/>
      <c r="BN30" s="864"/>
      <c r="BO30" s="864"/>
      <c r="BP30" s="864"/>
      <c r="BQ30" s="864"/>
      <c r="BR30" s="864"/>
      <c r="BS30" s="864"/>
      <c r="BT30" s="864"/>
      <c r="BU30" s="864"/>
      <c r="BV30" s="864"/>
      <c r="BW30" s="864"/>
      <c r="BX30" s="864"/>
      <c r="BY30" s="864"/>
      <c r="BZ30" s="864"/>
      <c r="CA30" s="864"/>
      <c r="CB30" s="864"/>
      <c r="CC30" s="864"/>
      <c r="CD30" s="864"/>
      <c r="CE30" s="864"/>
      <c r="CF30" s="864"/>
      <c r="CG30" s="864"/>
      <c r="CH30" s="864"/>
      <c r="CI30" s="864"/>
      <c r="CJ30" s="864"/>
      <c r="CK30" s="864"/>
      <c r="CL30" s="864"/>
      <c r="CM30" s="864"/>
      <c r="CN30" s="864"/>
      <c r="CO30" s="864"/>
      <c r="CP30" s="864"/>
      <c r="CQ30" s="864"/>
      <c r="CR30" s="864"/>
      <c r="CS30" s="864"/>
      <c r="CT30" s="864"/>
      <c r="CU30" s="864"/>
      <c r="CV30" s="864"/>
      <c r="CW30" s="864"/>
      <c r="CX30" s="864"/>
      <c r="CY30" s="864"/>
      <c r="CZ30" s="864"/>
      <c r="DA30" s="864"/>
      <c r="DB30" s="864"/>
      <c r="DC30" s="864"/>
      <c r="DD30" s="864"/>
      <c r="DE30" s="864"/>
      <c r="DF30" s="864"/>
      <c r="DG30" s="864"/>
      <c r="DH30" s="864"/>
      <c r="DI30" s="864"/>
      <c r="DJ30" s="864"/>
      <c r="DK30" s="864"/>
      <c r="DL30" s="864"/>
      <c r="DM30" s="864"/>
      <c r="DN30" s="864"/>
      <c r="DO30" s="864"/>
      <c r="DP30" s="864"/>
      <c r="DQ30" s="864"/>
      <c r="DR30" s="864"/>
      <c r="DS30" s="864"/>
      <c r="DT30" s="864"/>
      <c r="DU30" s="864"/>
      <c r="DV30" s="864"/>
      <c r="DW30" s="864"/>
      <c r="DX30" s="864"/>
      <c r="DY30" s="864"/>
      <c r="DZ30" s="864"/>
      <c r="EA30" s="864"/>
      <c r="EB30" s="864"/>
      <c r="EC30" s="864"/>
      <c r="ED30" s="864"/>
      <c r="EE30" s="864"/>
      <c r="EF30" s="864"/>
      <c r="EG30" s="864"/>
      <c r="EH30" s="864"/>
      <c r="EI30" s="864"/>
      <c r="EJ30" s="864"/>
      <c r="EK30" s="864"/>
      <c r="EL30" s="864"/>
      <c r="EM30" s="864"/>
      <c r="EN30" s="864"/>
      <c r="EO30" s="864"/>
      <c r="EP30" s="864"/>
      <c r="EQ30" s="864"/>
      <c r="ER30" s="864"/>
      <c r="ES30" s="864"/>
      <c r="ET30" s="864"/>
      <c r="EU30" s="864"/>
      <c r="EV30" s="864"/>
      <c r="EW30" s="864"/>
      <c r="EX30" s="864"/>
      <c r="EY30" s="864"/>
      <c r="EZ30" s="864"/>
      <c r="FA30" s="864"/>
      <c r="FB30" s="864"/>
      <c r="FC30" s="864"/>
      <c r="FD30" s="864"/>
      <c r="FE30" s="864"/>
      <c r="FF30" s="864"/>
      <c r="FG30" s="864"/>
      <c r="FH30" s="864"/>
      <c r="FI30" s="864"/>
      <c r="FJ30" s="864"/>
      <c r="FK30" s="864"/>
      <c r="FL30" s="864"/>
      <c r="FM30" s="864"/>
      <c r="FN30" s="864"/>
      <c r="FO30" s="864"/>
      <c r="FP30" s="864"/>
      <c r="FQ30" s="864"/>
      <c r="FR30" s="864"/>
      <c r="FS30" s="864"/>
      <c r="FT30" s="864"/>
      <c r="FU30" s="864"/>
      <c r="FV30" s="864"/>
      <c r="FW30" s="864"/>
      <c r="FX30" s="864"/>
      <c r="FY30" s="864"/>
      <c r="FZ30" s="864"/>
      <c r="GA30" s="864"/>
      <c r="GB30" s="864"/>
      <c r="GC30" s="864"/>
      <c r="GD30" s="864"/>
      <c r="GE30" s="864"/>
      <c r="GF30" s="864"/>
      <c r="GG30" s="864"/>
      <c r="GH30" s="864"/>
      <c r="GI30" s="864"/>
      <c r="GJ30" s="864"/>
      <c r="GK30" s="864"/>
      <c r="GL30" s="864"/>
      <c r="GM30" s="864"/>
      <c r="GN30" s="864"/>
      <c r="GO30" s="864"/>
      <c r="GP30" s="864"/>
      <c r="GQ30" s="864"/>
      <c r="GR30" s="864"/>
      <c r="GS30" s="864"/>
      <c r="GT30" s="864"/>
      <c r="GU30" s="864"/>
      <c r="GV30" s="864"/>
      <c r="GW30" s="864"/>
      <c r="GX30" s="864"/>
      <c r="GY30" s="864"/>
      <c r="GZ30" s="864"/>
      <c r="HA30" s="864"/>
      <c r="HB30" s="864"/>
      <c r="HC30" s="864"/>
      <c r="HD30" s="864"/>
      <c r="HE30" s="864"/>
      <c r="HF30" s="864"/>
      <c r="HG30" s="864"/>
      <c r="HH30" s="864"/>
      <c r="HI30" s="864"/>
      <c r="HJ30" s="864"/>
      <c r="HK30" s="864"/>
      <c r="HL30" s="864"/>
      <c r="HM30" s="864"/>
      <c r="HN30" s="864"/>
      <c r="HO30" s="864"/>
      <c r="HP30" s="864"/>
      <c r="HQ30" s="864"/>
      <c r="HR30" s="864"/>
      <c r="HS30" s="864"/>
      <c r="HT30" s="864"/>
      <c r="HU30" s="864"/>
      <c r="HV30" s="864"/>
      <c r="HW30" s="864"/>
      <c r="HX30" s="864"/>
      <c r="HY30" s="864"/>
      <c r="HZ30" s="864"/>
      <c r="IA30" s="864"/>
      <c r="IB30" s="864"/>
      <c r="IC30" s="864"/>
      <c r="ID30" s="864"/>
      <c r="IE30" s="864"/>
      <c r="IF30" s="864"/>
      <c r="IG30" s="864"/>
      <c r="IH30" s="864"/>
      <c r="II30" s="864"/>
    </row>
    <row r="31" spans="1:243" ht="31.5" customHeight="1">
      <c r="A31" s="777"/>
      <c r="B31" s="547" t="s">
        <v>932</v>
      </c>
      <c r="C31" s="434" t="s">
        <v>598</v>
      </c>
      <c r="D31" s="296" t="s">
        <v>1091</v>
      </c>
      <c r="E31" s="552" t="s">
        <v>702</v>
      </c>
      <c r="F31" s="626"/>
      <c r="G31" s="557" t="s">
        <v>701</v>
      </c>
      <c r="H31" s="295"/>
      <c r="I31" s="296">
        <v>2</v>
      </c>
      <c r="J31" s="296">
        <v>2</v>
      </c>
      <c r="K31" s="721" t="s">
        <v>697</v>
      </c>
      <c r="L31" s="723">
        <v>11</v>
      </c>
      <c r="M31" s="778">
        <v>29</v>
      </c>
      <c r="N31" s="776" t="e">
        <f>(M31/#REF!)*100</f>
        <v>#REF!</v>
      </c>
      <c r="O31" s="297"/>
      <c r="P31" s="297">
        <v>18</v>
      </c>
      <c r="Q31" s="730"/>
      <c r="R31" s="1179" t="s">
        <v>1216</v>
      </c>
      <c r="S31" s="1183" t="s">
        <v>1205</v>
      </c>
      <c r="T31" s="1238">
        <v>1</v>
      </c>
      <c r="U31" s="1235" t="s">
        <v>311</v>
      </c>
      <c r="V31" s="1236" t="s">
        <v>320</v>
      </c>
      <c r="W31" s="1235"/>
      <c r="X31" s="1232">
        <v>1</v>
      </c>
      <c r="Y31" s="1231" t="s">
        <v>314</v>
      </c>
      <c r="Z31" s="1231" t="s">
        <v>312</v>
      </c>
      <c r="AA31" s="1231" t="s">
        <v>354</v>
      </c>
      <c r="AB31" s="1048">
        <v>1</v>
      </c>
      <c r="AC31" s="1049" t="s">
        <v>314</v>
      </c>
      <c r="AD31" s="1049" t="s">
        <v>312</v>
      </c>
      <c r="AE31" s="1049" t="s">
        <v>354</v>
      </c>
      <c r="AF31" s="1048">
        <v>1</v>
      </c>
      <c r="AG31" s="1049" t="s">
        <v>314</v>
      </c>
      <c r="AH31" s="1049" t="s">
        <v>312</v>
      </c>
      <c r="AI31" s="1049" t="s">
        <v>354</v>
      </c>
      <c r="AJ31" s="724"/>
    </row>
    <row r="32" spans="1:243" ht="70.5" customHeight="1">
      <c r="A32" s="777"/>
      <c r="B32" s="547" t="s">
        <v>933</v>
      </c>
      <c r="C32" s="434" t="s">
        <v>599</v>
      </c>
      <c r="D32" s="296" t="s">
        <v>1099</v>
      </c>
      <c r="E32" s="552" t="s">
        <v>702</v>
      </c>
      <c r="F32" s="626"/>
      <c r="G32" s="557" t="s">
        <v>701</v>
      </c>
      <c r="H32" s="295"/>
      <c r="I32" s="296">
        <v>2</v>
      </c>
      <c r="J32" s="296">
        <v>2</v>
      </c>
      <c r="K32" s="721" t="s">
        <v>699</v>
      </c>
      <c r="L32" s="723">
        <v>14</v>
      </c>
      <c r="M32" s="778">
        <v>13</v>
      </c>
      <c r="N32" s="776" t="e">
        <f>(M32/#REF!)*100</f>
        <v>#REF!</v>
      </c>
      <c r="O32" s="297"/>
      <c r="P32" s="297">
        <v>18</v>
      </c>
      <c r="Q32" s="730"/>
      <c r="R32" s="1186" t="s">
        <v>1214</v>
      </c>
      <c r="S32" s="1186" t="s">
        <v>1215</v>
      </c>
      <c r="T32" s="1237">
        <v>1</v>
      </c>
      <c r="U32" s="1231" t="s">
        <v>311</v>
      </c>
      <c r="V32" s="1224" t="s">
        <v>320</v>
      </c>
      <c r="W32" s="1231"/>
      <c r="X32" s="1232">
        <v>1</v>
      </c>
      <c r="Y32" s="1231" t="s">
        <v>314</v>
      </c>
      <c r="Z32" s="1231" t="s">
        <v>312</v>
      </c>
      <c r="AA32" s="1231" t="s">
        <v>354</v>
      </c>
      <c r="AB32" s="1048">
        <v>1</v>
      </c>
      <c r="AC32" s="1049" t="s">
        <v>314</v>
      </c>
      <c r="AD32" s="1049" t="s">
        <v>312</v>
      </c>
      <c r="AE32" s="1049" t="s">
        <v>354</v>
      </c>
      <c r="AF32" s="1048">
        <v>1</v>
      </c>
      <c r="AG32" s="1049" t="s">
        <v>314</v>
      </c>
      <c r="AH32" s="1049" t="s">
        <v>312</v>
      </c>
      <c r="AI32" s="1049" t="s">
        <v>354</v>
      </c>
      <c r="AJ32" s="724"/>
    </row>
    <row r="33" spans="1:243" ht="23.25" customHeight="1">
      <c r="A33" s="327"/>
      <c r="B33" s="327"/>
      <c r="C33" s="1381" t="s">
        <v>294</v>
      </c>
      <c r="D33" s="1382"/>
      <c r="E33" s="1382"/>
      <c r="F33" s="1382"/>
      <c r="G33" s="1382"/>
      <c r="H33" s="1382"/>
      <c r="I33" s="1382"/>
      <c r="J33" s="1382"/>
      <c r="K33" s="1383"/>
      <c r="L33" s="1382"/>
      <c r="M33" s="1382"/>
      <c r="N33" s="1382"/>
      <c r="O33" s="770">
        <f>SUM(O23:O32)</f>
        <v>120</v>
      </c>
      <c r="P33" s="770">
        <f>SUM(P32,P23:P27)</f>
        <v>96</v>
      </c>
      <c r="Q33" s="993"/>
      <c r="R33" s="972"/>
      <c r="S33" s="972"/>
      <c r="T33" s="1056"/>
      <c r="U33" s="1057"/>
      <c r="V33" s="1057"/>
      <c r="W33" s="1057"/>
      <c r="X33" s="1057"/>
      <c r="Y33" s="1057"/>
      <c r="Z33" s="1057"/>
      <c r="AA33" s="1057"/>
      <c r="AB33" s="1057"/>
      <c r="AC33" s="1057"/>
      <c r="AD33" s="1057"/>
      <c r="AE33" s="1057"/>
      <c r="AF33" s="1057"/>
      <c r="AG33" s="1057"/>
      <c r="AH33" s="1057"/>
      <c r="AI33" s="1057"/>
      <c r="AJ33" s="770"/>
    </row>
    <row r="34" spans="1:243" ht="23.25" customHeight="1">
      <c r="A34" s="330"/>
      <c r="B34" s="330"/>
      <c r="C34" s="1392" t="s">
        <v>265</v>
      </c>
      <c r="D34" s="1393"/>
      <c r="E34" s="1393"/>
      <c r="F34" s="1393"/>
      <c r="G34" s="1393"/>
      <c r="H34" s="1393"/>
      <c r="I34" s="1393"/>
      <c r="J34" s="1393"/>
      <c r="K34" s="1394"/>
      <c r="L34" s="1393"/>
      <c r="M34" s="1393"/>
      <c r="N34" s="1393"/>
      <c r="O34" s="770"/>
      <c r="P34" s="770"/>
      <c r="Q34" s="993"/>
      <c r="R34" s="972"/>
      <c r="S34" s="972"/>
      <c r="T34" s="1056"/>
      <c r="U34" s="1057"/>
      <c r="V34" s="1057"/>
      <c r="W34" s="1057"/>
      <c r="X34" s="1057"/>
      <c r="Y34" s="1057"/>
      <c r="Z34" s="1057"/>
      <c r="AA34" s="1057"/>
      <c r="AB34" s="1057"/>
      <c r="AC34" s="1057"/>
      <c r="AD34" s="1057"/>
      <c r="AE34" s="1057"/>
      <c r="AF34" s="1057"/>
      <c r="AG34" s="1057"/>
      <c r="AH34" s="1057"/>
      <c r="AI34" s="1057"/>
      <c r="AJ34" s="770"/>
    </row>
    <row r="35" spans="1:243" ht="23.25" customHeight="1">
      <c r="A35" s="779"/>
      <c r="B35" s="779"/>
      <c r="C35" s="780"/>
      <c r="D35" s="780"/>
      <c r="E35" s="780"/>
      <c r="F35" s="780"/>
      <c r="G35" s="780"/>
      <c r="H35" s="780"/>
      <c r="I35" s="780"/>
      <c r="J35" s="780"/>
      <c r="K35" s="780"/>
      <c r="L35" s="831"/>
      <c r="M35" s="781"/>
      <c r="N35" s="780"/>
      <c r="O35" s="780"/>
      <c r="P35" s="780"/>
      <c r="Q35" s="1022"/>
      <c r="R35" s="1035"/>
      <c r="S35" s="1035"/>
      <c r="T35" s="1065"/>
      <c r="U35" s="1066"/>
      <c r="V35" s="1066"/>
      <c r="W35" s="1066"/>
      <c r="X35" s="1066"/>
      <c r="Y35" s="1066"/>
      <c r="Z35" s="1066"/>
      <c r="AA35" s="1066"/>
      <c r="AB35" s="1066"/>
      <c r="AC35" s="1066"/>
      <c r="AD35" s="1066"/>
      <c r="AE35" s="1066"/>
      <c r="AF35" s="1066"/>
      <c r="AG35" s="1066"/>
      <c r="AH35" s="1066"/>
      <c r="AI35" s="1066"/>
      <c r="AJ35" s="780"/>
    </row>
    <row r="36" spans="1:243" s="498" customFormat="1" ht="23.25" customHeight="1">
      <c r="A36" s="490" t="s">
        <v>976</v>
      </c>
      <c r="B36" s="490" t="s">
        <v>975</v>
      </c>
      <c r="C36" s="491" t="s">
        <v>974</v>
      </c>
      <c r="D36" s="492" t="s">
        <v>15</v>
      </c>
      <c r="E36" s="493"/>
      <c r="F36" s="491"/>
      <c r="G36" s="491"/>
      <c r="H36" s="494"/>
      <c r="I36" s="491"/>
      <c r="J36" s="491"/>
      <c r="K36" s="491" t="s">
        <v>15</v>
      </c>
      <c r="L36" s="826" t="s">
        <v>15</v>
      </c>
      <c r="M36" s="722"/>
      <c r="N36" s="491"/>
      <c r="O36" s="495"/>
      <c r="P36" s="495"/>
      <c r="Q36" s="974"/>
      <c r="R36" s="726"/>
      <c r="S36" s="726"/>
      <c r="T36" s="1067"/>
      <c r="U36" s="1047"/>
      <c r="V36" s="1047"/>
      <c r="W36" s="1047"/>
      <c r="X36" s="1047"/>
      <c r="Y36" s="1047"/>
      <c r="Z36" s="1047"/>
      <c r="AA36" s="1047"/>
      <c r="AB36" s="1047"/>
      <c r="AC36" s="1047"/>
      <c r="AD36" s="1047"/>
      <c r="AE36" s="1047"/>
      <c r="AF36" s="1047"/>
      <c r="AG36" s="1047"/>
      <c r="AH36" s="1047"/>
      <c r="AI36" s="1047"/>
      <c r="AJ36" s="495"/>
      <c r="AK36" s="497"/>
      <c r="AL36" s="497"/>
      <c r="AM36" s="497"/>
      <c r="AN36" s="497"/>
      <c r="AO36" s="497"/>
      <c r="AP36" s="497"/>
      <c r="AQ36" s="497"/>
      <c r="AR36" s="497"/>
      <c r="AS36" s="497"/>
      <c r="AT36" s="497"/>
      <c r="AU36" s="497"/>
      <c r="AV36" s="497"/>
      <c r="AW36" s="497"/>
      <c r="AX36" s="497"/>
      <c r="AY36" s="497"/>
      <c r="AZ36" s="497"/>
      <c r="BA36" s="497"/>
      <c r="BB36" s="497"/>
      <c r="BC36" s="497"/>
      <c r="BD36" s="491"/>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c r="CF36" s="497"/>
      <c r="CG36" s="497"/>
      <c r="CH36" s="497"/>
      <c r="CI36" s="497"/>
      <c r="CJ36" s="497"/>
      <c r="CK36" s="497"/>
      <c r="CL36" s="497"/>
      <c r="CM36" s="497"/>
      <c r="CN36" s="497"/>
      <c r="CO36" s="497"/>
      <c r="CP36" s="497"/>
      <c r="CQ36" s="497"/>
      <c r="CR36" s="497"/>
      <c r="CS36" s="497"/>
      <c r="CT36" s="497"/>
      <c r="CU36" s="497"/>
      <c r="CV36" s="497"/>
      <c r="CW36" s="497"/>
      <c r="CX36" s="497"/>
      <c r="CY36" s="497"/>
      <c r="CZ36" s="497"/>
      <c r="DA36" s="497"/>
      <c r="DB36" s="497"/>
      <c r="DC36" s="497"/>
      <c r="DD36" s="497"/>
      <c r="DE36" s="497"/>
      <c r="DF36" s="497"/>
      <c r="DG36" s="497"/>
      <c r="DH36" s="497"/>
      <c r="DI36" s="497"/>
      <c r="DJ36" s="497"/>
      <c r="DK36" s="497"/>
      <c r="DL36" s="497"/>
      <c r="DM36" s="497"/>
      <c r="DN36" s="497"/>
      <c r="DO36" s="497"/>
      <c r="DP36" s="497"/>
      <c r="DQ36" s="497"/>
      <c r="DR36" s="497"/>
      <c r="DS36" s="497"/>
      <c r="DT36" s="497"/>
      <c r="DU36" s="497"/>
      <c r="DV36" s="497"/>
      <c r="DW36" s="497"/>
      <c r="DX36" s="497"/>
      <c r="DY36" s="497"/>
      <c r="DZ36" s="497"/>
      <c r="EA36" s="497"/>
      <c r="EB36" s="497"/>
      <c r="EC36" s="497"/>
      <c r="ED36" s="497"/>
      <c r="EE36" s="497"/>
      <c r="EF36" s="497"/>
      <c r="EG36" s="497"/>
      <c r="EH36" s="497"/>
      <c r="EI36" s="497"/>
      <c r="EJ36" s="497"/>
      <c r="EK36" s="497"/>
      <c r="EL36" s="497"/>
      <c r="EM36" s="497"/>
      <c r="EN36" s="497"/>
      <c r="EO36" s="497"/>
      <c r="EP36" s="497"/>
      <c r="EQ36" s="497"/>
      <c r="ER36" s="497"/>
      <c r="ES36" s="497"/>
      <c r="ET36" s="497"/>
      <c r="EU36" s="497"/>
      <c r="EV36" s="497"/>
      <c r="EW36" s="497"/>
      <c r="EX36" s="497"/>
      <c r="EY36" s="497"/>
      <c r="EZ36" s="497"/>
      <c r="FA36" s="497"/>
      <c r="FB36" s="497"/>
      <c r="FC36" s="497"/>
      <c r="FD36" s="497"/>
      <c r="FE36" s="497"/>
      <c r="FF36" s="497"/>
      <c r="FG36" s="497"/>
      <c r="FH36" s="497"/>
      <c r="FI36" s="497"/>
      <c r="FJ36" s="497"/>
      <c r="FK36" s="497"/>
      <c r="FL36" s="497"/>
      <c r="FM36" s="497"/>
      <c r="FN36" s="497"/>
      <c r="FO36" s="497"/>
      <c r="FP36" s="497"/>
      <c r="FQ36" s="497"/>
      <c r="FR36" s="497"/>
      <c r="FS36" s="497"/>
      <c r="FT36" s="497"/>
      <c r="FU36" s="497"/>
      <c r="FV36" s="497"/>
      <c r="FW36" s="497"/>
      <c r="FX36" s="497"/>
      <c r="FY36" s="497"/>
      <c r="FZ36" s="497"/>
      <c r="GA36" s="497"/>
      <c r="GB36" s="497"/>
      <c r="GC36" s="497"/>
      <c r="GD36" s="497"/>
      <c r="GE36" s="497"/>
      <c r="GF36" s="497"/>
      <c r="GG36" s="497"/>
      <c r="GH36" s="497"/>
      <c r="GI36" s="497"/>
      <c r="GJ36" s="497"/>
      <c r="GK36" s="497"/>
      <c r="GL36" s="497"/>
      <c r="GM36" s="497"/>
      <c r="GN36" s="497"/>
      <c r="GO36" s="497"/>
      <c r="GP36" s="497"/>
      <c r="GQ36" s="497"/>
      <c r="GR36" s="497"/>
      <c r="GS36" s="497"/>
      <c r="GT36" s="497"/>
      <c r="GU36" s="497"/>
      <c r="GV36" s="497"/>
      <c r="GW36" s="497"/>
      <c r="GX36" s="497"/>
      <c r="GY36" s="497"/>
      <c r="GZ36" s="497"/>
      <c r="HA36" s="497"/>
      <c r="HB36" s="497"/>
      <c r="HC36" s="497"/>
      <c r="HD36" s="497"/>
      <c r="HE36" s="497"/>
      <c r="HF36" s="497"/>
      <c r="HG36" s="497"/>
      <c r="HH36" s="497"/>
      <c r="HI36" s="497"/>
      <c r="HJ36" s="497"/>
      <c r="HK36" s="497"/>
      <c r="HL36" s="497"/>
      <c r="HM36" s="497"/>
      <c r="HN36" s="497"/>
      <c r="HO36" s="497"/>
      <c r="HP36" s="497"/>
      <c r="HQ36" s="497"/>
      <c r="HR36" s="497"/>
      <c r="HS36" s="497"/>
      <c r="HT36" s="497"/>
      <c r="HU36" s="497"/>
      <c r="HV36" s="497"/>
      <c r="HW36" s="497"/>
      <c r="HX36" s="497"/>
      <c r="HY36" s="497"/>
      <c r="HZ36" s="497"/>
      <c r="IA36" s="497"/>
      <c r="IB36" s="497"/>
      <c r="IC36" s="497"/>
      <c r="ID36" s="497"/>
      <c r="IE36" s="497"/>
      <c r="IF36" s="497"/>
      <c r="IG36" s="497"/>
      <c r="IH36" s="497"/>
    </row>
    <row r="37" spans="1:243" s="498" customFormat="1" ht="38.25" hidden="1">
      <c r="A37" s="490" t="s">
        <v>1178</v>
      </c>
      <c r="B37" s="490" t="s">
        <v>512</v>
      </c>
      <c r="C37" s="491" t="s">
        <v>977</v>
      </c>
      <c r="D37" s="490" t="s">
        <v>1120</v>
      </c>
      <c r="E37" s="722" t="s">
        <v>710</v>
      </c>
      <c r="F37" s="491"/>
      <c r="G37" s="491"/>
      <c r="H37" s="494"/>
      <c r="I37" s="491">
        <f>+SUM(I38:I44)+I48+I49+I50</f>
        <v>30</v>
      </c>
      <c r="J37" s="491">
        <f>+SUM(J38:J44)+J48+J49+J50</f>
        <v>30</v>
      </c>
      <c r="K37" s="491" t="s">
        <v>15</v>
      </c>
      <c r="L37" s="826" t="s">
        <v>15</v>
      </c>
      <c r="M37" s="722"/>
      <c r="N37" s="491"/>
      <c r="O37" s="495"/>
      <c r="P37" s="495"/>
      <c r="Q37" s="974"/>
      <c r="R37" s="726"/>
      <c r="S37" s="726"/>
      <c r="T37" s="1067"/>
      <c r="U37" s="1047"/>
      <c r="V37" s="1047"/>
      <c r="W37" s="1047"/>
      <c r="X37" s="1047"/>
      <c r="Y37" s="1047"/>
      <c r="Z37" s="1047"/>
      <c r="AA37" s="1047"/>
      <c r="AB37" s="1047"/>
      <c r="AC37" s="1047"/>
      <c r="AD37" s="1047"/>
      <c r="AE37" s="1047"/>
      <c r="AF37" s="1047"/>
      <c r="AG37" s="1047"/>
      <c r="AH37" s="1047"/>
      <c r="AI37" s="1047"/>
      <c r="AJ37" s="495"/>
      <c r="AK37" s="497"/>
      <c r="AL37" s="497"/>
      <c r="AM37" s="497"/>
      <c r="AN37" s="497"/>
      <c r="AO37" s="497"/>
      <c r="AP37" s="497"/>
      <c r="AQ37" s="497"/>
      <c r="AR37" s="497"/>
      <c r="AS37" s="497"/>
      <c r="AT37" s="497"/>
      <c r="AU37" s="497"/>
      <c r="AV37" s="497"/>
      <c r="AW37" s="497"/>
      <c r="AX37" s="497"/>
      <c r="AY37" s="497"/>
      <c r="AZ37" s="497"/>
      <c r="BA37" s="497"/>
      <c r="BB37" s="497"/>
      <c r="BC37" s="497"/>
      <c r="BD37" s="491"/>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497"/>
      <c r="DL37" s="497"/>
      <c r="DM37" s="497"/>
      <c r="DN37" s="497"/>
      <c r="DO37" s="497"/>
      <c r="DP37" s="497"/>
      <c r="DQ37" s="497"/>
      <c r="DR37" s="497"/>
      <c r="DS37" s="497"/>
      <c r="DT37" s="497"/>
      <c r="DU37" s="497"/>
      <c r="DV37" s="497"/>
      <c r="DW37" s="497"/>
      <c r="DX37" s="497"/>
      <c r="DY37" s="497"/>
      <c r="DZ37" s="497"/>
      <c r="EA37" s="497"/>
      <c r="EB37" s="497"/>
      <c r="EC37" s="497"/>
      <c r="ED37" s="497"/>
      <c r="EE37" s="497"/>
      <c r="EF37" s="497"/>
      <c r="EG37" s="497"/>
      <c r="EH37" s="497"/>
      <c r="EI37" s="497"/>
      <c r="EJ37" s="497"/>
      <c r="EK37" s="497"/>
      <c r="EL37" s="497"/>
      <c r="EM37" s="497"/>
      <c r="EN37" s="497"/>
      <c r="EO37" s="497"/>
      <c r="EP37" s="497"/>
      <c r="EQ37" s="497"/>
      <c r="ER37" s="497"/>
      <c r="ES37" s="497"/>
      <c r="ET37" s="497"/>
      <c r="EU37" s="497"/>
      <c r="EV37" s="497"/>
      <c r="EW37" s="497"/>
      <c r="EX37" s="497"/>
      <c r="EY37" s="497"/>
      <c r="EZ37" s="497"/>
      <c r="FA37" s="497"/>
      <c r="FB37" s="497"/>
      <c r="FC37" s="497"/>
      <c r="FD37" s="497"/>
      <c r="FE37" s="497"/>
      <c r="FF37" s="497"/>
      <c r="FG37" s="497"/>
      <c r="FH37" s="497"/>
      <c r="FI37" s="497"/>
      <c r="FJ37" s="497"/>
      <c r="FK37" s="497"/>
      <c r="FL37" s="497"/>
      <c r="FM37" s="497"/>
      <c r="FN37" s="497"/>
      <c r="FO37" s="497"/>
      <c r="FP37" s="497"/>
      <c r="FQ37" s="497"/>
      <c r="FR37" s="497"/>
      <c r="FS37" s="497"/>
      <c r="FT37" s="497"/>
      <c r="FU37" s="497"/>
      <c r="FV37" s="497"/>
      <c r="FW37" s="497"/>
      <c r="FX37" s="497"/>
      <c r="FY37" s="497"/>
      <c r="FZ37" s="497"/>
      <c r="GA37" s="497"/>
      <c r="GB37" s="497"/>
      <c r="GC37" s="497"/>
      <c r="GD37" s="497"/>
      <c r="GE37" s="497"/>
      <c r="GF37" s="497"/>
      <c r="GG37" s="497"/>
      <c r="GH37" s="497"/>
      <c r="GI37" s="497"/>
      <c r="GJ37" s="497"/>
      <c r="GK37" s="497"/>
      <c r="GL37" s="497"/>
      <c r="GM37" s="497"/>
      <c r="GN37" s="497"/>
      <c r="GO37" s="497"/>
      <c r="GP37" s="497"/>
      <c r="GQ37" s="497"/>
      <c r="GR37" s="497"/>
      <c r="GS37" s="497"/>
      <c r="GT37" s="497"/>
      <c r="GU37" s="497"/>
      <c r="GV37" s="497"/>
      <c r="GW37" s="497"/>
      <c r="GX37" s="497"/>
      <c r="GY37" s="497"/>
      <c r="GZ37" s="497"/>
      <c r="HA37" s="497"/>
      <c r="HB37" s="497"/>
      <c r="HC37" s="497"/>
      <c r="HD37" s="497"/>
      <c r="HE37" s="497"/>
      <c r="HF37" s="497"/>
      <c r="HG37" s="497"/>
      <c r="HH37" s="497"/>
      <c r="HI37" s="497"/>
      <c r="HJ37" s="497"/>
      <c r="HK37" s="497"/>
      <c r="HL37" s="497"/>
      <c r="HM37" s="497"/>
      <c r="HN37" s="497"/>
      <c r="HO37" s="497"/>
      <c r="HP37" s="497"/>
      <c r="HQ37" s="497"/>
      <c r="HR37" s="497"/>
      <c r="HS37" s="497"/>
      <c r="HT37" s="497"/>
      <c r="HU37" s="497"/>
      <c r="HV37" s="497"/>
      <c r="HW37" s="497"/>
      <c r="HX37" s="497"/>
      <c r="HY37" s="497"/>
      <c r="HZ37" s="497"/>
      <c r="IA37" s="497"/>
      <c r="IB37" s="497"/>
      <c r="IC37" s="497"/>
      <c r="ID37" s="497"/>
      <c r="IE37" s="497"/>
      <c r="IF37" s="497"/>
      <c r="IG37" s="497"/>
      <c r="IH37" s="497"/>
    </row>
    <row r="38" spans="1:243" ht="43.5" hidden="1" customHeight="1">
      <c r="A38" s="777"/>
      <c r="B38" s="547" t="s">
        <v>417</v>
      </c>
      <c r="C38" s="434" t="str">
        <f>IF('MCC_2018-2019 Histoire'!C97="","",'MCC_2018-2019 Histoire'!C97)</f>
        <v>Histoire ancienne : fondements institutionnels et socio-culturels (CM et TD)</v>
      </c>
      <c r="D38" s="296" t="s">
        <v>1103</v>
      </c>
      <c r="E38" s="552" t="str">
        <f>IF('MCC_2018-2019 Histoire'!E97="","",'MCC_2018-2019 Histoire'!E97)</f>
        <v>UE de tronc commun</v>
      </c>
      <c r="F38" s="626"/>
      <c r="G38" s="557" t="str">
        <f>IF('MCC_2018-2019 Histoire'!G97="","",'MCC_2018-2019 Histoire'!G97)</f>
        <v>HIST</v>
      </c>
      <c r="H38" s="295"/>
      <c r="I38" s="296">
        <v>6</v>
      </c>
      <c r="J38" s="296">
        <v>6</v>
      </c>
      <c r="K38" s="721" t="str">
        <f>IF('MCC_2018-2019 Histoire'!K97="","",'MCC_2018-2019 Histoire'!K97)</f>
        <v>BAUZOU Thomas</v>
      </c>
      <c r="L38" s="723" t="str">
        <f>IF('MCC_2018-2019 Histoire'!L97="","",'MCC_2018-2019 Histoire'!L97)</f>
        <v>21</v>
      </c>
      <c r="M38" s="778">
        <v>25</v>
      </c>
      <c r="N38" s="776" t="e">
        <f>(M38/#REF!)*100</f>
        <v>#REF!</v>
      </c>
      <c r="O38" s="297">
        <f>IF('MCC_2018-2019 Histoire'!N97="","",'MCC_2018-2019 Histoire'!N97)</f>
        <v>24</v>
      </c>
      <c r="P38" s="297">
        <f>IF('MCC_2018-2019 Histoire'!O97="","",'MCC_2018-2019 Histoire'!O97)</f>
        <v>24</v>
      </c>
      <c r="Q38" s="730" t="str">
        <f>IF('MCC_2018-2019 Histoire'!P97="","",'MCC_2018-2019 Histoire'!P97)</f>
        <v/>
      </c>
      <c r="R38" s="730" t="str">
        <f>IF('MCC_2018-2019 Histoire'!Q97="","",'MCC_2018-2019 Histoire'!Q97)</f>
        <v/>
      </c>
      <c r="S38" s="730" t="str">
        <f>IF('MCC_2018-2019 Histoire'!R97="","",'MCC_2018-2019 Histoire'!R97)</f>
        <v/>
      </c>
      <c r="T38" s="1068" t="str">
        <f>IF('MCC_2018-2019 Histoire'!S97="","",'MCC_2018-2019 Histoire'!S97)</f>
        <v>50% CC
50% CT</v>
      </c>
      <c r="U38" s="1049" t="str">
        <f>IF('MCC_2018-2019 Histoire'!T97="","",'MCC_2018-2019 Histoire'!T97)</f>
        <v>mixte</v>
      </c>
      <c r="V38" s="1049" t="str">
        <f>IF('MCC_2018-2019 Histoire'!U97="","",'MCC_2018-2019 Histoire'!U97)</f>
        <v>écrit et oral</v>
      </c>
      <c r="W38" s="1049" t="str">
        <f>IF('MCC_2018-2019 Histoire'!V97="","",'MCC_2018-2019 Histoire'!V97)</f>
        <v>CT écrit 4h00</v>
      </c>
      <c r="X38" s="1048">
        <f>IF('MCC_2018-2019 Histoire'!W97="","",'MCC_2018-2019 Histoire'!W97)</f>
        <v>1</v>
      </c>
      <c r="Y38" s="1049" t="str">
        <f>IF('MCC_2018-2019 Histoire'!X97="","",'MCC_2018-2019 Histoire'!X97)</f>
        <v>CT</v>
      </c>
      <c r="Z38" s="1049" t="str">
        <f>IF('MCC_2018-2019 Histoire'!Y97="","",'MCC_2018-2019 Histoire'!Y97)</f>
        <v>Ecrit</v>
      </c>
      <c r="AA38" s="1049" t="str">
        <f>IF('MCC_2018-2019 Histoire'!Z97="","",'MCC_2018-2019 Histoire'!Z97)</f>
        <v>4h00</v>
      </c>
      <c r="AB38" s="1048">
        <f>IF('MCC_2018-2019 Histoire'!AA97="","",'MCC_2018-2019 Histoire'!AA97)</f>
        <v>1</v>
      </c>
      <c r="AC38" s="1049" t="str">
        <f>IF('MCC_2018-2019 Histoire'!AB97="","",'MCC_2018-2019 Histoire'!AB97)</f>
        <v>CT</v>
      </c>
      <c r="AD38" s="1049" t="str">
        <f>IF('MCC_2018-2019 Histoire'!AC97="","",'MCC_2018-2019 Histoire'!AC97)</f>
        <v>Ecrit</v>
      </c>
      <c r="AE38" s="1049" t="str">
        <f>IF('MCC_2018-2019 Histoire'!AD97="","",'MCC_2018-2019 Histoire'!AD97)</f>
        <v>4h00</v>
      </c>
      <c r="AF38" s="1048">
        <f>IF('MCC_2018-2019 Histoire'!AE97="","",'MCC_2018-2019 Histoire'!AE97)</f>
        <v>1</v>
      </c>
      <c r="AG38" s="1049" t="str">
        <f>IF('MCC_2018-2019 Histoire'!AF97="","",'MCC_2018-2019 Histoire'!AF97)</f>
        <v>CT</v>
      </c>
      <c r="AH38" s="1049" t="str">
        <f>IF('MCC_2018-2019 Histoire'!AG97="","",'MCC_2018-2019 Histoire'!AG97)</f>
        <v>Ecrit</v>
      </c>
      <c r="AI38" s="1049" t="str">
        <f>IF('MCC_2018-2019 Histoire'!AH97="","",'MCC_2018-2019 Histoire'!AH97)</f>
        <v>4h00</v>
      </c>
      <c r="AJ38" s="841" t="str">
        <f>IF('MCC_2018-2019 Histoire'!AI97="","",'MCC_2018-2019 Histoire'!AI97)</f>
        <v>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v>
      </c>
      <c r="AK38" s="452" t="str">
        <f>IF('MCC_2018-2019 Histoire'!AJ97="","",'MCC_2018-2019 Histoire'!AJ97)</f>
        <v/>
      </c>
    </row>
    <row r="39" spans="1:243" ht="43.5" hidden="1" customHeight="1">
      <c r="A39" s="777"/>
      <c r="B39" s="547" t="s">
        <v>418</v>
      </c>
      <c r="C39" s="434" t="str">
        <f>IF('MCC_2018-2019 Histoire'!C109="","",'MCC_2018-2019 Histoire'!C109)</f>
        <v>Histoire moderne : fondements institutionnels et politiques</v>
      </c>
      <c r="D39" s="296" t="s">
        <v>1104</v>
      </c>
      <c r="E39" s="552" t="str">
        <f>IF('MCC_2018-2019 Histoire'!E109="","",'MCC_2018-2019 Histoire'!E109)</f>
        <v>UE de tronc commun</v>
      </c>
      <c r="F39" s="626"/>
      <c r="G39" s="557" t="str">
        <f>IF('MCC_2018-2019 Histoire'!G109="","",'MCC_2018-2019 Histoire'!G109)</f>
        <v>HIST</v>
      </c>
      <c r="H39" s="295"/>
      <c r="I39" s="296">
        <v>6</v>
      </c>
      <c r="J39" s="296">
        <v>6</v>
      </c>
      <c r="K39" s="721" t="str">
        <f>IF('MCC_2018-2019 Histoire'!K109="","",'MCC_2018-2019 Histoire'!K109)</f>
        <v>LANOË Catherine</v>
      </c>
      <c r="L39" s="723" t="str">
        <f>IF('MCC_2018-2019 Histoire'!L109="","",'MCC_2018-2019 Histoire'!L109)</f>
        <v>22</v>
      </c>
      <c r="M39" s="778">
        <v>25</v>
      </c>
      <c r="N39" s="776" t="e">
        <f>(M39/#REF!)*100</f>
        <v>#REF!</v>
      </c>
      <c r="O39" s="297">
        <f>IF('MCC_2018-2019 Histoire'!N109="","",'MCC_2018-2019 Histoire'!N109)</f>
        <v>24</v>
      </c>
      <c r="P39" s="297">
        <f>IF('MCC_2018-2019 Histoire'!O109="","",'MCC_2018-2019 Histoire'!O109)</f>
        <v>24</v>
      </c>
      <c r="Q39" s="730" t="str">
        <f>IF('MCC_2018-2019 Histoire'!P109="","",'MCC_2018-2019 Histoire'!P109)</f>
        <v/>
      </c>
      <c r="R39" s="730" t="str">
        <f>IF('MCC_2018-2019 Histoire'!Q109="","",'MCC_2018-2019 Histoire'!Q109)</f>
        <v/>
      </c>
      <c r="S39" s="730" t="str">
        <f>IF('MCC_2018-2019 Histoire'!R109="","",'MCC_2018-2019 Histoire'!R109)</f>
        <v/>
      </c>
      <c r="T39" s="1068" t="str">
        <f>IF('MCC_2018-2019 Histoire'!S109="","",'MCC_2018-2019 Histoire'!S109)</f>
        <v>50%CC
50% CT</v>
      </c>
      <c r="U39" s="1049" t="str">
        <f>IF('MCC_2018-2019 Histoire'!T109="","",'MCC_2018-2019 Histoire'!T109)</f>
        <v>mixte</v>
      </c>
      <c r="V39" s="1049" t="str">
        <f>IF('MCC_2018-2019 Histoire'!U109="","",'MCC_2018-2019 Histoire'!U109)</f>
        <v>écrit et oral</v>
      </c>
      <c r="W39" s="1049" t="str">
        <f>IF('MCC_2018-2019 Histoire'!V109="","",'MCC_2018-2019 Histoire'!V109)</f>
        <v>CT = écrit 4h00</v>
      </c>
      <c r="X39" s="1048">
        <f>IF('MCC_2018-2019 Histoire'!W109="","",'MCC_2018-2019 Histoire'!W109)</f>
        <v>1</v>
      </c>
      <c r="Y39" s="1049" t="str">
        <f>IF('MCC_2018-2019 Histoire'!X109="","",'MCC_2018-2019 Histoire'!X109)</f>
        <v>CT</v>
      </c>
      <c r="Z39" s="1049" t="str">
        <f>IF('MCC_2018-2019 Histoire'!Y109="","",'MCC_2018-2019 Histoire'!Y109)</f>
        <v>Ecrit</v>
      </c>
      <c r="AA39" s="1049" t="str">
        <f>IF('MCC_2018-2019 Histoire'!Z109="","",'MCC_2018-2019 Histoire'!Z109)</f>
        <v>4h00</v>
      </c>
      <c r="AB39" s="1048">
        <f>IF('MCC_2018-2019 Histoire'!AA109="","",'MCC_2018-2019 Histoire'!AA109)</f>
        <v>1</v>
      </c>
      <c r="AC39" s="1049" t="str">
        <f>IF('MCC_2018-2019 Histoire'!AB109="","",'MCC_2018-2019 Histoire'!AB109)</f>
        <v>CT</v>
      </c>
      <c r="AD39" s="1049" t="str">
        <f>IF('MCC_2018-2019 Histoire'!AC109="","",'MCC_2018-2019 Histoire'!AC109)</f>
        <v>Ecrit</v>
      </c>
      <c r="AE39" s="1049" t="str">
        <f>IF('MCC_2018-2019 Histoire'!AD109="","",'MCC_2018-2019 Histoire'!AD109)</f>
        <v>4h00</v>
      </c>
      <c r="AF39" s="1048">
        <f>IF('MCC_2018-2019 Histoire'!AE109="","",'MCC_2018-2019 Histoire'!AE109)</f>
        <v>1</v>
      </c>
      <c r="AG39" s="1049" t="str">
        <f>IF('MCC_2018-2019 Histoire'!AF109="","",'MCC_2018-2019 Histoire'!AF109)</f>
        <v>CT</v>
      </c>
      <c r="AH39" s="1049" t="str">
        <f>IF('MCC_2018-2019 Histoire'!AG109="","",'MCC_2018-2019 Histoire'!AG109)</f>
        <v>Ecrit</v>
      </c>
      <c r="AI39" s="1049" t="str">
        <f>IF('MCC_2018-2019 Histoire'!AH109="","",'MCC_2018-2019 Histoire'!AH109)</f>
        <v>4h00</v>
      </c>
      <c r="AJ39" s="841" t="str">
        <f>IF('MCC_2018-2019 Histoire'!AI109="","",'MCC_2018-2019 Histoire'!AI109)</f>
        <v>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v>
      </c>
      <c r="AK39" s="452" t="str">
        <f>IF('MCC_2018-2019 Histoire'!AJ109="","",'MCC_2018-2019 Histoire'!AJ109)</f>
        <v/>
      </c>
    </row>
    <row r="40" spans="1:243" ht="43.5" hidden="1" customHeight="1">
      <c r="A40" s="777"/>
      <c r="B40" s="547" t="s">
        <v>508</v>
      </c>
      <c r="C40" s="434" t="str">
        <f>IF('MCC_2018-2019 Histoire'!C110="","",'MCC_2018-2019 Histoire'!C110)</f>
        <v>Latin S3</v>
      </c>
      <c r="D40" s="296" t="s">
        <v>1105</v>
      </c>
      <c r="E40" s="552" t="str">
        <f>IF('MCC_2018-2019 Histoire'!E110="","",'MCC_2018-2019 Histoire'!E110)</f>
        <v>UE de tronc commun</v>
      </c>
      <c r="F40" s="626"/>
      <c r="G40" s="557" t="str">
        <f>IF('MCC_2018-2019 Histoire'!G110="","",'MCC_2018-2019 Histoire'!G110)</f>
        <v>HIST</v>
      </c>
      <c r="H40" s="295"/>
      <c r="I40" s="296">
        <v>2</v>
      </c>
      <c r="J40" s="296">
        <v>2</v>
      </c>
      <c r="K40" s="721" t="str">
        <f>IF('MCC_2018-2019 Histoire'!K110="","",'MCC_2018-2019 Histoire'!K110)</f>
        <v>CASTAGNEZ Noëlline</v>
      </c>
      <c r="L40" s="723" t="str">
        <f>IF('MCC_2018-2019 Histoire'!L110="","",'MCC_2018-2019 Histoire'!L110)</f>
        <v>08</v>
      </c>
      <c r="M40" s="778">
        <v>25</v>
      </c>
      <c r="N40" s="776" t="e">
        <f>(M40/#REF!)*100</f>
        <v>#REF!</v>
      </c>
      <c r="O40" s="297" t="str">
        <f>IF('MCC_2018-2019 Histoire'!N110="","",'MCC_2018-2019 Histoire'!N110)</f>
        <v/>
      </c>
      <c r="P40" s="297">
        <f>IF('MCC_2018-2019 Histoire'!O110="","",'MCC_2018-2019 Histoire'!O110)</f>
        <v>20</v>
      </c>
      <c r="Q40" s="730" t="str">
        <f>IF('MCC_2018-2019 Histoire'!P110="","",'MCC_2018-2019 Histoire'!P110)</f>
        <v/>
      </c>
      <c r="R40" s="730" t="str">
        <f>IF('MCC_2018-2019 Histoire'!Q110="","",'MCC_2018-2019 Histoire'!Q110)</f>
        <v/>
      </c>
      <c r="S40" s="730" t="str">
        <f>IF('MCC_2018-2019 Histoire'!R110="","",'MCC_2018-2019 Histoire'!R110)</f>
        <v/>
      </c>
      <c r="T40" s="1068">
        <f>IF('MCC_2018-2019 Histoire'!S110="","",'MCC_2018-2019 Histoire'!S110)</f>
        <v>1</v>
      </c>
      <c r="U40" s="1049" t="str">
        <f>IF('MCC_2018-2019 Histoire'!T110="","",'MCC_2018-2019 Histoire'!T110)</f>
        <v>CC</v>
      </c>
      <c r="V40" s="1049" t="str">
        <f>IF('MCC_2018-2019 Histoire'!U110="","",'MCC_2018-2019 Histoire'!U110)</f>
        <v/>
      </c>
      <c r="W40" s="1049" t="str">
        <f>IF('MCC_2018-2019 Histoire'!V110="","",'MCC_2018-2019 Histoire'!V110)</f>
        <v/>
      </c>
      <c r="X40" s="1048">
        <f>IF('MCC_2018-2019 Histoire'!W110="","",'MCC_2018-2019 Histoire'!W110)</f>
        <v>1</v>
      </c>
      <c r="Y40" s="1049" t="str">
        <f>IF('MCC_2018-2019 Histoire'!X110="","",'MCC_2018-2019 Histoire'!X110)</f>
        <v>CT</v>
      </c>
      <c r="Z40" s="1049" t="str">
        <f>IF('MCC_2018-2019 Histoire'!Y110="","",'MCC_2018-2019 Histoire'!Y110)</f>
        <v>écrit</v>
      </c>
      <c r="AA40" s="1049" t="str">
        <f>IF('MCC_2018-2019 Histoire'!Z110="","",'MCC_2018-2019 Histoire'!Z110)</f>
        <v>2h00</v>
      </c>
      <c r="AB40" s="1048">
        <f>IF('MCC_2018-2019 Histoire'!AA110="","",'MCC_2018-2019 Histoire'!AA110)</f>
        <v>1</v>
      </c>
      <c r="AC40" s="1049" t="str">
        <f>IF('MCC_2018-2019 Histoire'!AB110="","",'MCC_2018-2019 Histoire'!AB110)</f>
        <v>CT</v>
      </c>
      <c r="AD40" s="1049" t="str">
        <f>IF('MCC_2018-2019 Histoire'!AC110="","",'MCC_2018-2019 Histoire'!AC110)</f>
        <v>écrit</v>
      </c>
      <c r="AE40" s="1049" t="str">
        <f>IF('MCC_2018-2019 Histoire'!AD110="","",'MCC_2018-2019 Histoire'!AD110)</f>
        <v>2h00</v>
      </c>
      <c r="AF40" s="1048">
        <f>IF('MCC_2018-2019 Histoire'!AE110="","",'MCC_2018-2019 Histoire'!AE110)</f>
        <v>1</v>
      </c>
      <c r="AG40" s="1049" t="str">
        <f>IF('MCC_2018-2019 Histoire'!AF110="","",'MCC_2018-2019 Histoire'!AF110)</f>
        <v>CT</v>
      </c>
      <c r="AH40" s="1049" t="str">
        <f>IF('MCC_2018-2019 Histoire'!AG110="","",'MCC_2018-2019 Histoire'!AG110)</f>
        <v>écrit</v>
      </c>
      <c r="AI40" s="1049" t="str">
        <f>IF('MCC_2018-2019 Histoire'!AH110="","",'MCC_2018-2019 Histoire'!AH110)</f>
        <v>2h00</v>
      </c>
      <c r="AJ40" s="841" t="str">
        <f>IF('MCC_2018-2019 Histoire'!AI110="","",'MCC_2018-2019 Histoire'!AI110)</f>
        <v>Initiation à la langue latine et à son système pour débutants.</v>
      </c>
    </row>
    <row r="41" spans="1:243" ht="43.5" hidden="1" customHeight="1">
      <c r="A41" s="777"/>
      <c r="B41" s="547" t="s">
        <v>510</v>
      </c>
      <c r="C41" s="434" t="str">
        <f>IF('MCC_2018-2019 Histoire'!C106="","",'MCC_2018-2019 Histoire'!C106)</f>
        <v>Atelier d’histoire contemporaine S3</v>
      </c>
      <c r="D41" s="296" t="s">
        <v>1106</v>
      </c>
      <c r="E41" s="552" t="s">
        <v>130</v>
      </c>
      <c r="F41" s="626"/>
      <c r="G41" s="557" t="s">
        <v>708</v>
      </c>
      <c r="H41" s="295"/>
      <c r="I41" s="296">
        <v>3</v>
      </c>
      <c r="J41" s="296">
        <v>3</v>
      </c>
      <c r="K41" s="721" t="str">
        <f>IF('MCC_2018-2019 Histoire'!K106="","",'MCC_2018-2019 Histoire'!K106)</f>
        <v>CASTAGNEZ Noëlline</v>
      </c>
      <c r="L41" s="723" t="str">
        <f>IF('MCC_2018-2019 Histoire'!L106="","",'MCC_2018-2019 Histoire'!L106)</f>
        <v>22</v>
      </c>
      <c r="M41" s="778">
        <v>47</v>
      </c>
      <c r="N41" s="776" t="e">
        <f>(M41/#REF!)*100</f>
        <v>#REF!</v>
      </c>
      <c r="O41" s="297">
        <f>IF('MCC_2018-2019 Histoire'!N106="","",'MCC_2018-2019 Histoire'!N106)</f>
        <v>18</v>
      </c>
      <c r="P41" s="297" t="str">
        <f>IF('MCC_2018-2019 Histoire'!O106="","",'MCC_2018-2019 Histoire'!O106)</f>
        <v/>
      </c>
      <c r="Q41" s="730" t="str">
        <f>IF('MCC_2018-2019 Histoire'!P106="","",'MCC_2018-2019 Histoire'!P106)</f>
        <v/>
      </c>
      <c r="R41" s="730" t="str">
        <f>IF('MCC_2018-2019 Histoire'!Q106="","",'MCC_2018-2019 Histoire'!Q106)</f>
        <v/>
      </c>
      <c r="S41" s="730" t="str">
        <f>IF('MCC_2018-2019 Histoire'!R106="","",'MCC_2018-2019 Histoire'!R106)</f>
        <v/>
      </c>
      <c r="T41" s="1068" t="str">
        <f>IF('MCC_2018-2019 Histoire'!S106="","",'MCC_2018-2019 Histoire'!S106)</f>
        <v>50%CC
50% CT</v>
      </c>
      <c r="U41" s="1049" t="str">
        <f>IF('MCC_2018-2019 Histoire'!T106="","",'MCC_2018-2019 Histoire'!T106)</f>
        <v>Mixte</v>
      </c>
      <c r="V41" s="1049" t="str">
        <f>IF('MCC_2018-2019 Histoire'!U106="","",'MCC_2018-2019 Histoire'!U106)</f>
        <v>écrit et oral</v>
      </c>
      <c r="W41" s="1049" t="str">
        <f>IF('MCC_2018-2019 Histoire'!V106="","",'MCC_2018-2019 Histoire'!V106)</f>
        <v>CC = écrit 
CT = oral 30 min</v>
      </c>
      <c r="X41" s="1048">
        <f>IF('MCC_2018-2019 Histoire'!W106="","",'MCC_2018-2019 Histoire'!W106)</f>
        <v>1</v>
      </c>
      <c r="Y41" s="1049" t="str">
        <f>IF('MCC_2018-2019 Histoire'!X106="","",'MCC_2018-2019 Histoire'!X106)</f>
        <v>CT</v>
      </c>
      <c r="Z41" s="1049" t="str">
        <f>IF('MCC_2018-2019 Histoire'!Y106="","",'MCC_2018-2019 Histoire'!Y106)</f>
        <v>oral</v>
      </c>
      <c r="AA41" s="1049" t="str">
        <f>IF('MCC_2018-2019 Histoire'!Z106="","",'MCC_2018-2019 Histoire'!Z106)</f>
        <v>30 min</v>
      </c>
      <c r="AB41" s="1048">
        <f>IF('MCC_2018-2019 Histoire'!AA106="","",'MCC_2018-2019 Histoire'!AA106)</f>
        <v>1</v>
      </c>
      <c r="AC41" s="1049" t="str">
        <f>IF('MCC_2018-2019 Histoire'!AB106="","",'MCC_2018-2019 Histoire'!AB106)</f>
        <v>CT</v>
      </c>
      <c r="AD41" s="1049" t="str">
        <f>IF('MCC_2018-2019 Histoire'!AC106="","",'MCC_2018-2019 Histoire'!AC106)</f>
        <v>oral</v>
      </c>
      <c r="AE41" s="1049" t="str">
        <f>IF('MCC_2018-2019 Histoire'!AD106="","",'MCC_2018-2019 Histoire'!AD106)</f>
        <v>30 min</v>
      </c>
      <c r="AF41" s="1048">
        <f>IF('MCC_2018-2019 Histoire'!AE106="","",'MCC_2018-2019 Histoire'!AE106)</f>
        <v>1</v>
      </c>
      <c r="AG41" s="1049" t="str">
        <f>IF('MCC_2018-2019 Histoire'!AF106="","",'MCC_2018-2019 Histoire'!AF106)</f>
        <v>CT</v>
      </c>
      <c r="AH41" s="1049" t="str">
        <f>IF('MCC_2018-2019 Histoire'!AG106="","",'MCC_2018-2019 Histoire'!AG106)</f>
        <v>oral</v>
      </c>
      <c r="AI41" s="1049" t="str">
        <f>IF('MCC_2018-2019 Histoire'!AH106="","",'MCC_2018-2019 Histoire'!AH106)</f>
        <v>30 min</v>
      </c>
      <c r="AJ41" s="841" t="str">
        <f>IF('MCC_2018-2019 Histoire'!AI106="","",'MCC_2018-2019 Histoire'!AI106)</f>
        <v>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v>
      </c>
    </row>
    <row r="42" spans="1:243" ht="35.25" hidden="1" customHeight="1">
      <c r="A42" s="782"/>
      <c r="B42" s="782" t="s">
        <v>519</v>
      </c>
      <c r="C42" s="432" t="s">
        <v>297</v>
      </c>
      <c r="D42" s="296"/>
      <c r="E42" s="296" t="s">
        <v>120</v>
      </c>
      <c r="F42" s="296"/>
      <c r="G42" s="557" t="s">
        <v>708</v>
      </c>
      <c r="H42" s="295"/>
      <c r="I42" s="296">
        <v>2</v>
      </c>
      <c r="J42" s="296">
        <v>2</v>
      </c>
      <c r="K42" s="297" t="s">
        <v>840</v>
      </c>
      <c r="L42" s="830">
        <v>21</v>
      </c>
      <c r="M42" s="778">
        <v>25</v>
      </c>
      <c r="N42" s="776" t="e">
        <f>(M42/#REF!)*100</f>
        <v>#REF!</v>
      </c>
      <c r="O42" s="297"/>
      <c r="P42" s="297">
        <v>28</v>
      </c>
      <c r="Q42" s="730"/>
      <c r="R42" s="724"/>
      <c r="S42" s="724"/>
      <c r="T42" s="1069" t="s">
        <v>729</v>
      </c>
      <c r="U42" s="1070" t="s">
        <v>348</v>
      </c>
      <c r="V42" s="1070" t="s">
        <v>312</v>
      </c>
      <c r="W42" s="1070" t="s">
        <v>453</v>
      </c>
      <c r="X42" s="1048">
        <v>1</v>
      </c>
      <c r="Y42" s="1049" t="s">
        <v>314</v>
      </c>
      <c r="Z42" s="1049" t="s">
        <v>312</v>
      </c>
      <c r="AA42" s="1049" t="s">
        <v>354</v>
      </c>
      <c r="AB42" s="1048">
        <v>1</v>
      </c>
      <c r="AC42" s="1049" t="s">
        <v>314</v>
      </c>
      <c r="AD42" s="1049" t="s">
        <v>312</v>
      </c>
      <c r="AE42" s="1049" t="s">
        <v>354</v>
      </c>
      <c r="AF42" s="1048">
        <v>1</v>
      </c>
      <c r="AG42" s="1049" t="s">
        <v>314</v>
      </c>
      <c r="AH42" s="1049" t="s">
        <v>312</v>
      </c>
      <c r="AI42" s="1049" t="s">
        <v>354</v>
      </c>
      <c r="AJ42" s="724"/>
    </row>
    <row r="43" spans="1:243" ht="43.5" hidden="1" customHeight="1">
      <c r="A43" s="777"/>
      <c r="B43" s="547" t="s">
        <v>422</v>
      </c>
      <c r="C43" s="434" t="str">
        <f>IF('MCC_2018-2019 Histoire'!C98="","",'MCC_2018-2019 Histoire'!C98)</f>
        <v>Informatique/bureautique (salle informatique)</v>
      </c>
      <c r="D43" s="296" t="s">
        <v>1108</v>
      </c>
      <c r="E43" s="552" t="str">
        <f>IF('MCC_2018-2019 Histoire'!E98="","",'MCC_2018-2019 Histoire'!E98)</f>
        <v>BLOC/CHAPEAU</v>
      </c>
      <c r="F43" s="626"/>
      <c r="G43" s="557" t="str">
        <f>IF('MCC_2018-2019 Histoire'!G98="","",'MCC_2018-2019 Histoire'!G98)</f>
        <v/>
      </c>
      <c r="H43" s="295"/>
      <c r="I43" s="296">
        <f>IF('MCC_2018-2019 Histoire'!I98="","",'MCC_2018-2019 Histoire'!I98)</f>
        <v>2</v>
      </c>
      <c r="J43" s="296">
        <f>IF('MCC_2018-2019 Histoire'!J98="","",'MCC_2018-2019 Histoire'!J98)</f>
        <v>2</v>
      </c>
      <c r="K43" s="721" t="str">
        <f>IF('MCC_2018-2019 Histoire'!K98="","",'MCC_2018-2019 Histoire'!K98)</f>
        <v>BELOUAH Rachid</v>
      </c>
      <c r="L43" s="723">
        <f>IF('MCC_2018-2019 Histoire'!L98="","",'MCC_2018-2019 Histoire'!L98)</f>
        <v>27</v>
      </c>
      <c r="M43" s="778">
        <v>25</v>
      </c>
      <c r="N43" s="776" t="e">
        <f>(M43/#REF!)*100</f>
        <v>#REF!</v>
      </c>
      <c r="O43" s="297">
        <f>IF('MCC_2018-2019 Histoire'!N98="","",'MCC_2018-2019 Histoire'!N98)</f>
        <v>12</v>
      </c>
      <c r="P43" s="297">
        <f>IF('MCC_2018-2019 Histoire'!O98="","",'MCC_2018-2019 Histoire'!O98)</f>
        <v>12</v>
      </c>
      <c r="Q43" s="730" t="str">
        <f>IF('MCC_2018-2019 Histoire'!P98="","",'MCC_2018-2019 Histoire'!P98)</f>
        <v/>
      </c>
      <c r="R43" s="730" t="str">
        <f>IF('MCC_2018-2019 Histoire'!Q98="","",'MCC_2018-2019 Histoire'!Q98)</f>
        <v/>
      </c>
      <c r="S43" s="730" t="str">
        <f>IF('MCC_2018-2019 Histoire'!R98="","",'MCC_2018-2019 Histoire'!R98)</f>
        <v/>
      </c>
      <c r="T43" s="1068">
        <f>IF('MCC_2018-2019 Histoire'!S98="","",'MCC_2018-2019 Histoire'!S98)</f>
        <v>1</v>
      </c>
      <c r="U43" s="1049" t="str">
        <f>IF('MCC_2018-2019 Histoire'!T98="","",'MCC_2018-2019 Histoire'!T98)</f>
        <v>CC</v>
      </c>
      <c r="V43" s="1049" t="str">
        <f>IF('MCC_2018-2019 Histoire'!U98="","",'MCC_2018-2019 Histoire'!U98)</f>
        <v>Ecrit (poste informatique)</v>
      </c>
      <c r="W43" s="1049" t="str">
        <f>IF('MCC_2018-2019 Histoire'!V98="","",'MCC_2018-2019 Histoire'!V98)</f>
        <v>épreuve pratique + QCM 
2h00</v>
      </c>
      <c r="X43" s="1048">
        <f>IF('MCC_2018-2019 Histoire'!W98="","",'MCC_2018-2019 Histoire'!W98)</f>
        <v>1</v>
      </c>
      <c r="Y43" s="1049" t="str">
        <f>IF('MCC_2018-2019 Histoire'!X98="","",'MCC_2018-2019 Histoire'!X98)</f>
        <v>CT</v>
      </c>
      <c r="Z43" s="1049" t="str">
        <f>IF('MCC_2018-2019 Histoire'!Y98="","",'MCC_2018-2019 Histoire'!Y98)</f>
        <v>Ecrit (poste informatique)</v>
      </c>
      <c r="AA43" s="1049" t="str">
        <f>IF('MCC_2018-2019 Histoire'!Z98="","",'MCC_2018-2019 Histoire'!Z98)</f>
        <v>épreuve pratique + QCM 
2h00</v>
      </c>
      <c r="AB43" s="1048">
        <f>IF('MCC_2018-2019 Histoire'!AA98="","",'MCC_2018-2019 Histoire'!AA98)</f>
        <v>1</v>
      </c>
      <c r="AC43" s="1049" t="str">
        <f>IF('MCC_2018-2019 Histoire'!AB98="","",'MCC_2018-2019 Histoire'!AB98)</f>
        <v>CT</v>
      </c>
      <c r="AD43" s="1049" t="str">
        <f>IF('MCC_2018-2019 Histoire'!AC98="","",'MCC_2018-2019 Histoire'!AC98)</f>
        <v>Ecrit (poste informatique)</v>
      </c>
      <c r="AE43" s="1049" t="str">
        <f>IF('MCC_2018-2019 Histoire'!AD98="","",'MCC_2018-2019 Histoire'!AD98)</f>
        <v>épreuve pratique + QCM 
2h00</v>
      </c>
      <c r="AF43" s="1048">
        <f>IF('MCC_2018-2019 Histoire'!AE98="","",'MCC_2018-2019 Histoire'!AE98)</f>
        <v>1</v>
      </c>
      <c r="AG43" s="1049" t="str">
        <f>IF('MCC_2018-2019 Histoire'!AF98="","",'MCC_2018-2019 Histoire'!AF98)</f>
        <v>CT</v>
      </c>
      <c r="AH43" s="1049" t="str">
        <f>IF('MCC_2018-2019 Histoire'!AG98="","",'MCC_2018-2019 Histoire'!AG98)</f>
        <v>Ecrit (poste informatique)</v>
      </c>
      <c r="AI43" s="1049" t="str">
        <f>IF('MCC_2018-2019 Histoire'!AH98="","",'MCC_2018-2019 Histoire'!AH98)</f>
        <v>épreuve pratique + QCM 
2h00</v>
      </c>
      <c r="AJ43" s="724" t="str">
        <f>IF('MCC_2018-2019 Histoire'!AI98="","",'MCC_2018-2019 Histoire'!AI98)</f>
        <v/>
      </c>
    </row>
    <row r="44" spans="1:243" s="505" customFormat="1" ht="28.5" hidden="1" customHeight="1">
      <c r="A44" s="507" t="s">
        <v>1167</v>
      </c>
      <c r="B44" s="507" t="s">
        <v>1166</v>
      </c>
      <c r="C44" s="508" t="s">
        <v>463</v>
      </c>
      <c r="D44" s="509"/>
      <c r="E44" s="719" t="s">
        <v>130</v>
      </c>
      <c r="F44" s="509"/>
      <c r="G44" s="510"/>
      <c r="H44" s="511" t="s">
        <v>978</v>
      </c>
      <c r="I44" s="512">
        <v>2</v>
      </c>
      <c r="J44" s="512">
        <v>2</v>
      </c>
      <c r="K44" s="512"/>
      <c r="L44" s="827"/>
      <c r="M44" s="577"/>
      <c r="N44" s="511"/>
      <c r="O44" s="513"/>
      <c r="P44" s="513"/>
      <c r="Q44" s="1024"/>
      <c r="R44" s="725"/>
      <c r="S44" s="725"/>
      <c r="T44" s="1071"/>
      <c r="U44" s="1062"/>
      <c r="V44" s="1062"/>
      <c r="W44" s="1063"/>
      <c r="X44" s="1050"/>
      <c r="Y44" s="1050"/>
      <c r="Z44" s="1050"/>
      <c r="AA44" s="1051"/>
      <c r="AB44" s="1050"/>
      <c r="AC44" s="1050"/>
      <c r="AD44" s="1050"/>
      <c r="AE44" s="1051"/>
      <c r="AF44" s="1050"/>
      <c r="AG44" s="1050"/>
      <c r="AH44" s="1050"/>
      <c r="AI44" s="1052"/>
      <c r="AJ44" s="727"/>
    </row>
    <row r="45" spans="1:243" s="865" customFormat="1" ht="30.75" hidden="1" customHeight="1">
      <c r="A45" s="886"/>
      <c r="B45" s="886" t="s">
        <v>419</v>
      </c>
      <c r="C45" s="887" t="str">
        <f>IF('MCC_2018-2019 Histoire'!C102="","",'MCC_2018-2019 Histoire'!C102)</f>
        <v>Allemand S3</v>
      </c>
      <c r="D45" s="888" t="s">
        <v>1100</v>
      </c>
      <c r="E45" s="888" t="s">
        <v>702</v>
      </c>
      <c r="F45" s="889" t="s">
        <v>289</v>
      </c>
      <c r="G45" s="890" t="str">
        <f>IF('MCC_2018-2019 Histoire'!G102="","",'MCC_2018-2019 Histoire'!G102)</f>
        <v>LEA</v>
      </c>
      <c r="H45" s="891"/>
      <c r="I45" s="888" t="s">
        <v>56</v>
      </c>
      <c r="J45" s="888" t="s">
        <v>56</v>
      </c>
      <c r="K45" s="892" t="str">
        <f>IF('MCC_2018-2019 Histoire'!K102="","",'MCC_2018-2019 Histoire'!K102)</f>
        <v>FLEURY Alain</v>
      </c>
      <c r="L45" s="893">
        <f>IF('MCC_2018-2019 Histoire'!L102="","",'MCC_2018-2019 Histoire'!L102)</f>
        <v>12</v>
      </c>
      <c r="M45" s="891">
        <v>1</v>
      </c>
      <c r="N45" s="894" t="e">
        <f>(M45/#REF!)*100</f>
        <v>#REF!</v>
      </c>
      <c r="O45" s="895" t="str">
        <f>IF('MCC_2018-2019 Histoire'!N102="","",'MCC_2018-2019 Histoire'!N102)</f>
        <v/>
      </c>
      <c r="P45" s="895">
        <f>IF('MCC_2018-2019 Histoire'!O102="","",'MCC_2018-2019 Histoire'!O102)</f>
        <v>18</v>
      </c>
      <c r="Q45" s="992" t="str">
        <f>IF('MCC_2018-2019 Histoire'!P102="","",'MCC_2018-2019 Histoire'!P102)</f>
        <v/>
      </c>
      <c r="R45" s="916"/>
      <c r="S45" s="916"/>
      <c r="T45" s="1072">
        <f>IF('MCC_2018-2019 Histoire'!S102="","",'MCC_2018-2019 Histoire'!S102)</f>
        <v>1</v>
      </c>
      <c r="U45" s="1054" t="str">
        <f>IF('MCC_2018-2019 Histoire'!T102="","",'MCC_2018-2019 Histoire'!T102)</f>
        <v>CC</v>
      </c>
      <c r="V45" s="1054" t="str">
        <f>IF('MCC_2018-2019 Histoire'!U102="","",'MCC_2018-2019 Histoire'!U102)</f>
        <v>écrit et Oral</v>
      </c>
      <c r="W45" s="1054" t="str">
        <f>IF('MCC_2018-2019 Histoire'!V102="","",'MCC_2018-2019 Histoire'!V102)</f>
        <v>1h30</v>
      </c>
      <c r="X45" s="1053">
        <f>IF('MCC_2018-2019 Histoire'!W102="","",'MCC_2018-2019 Histoire'!W102)</f>
        <v>1</v>
      </c>
      <c r="Y45" s="1054" t="str">
        <f>IF('MCC_2018-2019 Histoire'!X102="","",'MCC_2018-2019 Histoire'!X102)</f>
        <v>CT</v>
      </c>
      <c r="Z45" s="1054" t="str">
        <f>IF('MCC_2018-2019 Histoire'!Y102="","",'MCC_2018-2019 Histoire'!Y102)</f>
        <v>écrit</v>
      </c>
      <c r="AA45" s="1054" t="str">
        <f>IF('MCC_2018-2019 Histoire'!Z102="","",'MCC_2018-2019 Histoire'!Z102)</f>
        <v>2h00</v>
      </c>
      <c r="AB45" s="1053">
        <f>IF('MCC_2018-2019 Histoire'!AA102="","",'MCC_2018-2019 Histoire'!AA102)</f>
        <v>1</v>
      </c>
      <c r="AC45" s="1054" t="str">
        <f>IF('MCC_2018-2019 Histoire'!AB102="","",'MCC_2018-2019 Histoire'!AB102)</f>
        <v>CT</v>
      </c>
      <c r="AD45" s="1054" t="str">
        <f>IF('MCC_2018-2019 Histoire'!AC102="","",'MCC_2018-2019 Histoire'!AC102)</f>
        <v>Oral</v>
      </c>
      <c r="AE45" s="1054" t="str">
        <f>IF('MCC_2018-2019 Histoire'!AD102="","",'MCC_2018-2019 Histoire'!AD102)</f>
        <v>15 min.</v>
      </c>
      <c r="AF45" s="1053">
        <f>IF('MCC_2018-2019 Histoire'!AE102="","",'MCC_2018-2019 Histoire'!AE102)</f>
        <v>1</v>
      </c>
      <c r="AG45" s="1054" t="str">
        <f>IF('MCC_2018-2019 Histoire'!AF102="","",'MCC_2018-2019 Histoire'!AF102)</f>
        <v>CT</v>
      </c>
      <c r="AH45" s="1054" t="str">
        <f>IF('MCC_2018-2019 Histoire'!AG102="","",'MCC_2018-2019 Histoire'!AG102)</f>
        <v>Oral</v>
      </c>
      <c r="AI45" s="1055" t="str">
        <f>IF('MCC_2018-2019 Histoire'!AH102="","",'MCC_2018-2019 Histoire'!AH102)</f>
        <v>15 min.</v>
      </c>
      <c r="AJ45" s="902" t="str">
        <f>IF('MCC_2018-2019 Histoire'!AI102="","",'MCC_2018-2019 Histoire'!AI102)</f>
        <v>L'enseignement d'allemand pour spécialistes des autres disciplines travaille sur toutes les compétences écrites et orales et est organisé par groupes de niveau (A2/2 à B1+).</v>
      </c>
      <c r="AK45" s="864"/>
      <c r="AL45" s="864"/>
      <c r="AM45" s="864"/>
      <c r="AN45" s="864"/>
      <c r="AO45" s="864"/>
      <c r="AP45" s="864"/>
      <c r="AQ45" s="864"/>
      <c r="AR45" s="864"/>
      <c r="AS45" s="864"/>
      <c r="AT45" s="864"/>
      <c r="AU45" s="864"/>
      <c r="AV45" s="864"/>
      <c r="AW45" s="864"/>
      <c r="AX45" s="864"/>
      <c r="AY45" s="864"/>
      <c r="AZ45" s="864"/>
      <c r="BA45" s="864"/>
      <c r="BB45" s="864"/>
      <c r="BC45" s="864"/>
      <c r="BD45" s="864"/>
      <c r="BE45" s="864"/>
      <c r="BF45" s="864"/>
      <c r="BG45" s="864"/>
      <c r="BH45" s="864"/>
      <c r="BI45" s="864"/>
      <c r="BJ45" s="864"/>
      <c r="BK45" s="864"/>
      <c r="BL45" s="864"/>
      <c r="BM45" s="864"/>
      <c r="BN45" s="864"/>
      <c r="BO45" s="864"/>
      <c r="BP45" s="864"/>
      <c r="BQ45" s="864"/>
      <c r="BR45" s="864"/>
      <c r="BS45" s="864"/>
      <c r="BT45" s="864"/>
      <c r="BU45" s="864"/>
      <c r="BV45" s="864"/>
      <c r="BW45" s="864"/>
      <c r="BX45" s="864"/>
      <c r="BY45" s="864"/>
      <c r="BZ45" s="864"/>
      <c r="CA45" s="864"/>
      <c r="CB45" s="864"/>
      <c r="CC45" s="864"/>
      <c r="CD45" s="864"/>
      <c r="CE45" s="864"/>
      <c r="CF45" s="864"/>
      <c r="CG45" s="864"/>
      <c r="CH45" s="864"/>
      <c r="CI45" s="864"/>
      <c r="CJ45" s="864"/>
      <c r="CK45" s="864"/>
      <c r="CL45" s="864"/>
      <c r="CM45" s="864"/>
      <c r="CN45" s="864"/>
      <c r="CO45" s="864"/>
      <c r="CP45" s="864"/>
      <c r="CQ45" s="864"/>
      <c r="CR45" s="864"/>
      <c r="CS45" s="864"/>
      <c r="CT45" s="864"/>
      <c r="CU45" s="864"/>
      <c r="CV45" s="864"/>
      <c r="CW45" s="864"/>
      <c r="CX45" s="864"/>
      <c r="CY45" s="864"/>
      <c r="CZ45" s="864"/>
      <c r="DA45" s="864"/>
      <c r="DB45" s="864"/>
      <c r="DC45" s="864"/>
      <c r="DD45" s="864"/>
      <c r="DE45" s="864"/>
      <c r="DF45" s="864"/>
      <c r="DG45" s="864"/>
      <c r="DH45" s="864"/>
      <c r="DI45" s="864"/>
      <c r="DJ45" s="864"/>
      <c r="DK45" s="864"/>
      <c r="DL45" s="864"/>
      <c r="DM45" s="864"/>
      <c r="DN45" s="864"/>
      <c r="DO45" s="864"/>
      <c r="DP45" s="864"/>
      <c r="DQ45" s="864"/>
      <c r="DR45" s="864"/>
      <c r="DS45" s="864"/>
      <c r="DT45" s="864"/>
      <c r="DU45" s="864"/>
      <c r="DV45" s="864"/>
      <c r="DW45" s="864"/>
      <c r="DX45" s="864"/>
      <c r="DY45" s="864"/>
      <c r="DZ45" s="864"/>
      <c r="EA45" s="864"/>
      <c r="EB45" s="864"/>
      <c r="EC45" s="864"/>
      <c r="ED45" s="864"/>
      <c r="EE45" s="864"/>
      <c r="EF45" s="864"/>
      <c r="EG45" s="864"/>
      <c r="EH45" s="864"/>
      <c r="EI45" s="864"/>
      <c r="EJ45" s="864"/>
      <c r="EK45" s="864"/>
      <c r="EL45" s="864"/>
      <c r="EM45" s="864"/>
      <c r="EN45" s="864"/>
      <c r="EO45" s="864"/>
      <c r="EP45" s="864"/>
      <c r="EQ45" s="864"/>
      <c r="ER45" s="864"/>
      <c r="ES45" s="864"/>
      <c r="ET45" s="864"/>
      <c r="EU45" s="864"/>
      <c r="EV45" s="864"/>
      <c r="EW45" s="864"/>
      <c r="EX45" s="864"/>
      <c r="EY45" s="864"/>
      <c r="EZ45" s="864"/>
      <c r="FA45" s="864"/>
      <c r="FB45" s="864"/>
      <c r="FC45" s="864"/>
      <c r="FD45" s="864"/>
      <c r="FE45" s="864"/>
      <c r="FF45" s="864"/>
      <c r="FG45" s="864"/>
      <c r="FH45" s="864"/>
      <c r="FI45" s="864"/>
      <c r="FJ45" s="864"/>
      <c r="FK45" s="864"/>
      <c r="FL45" s="864"/>
      <c r="FM45" s="864"/>
      <c r="FN45" s="864"/>
      <c r="FO45" s="864"/>
      <c r="FP45" s="864"/>
      <c r="FQ45" s="864"/>
      <c r="FR45" s="864"/>
      <c r="FS45" s="864"/>
      <c r="FT45" s="864"/>
      <c r="FU45" s="864"/>
      <c r="FV45" s="864"/>
      <c r="FW45" s="864"/>
      <c r="FX45" s="864"/>
      <c r="FY45" s="864"/>
      <c r="FZ45" s="864"/>
      <c r="GA45" s="864"/>
      <c r="GB45" s="864"/>
      <c r="GC45" s="864"/>
      <c r="GD45" s="864"/>
      <c r="GE45" s="864"/>
      <c r="GF45" s="864"/>
      <c r="GG45" s="864"/>
      <c r="GH45" s="864"/>
      <c r="GI45" s="864"/>
      <c r="GJ45" s="864"/>
      <c r="GK45" s="864"/>
      <c r="GL45" s="864"/>
      <c r="GM45" s="864"/>
      <c r="GN45" s="864"/>
      <c r="GO45" s="864"/>
      <c r="GP45" s="864"/>
      <c r="GQ45" s="864"/>
      <c r="GR45" s="864"/>
      <c r="GS45" s="864"/>
      <c r="GT45" s="864"/>
      <c r="GU45" s="864"/>
      <c r="GV45" s="864"/>
      <c r="GW45" s="864"/>
      <c r="GX45" s="864"/>
      <c r="GY45" s="864"/>
      <c r="GZ45" s="864"/>
      <c r="HA45" s="864"/>
      <c r="HB45" s="864"/>
      <c r="HC45" s="864"/>
      <c r="HD45" s="864"/>
      <c r="HE45" s="864"/>
      <c r="HF45" s="864"/>
      <c r="HG45" s="864"/>
      <c r="HH45" s="864"/>
      <c r="HI45" s="864"/>
      <c r="HJ45" s="864"/>
      <c r="HK45" s="864"/>
      <c r="HL45" s="864"/>
      <c r="HM45" s="864"/>
      <c r="HN45" s="864"/>
      <c r="HO45" s="864"/>
      <c r="HP45" s="864"/>
      <c r="HQ45" s="864"/>
      <c r="HR45" s="864"/>
      <c r="HS45" s="864"/>
      <c r="HT45" s="864"/>
      <c r="HU45" s="864"/>
      <c r="HV45" s="864"/>
      <c r="HW45" s="864"/>
      <c r="HX45" s="864"/>
      <c r="HY45" s="864"/>
      <c r="HZ45" s="864"/>
      <c r="IA45" s="864"/>
      <c r="IB45" s="864"/>
      <c r="IC45" s="864"/>
      <c r="ID45" s="864"/>
      <c r="IE45" s="864"/>
      <c r="IF45" s="864"/>
      <c r="IG45" s="864"/>
      <c r="IH45" s="864"/>
      <c r="II45" s="864"/>
    </row>
    <row r="46" spans="1:243" ht="43.5" hidden="1" customHeight="1">
      <c r="A46" s="777"/>
      <c r="B46" s="547" t="s">
        <v>420</v>
      </c>
      <c r="C46" s="434" t="str">
        <f>IF('MCC_2018-2019 Histoire'!C103="","",'MCC_2018-2019 Histoire'!C103)</f>
        <v>Anglais S3</v>
      </c>
      <c r="D46" s="296" t="s">
        <v>1101</v>
      </c>
      <c r="E46" s="552" t="s">
        <v>702</v>
      </c>
      <c r="F46" s="626" t="s">
        <v>290</v>
      </c>
      <c r="G46" s="557" t="str">
        <f>IF('MCC_2018-2019 Histoire'!G103="","",'MCC_2018-2019 Histoire'!G103)</f>
        <v>LLCER</v>
      </c>
      <c r="H46" s="295"/>
      <c r="I46" s="296" t="s">
        <v>56</v>
      </c>
      <c r="J46" s="296" t="s">
        <v>56</v>
      </c>
      <c r="K46" s="721" t="str">
        <f>IF('MCC_2018-2019 Histoire'!K103="","",'MCC_2018-2019 Histoire'!K103)</f>
        <v>SOTTEAU Emilie</v>
      </c>
      <c r="L46" s="723">
        <f>IF('MCC_2018-2019 Histoire'!L103="","",'MCC_2018-2019 Histoire'!L103)</f>
        <v>11</v>
      </c>
      <c r="M46" s="778">
        <v>20</v>
      </c>
      <c r="N46" s="776" t="e">
        <f>(M46/#REF!)*100</f>
        <v>#REF!</v>
      </c>
      <c r="O46" s="297" t="str">
        <f>IF('MCC_2018-2019 Histoire'!N103="","",'MCC_2018-2019 Histoire'!N103)</f>
        <v/>
      </c>
      <c r="P46" s="297">
        <f>IF('MCC_2018-2019 Histoire'!O103="","",'MCC_2018-2019 Histoire'!O103)</f>
        <v>18</v>
      </c>
      <c r="Q46" s="730" t="str">
        <f>IF('MCC_2018-2019 Histoire'!P103="","",'MCC_2018-2019 Histoire'!P103)</f>
        <v/>
      </c>
      <c r="R46" s="730" t="str">
        <f>IF('MCC_2018-2019 Histoire'!Q103="","",'MCC_2018-2019 Histoire'!Q103)</f>
        <v/>
      </c>
      <c r="S46" s="976" t="str">
        <f>IF('MCC_2018-2019 Histoire'!R103="","",'MCC_2018-2019 Histoire'!R103)</f>
        <v/>
      </c>
      <c r="T46" s="1068">
        <f>IF('MCC_2018-2019 Histoire'!S103="","",'MCC_2018-2019 Histoire'!S103)</f>
        <v>1</v>
      </c>
      <c r="U46" s="1049" t="str">
        <f>IF('MCC_2018-2019 Histoire'!T103="","",'MCC_2018-2019 Histoire'!T103)</f>
        <v>CC</v>
      </c>
      <c r="V46" s="1054" t="str">
        <f>IF('MCC_2018-2019 Histoire'!U103="","",'MCC_2018-2019 Histoire'!U103)</f>
        <v>écrit et Oral</v>
      </c>
      <c r="W46" s="1049" t="str">
        <f>IF('MCC_2018-2019 Histoire'!V103="","",'MCC_2018-2019 Histoire'!V103)</f>
        <v/>
      </c>
      <c r="X46" s="1048">
        <f>IF('MCC_2018-2019 Histoire'!W103="","",'MCC_2018-2019 Histoire'!W103)</f>
        <v>1</v>
      </c>
      <c r="Y46" s="1049" t="str">
        <f>IF('MCC_2018-2019 Histoire'!X103="","",'MCC_2018-2019 Histoire'!X103)</f>
        <v>CT</v>
      </c>
      <c r="Z46" s="1049" t="str">
        <f>IF('MCC_2018-2019 Histoire'!Y103="","",'MCC_2018-2019 Histoire'!Y103)</f>
        <v>écrit</v>
      </c>
      <c r="AA46" s="1049" t="str">
        <f>IF('MCC_2018-2019 Histoire'!Z103="","",'MCC_2018-2019 Histoire'!Z103)</f>
        <v>2h00</v>
      </c>
      <c r="AB46" s="1048">
        <f>IF('MCC_2018-2019 Histoire'!AA103="","",'MCC_2018-2019 Histoire'!AA103)</f>
        <v>1</v>
      </c>
      <c r="AC46" s="1049" t="str">
        <f>IF('MCC_2018-2019 Histoire'!AB103="","",'MCC_2018-2019 Histoire'!AB103)</f>
        <v>CT</v>
      </c>
      <c r="AD46" s="1049" t="str">
        <f>IF('MCC_2018-2019 Histoire'!AC103="","",'MCC_2018-2019 Histoire'!AC103)</f>
        <v>écrit</v>
      </c>
      <c r="AE46" s="1049" t="str">
        <f>IF('MCC_2018-2019 Histoire'!AD103="","",'MCC_2018-2019 Histoire'!AD103)</f>
        <v>2h00</v>
      </c>
      <c r="AF46" s="1048">
        <f>IF('MCC_2018-2019 Histoire'!AE103="","",'MCC_2018-2019 Histoire'!AE103)</f>
        <v>1</v>
      </c>
      <c r="AG46" s="1049" t="str">
        <f>IF('MCC_2018-2019 Histoire'!AF103="","",'MCC_2018-2019 Histoire'!AF103)</f>
        <v>CT</v>
      </c>
      <c r="AH46" s="1049" t="str">
        <f>IF('MCC_2018-2019 Histoire'!AG103="","",'MCC_2018-2019 Histoire'!AG103)</f>
        <v>écrit</v>
      </c>
      <c r="AI46" s="1049" t="str">
        <f>IF('MCC_2018-2019 Histoire'!AH103="","",'MCC_2018-2019 Histoire'!AH103)</f>
        <v>2h00</v>
      </c>
      <c r="AJ46" s="841" t="str">
        <f>IF('MCC_2018-2019 Histoire'!AI103="","",'MCC_2018-2019 Histoire'!AI103)</f>
        <v>Pratique orale et écrite de langue vivante non spécialiste.</v>
      </c>
    </row>
    <row r="47" spans="1:243" ht="43.5" hidden="1" customHeight="1">
      <c r="A47" s="777"/>
      <c r="B47" s="547" t="s">
        <v>421</v>
      </c>
      <c r="C47" s="434" t="str">
        <f>IF('MCC_2018-2019 Histoire'!C104="","",'MCC_2018-2019 Histoire'!C104)</f>
        <v>Espagnol S3</v>
      </c>
      <c r="D47" s="296" t="s">
        <v>1107</v>
      </c>
      <c r="E47" s="552" t="s">
        <v>702</v>
      </c>
      <c r="F47" s="626" t="s">
        <v>289</v>
      </c>
      <c r="G47" s="557" t="str">
        <f>IF('MCC_2018-2019 Histoire'!G104="","",'MCC_2018-2019 Histoire'!G104)</f>
        <v>LLCER</v>
      </c>
      <c r="H47" s="295"/>
      <c r="I47" s="296" t="s">
        <v>56</v>
      </c>
      <c r="J47" s="296" t="s">
        <v>56</v>
      </c>
      <c r="K47" s="721" t="str">
        <f>IF('MCC_2018-2019 Histoire'!K104="","",'MCC_2018-2019 Histoire'!K104)</f>
        <v>FASQUEL Samuel</v>
      </c>
      <c r="L47" s="723">
        <f>IF('MCC_2018-2019 Histoire'!L104="","",'MCC_2018-2019 Histoire'!L104)</f>
        <v>14</v>
      </c>
      <c r="M47" s="778">
        <v>4</v>
      </c>
      <c r="N47" s="776" t="e">
        <f>(M47/#REF!)*100</f>
        <v>#REF!</v>
      </c>
      <c r="O47" s="297" t="str">
        <f>IF('MCC_2018-2019 Histoire'!N104="","",'MCC_2018-2019 Histoire'!N104)</f>
        <v/>
      </c>
      <c r="P47" s="297">
        <f>IF('MCC_2018-2019 Histoire'!O104="","",'MCC_2018-2019 Histoire'!O104)</f>
        <v>18</v>
      </c>
      <c r="Q47" s="730" t="str">
        <f>IF('MCC_2018-2019 Histoire'!P104="","",'MCC_2018-2019 Histoire'!P104)</f>
        <v/>
      </c>
      <c r="R47" s="724"/>
      <c r="S47" s="724"/>
      <c r="T47" s="1068">
        <f>IF('MCC_2018-2019 Histoire'!S104="","",'MCC_2018-2019 Histoire'!S104)</f>
        <v>1</v>
      </c>
      <c r="U47" s="1049" t="str">
        <f>IF('MCC_2018-2019 Histoire'!T104="","",'MCC_2018-2019 Histoire'!T104)</f>
        <v>CC</v>
      </c>
      <c r="V47" s="1054" t="str">
        <f>IF('MCC_2018-2019 Histoire'!U104="","",'MCC_2018-2019 Histoire'!U104)</f>
        <v>écrit et Oral</v>
      </c>
      <c r="W47" s="1049" t="str">
        <f>IF('MCC_2018-2019 Histoire'!V104="","",'MCC_2018-2019 Histoire'!V104)</f>
        <v/>
      </c>
      <c r="X47" s="1048">
        <f>IF('MCC_2018-2019 Histoire'!W104="","",'MCC_2018-2019 Histoire'!W104)</f>
        <v>1</v>
      </c>
      <c r="Y47" s="1049" t="str">
        <f>IF('MCC_2018-2019 Histoire'!X104="","",'MCC_2018-2019 Histoire'!X104)</f>
        <v>CT</v>
      </c>
      <c r="Z47" s="1049" t="str">
        <f>IF('MCC_2018-2019 Histoire'!Y104="","",'MCC_2018-2019 Histoire'!Y104)</f>
        <v>écrit</v>
      </c>
      <c r="AA47" s="1049" t="str">
        <f>IF('MCC_2018-2019 Histoire'!Z104="","",'MCC_2018-2019 Histoire'!Z104)</f>
        <v>2h00</v>
      </c>
      <c r="AB47" s="1048">
        <f>IF('MCC_2018-2019 Histoire'!AA104="","",'MCC_2018-2019 Histoire'!AA104)</f>
        <v>1</v>
      </c>
      <c r="AC47" s="1049" t="str">
        <f>IF('MCC_2018-2019 Histoire'!AB104="","",'MCC_2018-2019 Histoire'!AB104)</f>
        <v>CT</v>
      </c>
      <c r="AD47" s="1049" t="str">
        <f>IF('MCC_2018-2019 Histoire'!AC104="","",'MCC_2018-2019 Histoire'!AC104)</f>
        <v>écrit</v>
      </c>
      <c r="AE47" s="1049" t="str">
        <f>IF('MCC_2018-2019 Histoire'!AD104="","",'MCC_2018-2019 Histoire'!AD104)</f>
        <v>2h00</v>
      </c>
      <c r="AF47" s="1048">
        <f>IF('MCC_2018-2019 Histoire'!AE104="","",'MCC_2018-2019 Histoire'!AE104)</f>
        <v>1</v>
      </c>
      <c r="AG47" s="1049" t="str">
        <f>IF('MCC_2018-2019 Histoire'!AF104="","",'MCC_2018-2019 Histoire'!AF104)</f>
        <v>CT</v>
      </c>
      <c r="AH47" s="1049" t="str">
        <f>IF('MCC_2018-2019 Histoire'!AG104="","",'MCC_2018-2019 Histoire'!AG104)</f>
        <v>écrit</v>
      </c>
      <c r="AI47" s="1049" t="str">
        <f>IF('MCC_2018-2019 Histoire'!AH104="","",'MCC_2018-2019 Histoire'!AH104)</f>
        <v>2h00</v>
      </c>
      <c r="AJ47" s="841" t="str">
        <f>IF('MCC_2018-2019 Histoire'!AI104="","",'MCC_2018-2019 Histoire'!AI104)</f>
        <v>Pratique orale et écrite de langue vivante non spécialiste.</v>
      </c>
    </row>
    <row r="48" spans="1:243" s="505" customFormat="1" ht="28.5" hidden="1" customHeight="1">
      <c r="A48" s="507" t="s">
        <v>1038</v>
      </c>
      <c r="B48" s="507" t="s">
        <v>509</v>
      </c>
      <c r="C48" s="508" t="s">
        <v>518</v>
      </c>
      <c r="D48" s="509"/>
      <c r="E48" s="719" t="s">
        <v>130</v>
      </c>
      <c r="F48" s="509"/>
      <c r="G48" s="510" t="s">
        <v>41</v>
      </c>
      <c r="H48" s="511" t="s">
        <v>978</v>
      </c>
      <c r="I48" s="512" t="s">
        <v>56</v>
      </c>
      <c r="J48" s="512" t="s">
        <v>56</v>
      </c>
      <c r="K48" s="512"/>
      <c r="L48" s="827"/>
      <c r="M48" s="577"/>
      <c r="N48" s="511"/>
      <c r="O48" s="513"/>
      <c r="P48" s="540">
        <v>15</v>
      </c>
      <c r="Q48" s="1024"/>
      <c r="R48" s="725"/>
      <c r="S48" s="725"/>
      <c r="T48" s="1071"/>
      <c r="U48" s="1062"/>
      <c r="V48" s="1062"/>
      <c r="W48" s="1063"/>
      <c r="X48" s="1050"/>
      <c r="Y48" s="1050"/>
      <c r="Z48" s="1050"/>
      <c r="AA48" s="1051"/>
      <c r="AB48" s="1050"/>
      <c r="AC48" s="1050"/>
      <c r="AD48" s="1050"/>
      <c r="AE48" s="1051"/>
      <c r="AF48" s="1050"/>
      <c r="AG48" s="1050"/>
      <c r="AH48" s="1050"/>
      <c r="AI48" s="1073"/>
      <c r="AJ48" s="725"/>
    </row>
    <row r="49" spans="1:243" ht="43.5" hidden="1" customHeight="1">
      <c r="A49" s="777"/>
      <c r="B49" s="547" t="s">
        <v>423</v>
      </c>
      <c r="C49" s="434" t="str">
        <f>IF('MCC_2018-2019 Histoire'!C116="","",'MCC_2018-2019 Histoire'!C116)</f>
        <v>Géographie urbaine (CM)</v>
      </c>
      <c r="D49" s="296" t="s">
        <v>1102</v>
      </c>
      <c r="E49" s="552" t="s">
        <v>120</v>
      </c>
      <c r="F49" s="626"/>
      <c r="G49" s="557" t="str">
        <f>IF('MCC_2018-2019 Histoire'!G116="","",'MCC_2018-2019 Histoire'!G116)</f>
        <v>GEO</v>
      </c>
      <c r="H49" s="295"/>
      <c r="I49" s="296">
        <v>2</v>
      </c>
      <c r="J49" s="296" t="s">
        <v>56</v>
      </c>
      <c r="K49" s="721" t="str">
        <f>IF('MCC_2018-2019 Histoire'!K116="","",'MCC_2018-2019 Histoire'!K116)</f>
        <v>GUERIT Franck</v>
      </c>
      <c r="L49" s="723">
        <f>IF('MCC_2018-2019 Histoire'!L116="","",'MCC_2018-2019 Histoire'!L116)</f>
        <v>23</v>
      </c>
      <c r="M49" s="778">
        <v>25</v>
      </c>
      <c r="N49" s="776" t="e">
        <f>(M49/#REF!)*100</f>
        <v>#REF!</v>
      </c>
      <c r="O49" s="297">
        <f>IF('MCC_2018-2019 Histoire'!N116="","",'MCC_2018-2019 Histoire'!N116)</f>
        <v>15</v>
      </c>
      <c r="P49" s="297" t="str">
        <f>IF('MCC_2018-2019 Histoire'!O116="","",'MCC_2018-2019 Histoire'!O116)</f>
        <v/>
      </c>
      <c r="Q49" s="730" t="str">
        <f>IF('MCC_2018-2019 Histoire'!P116="","",'MCC_2018-2019 Histoire'!P116)</f>
        <v/>
      </c>
      <c r="R49" s="730" t="str">
        <f>IF('MCC_2018-2019 Histoire'!Q116="","",'MCC_2018-2019 Histoire'!Q116)</f>
        <v/>
      </c>
      <c r="S49" s="730" t="str">
        <f>IF('MCC_2018-2019 Histoire'!R116="","",'MCC_2018-2019 Histoire'!R116)</f>
        <v/>
      </c>
      <c r="T49" s="1068">
        <f>IF('MCC_2018-2019 Histoire'!S116="","",'MCC_2018-2019 Histoire'!S116)</f>
        <v>1</v>
      </c>
      <c r="U49" s="1049" t="str">
        <f>IF('MCC_2018-2019 Histoire'!T116="","",'MCC_2018-2019 Histoire'!T116)</f>
        <v>CT</v>
      </c>
      <c r="V49" s="1049" t="str">
        <f>IF('MCC_2018-2019 Histoire'!U116="","",'MCC_2018-2019 Histoire'!U116)</f>
        <v>Ecrit</v>
      </c>
      <c r="W49" s="1049" t="str">
        <f>IF('MCC_2018-2019 Histoire'!V116="","",'MCC_2018-2019 Histoire'!V116)</f>
        <v>3h00</v>
      </c>
      <c r="X49" s="1048">
        <f>IF('MCC_2018-2019 Histoire'!W116="","",'MCC_2018-2019 Histoire'!W116)</f>
        <v>1</v>
      </c>
      <c r="Y49" s="1049" t="str">
        <f>IF('MCC_2018-2019 Histoire'!X116="","",'MCC_2018-2019 Histoire'!X116)</f>
        <v>CT</v>
      </c>
      <c r="Z49" s="1049" t="str">
        <f>IF('MCC_2018-2019 Histoire'!Y116="","",'MCC_2018-2019 Histoire'!Y116)</f>
        <v>Ecrit</v>
      </c>
      <c r="AA49" s="1049" t="str">
        <f>IF('MCC_2018-2019 Histoire'!Z116="","",'MCC_2018-2019 Histoire'!Z116)</f>
        <v>3h00</v>
      </c>
      <c r="AB49" s="1048">
        <f>IF('MCC_2018-2019 Histoire'!AA116="","",'MCC_2018-2019 Histoire'!AA116)</f>
        <v>1</v>
      </c>
      <c r="AC49" s="1049" t="str">
        <f>IF('MCC_2018-2019 Histoire'!AB116="","",'MCC_2018-2019 Histoire'!AB116)</f>
        <v>CT</v>
      </c>
      <c r="AD49" s="1049" t="str">
        <f>IF('MCC_2018-2019 Histoire'!AC116="","",'MCC_2018-2019 Histoire'!AC116)</f>
        <v>Ecrit</v>
      </c>
      <c r="AE49" s="1049" t="str">
        <f>IF('MCC_2018-2019 Histoire'!AD116="","",'MCC_2018-2019 Histoire'!AD116)</f>
        <v>3h00</v>
      </c>
      <c r="AF49" s="1048">
        <f>IF('MCC_2018-2019 Histoire'!AE116="","",'MCC_2018-2019 Histoire'!AE116)</f>
        <v>1</v>
      </c>
      <c r="AG49" s="1049" t="str">
        <f>IF('MCC_2018-2019 Histoire'!AF116="","",'MCC_2018-2019 Histoire'!AF116)</f>
        <v>CT</v>
      </c>
      <c r="AH49" s="1049" t="str">
        <f>IF('MCC_2018-2019 Histoire'!AG116="","",'MCC_2018-2019 Histoire'!AG116)</f>
        <v>Ecrit</v>
      </c>
      <c r="AI49" s="1049" t="str">
        <f>IF('MCC_2018-2019 Histoire'!AH116="","",'MCC_2018-2019 Histoire'!AH116)</f>
        <v>3h00</v>
      </c>
      <c r="AJ49" s="841" t="str">
        <f>IF('MCC_2018-2019 Histoire'!AI116="","",'MCC_2018-2019 Histoire'!AI116)</f>
        <v>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v>
      </c>
    </row>
    <row r="50" spans="1:243" ht="43.5" hidden="1" customHeight="1">
      <c r="A50" s="777"/>
      <c r="B50" s="547" t="s">
        <v>511</v>
      </c>
      <c r="C50" s="434" t="str">
        <f>+'MCC_2018-2019 Histoire'!C117</f>
        <v xml:space="preserve">Connaissance des institutions éducatives </v>
      </c>
      <c r="D50" s="296" t="s">
        <v>1109</v>
      </c>
      <c r="E50" s="552" t="s">
        <v>120</v>
      </c>
      <c r="F50" s="626"/>
      <c r="G50" s="557" t="str">
        <f>IF('MCC_2018-2019 Histoire'!G117="","",'MCC_2018-2019 Histoire'!G117)</f>
        <v>ESPE</v>
      </c>
      <c r="H50" s="295" t="str">
        <f>IF('MCC_2018-2019 Histoire'!H117="","",'MCC_2018-2019 Histoire'!H117)</f>
        <v/>
      </c>
      <c r="I50" s="296" t="str">
        <f>IF('MCC_2018-2019 Histoire'!I117="","",'MCC_2018-2019 Histoire'!I117)</f>
        <v>3</v>
      </c>
      <c r="J50" s="296">
        <f>IF('MCC_2018-2019 Histoire'!J117="","",'MCC_2018-2019 Histoire'!J117)</f>
        <v>3</v>
      </c>
      <c r="K50" s="721" t="str">
        <f>IF('MCC_2018-2019 Histoire'!K117="","",'MCC_2018-2019 Histoire'!K117)</f>
        <v>QUITTELIER Sylvie</v>
      </c>
      <c r="L50" s="723">
        <f>IF('MCC_2018-2019 Histoire'!L117="","",'MCC_2018-2019 Histoire'!L117)</f>
        <v>70</v>
      </c>
      <c r="M50" s="778">
        <v>25</v>
      </c>
      <c r="N50" s="776" t="e">
        <f>(M50/#REF!)*100</f>
        <v>#REF!</v>
      </c>
      <c r="O50" s="297">
        <f>IF('MCC_2018-2019 Histoire'!N117="","",'MCC_2018-2019 Histoire'!N117)</f>
        <v>20</v>
      </c>
      <c r="P50" s="297" t="str">
        <f>IF('MCC_2018-2019 Histoire'!O117="","",'MCC_2018-2019 Histoire'!O117)</f>
        <v/>
      </c>
      <c r="Q50" s="730" t="str">
        <f>IF('MCC_2018-2019 Histoire'!P117="","",'MCC_2018-2019 Histoire'!P117)</f>
        <v/>
      </c>
      <c r="R50" s="730" t="str">
        <f>IF('MCC_2018-2019 Histoire'!Q117="","",'MCC_2018-2019 Histoire'!Q117)</f>
        <v/>
      </c>
      <c r="S50" s="730" t="str">
        <f>IF('MCC_2018-2019 Histoire'!R117="","",'MCC_2018-2019 Histoire'!R117)</f>
        <v/>
      </c>
      <c r="T50" s="1068">
        <f>IF('MCC_2018-2019 Histoire'!S117="","",'MCC_2018-2019 Histoire'!S117)</f>
        <v>1</v>
      </c>
      <c r="U50" s="1049" t="str">
        <f>IF('MCC_2018-2019 Histoire'!T117="","",'MCC_2018-2019 Histoire'!T117)</f>
        <v>CC</v>
      </c>
      <c r="V50" s="1049" t="str">
        <f>IF('MCC_2018-2019 Histoire'!U117="","",'MCC_2018-2019 Histoire'!U117)</f>
        <v>Ecrit</v>
      </c>
      <c r="W50" s="1049" t="str">
        <f>IF('MCC_2018-2019 Histoire'!V117="","",'MCC_2018-2019 Histoire'!V117)</f>
        <v/>
      </c>
      <c r="X50" s="1048">
        <f>IF('MCC_2018-2019 Histoire'!W117="","",'MCC_2018-2019 Histoire'!W117)</f>
        <v>1</v>
      </c>
      <c r="Y50" s="1049" t="str">
        <f>IF('MCC_2018-2019 Histoire'!X117="","",'MCC_2018-2019 Histoire'!X117)</f>
        <v>CT</v>
      </c>
      <c r="Z50" s="1049" t="str">
        <f>IF('MCC_2018-2019 Histoire'!Y117="","",'MCC_2018-2019 Histoire'!Y117)</f>
        <v>Ecrit</v>
      </c>
      <c r="AA50" s="1049" t="str">
        <f>IF('MCC_2018-2019 Histoire'!Z117="","",'MCC_2018-2019 Histoire'!Z117)</f>
        <v>1h30</v>
      </c>
      <c r="AB50" s="1048">
        <f>IF('MCC_2018-2019 Histoire'!AA117="","",'MCC_2018-2019 Histoire'!AA117)</f>
        <v>1</v>
      </c>
      <c r="AC50" s="1049" t="str">
        <f>IF('MCC_2018-2019 Histoire'!AB117="","",'MCC_2018-2019 Histoire'!AB117)</f>
        <v>CT</v>
      </c>
      <c r="AD50" s="1049" t="str">
        <f>IF('MCC_2018-2019 Histoire'!AC117="","",'MCC_2018-2019 Histoire'!AC117)</f>
        <v>Ecrit</v>
      </c>
      <c r="AE50" s="1049" t="str">
        <f>IF('MCC_2018-2019 Histoire'!AD117="","",'MCC_2018-2019 Histoire'!AD117)</f>
        <v>1h30</v>
      </c>
      <c r="AF50" s="1048">
        <f>IF('MCC_2018-2019 Histoire'!AE117="","",'MCC_2018-2019 Histoire'!AE117)</f>
        <v>1</v>
      </c>
      <c r="AG50" s="1049" t="str">
        <f>IF('MCC_2018-2019 Histoire'!AF117="","",'MCC_2018-2019 Histoire'!AF117)</f>
        <v>CT</v>
      </c>
      <c r="AH50" s="1049" t="str">
        <f>IF('MCC_2018-2019 Histoire'!AG117="","",'MCC_2018-2019 Histoire'!AG117)</f>
        <v>Ecrit</v>
      </c>
      <c r="AI50" s="1049" t="str">
        <f>IF('MCC_2018-2019 Histoire'!AH117="","",'MCC_2018-2019 Histoire'!AH117)</f>
        <v>1h30</v>
      </c>
      <c r="AJ50" s="841" t="str">
        <f>IF('MCC_2018-2019 Histoire'!AI117="","",'MCC_2018-2019 Histoire'!AI117)</f>
        <v>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v>
      </c>
    </row>
    <row r="51" spans="1:243" ht="23.25" hidden="1" customHeight="1">
      <c r="A51" s="327"/>
      <c r="B51" s="327"/>
      <c r="C51" s="1381" t="s">
        <v>291</v>
      </c>
      <c r="D51" s="1382"/>
      <c r="E51" s="1382"/>
      <c r="F51" s="1382"/>
      <c r="G51" s="1382"/>
      <c r="H51" s="1382"/>
      <c r="I51" s="1382"/>
      <c r="J51" s="1382"/>
      <c r="K51" s="1383"/>
      <c r="L51" s="1382"/>
      <c r="M51" s="1382"/>
      <c r="N51" s="1382"/>
      <c r="O51" s="770">
        <f>SUM(O38:O50)</f>
        <v>113</v>
      </c>
      <c r="P51" s="770">
        <f>SUM(P47:P50,Q38:Q39)</f>
        <v>33</v>
      </c>
      <c r="Q51" s="993"/>
      <c r="R51" s="972"/>
      <c r="S51" s="972"/>
      <c r="T51" s="1387"/>
      <c r="U51" s="1388"/>
      <c r="V51" s="1388"/>
      <c r="W51" s="1388"/>
      <c r="X51" s="1388"/>
      <c r="Y51" s="1388"/>
      <c r="Z51" s="1388"/>
      <c r="AA51" s="1388"/>
      <c r="AB51" s="1388"/>
      <c r="AC51" s="1388"/>
      <c r="AD51" s="1388"/>
      <c r="AE51" s="1388"/>
      <c r="AF51" s="1057"/>
      <c r="AG51" s="1057"/>
      <c r="AH51" s="1057"/>
      <c r="AI51" s="1074"/>
      <c r="AJ51" s="783"/>
    </row>
    <row r="52" spans="1:243" ht="23.25" hidden="1" customHeight="1">
      <c r="A52" s="396"/>
      <c r="B52" s="396"/>
      <c r="C52" s="784"/>
      <c r="D52" s="785"/>
      <c r="E52" s="1378" t="s">
        <v>269</v>
      </c>
      <c r="F52" s="1379"/>
      <c r="G52" s="1379"/>
      <c r="H52" s="1379"/>
      <c r="I52" s="1379"/>
      <c r="J52" s="1379"/>
      <c r="K52" s="1380"/>
      <c r="L52" s="1379"/>
      <c r="M52" s="1379"/>
      <c r="N52" s="1379"/>
      <c r="O52" s="1379"/>
      <c r="P52" s="1379"/>
      <c r="Q52" s="1380"/>
      <c r="R52" s="1036"/>
      <c r="S52" s="1036"/>
      <c r="T52" s="1065"/>
      <c r="U52" s="1066"/>
      <c r="V52" s="1384"/>
      <c r="W52" s="1385"/>
      <c r="X52" s="1385"/>
      <c r="Y52" s="1385"/>
      <c r="Z52" s="1385"/>
      <c r="AA52" s="1385"/>
      <c r="AB52" s="1385"/>
      <c r="AC52" s="1385"/>
      <c r="AD52" s="1385"/>
      <c r="AE52" s="1385"/>
      <c r="AF52" s="1385"/>
      <c r="AG52" s="1385"/>
      <c r="AH52" s="1386"/>
      <c r="AI52" s="1075"/>
      <c r="AJ52" s="786"/>
    </row>
    <row r="53" spans="1:243" ht="23.25" hidden="1" customHeight="1">
      <c r="A53" s="787"/>
      <c r="B53" s="787"/>
      <c r="C53" s="788"/>
      <c r="D53" s="788"/>
      <c r="E53" s="788"/>
      <c r="F53" s="788"/>
      <c r="G53" s="788"/>
      <c r="H53" s="788"/>
      <c r="I53" s="788"/>
      <c r="J53" s="788"/>
      <c r="K53" s="788"/>
      <c r="L53" s="832"/>
      <c r="M53" s="789"/>
      <c r="N53" s="788"/>
      <c r="O53" s="788"/>
      <c r="P53" s="788"/>
      <c r="Q53" s="790"/>
      <c r="R53" s="791"/>
      <c r="S53" s="791"/>
      <c r="T53" s="1065"/>
      <c r="U53" s="1066"/>
      <c r="V53" s="1066"/>
      <c r="W53" s="1066"/>
      <c r="X53" s="1066"/>
      <c r="Y53" s="1066"/>
      <c r="Z53" s="1066"/>
      <c r="AA53" s="1066"/>
      <c r="AB53" s="1066"/>
      <c r="AC53" s="1066"/>
      <c r="AD53" s="1066"/>
      <c r="AE53" s="1066"/>
      <c r="AF53" s="1066"/>
      <c r="AG53" s="1066"/>
      <c r="AH53" s="1066"/>
      <c r="AI53" s="1065"/>
      <c r="AJ53" s="791"/>
    </row>
    <row r="54" spans="1:243" s="498" customFormat="1" ht="52.5" customHeight="1">
      <c r="A54" s="490" t="s">
        <v>1179</v>
      </c>
      <c r="B54" s="490" t="s">
        <v>1035</v>
      </c>
      <c r="C54" s="491" t="s">
        <v>1036</v>
      </c>
      <c r="D54" s="490" t="s">
        <v>1121</v>
      </c>
      <c r="E54" s="722" t="s">
        <v>710</v>
      </c>
      <c r="F54" s="491"/>
      <c r="G54" s="491"/>
      <c r="H54" s="494"/>
      <c r="I54" s="491">
        <f>+SUM(I55:I59)+I63+I68+I69+I70+I71</f>
        <v>30</v>
      </c>
      <c r="J54" s="491">
        <f>+SUM(J55:J59)+J63+J68+J69+J70+J71</f>
        <v>30</v>
      </c>
      <c r="K54" s="491"/>
      <c r="L54" s="826"/>
      <c r="M54" s="722">
        <v>25</v>
      </c>
      <c r="N54" s="491"/>
      <c r="O54" s="495"/>
      <c r="P54" s="495"/>
      <c r="Q54" s="974"/>
      <c r="R54" s="726"/>
      <c r="S54" s="726"/>
      <c r="T54" s="1067"/>
      <c r="U54" s="1047"/>
      <c r="V54" s="1047"/>
      <c r="W54" s="1047"/>
      <c r="X54" s="1047"/>
      <c r="Y54" s="1047"/>
      <c r="Z54" s="1047"/>
      <c r="AA54" s="1047"/>
      <c r="AB54" s="1047"/>
      <c r="AC54" s="1047"/>
      <c r="AD54" s="1047"/>
      <c r="AE54" s="1047"/>
      <c r="AF54" s="1047"/>
      <c r="AG54" s="1047"/>
      <c r="AH54" s="1047"/>
      <c r="AI54" s="1047"/>
      <c r="AJ54" s="726"/>
      <c r="AK54" s="497"/>
      <c r="AL54" s="497"/>
      <c r="AM54" s="497"/>
      <c r="AN54" s="497"/>
      <c r="AO54" s="497"/>
      <c r="AP54" s="497"/>
      <c r="AQ54" s="497"/>
      <c r="AR54" s="497"/>
      <c r="AS54" s="497"/>
      <c r="AT54" s="497"/>
      <c r="AU54" s="497"/>
      <c r="AV54" s="497"/>
      <c r="AW54" s="497"/>
      <c r="AX54" s="497"/>
      <c r="AY54" s="497"/>
      <c r="AZ54" s="497"/>
      <c r="BA54" s="497"/>
      <c r="BB54" s="497"/>
      <c r="BC54" s="497"/>
      <c r="BD54" s="491"/>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row>
    <row r="55" spans="1:243" ht="127.5">
      <c r="A55" s="777"/>
      <c r="B55" s="547" t="s">
        <v>424</v>
      </c>
      <c r="C55" s="434" t="str">
        <f>IF('MCC_2018-2019 Histoire'!C141="","",'MCC_2018-2019 Histoire'!C141)</f>
        <v xml:space="preserve">Histoire médiévale : fondements socio-culturels de l’Occident médiéval </v>
      </c>
      <c r="D55" s="296" t="s">
        <v>1113</v>
      </c>
      <c r="E55" s="552" t="s">
        <v>130</v>
      </c>
      <c r="F55" s="626"/>
      <c r="G55" s="557" t="s">
        <v>22</v>
      </c>
      <c r="H55" s="295"/>
      <c r="I55" s="296">
        <v>5</v>
      </c>
      <c r="J55" s="296">
        <v>5</v>
      </c>
      <c r="K55" s="721" t="str">
        <f>IF('MCC_2018-2019 Histoire'!K141="","",'MCC_2018-2019 Histoire'!K141)</f>
        <v>VERONESE Julien</v>
      </c>
      <c r="L55" s="723" t="str">
        <f>IF('MCC_2018-2019 Histoire'!L141="","",'MCC_2018-2019 Histoire'!L141)</f>
        <v>21 : Histoire , civilisations, archéologie et art des mondes anciens et médiévaux</v>
      </c>
      <c r="M55" s="778">
        <v>25</v>
      </c>
      <c r="N55" s="776" t="e">
        <f>(M55/#REF!)*100</f>
        <v>#REF!</v>
      </c>
      <c r="O55" s="297">
        <f>IF('MCC_2018-2019 Histoire'!N141="","",'MCC_2018-2019 Histoire'!N141)</f>
        <v>24</v>
      </c>
      <c r="P55" s="297">
        <f>IF('MCC_2018-2019 Histoire'!O141="","",'MCC_2018-2019 Histoire'!O141)</f>
        <v>24</v>
      </c>
      <c r="Q55" s="730" t="str">
        <f>IF('MCC_2018-2019 Histoire'!P141="","",'MCC_2018-2019 Histoire'!P141)</f>
        <v/>
      </c>
      <c r="R55" s="1200" t="str">
        <f>IF('MCC_2018-2019 Histoire'!Q141="","",'MCC_2018-2019 Histoire'!Q141)</f>
        <v>50% CC + 50%CT
CT = DM devoir maison
dépôt sujet sur CELENE le 27/04/2020
restitution avant le 06/05/2020</v>
      </c>
      <c r="S55" s="1200" t="str">
        <f>IF('MCC_2018-2019 Histoire'!R141="","",'MCC_2018-2019 Histoire'!R141)</f>
        <v>100% CT = DM devoir maison
dépôt sujet sur CELENE le 27/04/2020
restitution avant le 06/05/2020</v>
      </c>
      <c r="T55" s="1233" t="str">
        <f>IF('MCC_2018-2019 Histoire'!S141="","",'MCC_2018-2019 Histoire'!S141)</f>
        <v>50% CC
50% CT</v>
      </c>
      <c r="U55" s="1231" t="str">
        <f>IF('MCC_2018-2019 Histoire'!T141="","",'MCC_2018-2019 Histoire'!T141)</f>
        <v>Mixte</v>
      </c>
      <c r="V55" s="1231" t="str">
        <f>IF('MCC_2018-2019 Histoire'!U141="","",'MCC_2018-2019 Histoire'!U141)</f>
        <v>écrit + oral</v>
      </c>
      <c r="W55" s="1231" t="str">
        <f>IF('MCC_2018-2019 Histoire'!V141="","",'MCC_2018-2019 Histoire'!V141)</f>
        <v>CT = écrit 4h00</v>
      </c>
      <c r="X55" s="1232">
        <f>IF('MCC_2018-2019 Histoire'!W141="","",'MCC_2018-2019 Histoire'!W141)</f>
        <v>1</v>
      </c>
      <c r="Y55" s="1231" t="str">
        <f>IF('MCC_2018-2019 Histoire'!X141="","",'MCC_2018-2019 Histoire'!X141)</f>
        <v>CT</v>
      </c>
      <c r="Z55" s="1231" t="str">
        <f>IF('MCC_2018-2019 Histoire'!Y141="","",'MCC_2018-2019 Histoire'!Y141)</f>
        <v>Ecrit</v>
      </c>
      <c r="AA55" s="1231" t="str">
        <f>IF('MCC_2018-2019 Histoire'!Z141="","",'MCC_2018-2019 Histoire'!Z141)</f>
        <v>4h00</v>
      </c>
      <c r="AB55" s="1048">
        <f>IF('MCC_2018-2019 Histoire'!AA141="","",'MCC_2018-2019 Histoire'!AA141)</f>
        <v>1</v>
      </c>
      <c r="AC55" s="1049" t="str">
        <f>IF('MCC_2018-2019 Histoire'!AB141="","",'MCC_2018-2019 Histoire'!AB141)</f>
        <v>CT</v>
      </c>
      <c r="AD55" s="1049" t="str">
        <f>IF('MCC_2018-2019 Histoire'!AC141="","",'MCC_2018-2019 Histoire'!AC141)</f>
        <v>Ecrit</v>
      </c>
      <c r="AE55" s="1049" t="str">
        <f>IF('MCC_2018-2019 Histoire'!AD141="","",'MCC_2018-2019 Histoire'!AD141)</f>
        <v>4h00</v>
      </c>
      <c r="AF55" s="1048">
        <f>IF('MCC_2018-2019 Histoire'!AE141="","",'MCC_2018-2019 Histoire'!AE141)</f>
        <v>1</v>
      </c>
      <c r="AG55" s="1049" t="str">
        <f>IF('MCC_2018-2019 Histoire'!AF141="","",'MCC_2018-2019 Histoire'!AF141)</f>
        <v>CT</v>
      </c>
      <c r="AH55" s="1049" t="str">
        <f>IF('MCC_2018-2019 Histoire'!AG141="","",'MCC_2018-2019 Histoire'!AG141)</f>
        <v>Ecrit</v>
      </c>
      <c r="AI55" s="1049" t="str">
        <f>IF('MCC_2018-2019 Histoire'!AH141="","",'MCC_2018-2019 Histoire'!AH141)</f>
        <v>4h00</v>
      </c>
      <c r="AJ55" s="841" t="str">
        <f>IF('MCC_2018-2019 Histoire'!AI141="","",'MCC_2018-2019 Histoire'!AI141)</f>
        <v>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v>
      </c>
    </row>
    <row r="56" spans="1:243" ht="89.25">
      <c r="A56" s="777"/>
      <c r="B56" s="547" t="s">
        <v>425</v>
      </c>
      <c r="C56" s="434" t="str">
        <f>IF('MCC_2018-2019 Histoire'!C142="","",'MCC_2018-2019 Histoire'!C142)</f>
        <v>Histoire contemporaine : fondements politiques et sociaux</v>
      </c>
      <c r="D56" s="296" t="s">
        <v>1114</v>
      </c>
      <c r="E56" s="552" t="s">
        <v>130</v>
      </c>
      <c r="F56" s="626"/>
      <c r="G56" s="557" t="s">
        <v>22</v>
      </c>
      <c r="H56" s="295"/>
      <c r="I56" s="296">
        <v>5</v>
      </c>
      <c r="J56" s="296">
        <v>5</v>
      </c>
      <c r="K56" s="721" t="str">
        <f>IF('MCC_2018-2019 Histoire'!K142="","",'MCC_2018-2019 Histoire'!K142)</f>
        <v>NADAUD Eric</v>
      </c>
      <c r="L56" s="723" t="str">
        <f>IF('MCC_2018-2019 Histoire'!L142="","",'MCC_2018-2019 Histoire'!L142)</f>
        <v>22</v>
      </c>
      <c r="M56" s="778">
        <v>25</v>
      </c>
      <c r="N56" s="776" t="e">
        <f>(M56/#REF!)*100</f>
        <v>#REF!</v>
      </c>
      <c r="O56" s="297">
        <f>IF('MCC_2018-2019 Histoire'!N142="","",'MCC_2018-2019 Histoire'!N142)</f>
        <v>24</v>
      </c>
      <c r="P56" s="297">
        <f>IF('MCC_2018-2019 Histoire'!O142="","",'MCC_2018-2019 Histoire'!O142)</f>
        <v>24</v>
      </c>
      <c r="Q56" s="730" t="str">
        <f>IF('MCC_2018-2019 Histoire'!P142="","",'MCC_2018-2019 Histoire'!P142)</f>
        <v/>
      </c>
      <c r="R56" s="1200" t="str">
        <f>IF('MCC_2018-2019 Histoire'!Q142="","",'MCC_2018-2019 Histoire'!Q142)</f>
        <v>50% CC + 50%CT
CT = DM devoir maison
dépôt sujet sur CELENE le 27/04/2020
restitution avant le 06/05/2020</v>
      </c>
      <c r="S56" s="1200" t="str">
        <f>IF('MCC_2018-2019 Histoire'!R142="","",'MCC_2018-2019 Histoire'!R142)</f>
        <v>100% CT = DM devoir maison
dépôt sujet sur CELENE le 27/04/2020
restitution avant le 06/05/2020</v>
      </c>
      <c r="T56" s="1233" t="str">
        <f>IF('MCC_2018-2019 Histoire'!S142="","",'MCC_2018-2019 Histoire'!S142)</f>
        <v>50% CC
50% CT</v>
      </c>
      <c r="U56" s="1231" t="str">
        <f>IF('MCC_2018-2019 Histoire'!T142="","",'MCC_2018-2019 Histoire'!T142)</f>
        <v>Mixte</v>
      </c>
      <c r="V56" s="1231" t="str">
        <f>IF('MCC_2018-2019 Histoire'!U142="","",'MCC_2018-2019 Histoire'!U142)</f>
        <v>écrit + oral</v>
      </c>
      <c r="W56" s="1231" t="str">
        <f>IF('MCC_2018-2019 Histoire'!V142="","",'MCC_2018-2019 Histoire'!V142)</f>
        <v>CT = écrit 4h00</v>
      </c>
      <c r="X56" s="1232">
        <f>IF('MCC_2018-2019 Histoire'!W142="","",'MCC_2018-2019 Histoire'!W142)</f>
        <v>1</v>
      </c>
      <c r="Y56" s="1231" t="str">
        <f>IF('MCC_2018-2019 Histoire'!X142="","",'MCC_2018-2019 Histoire'!X142)</f>
        <v>CT</v>
      </c>
      <c r="Z56" s="1231" t="str">
        <f>IF('MCC_2018-2019 Histoire'!Y142="","",'MCC_2018-2019 Histoire'!Y142)</f>
        <v>Ecrit</v>
      </c>
      <c r="AA56" s="1231" t="str">
        <f>IF('MCC_2018-2019 Histoire'!Z142="","",'MCC_2018-2019 Histoire'!Z142)</f>
        <v>4h00</v>
      </c>
      <c r="AB56" s="1048">
        <f>IF('MCC_2018-2019 Histoire'!AA142="","",'MCC_2018-2019 Histoire'!AA142)</f>
        <v>1</v>
      </c>
      <c r="AC56" s="1049" t="str">
        <f>IF('MCC_2018-2019 Histoire'!AB142="","",'MCC_2018-2019 Histoire'!AB142)</f>
        <v>CT</v>
      </c>
      <c r="AD56" s="1049" t="str">
        <f>IF('MCC_2018-2019 Histoire'!AC142="","",'MCC_2018-2019 Histoire'!AC142)</f>
        <v>Ecrit</v>
      </c>
      <c r="AE56" s="1049" t="str">
        <f>IF('MCC_2018-2019 Histoire'!AD142="","",'MCC_2018-2019 Histoire'!AD142)</f>
        <v>4h00</v>
      </c>
      <c r="AF56" s="1048">
        <f>IF('MCC_2018-2019 Histoire'!AE142="","",'MCC_2018-2019 Histoire'!AE142)</f>
        <v>1</v>
      </c>
      <c r="AG56" s="1049" t="str">
        <f>IF('MCC_2018-2019 Histoire'!AF142="","",'MCC_2018-2019 Histoire'!AF142)</f>
        <v>CT</v>
      </c>
      <c r="AH56" s="1049" t="str">
        <f>IF('MCC_2018-2019 Histoire'!AG142="","",'MCC_2018-2019 Histoire'!AG142)</f>
        <v>Ecrit</v>
      </c>
      <c r="AI56" s="1049" t="str">
        <f>IF('MCC_2018-2019 Histoire'!AH142="","",'MCC_2018-2019 Histoire'!AH142)</f>
        <v>4h00</v>
      </c>
      <c r="AJ56" s="841" t="str">
        <f>IF('MCC_2018-2019 Histoire'!AI142="","",'MCC_2018-2019 Histoire'!AI142)</f>
        <v>Il s'agit d’étudier l’évolution de la France sous la Troisième République, des années 1870 à 1940, sous tous ses aspects, dans le cadre d'une périodisation permettant d'établir des correspondances entre la conjoncture politique et le mouvement de la société et de l'économie.</v>
      </c>
    </row>
    <row r="57" spans="1:243" ht="216.75">
      <c r="A57" s="777"/>
      <c r="B57" s="547" t="s">
        <v>426</v>
      </c>
      <c r="C57" s="434" t="str">
        <f>IF('MCC_2018-2019 Histoire'!C135="","",'MCC_2018-2019 Histoire'!C135)</f>
        <v>Histoire des religions niveau 2</v>
      </c>
      <c r="D57" s="296" t="s">
        <v>1115</v>
      </c>
      <c r="E57" s="552" t="s">
        <v>130</v>
      </c>
      <c r="F57" s="626"/>
      <c r="G57" s="557" t="s">
        <v>22</v>
      </c>
      <c r="H57" s="295"/>
      <c r="I57" s="296">
        <v>3</v>
      </c>
      <c r="J57" s="296">
        <v>3</v>
      </c>
      <c r="K57" s="721" t="str">
        <f>IF('MCC_2018-2019 Histoire'!K135="","",'MCC_2018-2019 Histoire'!K135)</f>
        <v>FAURE Philippe</v>
      </c>
      <c r="L57" s="723" t="str">
        <f>IF('MCC_2018-2019 Histoire'!L135="","",'MCC_2018-2019 Histoire'!L135)</f>
        <v>21 et 22</v>
      </c>
      <c r="M57" s="778">
        <v>25</v>
      </c>
      <c r="N57" s="776" t="e">
        <f>(M57/#REF!)*100</f>
        <v>#REF!</v>
      </c>
      <c r="O57" s="297">
        <f>IF('MCC_2018-2019 Histoire'!N135="","",'MCC_2018-2019 Histoire'!N135)</f>
        <v>24</v>
      </c>
      <c r="P57" s="297" t="str">
        <f>IF('MCC_2018-2019 Histoire'!O135="","",'MCC_2018-2019 Histoire'!O135)</f>
        <v/>
      </c>
      <c r="Q57" s="730" t="str">
        <f>IF('MCC_2018-2019 Histoire'!P135="","",'MCC_2018-2019 Histoire'!P135)</f>
        <v/>
      </c>
      <c r="R57" s="1200" t="str">
        <f>IF('MCC_2018-2019 Histoire'!Q135="","",'MCC_2018-2019 Histoire'!Q135)</f>
        <v>100 % CT = DM devoir maison
dépôt sujet sur CELENE le 27/04/2020
restitution avant le 06/05/2020</v>
      </c>
      <c r="S57" s="1200" t="str">
        <f>IF('MCC_2018-2019 Histoire'!R135="","",'MCC_2018-2019 Histoire'!R135)</f>
        <v>100 % CT = DM devoir maison
dépôt sujet sur CELENE le 27/04/2020
restitution avant le 06/05/2020</v>
      </c>
      <c r="T57" s="1233">
        <f>IF('MCC_2018-2019 Histoire'!S135="","",'MCC_2018-2019 Histoire'!S135)</f>
        <v>1</v>
      </c>
      <c r="U57" s="1231" t="str">
        <f>IF('MCC_2018-2019 Histoire'!T135="","",'MCC_2018-2019 Histoire'!T135)</f>
        <v>CT</v>
      </c>
      <c r="V57" s="1231" t="str">
        <f>IF('MCC_2018-2019 Histoire'!U135="","",'MCC_2018-2019 Histoire'!U135)</f>
        <v>écrit</v>
      </c>
      <c r="W57" s="1231" t="str">
        <f>IF('MCC_2018-2019 Histoire'!V135="","",'MCC_2018-2019 Histoire'!V135)</f>
        <v>3h00</v>
      </c>
      <c r="X57" s="1232">
        <f>IF('MCC_2018-2019 Histoire'!W135="","",'MCC_2018-2019 Histoire'!W135)</f>
        <v>1</v>
      </c>
      <c r="Y57" s="1231" t="str">
        <f>IF('MCC_2018-2019 Histoire'!X135="","",'MCC_2018-2019 Histoire'!X135)</f>
        <v>CT</v>
      </c>
      <c r="Z57" s="1231" t="str">
        <f>IF('MCC_2018-2019 Histoire'!Y135="","",'MCC_2018-2019 Histoire'!Y135)</f>
        <v>écrit</v>
      </c>
      <c r="AA57" s="1231" t="str">
        <f>IF('MCC_2018-2019 Histoire'!Z135="","",'MCC_2018-2019 Histoire'!Z135)</f>
        <v>3h00</v>
      </c>
      <c r="AB57" s="1048">
        <f>IF('MCC_2018-2019 Histoire'!AA135="","",'MCC_2018-2019 Histoire'!AA135)</f>
        <v>1</v>
      </c>
      <c r="AC57" s="1049" t="str">
        <f>IF('MCC_2018-2019 Histoire'!AB135="","",'MCC_2018-2019 Histoire'!AB135)</f>
        <v>CT</v>
      </c>
      <c r="AD57" s="1049" t="str">
        <f>IF('MCC_2018-2019 Histoire'!AC135="","",'MCC_2018-2019 Histoire'!AC135)</f>
        <v>écrit</v>
      </c>
      <c r="AE57" s="1049" t="str">
        <f>IF('MCC_2018-2019 Histoire'!AD135="","",'MCC_2018-2019 Histoire'!AD135)</f>
        <v>3h00</v>
      </c>
      <c r="AF57" s="1048">
        <f>IF('MCC_2018-2019 Histoire'!AE135="","",'MCC_2018-2019 Histoire'!AE135)</f>
        <v>1</v>
      </c>
      <c r="AG57" s="1049" t="str">
        <f>IF('MCC_2018-2019 Histoire'!AF135="","",'MCC_2018-2019 Histoire'!AF135)</f>
        <v>CT</v>
      </c>
      <c r="AH57" s="1049" t="str">
        <f>IF('MCC_2018-2019 Histoire'!AG135="","",'MCC_2018-2019 Histoire'!AG135)</f>
        <v>écrit</v>
      </c>
      <c r="AI57" s="1049" t="str">
        <f>IF('MCC_2018-2019 Histoire'!AH135="","",'MCC_2018-2019 Histoire'!AH135)</f>
        <v>3h00</v>
      </c>
      <c r="AJ57" s="841" t="str">
        <f>IF('MCC_2018-2019 Histoire'!AI135="","",'MCC_2018-2019 Histoire'!AI135)</f>
        <v>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v>
      </c>
    </row>
    <row r="58" spans="1:243" ht="255">
      <c r="A58" s="777"/>
      <c r="B58" s="547" t="s">
        <v>1037</v>
      </c>
      <c r="C58" s="434" t="str">
        <f>IF('MCC_2018-2019 Histoire'!C143="","",'MCC_2018-2019 Histoire'!C143)</f>
        <v>Epistémologie et historiographie</v>
      </c>
      <c r="D58" s="296" t="s">
        <v>1116</v>
      </c>
      <c r="E58" s="552" t="s">
        <v>130</v>
      </c>
      <c r="F58" s="626"/>
      <c r="G58" s="557" t="s">
        <v>22</v>
      </c>
      <c r="H58" s="295"/>
      <c r="I58" s="296">
        <v>3</v>
      </c>
      <c r="J58" s="296">
        <v>3</v>
      </c>
      <c r="K58" s="721" t="str">
        <f>IF('MCC_2018-2019 Histoire'!K143="","",'MCC_2018-2019 Histoire'!K143)</f>
        <v>RIDEAU Gaël</v>
      </c>
      <c r="L58" s="723" t="str">
        <f>IF('MCC_2018-2019 Histoire'!L143="","",'MCC_2018-2019 Histoire'!L143)</f>
        <v>21-22</v>
      </c>
      <c r="M58" s="778">
        <v>25</v>
      </c>
      <c r="N58" s="776" t="e">
        <f>(M58/#REF!)*100</f>
        <v>#REF!</v>
      </c>
      <c r="O58" s="297">
        <f>IF('MCC_2018-2019 Histoire'!N143="","",'MCC_2018-2019 Histoire'!N143)</f>
        <v>24</v>
      </c>
      <c r="P58" s="297" t="str">
        <f>IF('MCC_2018-2019 Histoire'!O143="","",'MCC_2018-2019 Histoire'!O143)</f>
        <v/>
      </c>
      <c r="Q58" s="730" t="str">
        <f>IF('MCC_2018-2019 Histoire'!P143="","",'MCC_2018-2019 Histoire'!P143)</f>
        <v/>
      </c>
      <c r="R58" s="1200" t="str">
        <f>IF('MCC_2018-2019 Histoire'!Q143="","",'MCC_2018-2019 Histoire'!Q143)</f>
        <v>50% CC + 50%CT
CT = DM devoir maison
dépôt sujet sur CELENE le 27/04/2020
restitution avant le 06/05/2020</v>
      </c>
      <c r="S58" s="1200" t="str">
        <f>IF('MCC_2018-2019 Histoire'!R143="","",'MCC_2018-2019 Histoire'!R143)</f>
        <v>100% CT = DM devoir maison
dépôt sujet sur CELENE le 27/04/2020
restitution avant le 06/05/2020</v>
      </c>
      <c r="T58" s="1230" t="str">
        <f>IF('MCC_2018-2019 Histoire'!S143="","",'MCC_2018-2019 Histoire'!S143)</f>
        <v>50% CC
50% CT</v>
      </c>
      <c r="U58" s="1231" t="str">
        <f>IF('MCC_2018-2019 Histoire'!T143="","",'MCC_2018-2019 Histoire'!T143)</f>
        <v>Mixte</v>
      </c>
      <c r="V58" s="1231" t="str">
        <f>IF('MCC_2018-2019 Histoire'!U143="","",'MCC_2018-2019 Histoire'!U143)</f>
        <v>écrit</v>
      </c>
      <c r="W58" s="1231" t="str">
        <f>IF('MCC_2018-2019 Histoire'!V143="","",'MCC_2018-2019 Histoire'!V143)</f>
        <v>CC =1h00
CT = 3h00</v>
      </c>
      <c r="X58" s="1232">
        <f>IF('MCC_2018-2019 Histoire'!W143="","",'MCC_2018-2019 Histoire'!W143)</f>
        <v>1</v>
      </c>
      <c r="Y58" s="1231" t="str">
        <f>IF('MCC_2018-2019 Histoire'!X143="","",'MCC_2018-2019 Histoire'!X143)</f>
        <v>CT</v>
      </c>
      <c r="Z58" s="1231" t="str">
        <f>IF('MCC_2018-2019 Histoire'!Y143="","",'MCC_2018-2019 Histoire'!Y143)</f>
        <v>écrit</v>
      </c>
      <c r="AA58" s="1231" t="str">
        <f>IF('MCC_2018-2019 Histoire'!Z143="","",'MCC_2018-2019 Histoire'!Z143)</f>
        <v>3h00</v>
      </c>
      <c r="AB58" s="1048">
        <f>IF('MCC_2018-2019 Histoire'!AA143="","",'MCC_2018-2019 Histoire'!AA143)</f>
        <v>1</v>
      </c>
      <c r="AC58" s="1049" t="str">
        <f>IF('MCC_2018-2019 Histoire'!AB143="","",'MCC_2018-2019 Histoire'!AB143)</f>
        <v>CT</v>
      </c>
      <c r="AD58" s="1049" t="str">
        <f>IF('MCC_2018-2019 Histoire'!AC143="","",'MCC_2018-2019 Histoire'!AC143)</f>
        <v>écrit</v>
      </c>
      <c r="AE58" s="1049" t="str">
        <f>IF('MCC_2018-2019 Histoire'!AD143="","",'MCC_2018-2019 Histoire'!AD143)</f>
        <v>3h00</v>
      </c>
      <c r="AF58" s="1048">
        <f>IF('MCC_2018-2019 Histoire'!AE143="","",'MCC_2018-2019 Histoire'!AE143)</f>
        <v>1</v>
      </c>
      <c r="AG58" s="1049" t="str">
        <f>IF('MCC_2018-2019 Histoire'!AF143="","",'MCC_2018-2019 Histoire'!AF143)</f>
        <v>CT</v>
      </c>
      <c r="AH58" s="1049" t="str">
        <f>IF('MCC_2018-2019 Histoire'!AG143="","",'MCC_2018-2019 Histoire'!AG143)</f>
        <v>écrit</v>
      </c>
      <c r="AI58" s="1049" t="str">
        <f>IF('MCC_2018-2019 Histoire'!AH143="","",'MCC_2018-2019 Histoire'!AH143)</f>
        <v>3h00</v>
      </c>
      <c r="AJ58" s="841" t="str">
        <f>IF('MCC_2018-2019 Histoire'!AI143="","",'MCC_2018-2019 Histoire'!AI143)</f>
        <v>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v>
      </c>
    </row>
    <row r="59" spans="1:243" s="505" customFormat="1" ht="28.5" customHeight="1">
      <c r="A59" s="507" t="s">
        <v>1041</v>
      </c>
      <c r="B59" s="507" t="s">
        <v>1039</v>
      </c>
      <c r="C59" s="508" t="s">
        <v>1040</v>
      </c>
      <c r="D59" s="509"/>
      <c r="E59" s="719" t="s">
        <v>130</v>
      </c>
      <c r="F59" s="509"/>
      <c r="G59" s="510" t="s">
        <v>41</v>
      </c>
      <c r="H59" s="511" t="s">
        <v>978</v>
      </c>
      <c r="I59" s="512">
        <v>2</v>
      </c>
      <c r="J59" s="512">
        <v>2</v>
      </c>
      <c r="K59" s="512"/>
      <c r="L59" s="827"/>
      <c r="M59" s="577"/>
      <c r="N59" s="511"/>
      <c r="O59" s="513"/>
      <c r="P59" s="513"/>
      <c r="Q59" s="1024"/>
      <c r="R59" s="725"/>
      <c r="S59" s="725"/>
      <c r="T59" s="1071"/>
      <c r="U59" s="1062"/>
      <c r="V59" s="1062"/>
      <c r="W59" s="1063"/>
      <c r="X59" s="1050"/>
      <c r="Y59" s="1050"/>
      <c r="Z59" s="1050"/>
      <c r="AA59" s="1051"/>
      <c r="AB59" s="1050"/>
      <c r="AC59" s="1050"/>
      <c r="AD59" s="1050"/>
      <c r="AE59" s="1051"/>
      <c r="AF59" s="1050"/>
      <c r="AG59" s="1050"/>
      <c r="AH59" s="1050"/>
      <c r="AI59" s="1073"/>
      <c r="AJ59" s="725"/>
    </row>
    <row r="60" spans="1:243" s="505" customFormat="1" ht="28.5" customHeight="1">
      <c r="A60" s="731" t="s">
        <v>1042</v>
      </c>
      <c r="B60" s="731" t="s">
        <v>1043</v>
      </c>
      <c r="C60" s="732" t="s">
        <v>1044</v>
      </c>
      <c r="D60" s="733"/>
      <c r="E60" s="734" t="s">
        <v>130</v>
      </c>
      <c r="F60" s="733"/>
      <c r="G60" s="735" t="s">
        <v>41</v>
      </c>
      <c r="H60" s="736" t="s">
        <v>978</v>
      </c>
      <c r="I60" s="737">
        <v>2</v>
      </c>
      <c r="J60" s="737" t="s">
        <v>56</v>
      </c>
      <c r="K60" s="737"/>
      <c r="L60" s="833"/>
      <c r="M60" s="738"/>
      <c r="N60" s="736"/>
      <c r="O60" s="739"/>
      <c r="P60" s="740">
        <v>15</v>
      </c>
      <c r="Q60" s="1025"/>
      <c r="R60" s="1037"/>
      <c r="S60" s="1037"/>
      <c r="T60" s="1071"/>
      <c r="U60" s="1062"/>
      <c r="V60" s="1062"/>
      <c r="W60" s="1063"/>
      <c r="X60" s="1050"/>
      <c r="Y60" s="1050"/>
      <c r="Z60" s="1050"/>
      <c r="AA60" s="1051"/>
      <c r="AB60" s="1050"/>
      <c r="AC60" s="1050"/>
      <c r="AD60" s="1050"/>
      <c r="AE60" s="1051"/>
      <c r="AF60" s="1050"/>
      <c r="AG60" s="1050"/>
      <c r="AH60" s="1050"/>
      <c r="AI60" s="1073"/>
      <c r="AJ60" s="725"/>
    </row>
    <row r="61" spans="1:243" ht="43.5" customHeight="1">
      <c r="A61" s="777"/>
      <c r="B61" s="547" t="s">
        <v>1034</v>
      </c>
      <c r="C61" s="434" t="s">
        <v>406</v>
      </c>
      <c r="D61" s="296" t="s">
        <v>1122</v>
      </c>
      <c r="E61" s="552" t="s">
        <v>130</v>
      </c>
      <c r="F61" s="626"/>
      <c r="G61" s="557" t="s">
        <v>41</v>
      </c>
      <c r="H61" s="295"/>
      <c r="I61" s="296">
        <v>2</v>
      </c>
      <c r="J61" s="296" t="s">
        <v>56</v>
      </c>
      <c r="K61" s="721" t="str">
        <f>IF('MCC_2018-2019 Histoire'!K154="","",'MCC_2018-2019 Histoire'!K154)</f>
        <v>QUITTELIER Sylvie</v>
      </c>
      <c r="L61" s="723" t="str">
        <f>IF('MCC_2018-2019 Histoire'!L154="","",'MCC_2018-2019 Histoire'!L154)</f>
        <v>80</v>
      </c>
      <c r="M61" s="778"/>
      <c r="N61" s="776"/>
      <c r="O61" s="297" t="str">
        <f>IF('MCC_2018-2019 Histoire'!N154="","",'MCC_2018-2019 Histoire'!N154)</f>
        <v/>
      </c>
      <c r="P61" s="297">
        <f>IF('MCC_2018-2019 Histoire'!O154="","",'MCC_2018-2019 Histoire'!O154)</f>
        <v>12</v>
      </c>
      <c r="Q61" s="730" t="str">
        <f>IF('MCC_2018-2019 Histoire'!P154="","",'MCC_2018-2019 Histoire'!P154)</f>
        <v/>
      </c>
      <c r="R61" s="1038" t="str">
        <f>IF('MCC_2018-2019 Histoire'!Q154="","",'MCC_2018-2019 Histoire'!Q154)</f>
        <v>100% CT DOSSIER</v>
      </c>
      <c r="S61" s="1038" t="str">
        <f>IF('MCC_2018-2019 Histoire'!R154="","",'MCC_2018-2019 Histoire'!R154)</f>
        <v>100% CT DOSSIER</v>
      </c>
      <c r="T61" s="1233">
        <f>IF('MCC_2018-2019 Histoire'!S154="","",'MCC_2018-2019 Histoire'!S154)</f>
        <v>1</v>
      </c>
      <c r="U61" s="1231" t="str">
        <f>IF('MCC_2018-2019 Histoire'!T154="","",'MCC_2018-2019 Histoire'!T154)</f>
        <v>CC</v>
      </c>
      <c r="V61" s="1231" t="str">
        <f>IF('MCC_2018-2019 Histoire'!U154="","",'MCC_2018-2019 Histoire'!U154)</f>
        <v/>
      </c>
      <c r="W61" s="1231" t="str">
        <f>IF('MCC_2018-2019 Histoire'!V154="","",'MCC_2018-2019 Histoire'!V154)</f>
        <v/>
      </c>
      <c r="X61" s="1232">
        <f>IF('MCC_2018-2019 Histoire'!W154="","",'MCC_2018-2019 Histoire'!W154)</f>
        <v>1</v>
      </c>
      <c r="Y61" s="1231" t="str">
        <f>IF('MCC_2018-2019 Histoire'!X154="","",'MCC_2018-2019 Histoire'!X154)</f>
        <v>CT</v>
      </c>
      <c r="Z61" s="1231" t="str">
        <f>IF('MCC_2018-2019 Histoire'!Y154="","",'MCC_2018-2019 Histoire'!Y154)</f>
        <v>Oral</v>
      </c>
      <c r="AA61" s="1231" t="str">
        <f>IF('MCC_2018-2019 Histoire'!Z154="","",'MCC_2018-2019 Histoire'!Z154)</f>
        <v>20 min</v>
      </c>
      <c r="AB61" s="1048">
        <f>IF('MCC_2018-2019 Histoire'!AA154="","",'MCC_2018-2019 Histoire'!AA154)</f>
        <v>1</v>
      </c>
      <c r="AC61" s="1049" t="str">
        <f>IF('MCC_2018-2019 Histoire'!AB154="","",'MCC_2018-2019 Histoire'!AB154)</f>
        <v>CT</v>
      </c>
      <c r="AD61" s="1049" t="str">
        <f>IF('MCC_2018-2019 Histoire'!AC154="","",'MCC_2018-2019 Histoire'!AC154)</f>
        <v>Ecrit</v>
      </c>
      <c r="AE61" s="1049" t="str">
        <f>IF('MCC_2018-2019 Histoire'!AD154="","",'MCC_2018-2019 Histoire'!AD154)</f>
        <v>1h30</v>
      </c>
      <c r="AF61" s="1048">
        <f>IF('MCC_2018-2019 Histoire'!AE154="","",'MCC_2018-2019 Histoire'!AE154)</f>
        <v>1</v>
      </c>
      <c r="AG61" s="1049" t="str">
        <f>IF('MCC_2018-2019 Histoire'!AF154="","",'MCC_2018-2019 Histoire'!AF154)</f>
        <v>CT</v>
      </c>
      <c r="AH61" s="1049" t="str">
        <f>IF('MCC_2018-2019 Histoire'!AG154="","",'MCC_2018-2019 Histoire'!AG154)</f>
        <v>Ecrit</v>
      </c>
      <c r="AI61" s="1049" t="str">
        <f>IF('MCC_2018-2019 Histoire'!AH154="","",'MCC_2018-2019 Histoire'!AH154)</f>
        <v>1h30</v>
      </c>
      <c r="AJ61" s="841" t="str">
        <f>IF('MCC_2018-2019 Histoire'!AI154="","",'MCC_2018-2019 Histoire'!AI154)</f>
        <v>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v>
      </c>
    </row>
    <row r="62" spans="1:243" ht="12" customHeight="1">
      <c r="A62" s="761"/>
      <c r="B62" s="761"/>
      <c r="C62" s="792"/>
      <c r="D62" s="762"/>
      <c r="E62" s="762"/>
      <c r="F62" s="763"/>
      <c r="G62" s="763"/>
      <c r="H62" s="764"/>
      <c r="I62" s="762"/>
      <c r="J62" s="762"/>
      <c r="K62" s="765"/>
      <c r="L62" s="834"/>
      <c r="M62" s="793"/>
      <c r="N62" s="794"/>
      <c r="O62" s="765"/>
      <c r="P62" s="766"/>
      <c r="Q62" s="986"/>
      <c r="R62" s="724"/>
      <c r="S62" s="724"/>
      <c r="T62" s="1076"/>
      <c r="U62" s="1077"/>
      <c r="V62" s="1077"/>
      <c r="W62" s="1078"/>
      <c r="X62" s="1079"/>
      <c r="Y62" s="1080"/>
      <c r="Z62" s="1080"/>
      <c r="AA62" s="1080"/>
      <c r="AB62" s="1079"/>
      <c r="AC62" s="1080"/>
      <c r="AD62" s="1080"/>
      <c r="AE62" s="1080"/>
      <c r="AF62" s="1079"/>
      <c r="AG62" s="1080"/>
      <c r="AH62" s="1080"/>
      <c r="AI62" s="1081"/>
      <c r="AJ62" s="724"/>
    </row>
    <row r="63" spans="1:243" s="505" customFormat="1" ht="28.5" customHeight="1">
      <c r="A63" s="753" t="s">
        <v>1169</v>
      </c>
      <c r="B63" s="753" t="s">
        <v>1168</v>
      </c>
      <c r="C63" s="754" t="str">
        <f>+'MCC_2018-2019 Histoire'!C136</f>
        <v>Choix langue vivante S4</v>
      </c>
      <c r="D63" s="755"/>
      <c r="E63" s="753" t="s">
        <v>130</v>
      </c>
      <c r="F63" s="755"/>
      <c r="G63" s="756" t="s">
        <v>41</v>
      </c>
      <c r="H63" s="511" t="s">
        <v>978</v>
      </c>
      <c r="I63" s="758">
        <v>2</v>
      </c>
      <c r="J63" s="758">
        <v>2</v>
      </c>
      <c r="K63" s="758"/>
      <c r="L63" s="835"/>
      <c r="M63" s="759"/>
      <c r="N63" s="757"/>
      <c r="O63" s="760"/>
      <c r="P63" s="760"/>
      <c r="Q63" s="1026"/>
      <c r="R63" s="725"/>
      <c r="S63" s="725"/>
      <c r="T63" s="1082"/>
      <c r="U63" s="1083"/>
      <c r="V63" s="1083"/>
      <c r="W63" s="1063"/>
      <c r="X63" s="1050"/>
      <c r="Y63" s="1050"/>
      <c r="Z63" s="1050"/>
      <c r="AA63" s="1051"/>
      <c r="AB63" s="1050"/>
      <c r="AC63" s="1050"/>
      <c r="AD63" s="1050"/>
      <c r="AE63" s="1051"/>
      <c r="AF63" s="1050"/>
      <c r="AG63" s="1050"/>
      <c r="AH63" s="1050"/>
      <c r="AI63" s="1073"/>
      <c r="AJ63" s="725"/>
    </row>
    <row r="64" spans="1:243" s="865" customFormat="1" ht="30.75" hidden="1" customHeight="1">
      <c r="A64" s="886"/>
      <c r="B64" s="886" t="s">
        <v>428</v>
      </c>
      <c r="C64" s="887" t="str">
        <f>IF('MCC_2018-2019 Histoire'!C137="","",'MCC_2018-2019 Histoire'!C137)</f>
        <v>Allemand S4</v>
      </c>
      <c r="D64" s="888" t="s">
        <v>1110</v>
      </c>
      <c r="E64" s="888" t="s">
        <v>702</v>
      </c>
      <c r="F64" s="889" t="s">
        <v>289</v>
      </c>
      <c r="G64" s="890" t="str">
        <f>IF('MCC_2018-2019 Histoire'!G137="","",'MCC_2018-2019 Histoire'!G137)</f>
        <v>LEA</v>
      </c>
      <c r="H64" s="891"/>
      <c r="I64" s="888">
        <v>2</v>
      </c>
      <c r="J64" s="888">
        <v>2</v>
      </c>
      <c r="K64" s="892" t="str">
        <f>IF('MCC_2018-2019 Histoire'!K137="","",'MCC_2018-2019 Histoire'!K137)</f>
        <v>FLEURY Alain</v>
      </c>
      <c r="L64" s="893">
        <f>IF('MCC_2018-2019 Histoire'!L137="","",'MCC_2018-2019 Histoire'!L137)</f>
        <v>12</v>
      </c>
      <c r="M64" s="891">
        <v>1</v>
      </c>
      <c r="N64" s="894" t="e">
        <f>(M64/#REF!)*100</f>
        <v>#REF!</v>
      </c>
      <c r="O64" s="895" t="str">
        <f>IF('MCC_2018-2019 Histoire'!N137="","",'MCC_2018-2019 Histoire'!N137)</f>
        <v/>
      </c>
      <c r="P64" s="895">
        <f>IF('MCC_2018-2019 Histoire'!O137="","",'MCC_2018-2019 Histoire'!O137)</f>
        <v>18</v>
      </c>
      <c r="Q64" s="992" t="str">
        <f>IF('MCC_2018-2019 Histoire'!P137="","",'MCC_2018-2019 Histoire'!P137)</f>
        <v/>
      </c>
      <c r="R64" s="916"/>
      <c r="S64" s="916"/>
      <c r="T64" s="1072">
        <f>IF('MCC_2018-2019 Histoire'!S137="","",'MCC_2018-2019 Histoire'!S137)</f>
        <v>1</v>
      </c>
      <c r="U64" s="1054" t="str">
        <f>IF('MCC_2018-2019 Histoire'!T137="","",'MCC_2018-2019 Histoire'!T137)</f>
        <v>CC</v>
      </c>
      <c r="V64" s="1054" t="str">
        <f>IF('MCC_2018-2019 Histoire'!U137="","",'MCC_2018-2019 Histoire'!U137)</f>
        <v>écrit et Oral</v>
      </c>
      <c r="W64" s="1054" t="str">
        <f>IF('MCC_2018-2019 Histoire'!V137="","",'MCC_2018-2019 Histoire'!V137)</f>
        <v>1h30</v>
      </c>
      <c r="X64" s="1053">
        <f>IF('MCC_2018-2019 Histoire'!W137="","",'MCC_2018-2019 Histoire'!W137)</f>
        <v>1</v>
      </c>
      <c r="Y64" s="1054" t="str">
        <f>IF('MCC_2018-2019 Histoire'!X137="","",'MCC_2018-2019 Histoire'!X137)</f>
        <v>CT</v>
      </c>
      <c r="Z64" s="1054" t="str">
        <f>IF('MCC_2018-2019 Histoire'!Y137="","",'MCC_2018-2019 Histoire'!Y137)</f>
        <v>écrit</v>
      </c>
      <c r="AA64" s="1054" t="str">
        <f>IF('MCC_2018-2019 Histoire'!Z137="","",'MCC_2018-2019 Histoire'!Z137)</f>
        <v>2h00</v>
      </c>
      <c r="AB64" s="1053">
        <f>IF('MCC_2018-2019 Histoire'!AA137="","",'MCC_2018-2019 Histoire'!AA137)</f>
        <v>1</v>
      </c>
      <c r="AC64" s="1054" t="str">
        <f>IF('MCC_2018-2019 Histoire'!AB137="","",'MCC_2018-2019 Histoire'!AB137)</f>
        <v>CT</v>
      </c>
      <c r="AD64" s="1054" t="str">
        <f>IF('MCC_2018-2019 Histoire'!AC137="","",'MCC_2018-2019 Histoire'!AC137)</f>
        <v>Oral</v>
      </c>
      <c r="AE64" s="1054" t="str">
        <f>IF('MCC_2018-2019 Histoire'!AD137="","",'MCC_2018-2019 Histoire'!AD137)</f>
        <v>15 min.</v>
      </c>
      <c r="AF64" s="1053">
        <f>IF('MCC_2018-2019 Histoire'!AE137="","",'MCC_2018-2019 Histoire'!AE137)</f>
        <v>1</v>
      </c>
      <c r="AG64" s="1054" t="str">
        <f>IF('MCC_2018-2019 Histoire'!AF137="","",'MCC_2018-2019 Histoire'!AF137)</f>
        <v>CT</v>
      </c>
      <c r="AH64" s="1054" t="str">
        <f>IF('MCC_2018-2019 Histoire'!AG137="","",'MCC_2018-2019 Histoire'!AG137)</f>
        <v>Oral</v>
      </c>
      <c r="AI64" s="1055" t="str">
        <f>IF('MCC_2018-2019 Histoire'!AH137="","",'MCC_2018-2019 Histoire'!AH137)</f>
        <v>15 min.</v>
      </c>
      <c r="AJ64" s="902" t="str">
        <f>IF('MCC_2018-2019 Histoire'!AI137="","",'MCC_2018-2019 Histoire'!AI137)</f>
        <v>L'enseignement d'allemand pour spécialistes des autres disciplines travaille sur toutes les compétences écrites et orales et est organisé par groupes de niveau (A2/2 à B1+).</v>
      </c>
      <c r="AK64" s="864"/>
      <c r="AL64" s="864"/>
      <c r="AM64" s="864"/>
      <c r="AN64" s="864"/>
      <c r="AO64" s="864"/>
      <c r="AP64" s="864"/>
      <c r="AQ64" s="864"/>
      <c r="AR64" s="864"/>
      <c r="AS64" s="864"/>
      <c r="AT64" s="864"/>
      <c r="AU64" s="864"/>
      <c r="AV64" s="864"/>
      <c r="AW64" s="864"/>
      <c r="AX64" s="864"/>
      <c r="AY64" s="864"/>
      <c r="AZ64" s="864"/>
      <c r="BA64" s="864"/>
      <c r="BB64" s="864"/>
      <c r="BC64" s="864"/>
      <c r="BD64" s="864"/>
      <c r="BE64" s="864"/>
      <c r="BF64" s="864"/>
      <c r="BG64" s="864"/>
      <c r="BH64" s="864"/>
      <c r="BI64" s="864"/>
      <c r="BJ64" s="864"/>
      <c r="BK64" s="864"/>
      <c r="BL64" s="864"/>
      <c r="BM64" s="864"/>
      <c r="BN64" s="864"/>
      <c r="BO64" s="864"/>
      <c r="BP64" s="864"/>
      <c r="BQ64" s="864"/>
      <c r="BR64" s="864"/>
      <c r="BS64" s="864"/>
      <c r="BT64" s="864"/>
      <c r="BU64" s="864"/>
      <c r="BV64" s="864"/>
      <c r="BW64" s="864"/>
      <c r="BX64" s="864"/>
      <c r="BY64" s="864"/>
      <c r="BZ64" s="864"/>
      <c r="CA64" s="864"/>
      <c r="CB64" s="864"/>
      <c r="CC64" s="864"/>
      <c r="CD64" s="864"/>
      <c r="CE64" s="864"/>
      <c r="CF64" s="864"/>
      <c r="CG64" s="864"/>
      <c r="CH64" s="864"/>
      <c r="CI64" s="864"/>
      <c r="CJ64" s="864"/>
      <c r="CK64" s="864"/>
      <c r="CL64" s="864"/>
      <c r="CM64" s="864"/>
      <c r="CN64" s="864"/>
      <c r="CO64" s="864"/>
      <c r="CP64" s="864"/>
      <c r="CQ64" s="864"/>
      <c r="CR64" s="864"/>
      <c r="CS64" s="864"/>
      <c r="CT64" s="864"/>
      <c r="CU64" s="864"/>
      <c r="CV64" s="864"/>
      <c r="CW64" s="864"/>
      <c r="CX64" s="864"/>
      <c r="CY64" s="864"/>
      <c r="CZ64" s="864"/>
      <c r="DA64" s="864"/>
      <c r="DB64" s="864"/>
      <c r="DC64" s="864"/>
      <c r="DD64" s="864"/>
      <c r="DE64" s="864"/>
      <c r="DF64" s="864"/>
      <c r="DG64" s="864"/>
      <c r="DH64" s="864"/>
      <c r="DI64" s="864"/>
      <c r="DJ64" s="864"/>
      <c r="DK64" s="864"/>
      <c r="DL64" s="864"/>
      <c r="DM64" s="864"/>
      <c r="DN64" s="864"/>
      <c r="DO64" s="864"/>
      <c r="DP64" s="864"/>
      <c r="DQ64" s="864"/>
      <c r="DR64" s="864"/>
      <c r="DS64" s="864"/>
      <c r="DT64" s="864"/>
      <c r="DU64" s="864"/>
      <c r="DV64" s="864"/>
      <c r="DW64" s="864"/>
      <c r="DX64" s="864"/>
      <c r="DY64" s="864"/>
      <c r="DZ64" s="864"/>
      <c r="EA64" s="864"/>
      <c r="EB64" s="864"/>
      <c r="EC64" s="864"/>
      <c r="ED64" s="864"/>
      <c r="EE64" s="864"/>
      <c r="EF64" s="864"/>
      <c r="EG64" s="864"/>
      <c r="EH64" s="864"/>
      <c r="EI64" s="864"/>
      <c r="EJ64" s="864"/>
      <c r="EK64" s="864"/>
      <c r="EL64" s="864"/>
      <c r="EM64" s="864"/>
      <c r="EN64" s="864"/>
      <c r="EO64" s="864"/>
      <c r="EP64" s="864"/>
      <c r="EQ64" s="864"/>
      <c r="ER64" s="864"/>
      <c r="ES64" s="864"/>
      <c r="ET64" s="864"/>
      <c r="EU64" s="864"/>
      <c r="EV64" s="864"/>
      <c r="EW64" s="864"/>
      <c r="EX64" s="864"/>
      <c r="EY64" s="864"/>
      <c r="EZ64" s="864"/>
      <c r="FA64" s="864"/>
      <c r="FB64" s="864"/>
      <c r="FC64" s="864"/>
      <c r="FD64" s="864"/>
      <c r="FE64" s="864"/>
      <c r="FF64" s="864"/>
      <c r="FG64" s="864"/>
      <c r="FH64" s="864"/>
      <c r="FI64" s="864"/>
      <c r="FJ64" s="864"/>
      <c r="FK64" s="864"/>
      <c r="FL64" s="864"/>
      <c r="FM64" s="864"/>
      <c r="FN64" s="864"/>
      <c r="FO64" s="864"/>
      <c r="FP64" s="864"/>
      <c r="FQ64" s="864"/>
      <c r="FR64" s="864"/>
      <c r="FS64" s="864"/>
      <c r="FT64" s="864"/>
      <c r="FU64" s="864"/>
      <c r="FV64" s="864"/>
      <c r="FW64" s="864"/>
      <c r="FX64" s="864"/>
      <c r="FY64" s="864"/>
      <c r="FZ64" s="864"/>
      <c r="GA64" s="864"/>
      <c r="GB64" s="864"/>
      <c r="GC64" s="864"/>
      <c r="GD64" s="864"/>
      <c r="GE64" s="864"/>
      <c r="GF64" s="864"/>
      <c r="GG64" s="864"/>
      <c r="GH64" s="864"/>
      <c r="GI64" s="864"/>
      <c r="GJ64" s="864"/>
      <c r="GK64" s="864"/>
      <c r="GL64" s="864"/>
      <c r="GM64" s="864"/>
      <c r="GN64" s="864"/>
      <c r="GO64" s="864"/>
      <c r="GP64" s="864"/>
      <c r="GQ64" s="864"/>
      <c r="GR64" s="864"/>
      <c r="GS64" s="864"/>
      <c r="GT64" s="864"/>
      <c r="GU64" s="864"/>
      <c r="GV64" s="864"/>
      <c r="GW64" s="864"/>
      <c r="GX64" s="864"/>
      <c r="GY64" s="864"/>
      <c r="GZ64" s="864"/>
      <c r="HA64" s="864"/>
      <c r="HB64" s="864"/>
      <c r="HC64" s="864"/>
      <c r="HD64" s="864"/>
      <c r="HE64" s="864"/>
      <c r="HF64" s="864"/>
      <c r="HG64" s="864"/>
      <c r="HH64" s="864"/>
      <c r="HI64" s="864"/>
      <c r="HJ64" s="864"/>
      <c r="HK64" s="864"/>
      <c r="HL64" s="864"/>
      <c r="HM64" s="864"/>
      <c r="HN64" s="864"/>
      <c r="HO64" s="864"/>
      <c r="HP64" s="864"/>
      <c r="HQ64" s="864"/>
      <c r="HR64" s="864"/>
      <c r="HS64" s="864"/>
      <c r="HT64" s="864"/>
      <c r="HU64" s="864"/>
      <c r="HV64" s="864"/>
      <c r="HW64" s="864"/>
      <c r="HX64" s="864"/>
      <c r="HY64" s="864"/>
      <c r="HZ64" s="864"/>
      <c r="IA64" s="864"/>
      <c r="IB64" s="864"/>
      <c r="IC64" s="864"/>
      <c r="ID64" s="864"/>
      <c r="IE64" s="864"/>
      <c r="IF64" s="864"/>
      <c r="IG64" s="864"/>
      <c r="IH64" s="864"/>
      <c r="II64" s="864"/>
    </row>
    <row r="65" spans="1:242" ht="43.5" customHeight="1">
      <c r="A65" s="777"/>
      <c r="B65" s="547" t="s">
        <v>429</v>
      </c>
      <c r="C65" s="434" t="str">
        <f>IF('MCC_2018-2019 Histoire'!C138="","",'MCC_2018-2019 Histoire'!C138)</f>
        <v>Anglais S4</v>
      </c>
      <c r="D65" s="296" t="s">
        <v>1111</v>
      </c>
      <c r="E65" s="552" t="s">
        <v>702</v>
      </c>
      <c r="F65" s="626" t="s">
        <v>290</v>
      </c>
      <c r="G65" s="557" t="str">
        <f>IF('MCC_2018-2019 Histoire'!G138="","",'MCC_2018-2019 Histoire'!G138)</f>
        <v>LLCER</v>
      </c>
      <c r="H65" s="295"/>
      <c r="I65" s="296">
        <v>2</v>
      </c>
      <c r="J65" s="296">
        <v>2</v>
      </c>
      <c r="K65" s="721" t="str">
        <f>IF('MCC_2018-2019 Histoire'!K138="","",'MCC_2018-2019 Histoire'!K138)</f>
        <v>SOTTEAU Emilie</v>
      </c>
      <c r="L65" s="723">
        <f>IF('MCC_2018-2019 Histoire'!L138="","",'MCC_2018-2019 Histoire'!L138)</f>
        <v>11</v>
      </c>
      <c r="M65" s="778">
        <v>20</v>
      </c>
      <c r="N65" s="776" t="e">
        <f>(M65/#REF!)*100</f>
        <v>#REF!</v>
      </c>
      <c r="O65" s="297" t="str">
        <f>IF('MCC_2018-2019 Histoire'!N138="","",'MCC_2018-2019 Histoire'!N138)</f>
        <v/>
      </c>
      <c r="P65" s="297">
        <f>IF('MCC_2018-2019 Histoire'!O138="","",'MCC_2018-2019 Histoire'!O138)</f>
        <v>18</v>
      </c>
      <c r="Q65" s="730" t="str">
        <f>IF('MCC_2018-2019 Histoire'!P138="","",'MCC_2018-2019 Histoire'!P138)</f>
        <v/>
      </c>
      <c r="R65" s="1200" t="str">
        <f>IF('MCC_2018-2019 Histoire'!Q138="","",'MCC_2018-2019 Histoire'!Q138)</f>
        <v>pas de changement</v>
      </c>
      <c r="S65" s="1200" t="str">
        <f>IF('MCC_2018-2019 Histoire'!R138="","",'MCC_2018-2019 Histoire'!R138)</f>
        <v>100% CT
DEVOIR MAISON</v>
      </c>
      <c r="T65" s="1234">
        <f>IF('MCC_2018-2019 Histoire'!S138="","",'MCC_2018-2019 Histoire'!S138)</f>
        <v>1</v>
      </c>
      <c r="U65" s="1235" t="str">
        <f>IF('MCC_2018-2019 Histoire'!T138="","",'MCC_2018-2019 Histoire'!T138)</f>
        <v>CC</v>
      </c>
      <c r="V65" s="1236" t="str">
        <f>IF('MCC_2018-2019 Histoire'!U138="","",'MCC_2018-2019 Histoire'!U138)</f>
        <v>écrit et Oral</v>
      </c>
      <c r="W65" s="1235" t="str">
        <f>IF('MCC_2018-2019 Histoire'!V138="","",'MCC_2018-2019 Histoire'!V138)</f>
        <v/>
      </c>
      <c r="X65" s="1232">
        <f>IF('MCC_2018-2019 Histoire'!W138="","",'MCC_2018-2019 Histoire'!W138)</f>
        <v>1</v>
      </c>
      <c r="Y65" s="1231" t="str">
        <f>IF('MCC_2018-2019 Histoire'!X138="","",'MCC_2018-2019 Histoire'!X138)</f>
        <v>CT</v>
      </c>
      <c r="Z65" s="1231" t="str">
        <f>IF('MCC_2018-2019 Histoire'!Y138="","",'MCC_2018-2019 Histoire'!Y138)</f>
        <v>écrit</v>
      </c>
      <c r="AA65" s="1231" t="str">
        <f>IF('MCC_2018-2019 Histoire'!Z138="","",'MCC_2018-2019 Histoire'!Z138)</f>
        <v>2h00</v>
      </c>
      <c r="AB65" s="1048">
        <f>IF('MCC_2018-2019 Histoire'!AA138="","",'MCC_2018-2019 Histoire'!AA138)</f>
        <v>1</v>
      </c>
      <c r="AC65" s="1049" t="str">
        <f>IF('MCC_2018-2019 Histoire'!AB138="","",'MCC_2018-2019 Histoire'!AB138)</f>
        <v>CT</v>
      </c>
      <c r="AD65" s="1049" t="str">
        <f>IF('MCC_2018-2019 Histoire'!AC138="","",'MCC_2018-2019 Histoire'!AC138)</f>
        <v>écrit</v>
      </c>
      <c r="AE65" s="1049" t="str">
        <f>IF('MCC_2018-2019 Histoire'!AD138="","",'MCC_2018-2019 Histoire'!AD138)</f>
        <v>2h00</v>
      </c>
      <c r="AF65" s="1048">
        <f>IF('MCC_2018-2019 Histoire'!AE138="","",'MCC_2018-2019 Histoire'!AE138)</f>
        <v>1</v>
      </c>
      <c r="AG65" s="1049" t="str">
        <f>IF('MCC_2018-2019 Histoire'!AF138="","",'MCC_2018-2019 Histoire'!AF138)</f>
        <v>CT</v>
      </c>
      <c r="AH65" s="1049" t="str">
        <f>IF('MCC_2018-2019 Histoire'!AG138="","",'MCC_2018-2019 Histoire'!AG138)</f>
        <v>écrit</v>
      </c>
      <c r="AI65" s="1049" t="str">
        <f>IF('MCC_2018-2019 Histoire'!AH138="","",'MCC_2018-2019 Histoire'!AH138)</f>
        <v>2h00</v>
      </c>
      <c r="AJ65" s="841" t="str">
        <f>IF('MCC_2018-2019 Histoire'!AI138="","",'MCC_2018-2019 Histoire'!AI138)</f>
        <v>Pratique orale et écrite de langue vivante non spécialiste.</v>
      </c>
    </row>
    <row r="66" spans="1:242" ht="57.75" customHeight="1">
      <c r="A66" s="777"/>
      <c r="B66" s="547" t="s">
        <v>430</v>
      </c>
      <c r="C66" s="434" t="str">
        <f>IF('MCC_2018-2019 Histoire'!C139="","",'MCC_2018-2019 Histoire'!C139)</f>
        <v>Espagnol S4</v>
      </c>
      <c r="D66" s="296" t="s">
        <v>1112</v>
      </c>
      <c r="E66" s="552" t="s">
        <v>702</v>
      </c>
      <c r="F66" s="626" t="s">
        <v>289</v>
      </c>
      <c r="G66" s="557" t="str">
        <f>IF('MCC_2018-2019 Histoire'!G139="","",'MCC_2018-2019 Histoire'!G139)</f>
        <v>LLCER</v>
      </c>
      <c r="H66" s="295"/>
      <c r="I66" s="296">
        <v>2</v>
      </c>
      <c r="J66" s="296">
        <v>2</v>
      </c>
      <c r="K66" s="721" t="str">
        <f>IF('MCC_2018-2019 Histoire'!K139="","",'MCC_2018-2019 Histoire'!K139)</f>
        <v>FASQUEL Samuel</v>
      </c>
      <c r="L66" s="723">
        <f>IF('MCC_2018-2019 Histoire'!L139="","",'MCC_2018-2019 Histoire'!L139)</f>
        <v>14</v>
      </c>
      <c r="M66" s="778">
        <v>4</v>
      </c>
      <c r="N66" s="776" t="e">
        <f>(M66/#REF!)*100</f>
        <v>#REF!</v>
      </c>
      <c r="O66" s="297" t="str">
        <f>IF('MCC_2018-2019 Histoire'!N139="","",'MCC_2018-2019 Histoire'!N139)</f>
        <v/>
      </c>
      <c r="P66" s="297">
        <f>IF('MCC_2018-2019 Histoire'!O139="","",'MCC_2018-2019 Histoire'!O139)</f>
        <v>18</v>
      </c>
      <c r="Q66" s="730" t="str">
        <f>IF('MCC_2018-2019 Histoire'!P139="","",'MCC_2018-2019 Histoire'!P139)</f>
        <v/>
      </c>
      <c r="R66" s="1200" t="str">
        <f>IF('MCC_2018-2019 Histoire'!Q139="","",'MCC_2018-2019 Histoire'!Q139)</f>
        <v>100% CC DEVOIR MAISON pour les gpes dont nbre notes CC insuffisant au 16/03</v>
      </c>
      <c r="S66" s="1200" t="str">
        <f>IF('MCC_2018-2019 Histoire'!R139="","",'MCC_2018-2019 Histoire'!R139)</f>
        <v>100% CT / Ecrit à distance en temps limité</v>
      </c>
      <c r="T66" s="1233">
        <f>IF('MCC_2018-2019 Histoire'!S139="","",'MCC_2018-2019 Histoire'!S139)</f>
        <v>1</v>
      </c>
      <c r="U66" s="1231" t="str">
        <f>IF('MCC_2018-2019 Histoire'!T139="","",'MCC_2018-2019 Histoire'!T139)</f>
        <v>CC</v>
      </c>
      <c r="V66" s="1224" t="str">
        <f>IF('MCC_2018-2019 Histoire'!U139="","",'MCC_2018-2019 Histoire'!U139)</f>
        <v>écrit et Oral</v>
      </c>
      <c r="W66" s="1231" t="str">
        <f>IF('MCC_2018-2019 Histoire'!V139="","",'MCC_2018-2019 Histoire'!V139)</f>
        <v/>
      </c>
      <c r="X66" s="1232">
        <f>IF('MCC_2018-2019 Histoire'!W139="","",'MCC_2018-2019 Histoire'!W139)</f>
        <v>1</v>
      </c>
      <c r="Y66" s="1231" t="str">
        <f>IF('MCC_2018-2019 Histoire'!X139="","",'MCC_2018-2019 Histoire'!X139)</f>
        <v>CT</v>
      </c>
      <c r="Z66" s="1231" t="str">
        <f>IF('MCC_2018-2019 Histoire'!Y139="","",'MCC_2018-2019 Histoire'!Y139)</f>
        <v>écrit</v>
      </c>
      <c r="AA66" s="1231" t="str">
        <f>IF('MCC_2018-2019 Histoire'!Z139="","",'MCC_2018-2019 Histoire'!Z139)</f>
        <v>2h00</v>
      </c>
      <c r="AB66" s="1048">
        <f>IF('MCC_2018-2019 Histoire'!AA139="","",'MCC_2018-2019 Histoire'!AA139)</f>
        <v>1</v>
      </c>
      <c r="AC66" s="1049" t="str">
        <f>IF('MCC_2018-2019 Histoire'!AB139="","",'MCC_2018-2019 Histoire'!AB139)</f>
        <v>CT</v>
      </c>
      <c r="AD66" s="1049" t="str">
        <f>IF('MCC_2018-2019 Histoire'!AC139="","",'MCC_2018-2019 Histoire'!AC139)</f>
        <v>écrit</v>
      </c>
      <c r="AE66" s="1049" t="str">
        <f>IF('MCC_2018-2019 Histoire'!AD139="","",'MCC_2018-2019 Histoire'!AD139)</f>
        <v>2h00</v>
      </c>
      <c r="AF66" s="1048">
        <f>IF('MCC_2018-2019 Histoire'!AE139="","",'MCC_2018-2019 Histoire'!AE139)</f>
        <v>1</v>
      </c>
      <c r="AG66" s="1049" t="str">
        <f>IF('MCC_2018-2019 Histoire'!AF139="","",'MCC_2018-2019 Histoire'!AF139)</f>
        <v>CT</v>
      </c>
      <c r="AH66" s="1049" t="str">
        <f>IF('MCC_2018-2019 Histoire'!AG139="","",'MCC_2018-2019 Histoire'!AG139)</f>
        <v>écrit</v>
      </c>
      <c r="AI66" s="1049" t="str">
        <f>IF('MCC_2018-2019 Histoire'!AH139="","",'MCC_2018-2019 Histoire'!AH139)</f>
        <v>2h00</v>
      </c>
      <c r="AJ66" s="841" t="str">
        <f>IF('MCC_2018-2019 Histoire'!AI139="","",'MCC_2018-2019 Histoire'!AI139)</f>
        <v>Pratique orale et écrite de langue vivante non spécialiste.</v>
      </c>
    </row>
    <row r="67" spans="1:242" ht="17.25" customHeight="1">
      <c r="A67" s="743"/>
      <c r="B67" s="743"/>
      <c r="C67" s="744"/>
      <c r="D67" s="745"/>
      <c r="E67" s="746"/>
      <c r="F67" s="747"/>
      <c r="G67" s="748"/>
      <c r="H67" s="749"/>
      <c r="I67" s="745"/>
      <c r="J67" s="745"/>
      <c r="K67" s="750"/>
      <c r="L67" s="836"/>
      <c r="M67" s="795"/>
      <c r="N67" s="796"/>
      <c r="O67" s="751"/>
      <c r="P67" s="751"/>
      <c r="Q67" s="730"/>
      <c r="R67" s="724"/>
      <c r="S67" s="724"/>
      <c r="T67" s="1068"/>
      <c r="U67" s="1080"/>
      <c r="V67" s="1080"/>
      <c r="W67" s="1080"/>
      <c r="X67" s="1084"/>
      <c r="Y67" s="1080"/>
      <c r="Z67" s="1080"/>
      <c r="AA67" s="1080"/>
      <c r="AB67" s="1084"/>
      <c r="AC67" s="1080"/>
      <c r="AD67" s="1080"/>
      <c r="AE67" s="1080"/>
      <c r="AF67" s="1084"/>
      <c r="AG67" s="1080"/>
      <c r="AH67" s="1080"/>
      <c r="AI67" s="1081"/>
      <c r="AJ67" s="724"/>
    </row>
    <row r="68" spans="1:242" ht="93.75" customHeight="1">
      <c r="A68" s="777"/>
      <c r="B68" s="547" t="s">
        <v>1046</v>
      </c>
      <c r="C68" s="434" t="str">
        <f>IF('MCC_2018-2019 Histoire'!C148="","",'MCC_2018-2019 Histoire'!C148)</f>
        <v>Initiation à la numismatique ancienne</v>
      </c>
      <c r="D68" s="296" t="s">
        <v>1119</v>
      </c>
      <c r="E68" s="552" t="s">
        <v>130</v>
      </c>
      <c r="F68" s="626"/>
      <c r="G68" s="557" t="s">
        <v>22</v>
      </c>
      <c r="H68" s="295"/>
      <c r="I68" s="296">
        <v>3</v>
      </c>
      <c r="J68" s="296">
        <v>3</v>
      </c>
      <c r="K68" s="721" t="str">
        <f>IF('MCC_2018-2019 Histoire'!K148="","",'MCC_2018-2019 Histoire'!K148)</f>
        <v>SUSPENE Arnaud</v>
      </c>
      <c r="L68" s="723" t="str">
        <f>IF('MCC_2018-2019 Histoire'!L148="","",'MCC_2018-2019 Histoire'!L148)</f>
        <v>21</v>
      </c>
      <c r="M68" s="778">
        <v>21</v>
      </c>
      <c r="N68" s="776" t="e">
        <f>(M68/#REF!)*100</f>
        <v>#REF!</v>
      </c>
      <c r="O68" s="297">
        <f>IF('MCC_2018-2019 Histoire'!N148="","",'MCC_2018-2019 Histoire'!N148)</f>
        <v>8</v>
      </c>
      <c r="P68" s="297">
        <f>IF('MCC_2018-2019 Histoire'!O148="","",'MCC_2018-2019 Histoire'!O148)</f>
        <v>12</v>
      </c>
      <c r="Q68" s="730" t="str">
        <f>IF('MCC_2018-2019 Histoire'!P148="","",'MCC_2018-2019 Histoire'!P148)</f>
        <v/>
      </c>
      <c r="R68" s="1200" t="str">
        <f>IF('MCC_2018-2019 Histoire'!Q148="","",'MCC_2018-2019 Histoire'!Q148)</f>
        <v>50% CC + 50%CT
CT = DM devoir maison
dépôt sujet sur CELENE le 27/04/2020
restitution avant le 06/05/2020</v>
      </c>
      <c r="S68" s="1200" t="str">
        <f>IF('MCC_2018-2019 Histoire'!R148="","",'MCC_2018-2019 Histoire'!R148)</f>
        <v>100% CT = DM devoir maison
dépôt sujet sur CELENE le 27/04/2020
restitution avant le 06/05/2020</v>
      </c>
      <c r="T68" s="1230" t="str">
        <f>IF('MCC_2018-2019 Histoire'!S148="","",'MCC_2018-2019 Histoire'!S148)</f>
        <v>50% CC
50% CT</v>
      </c>
      <c r="U68" s="1231" t="str">
        <f>IF('MCC_2018-2019 Histoire'!T148="","",'MCC_2018-2019 Histoire'!T148)</f>
        <v>Mixte</v>
      </c>
      <c r="V68" s="1231" t="str">
        <f>IF('MCC_2018-2019 Histoire'!U148="","",'MCC_2018-2019 Histoire'!U148)</f>
        <v>écrit</v>
      </c>
      <c r="W68" s="1231" t="str">
        <f>IF('MCC_2018-2019 Histoire'!V148="","",'MCC_2018-2019 Histoire'!V148)</f>
        <v>CC : 2 min 1h00
CT : 3h00</v>
      </c>
      <c r="X68" s="1232">
        <f>IF('MCC_2018-2019 Histoire'!W148="","",'MCC_2018-2019 Histoire'!W148)</f>
        <v>1</v>
      </c>
      <c r="Y68" s="1231" t="str">
        <f>IF('MCC_2018-2019 Histoire'!X148="","",'MCC_2018-2019 Histoire'!X148)</f>
        <v>CT</v>
      </c>
      <c r="Z68" s="1231" t="str">
        <f>IF('MCC_2018-2019 Histoire'!Y148="","",'MCC_2018-2019 Histoire'!Y148)</f>
        <v>écrit</v>
      </c>
      <c r="AA68" s="1231" t="str">
        <f>IF('MCC_2018-2019 Histoire'!Z148="","",'MCC_2018-2019 Histoire'!Z148)</f>
        <v>3h00</v>
      </c>
      <c r="AB68" s="1048">
        <f>IF('MCC_2018-2019 Histoire'!AA148="","",'MCC_2018-2019 Histoire'!AA148)</f>
        <v>1</v>
      </c>
      <c r="AC68" s="1049" t="str">
        <f>IF('MCC_2018-2019 Histoire'!AB148="","",'MCC_2018-2019 Histoire'!AB148)</f>
        <v>CT</v>
      </c>
      <c r="AD68" s="1049" t="str">
        <f>IF('MCC_2018-2019 Histoire'!AC148="","",'MCC_2018-2019 Histoire'!AC148)</f>
        <v>écrit</v>
      </c>
      <c r="AE68" s="1049" t="str">
        <f>IF('MCC_2018-2019 Histoire'!AD148="","",'MCC_2018-2019 Histoire'!AD148)</f>
        <v>3h00</v>
      </c>
      <c r="AF68" s="1048">
        <f>IF('MCC_2018-2019 Histoire'!AE148="","",'MCC_2018-2019 Histoire'!AE148)</f>
        <v>1</v>
      </c>
      <c r="AG68" s="1049" t="str">
        <f>IF('MCC_2018-2019 Histoire'!AF148="","",'MCC_2018-2019 Histoire'!AF148)</f>
        <v>CT</v>
      </c>
      <c r="AH68" s="1049" t="str">
        <f>IF('MCC_2018-2019 Histoire'!AG148="","",'MCC_2018-2019 Histoire'!AG148)</f>
        <v>écrit</v>
      </c>
      <c r="AI68" s="1049" t="str">
        <f>IF('MCC_2018-2019 Histoire'!AH148="","",'MCC_2018-2019 Histoire'!AH148)</f>
        <v>3h00</v>
      </c>
      <c r="AJ68" s="841" t="str">
        <f>IF('MCC_2018-2019 Histoire'!AI148="","",'MCC_2018-2019 Histoire'!AI148)</f>
        <v>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v>
      </c>
    </row>
    <row r="69" spans="1:242" ht="43.5" customHeight="1">
      <c r="A69" s="777"/>
      <c r="B69" s="547" t="s">
        <v>431</v>
      </c>
      <c r="C69" s="434" t="str">
        <f>IF('MCC_2018-2019 Histoire'!C151="","",'MCC_2018-2019 Histoire'!C151)</f>
        <v>Populations : dynamiques et enjeux (CM)</v>
      </c>
      <c r="D69" s="296" t="s">
        <v>1093</v>
      </c>
      <c r="E69" s="552" t="s">
        <v>120</v>
      </c>
      <c r="F69" s="626"/>
      <c r="G69" s="557" t="s">
        <v>22</v>
      </c>
      <c r="H69" s="295"/>
      <c r="I69" s="296">
        <v>2</v>
      </c>
      <c r="J69" s="296">
        <v>2</v>
      </c>
      <c r="K69" s="721" t="str">
        <f>IF('MCC_2018-2019 Histoire'!K151="","",'MCC_2018-2019 Histoire'!K151)</f>
        <v>MOINEAU Damien</v>
      </c>
      <c r="L69" s="723" t="str">
        <f>IF('MCC_2018-2019 Histoire'!L151="","",'MCC_2018-2019 Histoire'!L151)</f>
        <v>19 et 23</v>
      </c>
      <c r="M69" s="778">
        <v>25</v>
      </c>
      <c r="N69" s="776" t="e">
        <f>(M69/#REF!)*100</f>
        <v>#REF!</v>
      </c>
      <c r="O69" s="297">
        <f>IF('MCC_2018-2019 Histoire'!N151="","",'MCC_2018-2019 Histoire'!N151)</f>
        <v>15</v>
      </c>
      <c r="P69" s="297" t="str">
        <f>IF('MCC_2018-2019 Histoire'!O151="","",'MCC_2018-2019 Histoire'!O151)</f>
        <v/>
      </c>
      <c r="Q69" s="730" t="str">
        <f>IF('MCC_2018-2019 Histoire'!P151="","",'MCC_2018-2019 Histoire'!P151)</f>
        <v/>
      </c>
      <c r="R69" s="1200" t="str">
        <f>IF('MCC_2018-2019 Histoire'!Q151="","",'MCC_2018-2019 Histoire'!Q151)</f>
        <v>100% CC Ecrit</v>
      </c>
      <c r="S69" s="1200" t="str">
        <f>IF('MCC_2018-2019 Histoire'!R151="","",'MCC_2018-2019 Histoire'!R151)</f>
        <v>100% CC
DEVOIR MAISON</v>
      </c>
      <c r="T69" s="1233">
        <f>IF('MCC_2018-2019 Histoire'!S151="","",'MCC_2018-2019 Histoire'!S151)</f>
        <v>1</v>
      </c>
      <c r="U69" s="1231" t="str">
        <f>IF('MCC_2018-2019 Histoire'!T151="","",'MCC_2018-2019 Histoire'!T151)</f>
        <v>CT</v>
      </c>
      <c r="V69" s="1231" t="str">
        <f>IF('MCC_2018-2019 Histoire'!U151="","",'MCC_2018-2019 Histoire'!U151)</f>
        <v>écrit</v>
      </c>
      <c r="W69" s="1231" t="str">
        <f>IF('MCC_2018-2019 Histoire'!V151="","",'MCC_2018-2019 Histoire'!V151)</f>
        <v>2h00</v>
      </c>
      <c r="X69" s="1232">
        <f>IF('MCC_2018-2019 Histoire'!W151="","",'MCC_2018-2019 Histoire'!W151)</f>
        <v>1</v>
      </c>
      <c r="Y69" s="1231" t="str">
        <f>IF('MCC_2018-2019 Histoire'!X151="","",'MCC_2018-2019 Histoire'!X151)</f>
        <v>CT</v>
      </c>
      <c r="Z69" s="1231" t="str">
        <f>IF('MCC_2018-2019 Histoire'!Y151="","",'MCC_2018-2019 Histoire'!Y151)</f>
        <v>écrit</v>
      </c>
      <c r="AA69" s="1231" t="str">
        <f>IF('MCC_2018-2019 Histoire'!Z151="","",'MCC_2018-2019 Histoire'!Z151)</f>
        <v>2h00</v>
      </c>
      <c r="AB69" s="1048">
        <f>IF('MCC_2018-2019 Histoire'!AA151="","",'MCC_2018-2019 Histoire'!AA151)</f>
        <v>1</v>
      </c>
      <c r="AC69" s="1049" t="str">
        <f>IF('MCC_2018-2019 Histoire'!AB151="","",'MCC_2018-2019 Histoire'!AB151)</f>
        <v>CT</v>
      </c>
      <c r="AD69" s="1049" t="str">
        <f>IF('MCC_2018-2019 Histoire'!AC151="","",'MCC_2018-2019 Histoire'!AC151)</f>
        <v>écrit</v>
      </c>
      <c r="AE69" s="1049" t="str">
        <f>IF('MCC_2018-2019 Histoire'!AD151="","",'MCC_2018-2019 Histoire'!AD151)</f>
        <v>2h00</v>
      </c>
      <c r="AF69" s="1048">
        <f>IF('MCC_2018-2019 Histoire'!AE151="","",'MCC_2018-2019 Histoire'!AE151)</f>
        <v>1</v>
      </c>
      <c r="AG69" s="1049" t="str">
        <f>IF('MCC_2018-2019 Histoire'!AF151="","",'MCC_2018-2019 Histoire'!AF151)</f>
        <v>CT</v>
      </c>
      <c r="AH69" s="1049" t="str">
        <f>IF('MCC_2018-2019 Histoire'!AG151="","",'MCC_2018-2019 Histoire'!AG151)</f>
        <v>écrit</v>
      </c>
      <c r="AI69" s="1049" t="str">
        <f>IF('MCC_2018-2019 Histoire'!AH151="","",'MCC_2018-2019 Histoire'!AH151)</f>
        <v>2h00</v>
      </c>
      <c r="AJ69" s="841" t="str">
        <f>IF('MCC_2018-2019 Histoire'!AI151="","",'MCC_2018-2019 Histoire'!AI151)</f>
        <v>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v>
      </c>
    </row>
    <row r="70" spans="1:242" ht="80.25" customHeight="1">
      <c r="A70" s="777"/>
      <c r="B70" s="547" t="s">
        <v>427</v>
      </c>
      <c r="C70" s="434" t="str">
        <f>IF('MCC_2018-2019 Histoire'!C157="","",'MCC_2018-2019 Histoire'!C157)</f>
        <v>Histoire de l’écrit</v>
      </c>
      <c r="D70" s="296" t="s">
        <v>1118</v>
      </c>
      <c r="E70" s="552" t="s">
        <v>120</v>
      </c>
      <c r="F70" s="626"/>
      <c r="G70" s="557" t="s">
        <v>22</v>
      </c>
      <c r="H70" s="295"/>
      <c r="I70" s="296">
        <v>3</v>
      </c>
      <c r="J70" s="296">
        <v>3</v>
      </c>
      <c r="K70" s="721" t="str">
        <f>IF('MCC_2018-2019 Histoire'!K157="","",'MCC_2018-2019 Histoire'!K157)</f>
        <v>BAUZOU Thomas</v>
      </c>
      <c r="L70" s="723" t="str">
        <f>IF('MCC_2018-2019 Histoire'!L157="","",'MCC_2018-2019 Histoire'!L157)</f>
        <v>21 et 22</v>
      </c>
      <c r="M70" s="778">
        <v>25</v>
      </c>
      <c r="N70" s="776" t="e">
        <f>(M70/#REF!)*100</f>
        <v>#REF!</v>
      </c>
      <c r="O70" s="297">
        <f>IF('MCC_2018-2019 Histoire'!N157="","",'MCC_2018-2019 Histoire'!N157)</f>
        <v>18</v>
      </c>
      <c r="P70" s="297">
        <f>IF('MCC_2018-2019 Histoire'!O157="","",'MCC_2018-2019 Histoire'!O157)</f>
        <v>8</v>
      </c>
      <c r="Q70" s="730" t="str">
        <f>IF('MCC_2018-2019 Histoire'!P157="","",'MCC_2018-2019 Histoire'!P157)</f>
        <v/>
      </c>
      <c r="R70" s="1200" t="str">
        <f>IF('MCC_2018-2019 Histoire'!Q157="","",'MCC_2018-2019 Histoire'!Q157)</f>
        <v>100% CT = DM devoir maison
dépôt sujet sur CELENE le 04/05/2020
restitution avant le 15/05/2020</v>
      </c>
      <c r="S70" s="1200" t="str">
        <f>IF('MCC_2018-2019 Histoire'!R157="","",'MCC_2018-2019 Histoire'!R157)</f>
        <v>100% CT = DM devoir maison
dépôt sujet sur CELENE le 04/05/2020
restitution avant le 15/05/2020</v>
      </c>
      <c r="T70" s="1233">
        <f>IF('MCC_2018-2019 Histoire'!S157="","",'MCC_2018-2019 Histoire'!S157)</f>
        <v>1</v>
      </c>
      <c r="U70" s="1231" t="str">
        <f>IF('MCC_2018-2019 Histoire'!T157="","",'MCC_2018-2019 Histoire'!T157)</f>
        <v>CT</v>
      </c>
      <c r="V70" s="1231" t="str">
        <f>IF('MCC_2018-2019 Histoire'!U157="","",'MCC_2018-2019 Histoire'!U157)</f>
        <v>oral</v>
      </c>
      <c r="W70" s="1231" t="str">
        <f>IF('MCC_2018-2019 Histoire'!V157="","",'MCC_2018-2019 Histoire'!V157)</f>
        <v>20 min</v>
      </c>
      <c r="X70" s="1232">
        <f>IF('MCC_2018-2019 Histoire'!W157="","",'MCC_2018-2019 Histoire'!W157)</f>
        <v>1</v>
      </c>
      <c r="Y70" s="1231" t="str">
        <f>IF('MCC_2018-2019 Histoire'!X157="","",'MCC_2018-2019 Histoire'!X157)</f>
        <v>CT</v>
      </c>
      <c r="Z70" s="1231" t="str">
        <f>IF('MCC_2018-2019 Histoire'!Y157="","",'MCC_2018-2019 Histoire'!Y157)</f>
        <v>oral</v>
      </c>
      <c r="AA70" s="1231" t="str">
        <f>IF('MCC_2018-2019 Histoire'!Z157="","",'MCC_2018-2019 Histoire'!Z157)</f>
        <v>20 min</v>
      </c>
      <c r="AB70" s="1048">
        <f>IF('MCC_2018-2019 Histoire'!AA157="","",'MCC_2018-2019 Histoire'!AA157)</f>
        <v>1</v>
      </c>
      <c r="AC70" s="1049" t="str">
        <f>IF('MCC_2018-2019 Histoire'!AB157="","",'MCC_2018-2019 Histoire'!AB157)</f>
        <v>CT</v>
      </c>
      <c r="AD70" s="1049" t="str">
        <f>IF('MCC_2018-2019 Histoire'!AC157="","",'MCC_2018-2019 Histoire'!AC157)</f>
        <v>oral</v>
      </c>
      <c r="AE70" s="1049" t="str">
        <f>IF('MCC_2018-2019 Histoire'!AD157="","",'MCC_2018-2019 Histoire'!AD157)</f>
        <v>20 min</v>
      </c>
      <c r="AF70" s="1048">
        <f>IF('MCC_2018-2019 Histoire'!AE157="","",'MCC_2018-2019 Histoire'!AE157)</f>
        <v>1</v>
      </c>
      <c r="AG70" s="1049" t="str">
        <f>IF('MCC_2018-2019 Histoire'!AF157="","",'MCC_2018-2019 Histoire'!AF157)</f>
        <v>CT</v>
      </c>
      <c r="AH70" s="1049" t="str">
        <f>IF('MCC_2018-2019 Histoire'!AG157="","",'MCC_2018-2019 Histoire'!AG157)</f>
        <v>oral</v>
      </c>
      <c r="AI70" s="1049" t="str">
        <f>IF('MCC_2018-2019 Histoire'!AH157="","",'MCC_2018-2019 Histoire'!AH157)</f>
        <v>20 min</v>
      </c>
      <c r="AJ70" s="841" t="str">
        <f>IF('MCC_2018-2019 Histoire'!AI157="","",'MCC_2018-2019 Histoire'!AI157)</f>
        <v>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v>
      </c>
    </row>
    <row r="71" spans="1:242" ht="74.25" customHeight="1">
      <c r="A71" s="293"/>
      <c r="B71" s="293" t="s">
        <v>1045</v>
      </c>
      <c r="C71" s="305" t="s">
        <v>206</v>
      </c>
      <c r="D71" s="296" t="s">
        <v>1117</v>
      </c>
      <c r="E71" s="296" t="s">
        <v>120</v>
      </c>
      <c r="F71" s="310"/>
      <c r="G71" s="294" t="s">
        <v>22</v>
      </c>
      <c r="H71" s="295"/>
      <c r="I71" s="296">
        <v>2</v>
      </c>
      <c r="J71" s="752">
        <v>2</v>
      </c>
      <c r="K71" s="807" t="str">
        <f>+'MCC_2018-2019 Histoire'!K198</f>
        <v>FAURE Philippe</v>
      </c>
      <c r="L71" s="808" t="str">
        <f>+'MCC_2018-2019 Histoire'!L198</f>
        <v>21-22</v>
      </c>
      <c r="M71" s="778">
        <v>25</v>
      </c>
      <c r="N71" s="776" t="e">
        <f>(M71/#REF!)*100</f>
        <v>#REF!</v>
      </c>
      <c r="O71" s="297" t="str">
        <f>IF('MCC_2018-2019 Histoire'!N198="","",'MCC_2018-2019 Histoire'!N198)</f>
        <v/>
      </c>
      <c r="P71" s="297">
        <f>IF('MCC_2018-2019 Histoire'!O198="","",'MCC_2018-2019 Histoire'!O198)</f>
        <v>24</v>
      </c>
      <c r="Q71" s="730" t="str">
        <f>IF('MCC_2018-2019 Histoire'!P198="","",'MCC_2018-2019 Histoire'!P198)</f>
        <v/>
      </c>
      <c r="R71" s="1183" t="s">
        <v>1199</v>
      </c>
      <c r="S71" s="1183" t="s">
        <v>1198</v>
      </c>
      <c r="T71" s="1207" t="str">
        <f>IF('MCC_2018-2019 Histoire'!S198="","",'MCC_2018-2019 Histoire'!S198)</f>
        <v>50%CC
50%CT</v>
      </c>
      <c r="U71" s="1208" t="str">
        <f>IF('MCC_2018-2019 Histoire'!T198="","",'MCC_2018-2019 Histoire'!T198)</f>
        <v>Mixte</v>
      </c>
      <c r="V71" s="1208" t="str">
        <f>IF('MCC_2018-2019 Histoire'!U198="","",'MCC_2018-2019 Histoire'!U198)</f>
        <v>écrit + oral</v>
      </c>
      <c r="W71" s="1208" t="str">
        <f>IF('MCC_2018-2019 Histoire'!V198="","",'MCC_2018-2019 Histoire'!V198)</f>
        <v>CC = oral-écrit 
CT = écrit 2h00</v>
      </c>
      <c r="X71" s="1209">
        <f>IF('MCC_2018-2019 Histoire'!W198="","",'MCC_2018-2019 Histoire'!W198)</f>
        <v>1</v>
      </c>
      <c r="Y71" s="1208" t="str">
        <f>IF('MCC_2018-2019 Histoire'!X198="","",'MCC_2018-2019 Histoire'!X198)</f>
        <v>CT</v>
      </c>
      <c r="Z71" s="1208" t="str">
        <f>IF('MCC_2018-2019 Histoire'!Y198="","",'MCC_2018-2019 Histoire'!Y198)</f>
        <v>écrit</v>
      </c>
      <c r="AA71" s="1208" t="str">
        <f>IF('MCC_2018-2019 Histoire'!Z198="","",'MCC_2018-2019 Histoire'!Z198)</f>
        <v>2h00</v>
      </c>
      <c r="AB71" s="1086">
        <f>IF('MCC_2018-2019 Histoire'!AA198="","",'MCC_2018-2019 Histoire'!AA198)</f>
        <v>1</v>
      </c>
      <c r="AC71" s="1070" t="str">
        <f>IF('MCC_2018-2019 Histoire'!AB198="","",'MCC_2018-2019 Histoire'!AB198)</f>
        <v>CT</v>
      </c>
      <c r="AD71" s="1070" t="str">
        <f>IF('MCC_2018-2019 Histoire'!AC198="","",'MCC_2018-2019 Histoire'!AC198)</f>
        <v>écrit</v>
      </c>
      <c r="AE71" s="1070" t="str">
        <f>IF('MCC_2018-2019 Histoire'!AD198="","",'MCC_2018-2019 Histoire'!AD198)</f>
        <v>2h00</v>
      </c>
      <c r="AF71" s="1086">
        <f>IF('MCC_2018-2019 Histoire'!AE198="","",'MCC_2018-2019 Histoire'!AE198)</f>
        <v>1</v>
      </c>
      <c r="AG71" s="1070" t="str">
        <f>IF('MCC_2018-2019 Histoire'!AF198="","",'MCC_2018-2019 Histoire'!AF198)</f>
        <v>CT</v>
      </c>
      <c r="AH71" s="1070" t="str">
        <f>IF('MCC_2018-2019 Histoire'!AG198="","",'MCC_2018-2019 Histoire'!AG198)</f>
        <v>écrit</v>
      </c>
      <c r="AI71" s="1087" t="str">
        <f>IF('MCC_2018-2019 Histoire'!AH198="","",'MCC_2018-2019 Histoire'!AH198)</f>
        <v>2h00</v>
      </c>
      <c r="AJ71" s="724" t="str">
        <f>IF('MCC_2018-2019 Histoire'!AI198="","",'MCC_2018-2019 Histoire'!AI198)</f>
        <v>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v>
      </c>
    </row>
    <row r="72" spans="1:242" ht="23.25" customHeight="1">
      <c r="A72" s="330"/>
      <c r="B72" s="330"/>
      <c r="C72" s="1381" t="s">
        <v>292</v>
      </c>
      <c r="D72" s="1382"/>
      <c r="E72" s="1382"/>
      <c r="F72" s="1382"/>
      <c r="G72" s="1382"/>
      <c r="H72" s="1382"/>
      <c r="I72" s="1382"/>
      <c r="J72" s="1382"/>
      <c r="K72" s="1383"/>
      <c r="L72" s="1382"/>
      <c r="M72" s="1382"/>
      <c r="N72" s="1382"/>
      <c r="O72" s="770">
        <f>SUM(O55:O71)</f>
        <v>137</v>
      </c>
      <c r="P72" s="770">
        <f>SUM(P66:P71,P55:P60)</f>
        <v>125</v>
      </c>
      <c r="Q72" s="993"/>
      <c r="R72" s="972"/>
      <c r="S72" s="972"/>
      <c r="T72" s="1387"/>
      <c r="U72" s="1388"/>
      <c r="V72" s="1388"/>
      <c r="W72" s="1388"/>
      <c r="X72" s="1388"/>
      <c r="Y72" s="1388"/>
      <c r="Z72" s="1388"/>
      <c r="AA72" s="1388"/>
      <c r="AB72" s="1388"/>
      <c r="AC72" s="1388"/>
      <c r="AD72" s="1388"/>
      <c r="AE72" s="1388"/>
      <c r="AF72" s="1057"/>
      <c r="AG72" s="1057"/>
      <c r="AH72" s="1057"/>
      <c r="AI72" s="1074"/>
      <c r="AJ72" s="783"/>
    </row>
    <row r="73" spans="1:242" ht="23.25" customHeight="1">
      <c r="A73" s="396"/>
      <c r="B73" s="396"/>
      <c r="C73" s="784"/>
      <c r="D73" s="785"/>
      <c r="E73" s="1378" t="s">
        <v>273</v>
      </c>
      <c r="F73" s="1379"/>
      <c r="G73" s="1379"/>
      <c r="H73" s="1379"/>
      <c r="I73" s="1379"/>
      <c r="J73" s="1379"/>
      <c r="K73" s="1380"/>
      <c r="L73" s="1379"/>
      <c r="M73" s="1379"/>
      <c r="N73" s="1379"/>
      <c r="O73" s="1379"/>
      <c r="P73" s="1379"/>
      <c r="Q73" s="1380"/>
      <c r="R73" s="972"/>
      <c r="S73" s="972"/>
      <c r="T73" s="1065"/>
      <c r="U73" s="1066"/>
      <c r="V73" s="1384"/>
      <c r="W73" s="1385"/>
      <c r="X73" s="1385"/>
      <c r="Y73" s="1385"/>
      <c r="Z73" s="1385"/>
      <c r="AA73" s="1385"/>
      <c r="AB73" s="1385"/>
      <c r="AC73" s="1385"/>
      <c r="AD73" s="1385"/>
      <c r="AE73" s="1385"/>
      <c r="AF73" s="1385"/>
      <c r="AG73" s="1385"/>
      <c r="AH73" s="1386"/>
      <c r="AI73" s="1075"/>
      <c r="AJ73" s="786"/>
    </row>
    <row r="74" spans="1:242" ht="30.75" customHeight="1">
      <c r="A74" s="787"/>
      <c r="B74" s="787"/>
      <c r="C74" s="788"/>
      <c r="D74" s="788"/>
      <c r="E74" s="788"/>
      <c r="F74" s="788"/>
      <c r="G74" s="788"/>
      <c r="H74" s="788"/>
      <c r="I74" s="788"/>
      <c r="J74" s="788"/>
      <c r="K74" s="788"/>
      <c r="L74" s="832"/>
      <c r="M74" s="789"/>
      <c r="N74" s="788"/>
      <c r="O74" s="788"/>
      <c r="P74" s="788"/>
      <c r="Q74" s="790"/>
      <c r="R74" s="791"/>
      <c r="S74" s="791"/>
      <c r="T74" s="1065"/>
      <c r="U74" s="1066"/>
      <c r="V74" s="1066"/>
      <c r="W74" s="1066"/>
      <c r="X74" s="1066"/>
      <c r="Y74" s="1066"/>
      <c r="Z74" s="1066"/>
      <c r="AA74" s="1066"/>
      <c r="AB74" s="1066"/>
      <c r="AC74" s="1066"/>
      <c r="AD74" s="1066"/>
      <c r="AE74" s="1066"/>
      <c r="AF74" s="1066"/>
      <c r="AG74" s="1066"/>
      <c r="AH74" s="1066"/>
      <c r="AI74" s="1065"/>
      <c r="AJ74" s="791"/>
    </row>
    <row r="75" spans="1:242" s="498" customFormat="1" ht="31.5" customHeight="1">
      <c r="A75" s="490" t="s">
        <v>973</v>
      </c>
      <c r="B75" s="490" t="s">
        <v>971</v>
      </c>
      <c r="C75" s="491" t="s">
        <v>972</v>
      </c>
      <c r="D75" s="492" t="s">
        <v>15</v>
      </c>
      <c r="E75" s="493"/>
      <c r="F75" s="491"/>
      <c r="G75" s="491"/>
      <c r="H75" s="494"/>
      <c r="I75" s="491"/>
      <c r="J75" s="491"/>
      <c r="K75" s="491" t="s">
        <v>15</v>
      </c>
      <c r="L75" s="826" t="s">
        <v>15</v>
      </c>
      <c r="M75" s="722"/>
      <c r="N75" s="491"/>
      <c r="O75" s="495"/>
      <c r="P75" s="495"/>
      <c r="Q75" s="974"/>
      <c r="R75" s="726"/>
      <c r="S75" s="726"/>
      <c r="T75" s="1067"/>
      <c r="U75" s="1047"/>
      <c r="V75" s="1047"/>
      <c r="W75" s="1047"/>
      <c r="X75" s="1047"/>
      <c r="Y75" s="1047"/>
      <c r="Z75" s="1047"/>
      <c r="AA75" s="1047"/>
      <c r="AB75" s="1047"/>
      <c r="AC75" s="1047"/>
      <c r="AD75" s="1047"/>
      <c r="AE75" s="1047"/>
      <c r="AF75" s="1047"/>
      <c r="AG75" s="1047"/>
      <c r="AH75" s="1047"/>
      <c r="AI75" s="1088"/>
      <c r="AJ75" s="726"/>
      <c r="AK75" s="497"/>
      <c r="AL75" s="497"/>
      <c r="AM75" s="497"/>
      <c r="AN75" s="497"/>
      <c r="AO75" s="497"/>
      <c r="AP75" s="497"/>
      <c r="AQ75" s="497"/>
      <c r="AR75" s="497"/>
      <c r="AS75" s="497"/>
      <c r="AT75" s="497"/>
      <c r="AU75" s="497"/>
      <c r="AV75" s="497"/>
      <c r="AW75" s="497"/>
      <c r="AX75" s="497"/>
      <c r="AY75" s="497"/>
      <c r="AZ75" s="497"/>
      <c r="BA75" s="497"/>
      <c r="BB75" s="497"/>
      <c r="BC75" s="497"/>
      <c r="BD75" s="491"/>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c r="CB75" s="497"/>
      <c r="CC75" s="497"/>
      <c r="CD75" s="497"/>
      <c r="CE75" s="497"/>
      <c r="CF75" s="497"/>
      <c r="CG75" s="497"/>
      <c r="CH75" s="497"/>
      <c r="CI75" s="497"/>
      <c r="CJ75" s="497"/>
      <c r="CK75" s="497"/>
      <c r="CL75" s="497"/>
      <c r="CM75" s="497"/>
      <c r="CN75" s="497"/>
      <c r="CO75" s="497"/>
      <c r="CP75" s="497"/>
      <c r="CQ75" s="497"/>
      <c r="CR75" s="497"/>
      <c r="CS75" s="497"/>
      <c r="CT75" s="497"/>
      <c r="CU75" s="497"/>
      <c r="CV75" s="497"/>
      <c r="CW75" s="497"/>
      <c r="CX75" s="497"/>
      <c r="CY75" s="497"/>
      <c r="CZ75" s="497"/>
      <c r="DA75" s="497"/>
      <c r="DB75" s="497"/>
      <c r="DC75" s="497"/>
      <c r="DD75" s="497"/>
      <c r="DE75" s="497"/>
      <c r="DF75" s="497"/>
      <c r="DG75" s="497"/>
      <c r="DH75" s="497"/>
      <c r="DI75" s="497"/>
      <c r="DJ75" s="497"/>
      <c r="DK75" s="497"/>
      <c r="DL75" s="497"/>
      <c r="DM75" s="497"/>
      <c r="DN75" s="497"/>
      <c r="DO75" s="497"/>
      <c r="DP75" s="497"/>
      <c r="DQ75" s="497"/>
      <c r="DR75" s="497"/>
      <c r="DS75" s="497"/>
      <c r="DT75" s="497"/>
      <c r="DU75" s="497"/>
      <c r="DV75" s="497"/>
      <c r="DW75" s="497"/>
      <c r="DX75" s="497"/>
      <c r="DY75" s="497"/>
      <c r="DZ75" s="497"/>
      <c r="EA75" s="497"/>
      <c r="EB75" s="497"/>
      <c r="EC75" s="497"/>
      <c r="ED75" s="497"/>
      <c r="EE75" s="497"/>
      <c r="EF75" s="497"/>
      <c r="EG75" s="497"/>
      <c r="EH75" s="497"/>
      <c r="EI75" s="497"/>
      <c r="EJ75" s="497"/>
      <c r="EK75" s="497"/>
      <c r="EL75" s="497"/>
      <c r="EM75" s="497"/>
      <c r="EN75" s="497"/>
      <c r="EO75" s="497"/>
      <c r="EP75" s="497"/>
      <c r="EQ75" s="497"/>
      <c r="ER75" s="497"/>
      <c r="ES75" s="497"/>
      <c r="ET75" s="497"/>
      <c r="EU75" s="497"/>
      <c r="EV75" s="497"/>
      <c r="EW75" s="497"/>
      <c r="EX75" s="497"/>
      <c r="EY75" s="497"/>
      <c r="EZ75" s="497"/>
      <c r="FA75" s="497"/>
      <c r="FB75" s="497"/>
      <c r="FC75" s="497"/>
      <c r="FD75" s="497"/>
      <c r="FE75" s="497"/>
      <c r="FF75" s="497"/>
      <c r="FG75" s="497"/>
      <c r="FH75" s="497"/>
      <c r="FI75" s="497"/>
      <c r="FJ75" s="497"/>
      <c r="FK75" s="497"/>
      <c r="FL75" s="497"/>
      <c r="FM75" s="497"/>
      <c r="FN75" s="497"/>
      <c r="FO75" s="497"/>
      <c r="FP75" s="497"/>
      <c r="FQ75" s="497"/>
      <c r="FR75" s="497"/>
      <c r="FS75" s="497"/>
      <c r="FT75" s="497"/>
      <c r="FU75" s="497"/>
      <c r="FV75" s="497"/>
      <c r="FW75" s="497"/>
      <c r="FX75" s="497"/>
      <c r="FY75" s="497"/>
      <c r="FZ75" s="497"/>
      <c r="GA75" s="497"/>
      <c r="GB75" s="497"/>
      <c r="GC75" s="497"/>
      <c r="GD75" s="497"/>
      <c r="GE75" s="497"/>
      <c r="GF75" s="497"/>
      <c r="GG75" s="497"/>
      <c r="GH75" s="497"/>
      <c r="GI75" s="497"/>
      <c r="GJ75" s="497"/>
      <c r="GK75" s="497"/>
      <c r="GL75" s="497"/>
      <c r="GM75" s="497"/>
      <c r="GN75" s="497"/>
      <c r="GO75" s="497"/>
      <c r="GP75" s="497"/>
      <c r="GQ75" s="497"/>
      <c r="GR75" s="497"/>
      <c r="GS75" s="497"/>
      <c r="GT75" s="497"/>
      <c r="GU75" s="497"/>
      <c r="GV75" s="497"/>
      <c r="GW75" s="497"/>
      <c r="GX75" s="497"/>
      <c r="GY75" s="497"/>
      <c r="GZ75" s="497"/>
      <c r="HA75" s="497"/>
      <c r="HB75" s="497"/>
      <c r="HC75" s="497"/>
      <c r="HD75" s="497"/>
      <c r="HE75" s="497"/>
      <c r="HF75" s="497"/>
      <c r="HG75" s="497"/>
      <c r="HH75" s="497"/>
      <c r="HI75" s="497"/>
      <c r="HJ75" s="497"/>
      <c r="HK75" s="497"/>
      <c r="HL75" s="497"/>
      <c r="HM75" s="497"/>
      <c r="HN75" s="497"/>
      <c r="HO75" s="497"/>
      <c r="HP75" s="497"/>
      <c r="HQ75" s="497"/>
      <c r="HR75" s="497"/>
      <c r="HS75" s="497"/>
      <c r="HT75" s="497"/>
      <c r="HU75" s="497"/>
      <c r="HV75" s="497"/>
      <c r="HW75" s="497"/>
      <c r="HX75" s="497"/>
      <c r="HY75" s="497"/>
      <c r="HZ75" s="497"/>
      <c r="IA75" s="497"/>
      <c r="IB75" s="497"/>
      <c r="IC75" s="497"/>
      <c r="ID75" s="497"/>
      <c r="IE75" s="497"/>
      <c r="IF75" s="497"/>
      <c r="IG75" s="497"/>
      <c r="IH75" s="497"/>
    </row>
    <row r="76" spans="1:242" s="498" customFormat="1" ht="31.5" hidden="1" customHeight="1">
      <c r="A76" s="490" t="s">
        <v>1180</v>
      </c>
      <c r="B76" s="490" t="s">
        <v>513</v>
      </c>
      <c r="C76" s="491" t="s">
        <v>970</v>
      </c>
      <c r="D76" s="492" t="s">
        <v>1137</v>
      </c>
      <c r="E76" s="722" t="s">
        <v>710</v>
      </c>
      <c r="F76" s="491"/>
      <c r="G76" s="491"/>
      <c r="H76" s="494"/>
      <c r="I76" s="491"/>
      <c r="J76" s="491"/>
      <c r="K76" s="491" t="s">
        <v>15</v>
      </c>
      <c r="L76" s="826" t="s">
        <v>15</v>
      </c>
      <c r="M76" s="722"/>
      <c r="N76" s="491"/>
      <c r="O76" s="495"/>
      <c r="P76" s="495"/>
      <c r="Q76" s="974"/>
      <c r="R76" s="726"/>
      <c r="S76" s="726"/>
      <c r="T76" s="1067"/>
      <c r="U76" s="1047"/>
      <c r="V76" s="1047"/>
      <c r="W76" s="1047"/>
      <c r="X76" s="1047"/>
      <c r="Y76" s="1047"/>
      <c r="Z76" s="1047"/>
      <c r="AA76" s="1047"/>
      <c r="AB76" s="1047"/>
      <c r="AC76" s="1047"/>
      <c r="AD76" s="1047"/>
      <c r="AE76" s="1047"/>
      <c r="AF76" s="1047"/>
      <c r="AG76" s="1047"/>
      <c r="AH76" s="1047"/>
      <c r="AI76" s="1088"/>
      <c r="AJ76" s="726"/>
      <c r="AK76" s="497"/>
      <c r="AL76" s="497"/>
      <c r="AM76" s="497"/>
      <c r="AN76" s="497"/>
      <c r="AO76" s="497"/>
      <c r="AP76" s="497"/>
      <c r="AQ76" s="497"/>
      <c r="AR76" s="497"/>
      <c r="AS76" s="497"/>
      <c r="AT76" s="497"/>
      <c r="AU76" s="497"/>
      <c r="AV76" s="497"/>
      <c r="AW76" s="497"/>
      <c r="AX76" s="497"/>
      <c r="AY76" s="497"/>
      <c r="AZ76" s="497"/>
      <c r="BA76" s="497"/>
      <c r="BB76" s="497"/>
      <c r="BC76" s="497"/>
      <c r="BD76" s="491"/>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c r="CB76" s="497"/>
      <c r="CC76" s="497"/>
      <c r="CD76" s="497"/>
      <c r="CE76" s="497"/>
      <c r="CF76" s="497"/>
      <c r="CG76" s="497"/>
      <c r="CH76" s="497"/>
      <c r="CI76" s="497"/>
      <c r="CJ76" s="497"/>
      <c r="CK76" s="497"/>
      <c r="CL76" s="497"/>
      <c r="CM76" s="497"/>
      <c r="CN76" s="497"/>
      <c r="CO76" s="497"/>
      <c r="CP76" s="497"/>
      <c r="CQ76" s="497"/>
      <c r="CR76" s="497"/>
      <c r="CS76" s="497"/>
      <c r="CT76" s="497"/>
      <c r="CU76" s="497"/>
      <c r="CV76" s="497"/>
      <c r="CW76" s="497"/>
      <c r="CX76" s="497"/>
      <c r="CY76" s="497"/>
      <c r="CZ76" s="497"/>
      <c r="DA76" s="497"/>
      <c r="DB76" s="497"/>
      <c r="DC76" s="497"/>
      <c r="DD76" s="497"/>
      <c r="DE76" s="497"/>
      <c r="DF76" s="497"/>
      <c r="DG76" s="497"/>
      <c r="DH76" s="497"/>
      <c r="DI76" s="497"/>
      <c r="DJ76" s="497"/>
      <c r="DK76" s="497"/>
      <c r="DL76" s="497"/>
      <c r="DM76" s="497"/>
      <c r="DN76" s="497"/>
      <c r="DO76" s="497"/>
      <c r="DP76" s="497"/>
      <c r="DQ76" s="497"/>
      <c r="DR76" s="497"/>
      <c r="DS76" s="497"/>
      <c r="DT76" s="497"/>
      <c r="DU76" s="497"/>
      <c r="DV76" s="497"/>
      <c r="DW76" s="497"/>
      <c r="DX76" s="497"/>
      <c r="DY76" s="497"/>
      <c r="DZ76" s="497"/>
      <c r="EA76" s="497"/>
      <c r="EB76" s="497"/>
      <c r="EC76" s="497"/>
      <c r="ED76" s="497"/>
      <c r="EE76" s="497"/>
      <c r="EF76" s="497"/>
      <c r="EG76" s="497"/>
      <c r="EH76" s="497"/>
      <c r="EI76" s="497"/>
      <c r="EJ76" s="497"/>
      <c r="EK76" s="497"/>
      <c r="EL76" s="497"/>
      <c r="EM76" s="497"/>
      <c r="EN76" s="497"/>
      <c r="EO76" s="497"/>
      <c r="EP76" s="497"/>
      <c r="EQ76" s="497"/>
      <c r="ER76" s="497"/>
      <c r="ES76" s="497"/>
      <c r="ET76" s="497"/>
      <c r="EU76" s="497"/>
      <c r="EV76" s="497"/>
      <c r="EW76" s="497"/>
      <c r="EX76" s="497"/>
      <c r="EY76" s="497"/>
      <c r="EZ76" s="497"/>
      <c r="FA76" s="497"/>
      <c r="FB76" s="497"/>
      <c r="FC76" s="497"/>
      <c r="FD76" s="497"/>
      <c r="FE76" s="497"/>
      <c r="FF76" s="497"/>
      <c r="FG76" s="497"/>
      <c r="FH76" s="497"/>
      <c r="FI76" s="497"/>
      <c r="FJ76" s="497"/>
      <c r="FK76" s="497"/>
      <c r="FL76" s="497"/>
      <c r="FM76" s="497"/>
      <c r="FN76" s="497"/>
      <c r="FO76" s="497"/>
      <c r="FP76" s="497"/>
      <c r="FQ76" s="497"/>
      <c r="FR76" s="497"/>
      <c r="FS76" s="497"/>
      <c r="FT76" s="497"/>
      <c r="FU76" s="497"/>
      <c r="FV76" s="497"/>
      <c r="FW76" s="497"/>
      <c r="FX76" s="497"/>
      <c r="FY76" s="497"/>
      <c r="FZ76" s="497"/>
      <c r="GA76" s="497"/>
      <c r="GB76" s="497"/>
      <c r="GC76" s="497"/>
      <c r="GD76" s="497"/>
      <c r="GE76" s="497"/>
      <c r="GF76" s="497"/>
      <c r="GG76" s="497"/>
      <c r="GH76" s="497"/>
      <c r="GI76" s="497"/>
      <c r="GJ76" s="497"/>
      <c r="GK76" s="497"/>
      <c r="GL76" s="497"/>
      <c r="GM76" s="497"/>
      <c r="GN76" s="497"/>
      <c r="GO76" s="497"/>
      <c r="GP76" s="497"/>
      <c r="GQ76" s="497"/>
      <c r="GR76" s="497"/>
      <c r="GS76" s="497"/>
      <c r="GT76" s="497"/>
      <c r="GU76" s="497"/>
      <c r="GV76" s="497"/>
      <c r="GW76" s="497"/>
      <c r="GX76" s="497"/>
      <c r="GY76" s="497"/>
      <c r="GZ76" s="497"/>
      <c r="HA76" s="497"/>
      <c r="HB76" s="497"/>
      <c r="HC76" s="497"/>
      <c r="HD76" s="497"/>
      <c r="HE76" s="497"/>
      <c r="HF76" s="497"/>
      <c r="HG76" s="497"/>
      <c r="HH76" s="497"/>
      <c r="HI76" s="497"/>
      <c r="HJ76" s="497"/>
      <c r="HK76" s="497"/>
      <c r="HL76" s="497"/>
      <c r="HM76" s="497"/>
      <c r="HN76" s="497"/>
      <c r="HO76" s="497"/>
      <c r="HP76" s="497"/>
      <c r="HQ76" s="497"/>
      <c r="HR76" s="497"/>
      <c r="HS76" s="497"/>
      <c r="HT76" s="497"/>
      <c r="HU76" s="497"/>
      <c r="HV76" s="497"/>
      <c r="HW76" s="497"/>
      <c r="HX76" s="497"/>
      <c r="HY76" s="497"/>
      <c r="HZ76" s="497"/>
      <c r="IA76" s="497"/>
      <c r="IB76" s="497"/>
      <c r="IC76" s="497"/>
      <c r="ID76" s="497"/>
      <c r="IE76" s="497"/>
      <c r="IF76" s="497"/>
      <c r="IG76" s="497"/>
      <c r="IH76" s="497"/>
    </row>
    <row r="77" spans="1:242" s="498" customFormat="1" ht="31.5" hidden="1" customHeight="1">
      <c r="A77" s="811"/>
      <c r="B77" s="811"/>
      <c r="C77" s="818" t="s">
        <v>1053</v>
      </c>
      <c r="D77" s="819"/>
      <c r="E77" s="820"/>
      <c r="F77" s="821"/>
      <c r="G77" s="821"/>
      <c r="H77" s="822"/>
      <c r="I77" s="821">
        <f>+I78+I79+I80+I84</f>
        <v>20</v>
      </c>
      <c r="J77" s="821">
        <f>+J78+J79+J80+J84</f>
        <v>20</v>
      </c>
      <c r="K77" s="821"/>
      <c r="L77" s="837"/>
      <c r="M77" s="820"/>
      <c r="N77" s="821"/>
      <c r="O77" s="823"/>
      <c r="P77" s="823"/>
      <c r="Q77" s="994"/>
      <c r="R77" s="823"/>
      <c r="S77" s="823"/>
      <c r="T77" s="1067"/>
      <c r="U77" s="1089"/>
      <c r="V77" s="1089"/>
      <c r="W77" s="1089"/>
      <c r="X77" s="1089"/>
      <c r="Y77" s="1090"/>
      <c r="Z77" s="1090"/>
      <c r="AA77" s="1090"/>
      <c r="AB77" s="1090"/>
      <c r="AC77" s="1090"/>
      <c r="AD77" s="1090"/>
      <c r="AE77" s="1090"/>
      <c r="AF77" s="1090"/>
      <c r="AG77" s="1090"/>
      <c r="AH77" s="1090"/>
      <c r="AI77" s="1091"/>
      <c r="AJ77" s="810"/>
      <c r="AK77" s="497"/>
      <c r="AL77" s="497"/>
      <c r="AM77" s="497"/>
      <c r="AN77" s="497"/>
      <c r="AO77" s="497"/>
      <c r="AP77" s="497"/>
      <c r="AQ77" s="497"/>
      <c r="AR77" s="497"/>
      <c r="AS77" s="497"/>
      <c r="AT77" s="497"/>
      <c r="AU77" s="497"/>
      <c r="AV77" s="497"/>
      <c r="AW77" s="497"/>
      <c r="AX77" s="497"/>
      <c r="AY77" s="497"/>
      <c r="AZ77" s="497"/>
      <c r="BA77" s="497"/>
      <c r="BB77" s="497"/>
      <c r="BC77" s="497"/>
      <c r="BD77" s="809"/>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c r="CB77" s="497"/>
      <c r="CC77" s="497"/>
      <c r="CD77" s="497"/>
      <c r="CE77" s="497"/>
      <c r="CF77" s="497"/>
      <c r="CG77" s="497"/>
      <c r="CH77" s="497"/>
      <c r="CI77" s="497"/>
      <c r="CJ77" s="497"/>
      <c r="CK77" s="497"/>
      <c r="CL77" s="497"/>
      <c r="CM77" s="497"/>
      <c r="CN77" s="497"/>
      <c r="CO77" s="497"/>
      <c r="CP77" s="497"/>
      <c r="CQ77" s="497"/>
      <c r="CR77" s="497"/>
      <c r="CS77" s="497"/>
      <c r="CT77" s="497"/>
      <c r="CU77" s="497"/>
      <c r="CV77" s="497"/>
      <c r="CW77" s="497"/>
      <c r="CX77" s="497"/>
      <c r="CY77" s="497"/>
      <c r="CZ77" s="497"/>
      <c r="DA77" s="497"/>
      <c r="DB77" s="497"/>
      <c r="DC77" s="497"/>
      <c r="DD77" s="497"/>
      <c r="DE77" s="497"/>
      <c r="DF77" s="497"/>
      <c r="DG77" s="497"/>
      <c r="DH77" s="497"/>
      <c r="DI77" s="497"/>
      <c r="DJ77" s="497"/>
      <c r="DK77" s="497"/>
      <c r="DL77" s="497"/>
      <c r="DM77" s="497"/>
      <c r="DN77" s="497"/>
      <c r="DO77" s="497"/>
      <c r="DP77" s="497"/>
      <c r="DQ77" s="497"/>
      <c r="DR77" s="497"/>
      <c r="DS77" s="497"/>
      <c r="DT77" s="497"/>
      <c r="DU77" s="497"/>
      <c r="DV77" s="497"/>
      <c r="DW77" s="497"/>
      <c r="DX77" s="497"/>
      <c r="DY77" s="497"/>
      <c r="DZ77" s="497"/>
      <c r="EA77" s="497"/>
      <c r="EB77" s="497"/>
      <c r="EC77" s="497"/>
      <c r="ED77" s="497"/>
      <c r="EE77" s="497"/>
      <c r="EF77" s="497"/>
      <c r="EG77" s="497"/>
      <c r="EH77" s="497"/>
      <c r="EI77" s="497"/>
      <c r="EJ77" s="497"/>
      <c r="EK77" s="497"/>
      <c r="EL77" s="497"/>
      <c r="EM77" s="497"/>
      <c r="EN77" s="497"/>
      <c r="EO77" s="497"/>
      <c r="EP77" s="497"/>
      <c r="EQ77" s="497"/>
      <c r="ER77" s="497"/>
      <c r="ES77" s="497"/>
      <c r="ET77" s="497"/>
      <c r="EU77" s="497"/>
      <c r="EV77" s="497"/>
      <c r="EW77" s="497"/>
      <c r="EX77" s="497"/>
      <c r="EY77" s="497"/>
      <c r="EZ77" s="497"/>
      <c r="FA77" s="497"/>
      <c r="FB77" s="497"/>
      <c r="FC77" s="497"/>
      <c r="FD77" s="497"/>
      <c r="FE77" s="497"/>
      <c r="FF77" s="497"/>
      <c r="FG77" s="497"/>
      <c r="FH77" s="497"/>
      <c r="FI77" s="497"/>
      <c r="FJ77" s="497"/>
      <c r="FK77" s="497"/>
      <c r="FL77" s="497"/>
      <c r="FM77" s="497"/>
      <c r="FN77" s="497"/>
      <c r="FO77" s="497"/>
      <c r="FP77" s="497"/>
      <c r="FQ77" s="497"/>
      <c r="FR77" s="497"/>
      <c r="FS77" s="497"/>
      <c r="FT77" s="497"/>
      <c r="FU77" s="497"/>
      <c r="FV77" s="497"/>
      <c r="FW77" s="497"/>
      <c r="FX77" s="497"/>
      <c r="FY77" s="497"/>
      <c r="FZ77" s="497"/>
      <c r="GA77" s="497"/>
      <c r="GB77" s="497"/>
      <c r="GC77" s="497"/>
      <c r="GD77" s="497"/>
      <c r="GE77" s="497"/>
      <c r="GF77" s="497"/>
      <c r="GG77" s="497"/>
      <c r="GH77" s="497"/>
      <c r="GI77" s="497"/>
      <c r="GJ77" s="497"/>
      <c r="GK77" s="497"/>
      <c r="GL77" s="497"/>
      <c r="GM77" s="497"/>
      <c r="GN77" s="497"/>
      <c r="GO77" s="497"/>
      <c r="GP77" s="497"/>
      <c r="GQ77" s="497"/>
      <c r="GR77" s="497"/>
      <c r="GS77" s="497"/>
      <c r="GT77" s="497"/>
      <c r="GU77" s="497"/>
      <c r="GV77" s="497"/>
      <c r="GW77" s="497"/>
      <c r="GX77" s="497"/>
      <c r="GY77" s="497"/>
      <c r="GZ77" s="497"/>
      <c r="HA77" s="497"/>
      <c r="HB77" s="497"/>
      <c r="HC77" s="497"/>
      <c r="HD77" s="497"/>
      <c r="HE77" s="497"/>
      <c r="HF77" s="497"/>
      <c r="HG77" s="497"/>
      <c r="HH77" s="497"/>
      <c r="HI77" s="497"/>
      <c r="HJ77" s="497"/>
      <c r="HK77" s="497"/>
      <c r="HL77" s="497"/>
      <c r="HM77" s="497"/>
      <c r="HN77" s="497"/>
      <c r="HO77" s="497"/>
      <c r="HP77" s="497"/>
      <c r="HQ77" s="497"/>
      <c r="HR77" s="497"/>
      <c r="HS77" s="497"/>
      <c r="HT77" s="497"/>
      <c r="HU77" s="497"/>
      <c r="HV77" s="497"/>
      <c r="HW77" s="497"/>
      <c r="HX77" s="497"/>
      <c r="HY77" s="497"/>
      <c r="HZ77" s="497"/>
      <c r="IA77" s="497"/>
      <c r="IB77" s="497"/>
      <c r="IC77" s="497"/>
      <c r="ID77" s="497"/>
      <c r="IE77" s="497"/>
      <c r="IF77" s="497"/>
      <c r="IG77" s="497"/>
      <c r="IH77" s="497"/>
    </row>
    <row r="78" spans="1:242" ht="43.5" hidden="1" customHeight="1">
      <c r="A78" s="777"/>
      <c r="B78" s="547" t="s">
        <v>432</v>
      </c>
      <c r="C78" s="434" t="str">
        <f>IF('MCC_2018-2019 Histoire'!C176="","",'MCC_2018-2019 Histoire'!C176)</f>
        <v>Histoire du monde méditerranéen antique</v>
      </c>
      <c r="D78" s="296" t="s">
        <v>1127</v>
      </c>
      <c r="E78" s="552" t="s">
        <v>130</v>
      </c>
      <c r="F78" s="626"/>
      <c r="G78" s="557" t="s">
        <v>22</v>
      </c>
      <c r="H78" s="295"/>
      <c r="I78" s="296" t="s">
        <v>23</v>
      </c>
      <c r="J78" s="296">
        <v>6</v>
      </c>
      <c r="K78" s="721" t="str">
        <f>IF('MCC_2018-2019 Histoire'!K176="","",'MCC_2018-2019 Histoire'!K176)</f>
        <v>CASTAGNEZ Noëlline</v>
      </c>
      <c r="L78" s="723" t="str">
        <f>IF('MCC_2018-2019 Histoire'!L176="","",'MCC_2018-2019 Histoire'!L176)</f>
        <v>21</v>
      </c>
      <c r="M78" s="778">
        <v>25</v>
      </c>
      <c r="N78" s="776" t="e">
        <f>(M78/#REF!)*100</f>
        <v>#REF!</v>
      </c>
      <c r="O78" s="297">
        <f>IF('MCC_2018-2019 Histoire'!N176="","",'MCC_2018-2019 Histoire'!N176)</f>
        <v>24</v>
      </c>
      <c r="P78" s="297">
        <f>IF('MCC_2018-2019 Histoire'!O176="","",'MCC_2018-2019 Histoire'!O176)</f>
        <v>24</v>
      </c>
      <c r="Q78" s="730" t="str">
        <f>IF('MCC_2018-2019 Histoire'!P176="","",'MCC_2018-2019 Histoire'!P176)</f>
        <v/>
      </c>
      <c r="R78" s="730" t="str">
        <f>IF('MCC_2018-2019 Histoire'!Q176="","",'MCC_2018-2019 Histoire'!Q176)</f>
        <v/>
      </c>
      <c r="S78" s="730" t="str">
        <f>IF('MCC_2018-2019 Histoire'!R176="","",'MCC_2018-2019 Histoire'!R176)</f>
        <v/>
      </c>
      <c r="T78" s="1068" t="str">
        <f>IF('MCC_2018-2019 Histoire'!S176="","",'MCC_2018-2019 Histoire'!S176)</f>
        <v>50% CC
50% CT</v>
      </c>
      <c r="U78" s="1049" t="str">
        <f>IF('MCC_2018-2019 Histoire'!T176="","",'MCC_2018-2019 Histoire'!T176)</f>
        <v>Mixte</v>
      </c>
      <c r="V78" s="1049" t="str">
        <f>IF('MCC_2018-2019 Histoire'!U176="","",'MCC_2018-2019 Histoire'!U176)</f>
        <v>écrit + oral</v>
      </c>
      <c r="W78" s="1049" t="str">
        <f>IF('MCC_2018-2019 Histoire'!V176="","",'MCC_2018-2019 Histoire'!V176)</f>
        <v>CT = écrit 4h00</v>
      </c>
      <c r="X78" s="1048">
        <f>IF('MCC_2018-2019 Histoire'!W176="","",'MCC_2018-2019 Histoire'!W176)</f>
        <v>1</v>
      </c>
      <c r="Y78" s="1049" t="str">
        <f>IF('MCC_2018-2019 Histoire'!X176="","",'MCC_2018-2019 Histoire'!X176)</f>
        <v>CT</v>
      </c>
      <c r="Z78" s="1049" t="str">
        <f>IF('MCC_2018-2019 Histoire'!Y176="","",'MCC_2018-2019 Histoire'!Y176)</f>
        <v>écrit</v>
      </c>
      <c r="AA78" s="1049" t="str">
        <f>IF('MCC_2018-2019 Histoire'!Z176="","",'MCC_2018-2019 Histoire'!Z176)</f>
        <v>4h00</v>
      </c>
      <c r="AB78" s="1048">
        <f>IF('MCC_2018-2019 Histoire'!AA176="","",'MCC_2018-2019 Histoire'!AA176)</f>
        <v>1</v>
      </c>
      <c r="AC78" s="1049" t="str">
        <f>IF('MCC_2018-2019 Histoire'!AB176="","",'MCC_2018-2019 Histoire'!AB176)</f>
        <v>CT</v>
      </c>
      <c r="AD78" s="1049" t="str">
        <f>IF('MCC_2018-2019 Histoire'!AC176="","",'MCC_2018-2019 Histoire'!AC176)</f>
        <v>écrit</v>
      </c>
      <c r="AE78" s="1049" t="str">
        <f>IF('MCC_2018-2019 Histoire'!AD176="","",'MCC_2018-2019 Histoire'!AD176)</f>
        <v>4h00</v>
      </c>
      <c r="AF78" s="1048">
        <f>IF('MCC_2018-2019 Histoire'!AE176="","",'MCC_2018-2019 Histoire'!AE176)</f>
        <v>1</v>
      </c>
      <c r="AG78" s="1049" t="str">
        <f>IF('MCC_2018-2019 Histoire'!AF176="","",'MCC_2018-2019 Histoire'!AF176)</f>
        <v>CT</v>
      </c>
      <c r="AH78" s="1049" t="str">
        <f>IF('MCC_2018-2019 Histoire'!AG176="","",'MCC_2018-2019 Histoire'!AG176)</f>
        <v>écrit</v>
      </c>
      <c r="AI78" s="1049" t="str">
        <f>IF('MCC_2018-2019 Histoire'!AH176="","",'MCC_2018-2019 Histoire'!AH176)</f>
        <v>4h00</v>
      </c>
      <c r="AJ78" s="841" t="str">
        <f>IF('MCC_2018-2019 Histoire'!AI176="","",'MCC_2018-2019 Histoire'!AI176)</f>
        <v>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v>
      </c>
    </row>
    <row r="79" spans="1:242" ht="43.5" hidden="1" customHeight="1">
      <c r="A79" s="777"/>
      <c r="B79" s="547" t="s">
        <v>433</v>
      </c>
      <c r="C79" s="434" t="str">
        <f>IF('MCC_2018-2019 Histoire'!C177="","",'MCC_2018-2019 Histoire'!C177)</f>
        <v>Histoire sociale et culturelle de l’Europe moderne</v>
      </c>
      <c r="D79" s="296" t="s">
        <v>1128</v>
      </c>
      <c r="E79" s="552" t="s">
        <v>130</v>
      </c>
      <c r="F79" s="626"/>
      <c r="G79" s="557" t="s">
        <v>22</v>
      </c>
      <c r="H79" s="295"/>
      <c r="I79" s="296" t="s">
        <v>23</v>
      </c>
      <c r="J79" s="296">
        <v>6</v>
      </c>
      <c r="K79" s="942" t="s">
        <v>1188</v>
      </c>
      <c r="L79" s="723" t="str">
        <f>IF('MCC_2018-2019 Histoire'!L177="","",'MCC_2018-2019 Histoire'!L177)</f>
        <v>22</v>
      </c>
      <c r="M79" s="778">
        <v>25</v>
      </c>
      <c r="N79" s="776" t="e">
        <f>(M79/#REF!)*100</f>
        <v>#REF!</v>
      </c>
      <c r="O79" s="297">
        <f>IF('MCC_2018-2019 Histoire'!N177="","",'MCC_2018-2019 Histoire'!N177)</f>
        <v>24</v>
      </c>
      <c r="P79" s="297">
        <f>IF('MCC_2018-2019 Histoire'!O177="","",'MCC_2018-2019 Histoire'!O177)</f>
        <v>24</v>
      </c>
      <c r="Q79" s="730" t="str">
        <f>IF('MCC_2018-2019 Histoire'!P177="","",'MCC_2018-2019 Histoire'!P177)</f>
        <v/>
      </c>
      <c r="R79" s="730" t="str">
        <f>IF('MCC_2018-2019 Histoire'!Q177="","",'MCC_2018-2019 Histoire'!Q177)</f>
        <v/>
      </c>
      <c r="S79" s="730" t="str">
        <f>IF('MCC_2018-2019 Histoire'!R177="","",'MCC_2018-2019 Histoire'!R177)</f>
        <v/>
      </c>
      <c r="T79" s="1068" t="str">
        <f>IF('MCC_2018-2019 Histoire'!S177="","",'MCC_2018-2019 Histoire'!S177)</f>
        <v>50% CC
50% CT</v>
      </c>
      <c r="U79" s="1049" t="str">
        <f>IF('MCC_2018-2019 Histoire'!T177="","",'MCC_2018-2019 Histoire'!T177)</f>
        <v>Mixte</v>
      </c>
      <c r="V79" s="1049" t="str">
        <f>IF('MCC_2018-2019 Histoire'!U177="","",'MCC_2018-2019 Histoire'!U177)</f>
        <v>écrit + oral</v>
      </c>
      <c r="W79" s="1049" t="str">
        <f>IF('MCC_2018-2019 Histoire'!V177="","",'MCC_2018-2019 Histoire'!V177)</f>
        <v>CT = écrit 4h00</v>
      </c>
      <c r="X79" s="1048">
        <f>IF('MCC_2018-2019 Histoire'!W177="","",'MCC_2018-2019 Histoire'!W177)</f>
        <v>1</v>
      </c>
      <c r="Y79" s="1049" t="str">
        <f>IF('MCC_2018-2019 Histoire'!X177="","",'MCC_2018-2019 Histoire'!X177)</f>
        <v>CT</v>
      </c>
      <c r="Z79" s="1049" t="str">
        <f>IF('MCC_2018-2019 Histoire'!Y177="","",'MCC_2018-2019 Histoire'!Y177)</f>
        <v>écrit</v>
      </c>
      <c r="AA79" s="1049" t="str">
        <f>IF('MCC_2018-2019 Histoire'!Z177="","",'MCC_2018-2019 Histoire'!Z177)</f>
        <v>4h00</v>
      </c>
      <c r="AB79" s="1048">
        <f>IF('MCC_2018-2019 Histoire'!AA177="","",'MCC_2018-2019 Histoire'!AA177)</f>
        <v>1</v>
      </c>
      <c r="AC79" s="1049" t="str">
        <f>IF('MCC_2018-2019 Histoire'!AB177="","",'MCC_2018-2019 Histoire'!AB177)</f>
        <v>CT</v>
      </c>
      <c r="AD79" s="1049" t="str">
        <f>IF('MCC_2018-2019 Histoire'!AC177="","",'MCC_2018-2019 Histoire'!AC177)</f>
        <v>écrit</v>
      </c>
      <c r="AE79" s="1049" t="str">
        <f>IF('MCC_2018-2019 Histoire'!AD177="","",'MCC_2018-2019 Histoire'!AD177)</f>
        <v>4h00</v>
      </c>
      <c r="AF79" s="1048">
        <f>IF('MCC_2018-2019 Histoire'!AE177="","",'MCC_2018-2019 Histoire'!AE177)</f>
        <v>1</v>
      </c>
      <c r="AG79" s="1049" t="str">
        <f>IF('MCC_2018-2019 Histoire'!AF177="","",'MCC_2018-2019 Histoire'!AF177)</f>
        <v>CT</v>
      </c>
      <c r="AH79" s="1049" t="str">
        <f>IF('MCC_2018-2019 Histoire'!AG177="","",'MCC_2018-2019 Histoire'!AG177)</f>
        <v>écrit</v>
      </c>
      <c r="AI79" s="1049" t="str">
        <f>IF('MCC_2018-2019 Histoire'!AH177="","",'MCC_2018-2019 Histoire'!AH177)</f>
        <v>4h00</v>
      </c>
      <c r="AJ79" s="841" t="str">
        <f>IF('MCC_2018-2019 Histoire'!AI177="","",'MCC_2018-2019 Histoire'!AI177)</f>
        <v>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v>
      </c>
    </row>
    <row r="80" spans="1:242" s="505" customFormat="1" ht="28.5" hidden="1" customHeight="1">
      <c r="A80" s="507" t="s">
        <v>1049</v>
      </c>
      <c r="B80" s="507" t="s">
        <v>515</v>
      </c>
      <c r="C80" s="508" t="str">
        <f>+'MCC_2018-2019 Histoire'!C184</f>
        <v>Les outils de l’historien 1 (2 UE au choix parmi 3)</v>
      </c>
      <c r="D80" s="509"/>
      <c r="E80" s="719" t="s">
        <v>756</v>
      </c>
      <c r="F80" s="509"/>
      <c r="G80" s="510" t="s">
        <v>22</v>
      </c>
      <c r="H80" s="511" t="s">
        <v>1052</v>
      </c>
      <c r="I80" s="512">
        <f>+I81+I82</f>
        <v>6</v>
      </c>
      <c r="J80" s="512">
        <f>+J81+J82</f>
        <v>6</v>
      </c>
      <c r="K80" s="512"/>
      <c r="L80" s="827"/>
      <c r="M80" s="577"/>
      <c r="N80" s="511"/>
      <c r="O80" s="513"/>
      <c r="P80" s="513"/>
      <c r="Q80" s="1024"/>
      <c r="R80" s="725"/>
      <c r="S80" s="725"/>
      <c r="T80" s="1071"/>
      <c r="U80" s="1062"/>
      <c r="V80" s="1062"/>
      <c r="W80" s="1063"/>
      <c r="X80" s="1050"/>
      <c r="Y80" s="1050"/>
      <c r="Z80" s="1050"/>
      <c r="AA80" s="1051"/>
      <c r="AB80" s="1050"/>
      <c r="AC80" s="1050"/>
      <c r="AD80" s="1050"/>
      <c r="AE80" s="1051"/>
      <c r="AF80" s="1050"/>
      <c r="AG80" s="1050"/>
      <c r="AH80" s="1050"/>
      <c r="AI80" s="1073"/>
      <c r="AJ80" s="725"/>
    </row>
    <row r="81" spans="1:243" ht="30.75" hidden="1" customHeight="1">
      <c r="A81" s="293"/>
      <c r="B81" s="293" t="s">
        <v>516</v>
      </c>
      <c r="C81" s="305" t="str">
        <f>+'MCC_2018-2019 Histoire'!C186</f>
        <v>Iconographie médiévale S5</v>
      </c>
      <c r="D81" s="296" t="s">
        <v>1129</v>
      </c>
      <c r="E81" s="296" t="s">
        <v>130</v>
      </c>
      <c r="F81" s="310"/>
      <c r="G81" s="294" t="s">
        <v>22</v>
      </c>
      <c r="H81" s="295"/>
      <c r="I81" s="296" t="s">
        <v>30</v>
      </c>
      <c r="J81" s="296">
        <v>3</v>
      </c>
      <c r="K81" s="807" t="str">
        <f>IF('MCC_2018-2019 Histoire'!K186="","",'MCC_2018-2019 Histoire'!K186)</f>
        <v>FAURE Philippe</v>
      </c>
      <c r="L81" s="808" t="str">
        <f>IF('MCC_2018-2019 Histoire'!L186="","",'MCC_2018-2019 Histoire'!L186)</f>
        <v>21</v>
      </c>
      <c r="M81" s="778">
        <v>25</v>
      </c>
      <c r="N81" s="776" t="e">
        <f>(M81/#REF!)*100</f>
        <v>#REF!</v>
      </c>
      <c r="O81" s="297" t="str">
        <f>IF('MCC_2018-2019 Histoire'!N186="","",'MCC_2018-2019 Histoire'!N186)</f>
        <v/>
      </c>
      <c r="P81" s="297">
        <f>IF('MCC_2018-2019 Histoire'!O186="","",'MCC_2018-2019 Histoire'!O186)</f>
        <v>24</v>
      </c>
      <c r="Q81" s="730" t="str">
        <f>IF('MCC_2018-2019 Histoire'!P186="","",'MCC_2018-2019 Histoire'!P186)</f>
        <v/>
      </c>
      <c r="R81" s="730" t="str">
        <f>IF('MCC_2018-2019 Histoire'!Q186="","",'MCC_2018-2019 Histoire'!Q186)</f>
        <v/>
      </c>
      <c r="S81" s="730" t="str">
        <f>IF('MCC_2018-2019 Histoire'!R186="","",'MCC_2018-2019 Histoire'!R186)</f>
        <v/>
      </c>
      <c r="T81" s="1085" t="str">
        <f>IF('MCC_2018-2019 Histoire'!S186="","",'MCC_2018-2019 Histoire'!S186)</f>
        <v>50% CC
50% CT</v>
      </c>
      <c r="U81" s="1070" t="str">
        <f>IF('MCC_2018-2019 Histoire'!T186="","",'MCC_2018-2019 Histoire'!T186)</f>
        <v>Mixte</v>
      </c>
      <c r="V81" s="1070" t="str">
        <f>IF('MCC_2018-2019 Histoire'!U186="","",'MCC_2018-2019 Histoire'!U186)</f>
        <v>écrit + oral</v>
      </c>
      <c r="W81" s="1070" t="str">
        <f>IF('MCC_2018-2019 Histoire'!V186="","",'MCC_2018-2019 Histoire'!V186)</f>
        <v>CT : 2h00</v>
      </c>
      <c r="X81" s="1086">
        <f>IF('MCC_2018-2019 Histoire'!W186="","",'MCC_2018-2019 Histoire'!W186)</f>
        <v>1</v>
      </c>
      <c r="Y81" s="1070" t="str">
        <f>IF('MCC_2018-2019 Histoire'!X186="","",'MCC_2018-2019 Histoire'!X186)</f>
        <v>CT</v>
      </c>
      <c r="Z81" s="1070" t="str">
        <f>IF('MCC_2018-2019 Histoire'!Y186="","",'MCC_2018-2019 Histoire'!Y186)</f>
        <v>écrit</v>
      </c>
      <c r="AA81" s="1070" t="str">
        <f>IF('MCC_2018-2019 Histoire'!Z186="","",'MCC_2018-2019 Histoire'!Z186)</f>
        <v>2h00</v>
      </c>
      <c r="AB81" s="1086">
        <f>IF('MCC_2018-2019 Histoire'!AA186="","",'MCC_2018-2019 Histoire'!AA186)</f>
        <v>1</v>
      </c>
      <c r="AC81" s="1070" t="str">
        <f>IF('MCC_2018-2019 Histoire'!AB186="","",'MCC_2018-2019 Histoire'!AB186)</f>
        <v>CT</v>
      </c>
      <c r="AD81" s="1070" t="str">
        <f>IF('MCC_2018-2019 Histoire'!AC186="","",'MCC_2018-2019 Histoire'!AC186)</f>
        <v>écrit</v>
      </c>
      <c r="AE81" s="1070" t="str">
        <f>IF('MCC_2018-2019 Histoire'!AD186="","",'MCC_2018-2019 Histoire'!AD186)</f>
        <v>2h00</v>
      </c>
      <c r="AF81" s="1086">
        <f>IF('MCC_2018-2019 Histoire'!AE186="","",'MCC_2018-2019 Histoire'!AE186)</f>
        <v>1</v>
      </c>
      <c r="AG81" s="1070" t="str">
        <f>IF('MCC_2018-2019 Histoire'!AF186="","",'MCC_2018-2019 Histoire'!AF186)</f>
        <v>CT</v>
      </c>
      <c r="AH81" s="1070" t="str">
        <f>IF('MCC_2018-2019 Histoire'!AG186="","",'MCC_2018-2019 Histoire'!AG186)</f>
        <v>écrit</v>
      </c>
      <c r="AI81" s="1087" t="str">
        <f>IF('MCC_2018-2019 Histoire'!AH186="","",'MCC_2018-2019 Histoire'!AH186)</f>
        <v>2h00</v>
      </c>
      <c r="AJ81" s="841" t="str">
        <f>IF('MCC_2018-2019 Histoire'!AI186="","",'MCC_2018-2019 Histoire'!AI186)</f>
        <v>Approche de la culture visuelle de l'Occident médiéval et initiation aux méthodes d'analyse et à l'interprétation des images médiévales, à partir de l'étude de documents (enluminures, peintures, sculptures, ivoires…).</v>
      </c>
    </row>
    <row r="82" spans="1:243" ht="30.75" hidden="1" customHeight="1">
      <c r="A82" s="293"/>
      <c r="B82" s="293" t="s">
        <v>517</v>
      </c>
      <c r="C82" s="305" t="str">
        <f>+'MCC_2018-2019 Histoire'!C187</f>
        <v>Latin S5</v>
      </c>
      <c r="D82" s="296" t="s">
        <v>1130</v>
      </c>
      <c r="E82" s="296" t="s">
        <v>130</v>
      </c>
      <c r="F82" s="310"/>
      <c r="G82" s="294" t="s">
        <v>22</v>
      </c>
      <c r="H82" s="295"/>
      <c r="I82" s="296" t="s">
        <v>30</v>
      </c>
      <c r="J82" s="296">
        <v>3</v>
      </c>
      <c r="K82" s="807" t="str">
        <f>IF('MCC_2018-2019 Histoire'!K187="","",'MCC_2018-2019 Histoire'!K187)</f>
        <v>CASTAGNEZ Noëlline</v>
      </c>
      <c r="L82" s="808" t="str">
        <f>IF('MCC_2018-2019 Histoire'!L187="","",'MCC_2018-2019 Histoire'!L187)</f>
        <v>08</v>
      </c>
      <c r="M82" s="778">
        <v>25</v>
      </c>
      <c r="N82" s="776" t="e">
        <f>(M82/#REF!)*100</f>
        <v>#REF!</v>
      </c>
      <c r="O82" s="297" t="str">
        <f>IF('MCC_2018-2019 Histoire'!N187="","",'MCC_2018-2019 Histoire'!N187)</f>
        <v/>
      </c>
      <c r="P82" s="297">
        <f>IF('MCC_2018-2019 Histoire'!O187="","",'MCC_2018-2019 Histoire'!O187)</f>
        <v>24</v>
      </c>
      <c r="Q82" s="730" t="str">
        <f>IF('MCC_2018-2019 Histoire'!P187="","",'MCC_2018-2019 Histoire'!P187)</f>
        <v/>
      </c>
      <c r="R82" s="730" t="str">
        <f>IF('MCC_2018-2019 Histoire'!Q187="","",'MCC_2018-2019 Histoire'!Q187)</f>
        <v/>
      </c>
      <c r="S82" s="730" t="str">
        <f>IF('MCC_2018-2019 Histoire'!R187="","",'MCC_2018-2019 Histoire'!R187)</f>
        <v/>
      </c>
      <c r="T82" s="1085">
        <f>IF('MCC_2018-2019 Histoire'!S187="","",'MCC_2018-2019 Histoire'!S187)</f>
        <v>1</v>
      </c>
      <c r="U82" s="1070" t="str">
        <f>IF('MCC_2018-2019 Histoire'!T187="","",'MCC_2018-2019 Histoire'!T187)</f>
        <v>CC</v>
      </c>
      <c r="V82" s="1070" t="str">
        <f>IF('MCC_2018-2019 Histoire'!U187="","",'MCC_2018-2019 Histoire'!U187)</f>
        <v/>
      </c>
      <c r="W82" s="1070" t="str">
        <f>IF('MCC_2018-2019 Histoire'!V187="","",'MCC_2018-2019 Histoire'!V187)</f>
        <v/>
      </c>
      <c r="X82" s="1086">
        <f>IF('MCC_2018-2019 Histoire'!W187="","",'MCC_2018-2019 Histoire'!W187)</f>
        <v>1</v>
      </c>
      <c r="Y82" s="1070" t="str">
        <f>IF('MCC_2018-2019 Histoire'!X187="","",'MCC_2018-2019 Histoire'!X187)</f>
        <v>CT</v>
      </c>
      <c r="Z82" s="1070" t="str">
        <f>IF('MCC_2018-2019 Histoire'!Y187="","",'MCC_2018-2019 Histoire'!Y187)</f>
        <v>écrit</v>
      </c>
      <c r="AA82" s="1070" t="str">
        <f>IF('MCC_2018-2019 Histoire'!Z187="","",'MCC_2018-2019 Histoire'!Z187)</f>
        <v>2h00</v>
      </c>
      <c r="AB82" s="1086">
        <f>IF('MCC_2018-2019 Histoire'!AA187="","",'MCC_2018-2019 Histoire'!AA187)</f>
        <v>1</v>
      </c>
      <c r="AC82" s="1070" t="str">
        <f>IF('MCC_2018-2019 Histoire'!AB187="","",'MCC_2018-2019 Histoire'!AB187)</f>
        <v>CT</v>
      </c>
      <c r="AD82" s="1070" t="str">
        <f>IF('MCC_2018-2019 Histoire'!AC187="","",'MCC_2018-2019 Histoire'!AC187)</f>
        <v>écrit</v>
      </c>
      <c r="AE82" s="1070" t="str">
        <f>IF('MCC_2018-2019 Histoire'!AD187="","",'MCC_2018-2019 Histoire'!AD187)</f>
        <v>2h00</v>
      </c>
      <c r="AF82" s="1086">
        <f>IF('MCC_2018-2019 Histoire'!AE187="","",'MCC_2018-2019 Histoire'!AE187)</f>
        <v>1</v>
      </c>
      <c r="AG82" s="1070" t="str">
        <f>IF('MCC_2018-2019 Histoire'!AF187="","",'MCC_2018-2019 Histoire'!AF187)</f>
        <v>CT</v>
      </c>
      <c r="AH82" s="1070" t="str">
        <f>IF('MCC_2018-2019 Histoire'!AG187="","",'MCC_2018-2019 Histoire'!AG187)</f>
        <v>écrit</v>
      </c>
      <c r="AI82" s="1087" t="str">
        <f>IF('MCC_2018-2019 Histoire'!AH187="","",'MCC_2018-2019 Histoire'!AH187)</f>
        <v>2h00</v>
      </c>
      <c r="AJ82" s="841" t="str">
        <f>IF('MCC_2018-2019 Histoire'!AI187="","",'MCC_2018-2019 Histoire'!AI187)</f>
        <v>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v>
      </c>
    </row>
    <row r="83" spans="1:243" s="800" customFormat="1" ht="12" hidden="1" customHeight="1">
      <c r="A83" s="741"/>
      <c r="B83" s="741"/>
      <c r="C83" s="444"/>
      <c r="D83" s="399"/>
      <c r="E83" s="400"/>
      <c r="F83" s="400"/>
      <c r="G83" s="400"/>
      <c r="H83" s="401"/>
      <c r="I83" s="399"/>
      <c r="J83" s="399"/>
      <c r="K83" s="402"/>
      <c r="L83" s="838"/>
      <c r="M83" s="797"/>
      <c r="N83" s="798"/>
      <c r="O83" s="403"/>
      <c r="P83" s="403"/>
      <c r="Q83" s="983"/>
      <c r="R83" s="1018"/>
      <c r="S83" s="1018"/>
      <c r="T83" s="1069"/>
      <c r="U83" s="1092"/>
      <c r="V83" s="1092"/>
      <c r="W83" s="1092"/>
      <c r="X83" s="1092"/>
      <c r="Y83" s="1092"/>
      <c r="Z83" s="1092"/>
      <c r="AA83" s="1092"/>
      <c r="AB83" s="1092"/>
      <c r="AC83" s="1092"/>
      <c r="AD83" s="1092"/>
      <c r="AE83" s="1092"/>
      <c r="AF83" s="1092"/>
      <c r="AG83" s="1092"/>
      <c r="AH83" s="1092"/>
      <c r="AI83" s="1087"/>
      <c r="AJ83" s="842"/>
      <c r="AK83" s="799"/>
      <c r="AL83" s="799"/>
      <c r="AM83" s="799"/>
      <c r="AN83" s="799"/>
      <c r="AO83" s="799"/>
      <c r="AP83" s="799"/>
      <c r="AQ83" s="799"/>
      <c r="AR83" s="799"/>
      <c r="AS83" s="799"/>
      <c r="AT83" s="799"/>
      <c r="AU83" s="799"/>
      <c r="AV83" s="799"/>
      <c r="AW83" s="799"/>
      <c r="AX83" s="799"/>
      <c r="AY83" s="799"/>
      <c r="AZ83" s="799"/>
      <c r="BA83" s="799"/>
      <c r="BB83" s="799"/>
      <c r="BC83" s="799"/>
      <c r="BD83" s="799"/>
      <c r="BE83" s="799"/>
      <c r="BF83" s="799"/>
      <c r="BG83" s="799"/>
      <c r="BH83" s="799"/>
      <c r="BI83" s="799"/>
      <c r="BJ83" s="799"/>
      <c r="BK83" s="799"/>
      <c r="BL83" s="799"/>
      <c r="BM83" s="799"/>
      <c r="BN83" s="799"/>
      <c r="BO83" s="799"/>
      <c r="BP83" s="799"/>
      <c r="BQ83" s="799"/>
      <c r="BR83" s="799"/>
      <c r="BS83" s="799"/>
      <c r="BT83" s="799"/>
      <c r="BU83" s="799"/>
      <c r="BV83" s="799"/>
      <c r="BW83" s="799"/>
      <c r="BX83" s="799"/>
      <c r="BY83" s="799"/>
      <c r="BZ83" s="799"/>
      <c r="CA83" s="799"/>
      <c r="CB83" s="799"/>
      <c r="CC83" s="799"/>
      <c r="CD83" s="799"/>
      <c r="CE83" s="799"/>
      <c r="CF83" s="799"/>
      <c r="CG83" s="799"/>
      <c r="CH83" s="799"/>
      <c r="CI83" s="799"/>
      <c r="CJ83" s="799"/>
      <c r="CK83" s="799"/>
      <c r="CL83" s="799"/>
      <c r="CM83" s="799"/>
      <c r="CN83" s="799"/>
      <c r="CO83" s="799"/>
      <c r="CP83" s="799"/>
      <c r="CQ83" s="799"/>
      <c r="CR83" s="799"/>
      <c r="CS83" s="799"/>
      <c r="CT83" s="799"/>
      <c r="CU83" s="799"/>
      <c r="CV83" s="799"/>
      <c r="CW83" s="799"/>
      <c r="CX83" s="799"/>
      <c r="CY83" s="799"/>
      <c r="CZ83" s="799"/>
      <c r="DA83" s="799"/>
      <c r="DB83" s="799"/>
      <c r="DC83" s="799"/>
      <c r="DD83" s="799"/>
      <c r="DE83" s="799"/>
      <c r="DF83" s="799"/>
      <c r="DG83" s="799"/>
      <c r="DH83" s="799"/>
      <c r="DI83" s="799"/>
      <c r="DJ83" s="799"/>
      <c r="DK83" s="799"/>
      <c r="DL83" s="799"/>
      <c r="DM83" s="799"/>
      <c r="DN83" s="799"/>
      <c r="DO83" s="799"/>
      <c r="DP83" s="799"/>
      <c r="DQ83" s="799"/>
      <c r="DR83" s="799"/>
      <c r="DS83" s="799"/>
      <c r="DT83" s="799"/>
      <c r="DU83" s="799"/>
      <c r="DV83" s="799"/>
      <c r="DW83" s="799"/>
      <c r="DX83" s="799"/>
      <c r="DY83" s="799"/>
      <c r="DZ83" s="799"/>
      <c r="EA83" s="799"/>
      <c r="EB83" s="799"/>
      <c r="EC83" s="799"/>
      <c r="ED83" s="799"/>
      <c r="EE83" s="799"/>
      <c r="EF83" s="799"/>
      <c r="EG83" s="799"/>
      <c r="EH83" s="799"/>
      <c r="EI83" s="799"/>
      <c r="EJ83" s="799"/>
      <c r="EK83" s="799"/>
      <c r="EL83" s="799"/>
      <c r="EM83" s="799"/>
      <c r="EN83" s="799"/>
      <c r="EO83" s="799"/>
      <c r="EP83" s="799"/>
      <c r="EQ83" s="799"/>
      <c r="ER83" s="799"/>
      <c r="ES83" s="799"/>
      <c r="ET83" s="799"/>
      <c r="EU83" s="799"/>
      <c r="EV83" s="799"/>
      <c r="EW83" s="799"/>
      <c r="EX83" s="799"/>
      <c r="EY83" s="799"/>
      <c r="EZ83" s="799"/>
      <c r="FA83" s="799"/>
      <c r="FB83" s="799"/>
      <c r="FC83" s="799"/>
      <c r="FD83" s="799"/>
      <c r="FE83" s="799"/>
      <c r="FF83" s="799"/>
      <c r="FG83" s="799"/>
      <c r="FH83" s="799"/>
      <c r="FI83" s="799"/>
      <c r="FJ83" s="799"/>
      <c r="FK83" s="799"/>
      <c r="FL83" s="799"/>
      <c r="FM83" s="799"/>
      <c r="FN83" s="799"/>
      <c r="FO83" s="799"/>
      <c r="FP83" s="799"/>
      <c r="FQ83" s="799"/>
      <c r="FR83" s="799"/>
      <c r="FS83" s="799"/>
      <c r="FT83" s="799"/>
      <c r="FU83" s="799"/>
      <c r="FV83" s="799"/>
      <c r="FW83" s="799"/>
      <c r="FX83" s="799"/>
      <c r="FY83" s="799"/>
      <c r="FZ83" s="799"/>
      <c r="GA83" s="799"/>
      <c r="GB83" s="799"/>
      <c r="GC83" s="799"/>
      <c r="GD83" s="799"/>
      <c r="GE83" s="799"/>
      <c r="GF83" s="799"/>
      <c r="GG83" s="799"/>
      <c r="GH83" s="799"/>
      <c r="GI83" s="799"/>
      <c r="GJ83" s="799"/>
      <c r="GK83" s="799"/>
      <c r="GL83" s="799"/>
      <c r="GM83" s="799"/>
      <c r="GN83" s="799"/>
      <c r="GO83" s="799"/>
      <c r="GP83" s="799"/>
      <c r="GQ83" s="799"/>
      <c r="GR83" s="799"/>
      <c r="GS83" s="799"/>
      <c r="GT83" s="799"/>
      <c r="GU83" s="799"/>
      <c r="GV83" s="799"/>
      <c r="GW83" s="799"/>
      <c r="GX83" s="799"/>
      <c r="GY83" s="799"/>
      <c r="GZ83" s="799"/>
      <c r="HA83" s="799"/>
      <c r="HB83" s="799"/>
      <c r="HC83" s="799"/>
      <c r="HD83" s="799"/>
      <c r="HE83" s="799"/>
      <c r="HF83" s="799"/>
      <c r="HG83" s="799"/>
      <c r="HH83" s="799"/>
      <c r="HI83" s="799"/>
      <c r="HJ83" s="799"/>
      <c r="HK83" s="799"/>
      <c r="HL83" s="799"/>
      <c r="HM83" s="799"/>
      <c r="HN83" s="799"/>
      <c r="HO83" s="799"/>
      <c r="HP83" s="799"/>
      <c r="HQ83" s="799"/>
      <c r="HR83" s="799"/>
      <c r="HS83" s="799"/>
      <c r="HT83" s="799"/>
      <c r="HU83" s="799"/>
      <c r="HV83" s="799"/>
      <c r="HW83" s="799"/>
      <c r="HX83" s="799"/>
      <c r="HY83" s="799"/>
      <c r="HZ83" s="799"/>
      <c r="IA83" s="799"/>
      <c r="IB83" s="799"/>
      <c r="IC83" s="799"/>
      <c r="ID83" s="799"/>
      <c r="IE83" s="799"/>
      <c r="IF83" s="799"/>
      <c r="IG83" s="799"/>
      <c r="IH83" s="799"/>
      <c r="II83" s="799"/>
    </row>
    <row r="84" spans="1:243" s="505" customFormat="1" ht="28.5" hidden="1" customHeight="1">
      <c r="A84" s="507" t="s">
        <v>1170</v>
      </c>
      <c r="B84" s="507" t="s">
        <v>1171</v>
      </c>
      <c r="C84" s="508" t="str">
        <f>+'MCC_2018-2019 Histoire'!C178</f>
        <v>Choix langue vivante S5</v>
      </c>
      <c r="D84" s="509"/>
      <c r="E84" s="719" t="s">
        <v>216</v>
      </c>
      <c r="F84" s="509"/>
      <c r="G84" s="510" t="s">
        <v>41</v>
      </c>
      <c r="H84" s="511" t="s">
        <v>1051</v>
      </c>
      <c r="I84" s="512">
        <v>2</v>
      </c>
      <c r="J84" s="512">
        <v>2</v>
      </c>
      <c r="K84" s="512"/>
      <c r="L84" s="827"/>
      <c r="M84" s="577"/>
      <c r="N84" s="511"/>
      <c r="O84" s="513"/>
      <c r="P84" s="513"/>
      <c r="Q84" s="1024"/>
      <c r="R84" s="725"/>
      <c r="S84" s="725"/>
      <c r="T84" s="1071"/>
      <c r="U84" s="1062"/>
      <c r="V84" s="1062"/>
      <c r="W84" s="1063"/>
      <c r="X84" s="1050"/>
      <c r="Y84" s="1050"/>
      <c r="Z84" s="1050"/>
      <c r="AA84" s="1051"/>
      <c r="AB84" s="1050"/>
      <c r="AC84" s="1050"/>
      <c r="AD84" s="1050"/>
      <c r="AE84" s="1051"/>
      <c r="AF84" s="1050"/>
      <c r="AG84" s="1050"/>
      <c r="AH84" s="1050"/>
      <c r="AI84" s="1073"/>
      <c r="AJ84" s="843"/>
    </row>
    <row r="85" spans="1:243" s="865" customFormat="1" ht="30.75" hidden="1" customHeight="1">
      <c r="A85" s="886"/>
      <c r="B85" s="886" t="s">
        <v>434</v>
      </c>
      <c r="C85" s="887" t="str">
        <f>IF('MCC_2018-2019 Histoire'!C179="","",'MCC_2018-2019 Histoire'!C179)</f>
        <v>Allemand S5</v>
      </c>
      <c r="D85" s="888" t="s">
        <v>1123</v>
      </c>
      <c r="E85" s="888" t="s">
        <v>702</v>
      </c>
      <c r="F85" s="889"/>
      <c r="G85" s="890" t="str">
        <f>IF('MCC_2018-2019 Histoire'!G179="","",'MCC_2018-2019 Histoire'!G179)</f>
        <v>LEA</v>
      </c>
      <c r="H85" s="891"/>
      <c r="I85" s="888" t="s">
        <v>56</v>
      </c>
      <c r="J85" s="888">
        <v>2</v>
      </c>
      <c r="K85" s="892" t="str">
        <f>IF('MCC_2018-2019 Histoire'!K179="","",'MCC_2018-2019 Histoire'!K179)</f>
        <v>FLEURY Alain</v>
      </c>
      <c r="L85" s="893">
        <f>IF('MCC_2018-2019 Histoire'!L179="","",'MCC_2018-2019 Histoire'!L179)</f>
        <v>12</v>
      </c>
      <c r="M85" s="891">
        <v>0</v>
      </c>
      <c r="N85" s="894">
        <v>0</v>
      </c>
      <c r="O85" s="895" t="str">
        <f>IF('MCC_2018-2019 Histoire'!N179="","",'MCC_2018-2019 Histoire'!N179)</f>
        <v/>
      </c>
      <c r="P85" s="895">
        <f>IF('MCC_2018-2019 Histoire'!O179="","",'MCC_2018-2019 Histoire'!O179)</f>
        <v>18</v>
      </c>
      <c r="Q85" s="992" t="str">
        <f>IF('MCC_2018-2019 Histoire'!P179="","",'MCC_2018-2019 Histoire'!P179)</f>
        <v/>
      </c>
      <c r="R85" s="916"/>
      <c r="S85" s="916"/>
      <c r="T85" s="1072">
        <f>IF('MCC_2018-2019 Histoire'!S179="","",'MCC_2018-2019 Histoire'!S179)</f>
        <v>1</v>
      </c>
      <c r="U85" s="1054" t="str">
        <f>IF('MCC_2018-2019 Histoire'!T179="","",'MCC_2018-2019 Histoire'!T179)</f>
        <v>CC</v>
      </c>
      <c r="V85" s="1054" t="str">
        <f>IF('MCC_2018-2019 Histoire'!U179="","",'MCC_2018-2019 Histoire'!U179)</f>
        <v>Ecrit et Oral</v>
      </c>
      <c r="W85" s="1054" t="str">
        <f>IF('MCC_2018-2019 Histoire'!V179="","",'MCC_2018-2019 Histoire'!V179)</f>
        <v>1h30</v>
      </c>
      <c r="X85" s="1053">
        <f>IF('MCC_2018-2019 Histoire'!W179="","",'MCC_2018-2019 Histoire'!W179)</f>
        <v>1</v>
      </c>
      <c r="Y85" s="1054" t="str">
        <f>IF('MCC_2018-2019 Histoire'!X179="","",'MCC_2018-2019 Histoire'!X179)</f>
        <v>CT</v>
      </c>
      <c r="Z85" s="1054" t="str">
        <f>IF('MCC_2018-2019 Histoire'!Y179="","",'MCC_2018-2019 Histoire'!Y179)</f>
        <v>Ecrit</v>
      </c>
      <c r="AA85" s="1054" t="str">
        <f>IF('MCC_2018-2019 Histoire'!Z179="","",'MCC_2018-2019 Histoire'!Z179)</f>
        <v>2h00</v>
      </c>
      <c r="AB85" s="1053">
        <f>IF('MCC_2018-2019 Histoire'!AA179="","",'MCC_2018-2019 Histoire'!AA179)</f>
        <v>1</v>
      </c>
      <c r="AC85" s="1054" t="str">
        <f>IF('MCC_2018-2019 Histoire'!AB179="","",'MCC_2018-2019 Histoire'!AB179)</f>
        <v>CT</v>
      </c>
      <c r="AD85" s="1054" t="str">
        <f>IF('MCC_2018-2019 Histoire'!AC179="","",'MCC_2018-2019 Histoire'!AC179)</f>
        <v>Oral</v>
      </c>
      <c r="AE85" s="1054" t="str">
        <f>IF('MCC_2018-2019 Histoire'!AD179="","",'MCC_2018-2019 Histoire'!AD179)</f>
        <v>15 min.</v>
      </c>
      <c r="AF85" s="1053">
        <f>IF('MCC_2018-2019 Histoire'!AE179="","",'MCC_2018-2019 Histoire'!AE179)</f>
        <v>1</v>
      </c>
      <c r="AG85" s="1054" t="str">
        <f>IF('MCC_2018-2019 Histoire'!AF179="","",'MCC_2018-2019 Histoire'!AF179)</f>
        <v>CT</v>
      </c>
      <c r="AH85" s="1054" t="str">
        <f>IF('MCC_2018-2019 Histoire'!AG179="","",'MCC_2018-2019 Histoire'!AG179)</f>
        <v>Oral</v>
      </c>
      <c r="AI85" s="1055" t="str">
        <f>IF('MCC_2018-2019 Histoire'!AH179="","",'MCC_2018-2019 Histoire'!AH179)</f>
        <v>15 min.</v>
      </c>
      <c r="AJ85" s="902" t="str">
        <f>IF('MCC_2018-2019 Histoire'!AI179="","",'MCC_2018-2019 Histoire'!AI179)</f>
        <v>L’enseignement d’Allemand pour spécialistes des autres disciplines travaille sur toutes les  compétences écrites et orales et est organisé par groupes de niveau (A2/2 à B1+).</v>
      </c>
      <c r="AK85" s="864"/>
      <c r="AL85" s="864"/>
      <c r="AM85" s="864"/>
      <c r="AN85" s="864"/>
      <c r="AO85" s="864"/>
      <c r="AP85" s="864"/>
      <c r="AQ85" s="864"/>
      <c r="AR85" s="864"/>
      <c r="AS85" s="864"/>
      <c r="AT85" s="864"/>
      <c r="AU85" s="864"/>
      <c r="AV85" s="864"/>
      <c r="AW85" s="864"/>
      <c r="AX85" s="864"/>
      <c r="AY85" s="864"/>
      <c r="AZ85" s="864"/>
      <c r="BA85" s="864"/>
      <c r="BB85" s="864"/>
      <c r="BC85" s="864"/>
      <c r="BD85" s="864"/>
      <c r="BE85" s="864"/>
      <c r="BF85" s="864"/>
      <c r="BG85" s="864"/>
      <c r="BH85" s="864"/>
      <c r="BI85" s="864"/>
      <c r="BJ85" s="864"/>
      <c r="BK85" s="864"/>
      <c r="BL85" s="864"/>
      <c r="BM85" s="864"/>
      <c r="BN85" s="864"/>
      <c r="BO85" s="864"/>
      <c r="BP85" s="864"/>
      <c r="BQ85" s="864"/>
      <c r="BR85" s="864"/>
      <c r="BS85" s="864"/>
      <c r="BT85" s="864"/>
      <c r="BU85" s="864"/>
      <c r="BV85" s="864"/>
      <c r="BW85" s="864"/>
      <c r="BX85" s="864"/>
      <c r="BY85" s="864"/>
      <c r="BZ85" s="864"/>
      <c r="CA85" s="864"/>
      <c r="CB85" s="864"/>
      <c r="CC85" s="864"/>
      <c r="CD85" s="864"/>
      <c r="CE85" s="864"/>
      <c r="CF85" s="864"/>
      <c r="CG85" s="864"/>
      <c r="CH85" s="864"/>
      <c r="CI85" s="864"/>
      <c r="CJ85" s="864"/>
      <c r="CK85" s="864"/>
      <c r="CL85" s="864"/>
      <c r="CM85" s="864"/>
      <c r="CN85" s="864"/>
      <c r="CO85" s="864"/>
      <c r="CP85" s="864"/>
      <c r="CQ85" s="864"/>
      <c r="CR85" s="864"/>
      <c r="CS85" s="864"/>
      <c r="CT85" s="864"/>
      <c r="CU85" s="864"/>
      <c r="CV85" s="864"/>
      <c r="CW85" s="864"/>
      <c r="CX85" s="864"/>
      <c r="CY85" s="864"/>
      <c r="CZ85" s="864"/>
      <c r="DA85" s="864"/>
      <c r="DB85" s="864"/>
      <c r="DC85" s="864"/>
      <c r="DD85" s="864"/>
      <c r="DE85" s="864"/>
      <c r="DF85" s="864"/>
      <c r="DG85" s="864"/>
      <c r="DH85" s="864"/>
      <c r="DI85" s="864"/>
      <c r="DJ85" s="864"/>
      <c r="DK85" s="864"/>
      <c r="DL85" s="864"/>
      <c r="DM85" s="864"/>
      <c r="DN85" s="864"/>
      <c r="DO85" s="864"/>
      <c r="DP85" s="864"/>
      <c r="DQ85" s="864"/>
      <c r="DR85" s="864"/>
      <c r="DS85" s="864"/>
      <c r="DT85" s="864"/>
      <c r="DU85" s="864"/>
      <c r="DV85" s="864"/>
      <c r="DW85" s="864"/>
      <c r="DX85" s="864"/>
      <c r="DY85" s="864"/>
      <c r="DZ85" s="864"/>
      <c r="EA85" s="864"/>
      <c r="EB85" s="864"/>
      <c r="EC85" s="864"/>
      <c r="ED85" s="864"/>
      <c r="EE85" s="864"/>
      <c r="EF85" s="864"/>
      <c r="EG85" s="864"/>
      <c r="EH85" s="864"/>
      <c r="EI85" s="864"/>
      <c r="EJ85" s="864"/>
      <c r="EK85" s="864"/>
      <c r="EL85" s="864"/>
      <c r="EM85" s="864"/>
      <c r="EN85" s="864"/>
      <c r="EO85" s="864"/>
      <c r="EP85" s="864"/>
      <c r="EQ85" s="864"/>
      <c r="ER85" s="864"/>
      <c r="ES85" s="864"/>
      <c r="ET85" s="864"/>
      <c r="EU85" s="864"/>
      <c r="EV85" s="864"/>
      <c r="EW85" s="864"/>
      <c r="EX85" s="864"/>
      <c r="EY85" s="864"/>
      <c r="EZ85" s="864"/>
      <c r="FA85" s="864"/>
      <c r="FB85" s="864"/>
      <c r="FC85" s="864"/>
      <c r="FD85" s="864"/>
      <c r="FE85" s="864"/>
      <c r="FF85" s="864"/>
      <c r="FG85" s="864"/>
      <c r="FH85" s="864"/>
      <c r="FI85" s="864"/>
      <c r="FJ85" s="864"/>
      <c r="FK85" s="864"/>
      <c r="FL85" s="864"/>
      <c r="FM85" s="864"/>
      <c r="FN85" s="864"/>
      <c r="FO85" s="864"/>
      <c r="FP85" s="864"/>
      <c r="FQ85" s="864"/>
      <c r="FR85" s="864"/>
      <c r="FS85" s="864"/>
      <c r="FT85" s="864"/>
      <c r="FU85" s="864"/>
      <c r="FV85" s="864"/>
      <c r="FW85" s="864"/>
      <c r="FX85" s="864"/>
      <c r="FY85" s="864"/>
      <c r="FZ85" s="864"/>
      <c r="GA85" s="864"/>
      <c r="GB85" s="864"/>
      <c r="GC85" s="864"/>
      <c r="GD85" s="864"/>
      <c r="GE85" s="864"/>
      <c r="GF85" s="864"/>
      <c r="GG85" s="864"/>
      <c r="GH85" s="864"/>
      <c r="GI85" s="864"/>
      <c r="GJ85" s="864"/>
      <c r="GK85" s="864"/>
      <c r="GL85" s="864"/>
      <c r="GM85" s="864"/>
      <c r="GN85" s="864"/>
      <c r="GO85" s="864"/>
      <c r="GP85" s="864"/>
      <c r="GQ85" s="864"/>
      <c r="GR85" s="864"/>
      <c r="GS85" s="864"/>
      <c r="GT85" s="864"/>
      <c r="GU85" s="864"/>
      <c r="GV85" s="864"/>
      <c r="GW85" s="864"/>
      <c r="GX85" s="864"/>
      <c r="GY85" s="864"/>
      <c r="GZ85" s="864"/>
      <c r="HA85" s="864"/>
      <c r="HB85" s="864"/>
      <c r="HC85" s="864"/>
      <c r="HD85" s="864"/>
      <c r="HE85" s="864"/>
      <c r="HF85" s="864"/>
      <c r="HG85" s="864"/>
      <c r="HH85" s="864"/>
      <c r="HI85" s="864"/>
      <c r="HJ85" s="864"/>
      <c r="HK85" s="864"/>
      <c r="HL85" s="864"/>
      <c r="HM85" s="864"/>
      <c r="HN85" s="864"/>
      <c r="HO85" s="864"/>
      <c r="HP85" s="864"/>
      <c r="HQ85" s="864"/>
      <c r="HR85" s="864"/>
      <c r="HS85" s="864"/>
      <c r="HT85" s="864"/>
      <c r="HU85" s="864"/>
      <c r="HV85" s="864"/>
      <c r="HW85" s="864"/>
      <c r="HX85" s="864"/>
      <c r="HY85" s="864"/>
      <c r="HZ85" s="864"/>
      <c r="IA85" s="864"/>
      <c r="IB85" s="864"/>
      <c r="IC85" s="864"/>
      <c r="ID85" s="864"/>
      <c r="IE85" s="864"/>
      <c r="IF85" s="864"/>
      <c r="IG85" s="864"/>
      <c r="IH85" s="864"/>
      <c r="II85" s="864"/>
    </row>
    <row r="86" spans="1:243" ht="30.75" hidden="1" customHeight="1">
      <c r="A86" s="293"/>
      <c r="B86" s="293" t="s">
        <v>435</v>
      </c>
      <c r="C86" s="305" t="str">
        <f>IF('MCC_2018-2019 Histoire'!C180="","",'MCC_2018-2019 Histoire'!C180)</f>
        <v>Anglais S5</v>
      </c>
      <c r="D86" s="296" t="s">
        <v>1124</v>
      </c>
      <c r="E86" s="296" t="s">
        <v>702</v>
      </c>
      <c r="F86" s="310"/>
      <c r="G86" s="294" t="str">
        <f>IF('MCC_2018-2019 Histoire'!G180="","",'MCC_2018-2019 Histoire'!G180)</f>
        <v>LLCER</v>
      </c>
      <c r="H86" s="295"/>
      <c r="I86" s="296" t="s">
        <v>56</v>
      </c>
      <c r="J86" s="296">
        <v>2</v>
      </c>
      <c r="K86" s="807" t="str">
        <f>IF('MCC_2018-2019 Histoire'!K180="","",'MCC_2018-2019 Histoire'!K180)</f>
        <v>SOTTEAU Emilie</v>
      </c>
      <c r="L86" s="808">
        <f>IF('MCC_2018-2019 Histoire'!L180="","",'MCC_2018-2019 Histoire'!L180)</f>
        <v>11</v>
      </c>
      <c r="M86" s="778">
        <v>15</v>
      </c>
      <c r="N86" s="776" t="e">
        <f>(M86/#REF!)*100</f>
        <v>#REF!</v>
      </c>
      <c r="O86" s="297" t="str">
        <f>IF('MCC_2018-2019 Histoire'!N180="","",'MCC_2018-2019 Histoire'!N180)</f>
        <v/>
      </c>
      <c r="P86" s="297">
        <f>IF('MCC_2018-2019 Histoire'!O180="","",'MCC_2018-2019 Histoire'!O180)</f>
        <v>18</v>
      </c>
      <c r="Q86" s="730" t="str">
        <f>IF('MCC_2018-2019 Histoire'!P180="","",'MCC_2018-2019 Histoire'!P180)</f>
        <v/>
      </c>
      <c r="R86" s="730" t="str">
        <f>IF('MCC_2018-2019 Histoire'!Q180="","",'MCC_2018-2019 Histoire'!Q180)</f>
        <v/>
      </c>
      <c r="S86" s="976" t="str">
        <f>IF('MCC_2018-2019 Histoire'!R180="","",'MCC_2018-2019 Histoire'!R180)</f>
        <v/>
      </c>
      <c r="T86" s="1085">
        <f>IF('MCC_2018-2019 Histoire'!S180="","",'MCC_2018-2019 Histoire'!S180)</f>
        <v>1</v>
      </c>
      <c r="U86" s="1070" t="str">
        <f>IF('MCC_2018-2019 Histoire'!T180="","",'MCC_2018-2019 Histoire'!T180)</f>
        <v>CC</v>
      </c>
      <c r="V86" s="1070" t="str">
        <f>IF('MCC_2018-2019 Histoire'!U180="","",'MCC_2018-2019 Histoire'!U180)</f>
        <v/>
      </c>
      <c r="W86" s="1070" t="str">
        <f>IF('MCC_2018-2019 Histoire'!V180="","",'MCC_2018-2019 Histoire'!V180)</f>
        <v/>
      </c>
      <c r="X86" s="1086">
        <f>IF('MCC_2018-2019 Histoire'!W180="","",'MCC_2018-2019 Histoire'!W180)</f>
        <v>1</v>
      </c>
      <c r="Y86" s="1070" t="str">
        <f>IF('MCC_2018-2019 Histoire'!X180="","",'MCC_2018-2019 Histoire'!X180)</f>
        <v>CT</v>
      </c>
      <c r="Z86" s="1070" t="str">
        <f>IF('MCC_2018-2019 Histoire'!Y180="","",'MCC_2018-2019 Histoire'!Y180)</f>
        <v>Ecrit</v>
      </c>
      <c r="AA86" s="1070" t="str">
        <f>IF('MCC_2018-2019 Histoire'!Z180="","",'MCC_2018-2019 Histoire'!Z180)</f>
        <v>2h00</v>
      </c>
      <c r="AB86" s="1086">
        <f>IF('MCC_2018-2019 Histoire'!AA180="","",'MCC_2018-2019 Histoire'!AA180)</f>
        <v>1</v>
      </c>
      <c r="AC86" s="1070" t="str">
        <f>IF('MCC_2018-2019 Histoire'!AB180="","",'MCC_2018-2019 Histoire'!AB180)</f>
        <v>CT</v>
      </c>
      <c r="AD86" s="1070" t="str">
        <f>IF('MCC_2018-2019 Histoire'!AC180="","",'MCC_2018-2019 Histoire'!AC180)</f>
        <v>Ecrit</v>
      </c>
      <c r="AE86" s="1070" t="str">
        <f>IF('MCC_2018-2019 Histoire'!AD180="","",'MCC_2018-2019 Histoire'!AD180)</f>
        <v>2h00</v>
      </c>
      <c r="AF86" s="1086">
        <f>IF('MCC_2018-2019 Histoire'!AE180="","",'MCC_2018-2019 Histoire'!AE180)</f>
        <v>1</v>
      </c>
      <c r="AG86" s="1070" t="str">
        <f>IF('MCC_2018-2019 Histoire'!AF180="","",'MCC_2018-2019 Histoire'!AF180)</f>
        <v>CT</v>
      </c>
      <c r="AH86" s="1070" t="str">
        <f>IF('MCC_2018-2019 Histoire'!AG180="","",'MCC_2018-2019 Histoire'!AG180)</f>
        <v>Ecrit</v>
      </c>
      <c r="AI86" s="1087" t="str">
        <f>IF('MCC_2018-2019 Histoire'!AH180="","",'MCC_2018-2019 Histoire'!AH180)</f>
        <v>2h00</v>
      </c>
      <c r="AJ86" s="841" t="str">
        <f>IF('MCC_2018-2019 Histoire'!AI180="","",'MCC_2018-2019 Histoire'!AI180)</f>
        <v>Pratique orale et écrite de langue vivante non spécialiste.</v>
      </c>
    </row>
    <row r="87" spans="1:243" ht="30.75" hidden="1" customHeight="1">
      <c r="A87" s="293"/>
      <c r="B87" s="293" t="s">
        <v>436</v>
      </c>
      <c r="C87" s="305" t="str">
        <f>IF('MCC_2018-2019 Histoire'!C181="","",'MCC_2018-2019 Histoire'!C181)</f>
        <v>Espagnol S5</v>
      </c>
      <c r="D87" s="296" t="s">
        <v>1125</v>
      </c>
      <c r="E87" s="296" t="s">
        <v>702</v>
      </c>
      <c r="F87" s="310"/>
      <c r="G87" s="294" t="str">
        <f>IF('MCC_2018-2019 Histoire'!G181="","",'MCC_2018-2019 Histoire'!G181)</f>
        <v>LLCER</v>
      </c>
      <c r="H87" s="295"/>
      <c r="I87" s="296" t="s">
        <v>56</v>
      </c>
      <c r="J87" s="296">
        <v>2</v>
      </c>
      <c r="K87" s="807" t="str">
        <f>IF('MCC_2018-2019 Histoire'!K181="","",'MCC_2018-2019 Histoire'!K181)</f>
        <v>FASQUEL Samuel</v>
      </c>
      <c r="L87" s="808">
        <f>IF('MCC_2018-2019 Histoire'!L181="","",'MCC_2018-2019 Histoire'!L181)</f>
        <v>14</v>
      </c>
      <c r="M87" s="778">
        <v>10</v>
      </c>
      <c r="N87" s="776" t="e">
        <f>(M87/#REF!)*100</f>
        <v>#REF!</v>
      </c>
      <c r="O87" s="297" t="str">
        <f>IF('MCC_2018-2019 Histoire'!N181="","",'MCC_2018-2019 Histoire'!N181)</f>
        <v/>
      </c>
      <c r="P87" s="297">
        <f>IF('MCC_2018-2019 Histoire'!O181="","",'MCC_2018-2019 Histoire'!O181)</f>
        <v>18</v>
      </c>
      <c r="Q87" s="730" t="str">
        <f>IF('MCC_2018-2019 Histoire'!P181="","",'MCC_2018-2019 Histoire'!P181)</f>
        <v/>
      </c>
      <c r="R87" s="730" t="str">
        <f>IF('MCC_2018-2019 Histoire'!Q181="","",'MCC_2018-2019 Histoire'!Q181)</f>
        <v/>
      </c>
      <c r="S87" s="730" t="str">
        <f>IF('MCC_2018-2019 Histoire'!R181="","",'MCC_2018-2019 Histoire'!R181)</f>
        <v/>
      </c>
      <c r="T87" s="1085">
        <f>IF('MCC_2018-2019 Histoire'!S181="","",'MCC_2018-2019 Histoire'!S181)</f>
        <v>1</v>
      </c>
      <c r="U87" s="1070" t="str">
        <f>IF('MCC_2018-2019 Histoire'!T181="","",'MCC_2018-2019 Histoire'!T181)</f>
        <v>CC</v>
      </c>
      <c r="V87" s="1070" t="str">
        <f>IF('MCC_2018-2019 Histoire'!U181="","",'MCC_2018-2019 Histoire'!U181)</f>
        <v/>
      </c>
      <c r="W87" s="1070" t="str">
        <f>IF('MCC_2018-2019 Histoire'!V181="","",'MCC_2018-2019 Histoire'!V181)</f>
        <v/>
      </c>
      <c r="X87" s="1086">
        <f>IF('MCC_2018-2019 Histoire'!W181="","",'MCC_2018-2019 Histoire'!W181)</f>
        <v>1</v>
      </c>
      <c r="Y87" s="1070" t="str">
        <f>IF('MCC_2018-2019 Histoire'!X181="","",'MCC_2018-2019 Histoire'!X181)</f>
        <v>CT</v>
      </c>
      <c r="Z87" s="1070" t="str">
        <f>IF('MCC_2018-2019 Histoire'!Y181="","",'MCC_2018-2019 Histoire'!Y181)</f>
        <v>Ecrit</v>
      </c>
      <c r="AA87" s="1070" t="str">
        <f>IF('MCC_2018-2019 Histoire'!Z181="","",'MCC_2018-2019 Histoire'!Z181)</f>
        <v>2h00</v>
      </c>
      <c r="AB87" s="1086">
        <f>IF('MCC_2018-2019 Histoire'!AA181="","",'MCC_2018-2019 Histoire'!AA181)</f>
        <v>1</v>
      </c>
      <c r="AC87" s="1070" t="str">
        <f>IF('MCC_2018-2019 Histoire'!AB181="","",'MCC_2018-2019 Histoire'!AB181)</f>
        <v>CT</v>
      </c>
      <c r="AD87" s="1070" t="str">
        <f>IF('MCC_2018-2019 Histoire'!AC181="","",'MCC_2018-2019 Histoire'!AC181)</f>
        <v>Ecrit</v>
      </c>
      <c r="AE87" s="1070" t="str">
        <f>IF('MCC_2018-2019 Histoire'!AD181="","",'MCC_2018-2019 Histoire'!AD181)</f>
        <v>2h00</v>
      </c>
      <c r="AF87" s="1086">
        <f>IF('MCC_2018-2019 Histoire'!AE181="","",'MCC_2018-2019 Histoire'!AE181)</f>
        <v>1</v>
      </c>
      <c r="AG87" s="1070" t="str">
        <f>IF('MCC_2018-2019 Histoire'!AF181="","",'MCC_2018-2019 Histoire'!AF181)</f>
        <v>CT</v>
      </c>
      <c r="AH87" s="1070" t="str">
        <f>IF('MCC_2018-2019 Histoire'!AG181="","",'MCC_2018-2019 Histoire'!AG181)</f>
        <v>Ecrit</v>
      </c>
      <c r="AI87" s="1087" t="str">
        <f>IF('MCC_2018-2019 Histoire'!AH181="","",'MCC_2018-2019 Histoire'!AH181)</f>
        <v>2h00</v>
      </c>
      <c r="AJ87" s="841" t="str">
        <f>IF('MCC_2018-2019 Histoire'!AI181="","",'MCC_2018-2019 Histoire'!AI181)</f>
        <v>Pratique orale et écrite de langue vivante non spécialiste.</v>
      </c>
    </row>
    <row r="88" spans="1:243" s="800" customFormat="1" ht="12" hidden="1" customHeight="1">
      <c r="A88" s="741"/>
      <c r="B88" s="444"/>
      <c r="C88" s="444"/>
      <c r="D88" s="399"/>
      <c r="E88" s="400"/>
      <c r="F88" s="400"/>
      <c r="G88" s="400"/>
      <c r="H88" s="401"/>
      <c r="I88" s="399"/>
      <c r="J88" s="399"/>
      <c r="K88" s="402"/>
      <c r="L88" s="838"/>
      <c r="M88" s="797"/>
      <c r="N88" s="798"/>
      <c r="O88" s="403"/>
      <c r="P88" s="403"/>
      <c r="Q88" s="983"/>
      <c r="R88" s="1018"/>
      <c r="S88" s="1018"/>
      <c r="T88" s="1069"/>
      <c r="U88" s="1092"/>
      <c r="V88" s="1092"/>
      <c r="W88" s="1092"/>
      <c r="X88" s="1092"/>
      <c r="Y88" s="1092"/>
      <c r="Z88" s="1092"/>
      <c r="AA88" s="1092"/>
      <c r="AB88" s="1092"/>
      <c r="AC88" s="1092"/>
      <c r="AD88" s="1092"/>
      <c r="AE88" s="1092"/>
      <c r="AF88" s="1092"/>
      <c r="AG88" s="1092"/>
      <c r="AH88" s="1092"/>
      <c r="AI88" s="1087"/>
      <c r="AJ88" s="842"/>
      <c r="AK88" s="799"/>
      <c r="AL88" s="799"/>
      <c r="AM88" s="799"/>
      <c r="AN88" s="799"/>
      <c r="AO88" s="799"/>
      <c r="AP88" s="799"/>
      <c r="AQ88" s="799"/>
      <c r="AR88" s="799"/>
      <c r="AS88" s="799"/>
      <c r="AT88" s="799"/>
      <c r="AU88" s="799"/>
      <c r="AV88" s="799"/>
      <c r="AW88" s="799"/>
      <c r="AX88" s="799"/>
      <c r="AY88" s="799"/>
      <c r="AZ88" s="799"/>
      <c r="BA88" s="799"/>
      <c r="BB88" s="799"/>
      <c r="BC88" s="799"/>
      <c r="BD88" s="799"/>
      <c r="BE88" s="799"/>
      <c r="BF88" s="799"/>
      <c r="BG88" s="799"/>
      <c r="BH88" s="799"/>
      <c r="BI88" s="799"/>
      <c r="BJ88" s="799"/>
      <c r="BK88" s="799"/>
      <c r="BL88" s="799"/>
      <c r="BM88" s="799"/>
      <c r="BN88" s="799"/>
      <c r="BO88" s="799"/>
      <c r="BP88" s="799"/>
      <c r="BQ88" s="799"/>
      <c r="BR88" s="799"/>
      <c r="BS88" s="799"/>
      <c r="BT88" s="799"/>
      <c r="BU88" s="799"/>
      <c r="BV88" s="799"/>
      <c r="BW88" s="799"/>
      <c r="BX88" s="799"/>
      <c r="BY88" s="799"/>
      <c r="BZ88" s="799"/>
      <c r="CA88" s="799"/>
      <c r="CB88" s="799"/>
      <c r="CC88" s="799"/>
      <c r="CD88" s="799"/>
      <c r="CE88" s="799"/>
      <c r="CF88" s="799"/>
      <c r="CG88" s="799"/>
      <c r="CH88" s="799"/>
      <c r="CI88" s="799"/>
      <c r="CJ88" s="799"/>
      <c r="CK88" s="799"/>
      <c r="CL88" s="799"/>
      <c r="CM88" s="799"/>
      <c r="CN88" s="799"/>
      <c r="CO88" s="799"/>
      <c r="CP88" s="799"/>
      <c r="CQ88" s="799"/>
      <c r="CR88" s="799"/>
      <c r="CS88" s="799"/>
      <c r="CT88" s="799"/>
      <c r="CU88" s="799"/>
      <c r="CV88" s="799"/>
      <c r="CW88" s="799"/>
      <c r="CX88" s="799"/>
      <c r="CY88" s="799"/>
      <c r="CZ88" s="799"/>
      <c r="DA88" s="799"/>
      <c r="DB88" s="799"/>
      <c r="DC88" s="799"/>
      <c r="DD88" s="799"/>
      <c r="DE88" s="799"/>
      <c r="DF88" s="799"/>
      <c r="DG88" s="799"/>
      <c r="DH88" s="799"/>
      <c r="DI88" s="799"/>
      <c r="DJ88" s="799"/>
      <c r="DK88" s="799"/>
      <c r="DL88" s="799"/>
      <c r="DM88" s="799"/>
      <c r="DN88" s="799"/>
      <c r="DO88" s="799"/>
      <c r="DP88" s="799"/>
      <c r="DQ88" s="799"/>
      <c r="DR88" s="799"/>
      <c r="DS88" s="799"/>
      <c r="DT88" s="799"/>
      <c r="DU88" s="799"/>
      <c r="DV88" s="799"/>
      <c r="DW88" s="799"/>
      <c r="DX88" s="799"/>
      <c r="DY88" s="799"/>
      <c r="DZ88" s="799"/>
      <c r="EA88" s="799"/>
      <c r="EB88" s="799"/>
      <c r="EC88" s="799"/>
      <c r="ED88" s="799"/>
      <c r="EE88" s="799"/>
      <c r="EF88" s="799"/>
      <c r="EG88" s="799"/>
      <c r="EH88" s="799"/>
      <c r="EI88" s="799"/>
      <c r="EJ88" s="799"/>
      <c r="EK88" s="799"/>
      <c r="EL88" s="799"/>
      <c r="EM88" s="799"/>
      <c r="EN88" s="799"/>
      <c r="EO88" s="799"/>
      <c r="EP88" s="799"/>
      <c r="EQ88" s="799"/>
      <c r="ER88" s="799"/>
      <c r="ES88" s="799"/>
      <c r="ET88" s="799"/>
      <c r="EU88" s="799"/>
      <c r="EV88" s="799"/>
      <c r="EW88" s="799"/>
      <c r="EX88" s="799"/>
      <c r="EY88" s="799"/>
      <c r="EZ88" s="799"/>
      <c r="FA88" s="799"/>
      <c r="FB88" s="799"/>
      <c r="FC88" s="799"/>
      <c r="FD88" s="799"/>
      <c r="FE88" s="799"/>
      <c r="FF88" s="799"/>
      <c r="FG88" s="799"/>
      <c r="FH88" s="799"/>
      <c r="FI88" s="799"/>
      <c r="FJ88" s="799"/>
      <c r="FK88" s="799"/>
      <c r="FL88" s="799"/>
      <c r="FM88" s="799"/>
      <c r="FN88" s="799"/>
      <c r="FO88" s="799"/>
      <c r="FP88" s="799"/>
      <c r="FQ88" s="799"/>
      <c r="FR88" s="799"/>
      <c r="FS88" s="799"/>
      <c r="FT88" s="799"/>
      <c r="FU88" s="799"/>
      <c r="FV88" s="799"/>
      <c r="FW88" s="799"/>
      <c r="FX88" s="799"/>
      <c r="FY88" s="799"/>
      <c r="FZ88" s="799"/>
      <c r="GA88" s="799"/>
      <c r="GB88" s="799"/>
      <c r="GC88" s="799"/>
      <c r="GD88" s="799"/>
      <c r="GE88" s="799"/>
      <c r="GF88" s="799"/>
      <c r="GG88" s="799"/>
      <c r="GH88" s="799"/>
      <c r="GI88" s="799"/>
      <c r="GJ88" s="799"/>
      <c r="GK88" s="799"/>
      <c r="GL88" s="799"/>
      <c r="GM88" s="799"/>
      <c r="GN88" s="799"/>
      <c r="GO88" s="799"/>
      <c r="GP88" s="799"/>
      <c r="GQ88" s="799"/>
      <c r="GR88" s="799"/>
      <c r="GS88" s="799"/>
      <c r="GT88" s="799"/>
      <c r="GU88" s="799"/>
      <c r="GV88" s="799"/>
      <c r="GW88" s="799"/>
      <c r="GX88" s="799"/>
      <c r="GY88" s="799"/>
      <c r="GZ88" s="799"/>
      <c r="HA88" s="799"/>
      <c r="HB88" s="799"/>
      <c r="HC88" s="799"/>
      <c r="HD88" s="799"/>
      <c r="HE88" s="799"/>
      <c r="HF88" s="799"/>
      <c r="HG88" s="799"/>
      <c r="HH88" s="799"/>
      <c r="HI88" s="799"/>
      <c r="HJ88" s="799"/>
      <c r="HK88" s="799"/>
      <c r="HL88" s="799"/>
      <c r="HM88" s="799"/>
      <c r="HN88" s="799"/>
      <c r="HO88" s="799"/>
      <c r="HP88" s="799"/>
      <c r="HQ88" s="799"/>
      <c r="HR88" s="799"/>
      <c r="HS88" s="799"/>
      <c r="HT88" s="799"/>
      <c r="HU88" s="799"/>
      <c r="HV88" s="799"/>
      <c r="HW88" s="799"/>
      <c r="HX88" s="799"/>
      <c r="HY88" s="799"/>
      <c r="HZ88" s="799"/>
      <c r="IA88" s="799"/>
      <c r="IB88" s="799"/>
      <c r="IC88" s="799"/>
      <c r="ID88" s="799"/>
      <c r="IE88" s="799"/>
      <c r="IF88" s="799"/>
      <c r="IG88" s="799"/>
      <c r="IH88" s="799"/>
      <c r="II88" s="799"/>
    </row>
    <row r="89" spans="1:243" s="874" customFormat="1" ht="36.75" hidden="1" customHeight="1">
      <c r="A89" s="866" t="s">
        <v>1048</v>
      </c>
      <c r="B89" s="866" t="s">
        <v>533</v>
      </c>
      <c r="C89" s="867" t="s">
        <v>534</v>
      </c>
      <c r="D89" s="868"/>
      <c r="E89" s="869" t="s">
        <v>709</v>
      </c>
      <c r="F89" s="870"/>
      <c r="G89" s="870"/>
      <c r="H89" s="871"/>
      <c r="I89" s="869">
        <f>+I$77+I90+I91+I92+I93</f>
        <v>30</v>
      </c>
      <c r="J89" s="869">
        <f>+J$77+J90+J91+J92+J93</f>
        <v>30</v>
      </c>
      <c r="K89" s="869"/>
      <c r="L89" s="872"/>
      <c r="M89" s="869"/>
      <c r="N89" s="873"/>
      <c r="O89" s="873"/>
      <c r="P89" s="873"/>
      <c r="Q89" s="1027"/>
      <c r="R89" s="1023"/>
      <c r="S89" s="1023"/>
      <c r="T89" s="1093"/>
      <c r="U89" s="1094"/>
      <c r="V89" s="1094"/>
      <c r="W89" s="1095"/>
      <c r="X89" s="1096"/>
      <c r="Y89" s="1097"/>
      <c r="Z89" s="1098"/>
      <c r="AA89" s="1099"/>
      <c r="AB89" s="1097"/>
      <c r="AC89" s="1097"/>
      <c r="AD89" s="1097"/>
      <c r="AE89" s="1099"/>
      <c r="AF89" s="1097"/>
      <c r="AG89" s="1097"/>
      <c r="AH89" s="1097"/>
      <c r="AI89" s="1100"/>
    </row>
    <row r="90" spans="1:243" ht="30.75" hidden="1" customHeight="1">
      <c r="A90" s="293"/>
      <c r="B90" s="293" t="s">
        <v>514</v>
      </c>
      <c r="C90" s="305" t="str">
        <f>IF('MCC_2018-2019 Histoire'!C189="","",'MCC_2018-2019 Histoire'!C189)</f>
        <v>Atelier d'histoire contemporaine S5</v>
      </c>
      <c r="D90" s="296" t="s">
        <v>1131</v>
      </c>
      <c r="E90" s="296" t="s">
        <v>130</v>
      </c>
      <c r="F90" s="310"/>
      <c r="G90" s="294" t="s">
        <v>22</v>
      </c>
      <c r="H90" s="295"/>
      <c r="I90" s="296" t="s">
        <v>30</v>
      </c>
      <c r="J90" s="296">
        <v>3</v>
      </c>
      <c r="K90" s="807" t="str">
        <f>IF('MCC_2018-2019 Histoire'!K189="","",'MCC_2018-2019 Histoire'!K189)</f>
        <v>CASTAGNEZ Noëlline</v>
      </c>
      <c r="L90" s="808" t="str">
        <f>IF('MCC_2018-2019 Histoire'!L189="","",'MCC_2018-2019 Histoire'!L189)</f>
        <v>22</v>
      </c>
      <c r="M90" s="778">
        <v>25</v>
      </c>
      <c r="N90" s="776" t="e">
        <f>(M90/#REF!)*100</f>
        <v>#REF!</v>
      </c>
      <c r="O90" s="297">
        <f>IF('MCC_2018-2019 Histoire'!N189="","",'MCC_2018-2019 Histoire'!N189)</f>
        <v>20</v>
      </c>
      <c r="P90" s="297" t="str">
        <f>IF('MCC_2018-2019 Histoire'!O189="","",'MCC_2018-2019 Histoire'!O189)</f>
        <v/>
      </c>
      <c r="Q90" s="730" t="str">
        <f>IF('MCC_2018-2019 Histoire'!P189="","",'MCC_2018-2019 Histoire'!P189)</f>
        <v/>
      </c>
      <c r="R90" s="730" t="str">
        <f>IF('MCC_2018-2019 Histoire'!Q189="","",'MCC_2018-2019 Histoire'!Q189)</f>
        <v/>
      </c>
      <c r="S90" s="730" t="str">
        <f>IF('MCC_2018-2019 Histoire'!R189="","",'MCC_2018-2019 Histoire'!R189)</f>
        <v/>
      </c>
      <c r="T90" s="1085" t="str">
        <f>IF('MCC_2018-2019 Histoire'!S189="","",'MCC_2018-2019 Histoire'!S189)</f>
        <v>50% CC
50% CT</v>
      </c>
      <c r="U90" s="1070" t="str">
        <f>IF('MCC_2018-2019 Histoire'!T189="","",'MCC_2018-2019 Histoire'!T189)</f>
        <v>Mixte</v>
      </c>
      <c r="V90" s="1070" t="str">
        <f>IF('MCC_2018-2019 Histoire'!U189="","",'MCC_2018-2019 Histoire'!U189)</f>
        <v>écrit + oral</v>
      </c>
      <c r="W90" s="1070" t="str">
        <f>IF('MCC_2018-2019 Histoire'!V189="","",'MCC_2018-2019 Histoire'!V189)</f>
        <v>CT = écrit 4h00</v>
      </c>
      <c r="X90" s="1086">
        <f>IF('MCC_2018-2019 Histoire'!W189="","",'MCC_2018-2019 Histoire'!W189)</f>
        <v>1</v>
      </c>
      <c r="Y90" s="1070" t="str">
        <f>IF('MCC_2018-2019 Histoire'!X189="","",'MCC_2018-2019 Histoire'!X189)</f>
        <v>CT</v>
      </c>
      <c r="Z90" s="1070" t="str">
        <f>IF('MCC_2018-2019 Histoire'!Y189="","",'MCC_2018-2019 Histoire'!Y189)</f>
        <v>écrit</v>
      </c>
      <c r="AA90" s="1070" t="str">
        <f>IF('MCC_2018-2019 Histoire'!Z189="","",'MCC_2018-2019 Histoire'!Z189)</f>
        <v>4h00</v>
      </c>
      <c r="AB90" s="1086">
        <f>IF('MCC_2018-2019 Histoire'!AA189="","",'MCC_2018-2019 Histoire'!AA189)</f>
        <v>1</v>
      </c>
      <c r="AC90" s="1070" t="str">
        <f>IF('MCC_2018-2019 Histoire'!AB189="","",'MCC_2018-2019 Histoire'!AB189)</f>
        <v>CT</v>
      </c>
      <c r="AD90" s="1070" t="str">
        <f>IF('MCC_2018-2019 Histoire'!AC189="","",'MCC_2018-2019 Histoire'!AC189)</f>
        <v>écrit</v>
      </c>
      <c r="AE90" s="1070" t="str">
        <f>IF('MCC_2018-2019 Histoire'!AD189="","",'MCC_2018-2019 Histoire'!AD189)</f>
        <v>4h00</v>
      </c>
      <c r="AF90" s="1086">
        <f>IF('MCC_2018-2019 Histoire'!AE189="","",'MCC_2018-2019 Histoire'!AE189)</f>
        <v>1</v>
      </c>
      <c r="AG90" s="1070" t="str">
        <f>IF('MCC_2018-2019 Histoire'!AF189="","",'MCC_2018-2019 Histoire'!AF189)</f>
        <v>CT</v>
      </c>
      <c r="AH90" s="1070" t="str">
        <f>IF('MCC_2018-2019 Histoire'!AG189="","",'MCC_2018-2019 Histoire'!AG189)</f>
        <v>écrit</v>
      </c>
      <c r="AI90" s="1087" t="str">
        <f>IF('MCC_2018-2019 Histoire'!AH189="","",'MCC_2018-2019 Histoire'!AH189)</f>
        <v>4h00</v>
      </c>
      <c r="AJ90" s="841" t="str">
        <f>IF('MCC_2018-2019 Histoire'!AI189="","",'MCC_2018-2019 Histoire'!AI189)</f>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row>
    <row r="91" spans="1:243" ht="30.75" hidden="1" customHeight="1">
      <c r="A91" s="293"/>
      <c r="B91" s="293" t="s">
        <v>521</v>
      </c>
      <c r="C91" s="305" t="str">
        <f>IF('MCC_2018-2019 Histoire'!C193="","",'MCC_2018-2019 Histoire'!C193)</f>
        <v>Comment on écrit l’histoire</v>
      </c>
      <c r="D91" s="296" t="s">
        <v>1133</v>
      </c>
      <c r="E91" s="296" t="s">
        <v>120</v>
      </c>
      <c r="F91" s="310"/>
      <c r="G91" s="294" t="s">
        <v>22</v>
      </c>
      <c r="H91" s="295"/>
      <c r="I91" s="296" t="s">
        <v>56</v>
      </c>
      <c r="J91" s="296">
        <v>2</v>
      </c>
      <c r="K91" s="807" t="str">
        <f>IF('MCC_2018-2019 Histoire'!K193="","",'MCC_2018-2019 Histoire'!K193)</f>
        <v>CASTAGNEZ Noëlline</v>
      </c>
      <c r="L91" s="808" t="str">
        <f>IF('MCC_2018-2019 Histoire'!L193="","",'MCC_2018-2019 Histoire'!L193)</f>
        <v>22</v>
      </c>
      <c r="M91" s="778">
        <v>25</v>
      </c>
      <c r="N91" s="776" t="e">
        <f>(M91/#REF!)*100</f>
        <v>#REF!</v>
      </c>
      <c r="O91" s="297">
        <f>IF('MCC_2018-2019 Histoire'!N193="","",'MCC_2018-2019 Histoire'!N193)</f>
        <v>22</v>
      </c>
      <c r="P91" s="297" t="str">
        <f>IF('MCC_2018-2019 Histoire'!O193="","",'MCC_2018-2019 Histoire'!O193)</f>
        <v/>
      </c>
      <c r="Q91" s="730" t="str">
        <f>IF('MCC_2018-2019 Histoire'!P193="","",'MCC_2018-2019 Histoire'!P193)</f>
        <v/>
      </c>
      <c r="R91" s="730" t="str">
        <f>IF('MCC_2018-2019 Histoire'!Q193="","",'MCC_2018-2019 Histoire'!Q193)</f>
        <v/>
      </c>
      <c r="S91" s="730" t="str">
        <f>IF('MCC_2018-2019 Histoire'!R193="","",'MCC_2018-2019 Histoire'!R193)</f>
        <v/>
      </c>
      <c r="T91" s="1085" t="str">
        <f>IF('MCC_2018-2019 Histoire'!S193="","",'MCC_2018-2019 Histoire'!S193)</f>
        <v>50% CC
50% CT</v>
      </c>
      <c r="U91" s="1070" t="str">
        <f>IF('MCC_2018-2019 Histoire'!T193="","",'MCC_2018-2019 Histoire'!T193)</f>
        <v>Mixte</v>
      </c>
      <c r="V91" s="1070" t="str">
        <f>IF('MCC_2018-2019 Histoire'!U193="","",'MCC_2018-2019 Histoire'!U193)</f>
        <v>oral</v>
      </c>
      <c r="W91" s="1070" t="str">
        <f>IF('MCC_2018-2019 Histoire'!V193="","",'MCC_2018-2019 Histoire'!V193)</f>
        <v>30 min</v>
      </c>
      <c r="X91" s="1086">
        <f>IF('MCC_2018-2019 Histoire'!W193="","",'MCC_2018-2019 Histoire'!W193)</f>
        <v>1</v>
      </c>
      <c r="Y91" s="1070" t="str">
        <f>IF('MCC_2018-2019 Histoire'!X193="","",'MCC_2018-2019 Histoire'!X193)</f>
        <v>CT</v>
      </c>
      <c r="Z91" s="1070" t="str">
        <f>IF('MCC_2018-2019 Histoire'!Y193="","",'MCC_2018-2019 Histoire'!Y193)</f>
        <v>oral</v>
      </c>
      <c r="AA91" s="1070" t="str">
        <f>IF('MCC_2018-2019 Histoire'!Z193="","",'MCC_2018-2019 Histoire'!Z193)</f>
        <v>30 min</v>
      </c>
      <c r="AB91" s="1086">
        <f>IF('MCC_2018-2019 Histoire'!AA193="","",'MCC_2018-2019 Histoire'!AA193)</f>
        <v>1</v>
      </c>
      <c r="AC91" s="1070" t="str">
        <f>IF('MCC_2018-2019 Histoire'!AB193="","",'MCC_2018-2019 Histoire'!AB193)</f>
        <v>CT</v>
      </c>
      <c r="AD91" s="1070" t="str">
        <f>IF('MCC_2018-2019 Histoire'!AC193="","",'MCC_2018-2019 Histoire'!AC193)</f>
        <v>oral</v>
      </c>
      <c r="AE91" s="1070" t="str">
        <f>IF('MCC_2018-2019 Histoire'!AD193="","",'MCC_2018-2019 Histoire'!AD193)</f>
        <v>30 min</v>
      </c>
      <c r="AF91" s="1086">
        <f>IF('MCC_2018-2019 Histoire'!AE193="","",'MCC_2018-2019 Histoire'!AE193)</f>
        <v>1</v>
      </c>
      <c r="AG91" s="1070" t="str">
        <f>IF('MCC_2018-2019 Histoire'!AF193="","",'MCC_2018-2019 Histoire'!AF193)</f>
        <v>CT</v>
      </c>
      <c r="AH91" s="1070" t="str">
        <f>IF('MCC_2018-2019 Histoire'!AG193="","",'MCC_2018-2019 Histoire'!AG193)</f>
        <v>oral</v>
      </c>
      <c r="AI91" s="1087" t="str">
        <f>IF('MCC_2018-2019 Histoire'!AH193="","",'MCC_2018-2019 Histoire'!AH193)</f>
        <v>30 min</v>
      </c>
      <c r="AJ91" s="841" t="str">
        <f>IF('MCC_2018-2019 Histoire'!AI193="","",'MCC_2018-2019 Histoire'!AI193)</f>
        <v>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v>
      </c>
    </row>
    <row r="92" spans="1:243" ht="30.75" hidden="1" customHeight="1">
      <c r="A92" s="293"/>
      <c r="B92" s="293" t="s">
        <v>437</v>
      </c>
      <c r="C92" s="305" t="str">
        <f>IF('MCC_2018-2019 Histoire'!C194="","",'MCC_2018-2019 Histoire'!C194)</f>
        <v>Géographie des risques (CM)</v>
      </c>
      <c r="D92" s="296"/>
      <c r="E92" s="296" t="s">
        <v>120</v>
      </c>
      <c r="F92" s="310"/>
      <c r="G92" s="294" t="s">
        <v>41</v>
      </c>
      <c r="H92" s="295"/>
      <c r="I92" s="296" t="s">
        <v>56</v>
      </c>
      <c r="J92" s="296">
        <v>2</v>
      </c>
      <c r="K92" s="807" t="str">
        <f>IF('MCC_2018-2019 Histoire'!K194="","",'MCC_2018-2019 Histoire'!K194)</f>
        <v>SAJALOLI Bertrand</v>
      </c>
      <c r="L92" s="808" t="str">
        <f>IF('MCC_2018-2019 Histoire'!L194="","",'MCC_2018-2019 Histoire'!L194)</f>
        <v>23</v>
      </c>
      <c r="M92" s="778">
        <v>25</v>
      </c>
      <c r="N92" s="776" t="e">
        <f>(M92/#REF!)*100</f>
        <v>#REF!</v>
      </c>
      <c r="O92" s="297">
        <f>IF('MCC_2018-2019 Histoire'!N194="","",'MCC_2018-2019 Histoire'!N194)</f>
        <v>15</v>
      </c>
      <c r="P92" s="297" t="str">
        <f>IF('MCC_2018-2019 Histoire'!O194="","",'MCC_2018-2019 Histoire'!O194)</f>
        <v/>
      </c>
      <c r="Q92" s="730" t="str">
        <f>IF('MCC_2018-2019 Histoire'!P194="","",'MCC_2018-2019 Histoire'!P194)</f>
        <v/>
      </c>
      <c r="R92" s="730" t="str">
        <f>IF('MCC_2018-2019 Histoire'!Q194="","",'MCC_2018-2019 Histoire'!Q194)</f>
        <v/>
      </c>
      <c r="S92" s="730" t="str">
        <f>IF('MCC_2018-2019 Histoire'!R194="","",'MCC_2018-2019 Histoire'!R194)</f>
        <v/>
      </c>
      <c r="T92" s="1085">
        <f>IF('MCC_2018-2019 Histoire'!S194="","",'MCC_2018-2019 Histoire'!S194)</f>
        <v>1</v>
      </c>
      <c r="U92" s="1070" t="str">
        <f>IF('MCC_2018-2019 Histoire'!T194="","",'MCC_2018-2019 Histoire'!T194)</f>
        <v>CT</v>
      </c>
      <c r="V92" s="1070" t="str">
        <f>IF('MCC_2018-2019 Histoire'!U194="","",'MCC_2018-2019 Histoire'!U194)</f>
        <v>Ecrit</v>
      </c>
      <c r="W92" s="1070" t="str">
        <f>IF('MCC_2018-2019 Histoire'!V194="","",'MCC_2018-2019 Histoire'!V194)</f>
        <v>3h00</v>
      </c>
      <c r="X92" s="1086">
        <f>IF('MCC_2018-2019 Histoire'!W194="","",'MCC_2018-2019 Histoire'!W194)</f>
        <v>1</v>
      </c>
      <c r="Y92" s="1070" t="str">
        <f>IF('MCC_2018-2019 Histoire'!X194="","",'MCC_2018-2019 Histoire'!X194)</f>
        <v>CT</v>
      </c>
      <c r="Z92" s="1070" t="str">
        <f>IF('MCC_2018-2019 Histoire'!Y194="","",'MCC_2018-2019 Histoire'!Y194)</f>
        <v>Ecrit</v>
      </c>
      <c r="AA92" s="1070" t="str">
        <f>IF('MCC_2018-2019 Histoire'!Z194="","",'MCC_2018-2019 Histoire'!Z194)</f>
        <v>3h00</v>
      </c>
      <c r="AB92" s="1086">
        <f>IF('MCC_2018-2019 Histoire'!AA194="","",'MCC_2018-2019 Histoire'!AA194)</f>
        <v>1</v>
      </c>
      <c r="AC92" s="1070" t="str">
        <f>IF('MCC_2018-2019 Histoire'!AB194="","",'MCC_2018-2019 Histoire'!AB194)</f>
        <v>CT</v>
      </c>
      <c r="AD92" s="1070" t="str">
        <f>IF('MCC_2018-2019 Histoire'!AC194="","",'MCC_2018-2019 Histoire'!AC194)</f>
        <v>oral</v>
      </c>
      <c r="AE92" s="1070" t="str">
        <f>IF('MCC_2018-2019 Histoire'!AD194="","",'MCC_2018-2019 Histoire'!AD194)</f>
        <v>20 min</v>
      </c>
      <c r="AF92" s="1086">
        <f>IF('MCC_2018-2019 Histoire'!AE194="","",'MCC_2018-2019 Histoire'!AE194)</f>
        <v>1</v>
      </c>
      <c r="AG92" s="1070" t="str">
        <f>IF('MCC_2018-2019 Histoire'!AF194="","",'MCC_2018-2019 Histoire'!AF194)</f>
        <v>CT</v>
      </c>
      <c r="AH92" s="1070" t="str">
        <f>IF('MCC_2018-2019 Histoire'!AG194="","",'MCC_2018-2019 Histoire'!AG194)</f>
        <v>Oral</v>
      </c>
      <c r="AI92" s="1087" t="str">
        <f>IF('MCC_2018-2019 Histoire'!AH194="","",'MCC_2018-2019 Histoire'!AH194)</f>
        <v>20 min</v>
      </c>
      <c r="AJ92" s="841" t="str">
        <f>IF('MCC_2018-2019 Histoire'!AI194="","",'MCC_2018-2019 Histoire'!AI194)</f>
        <v>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v>
      </c>
    </row>
    <row r="93" spans="1:243" ht="30.75" hidden="1" customHeight="1">
      <c r="A93" s="293"/>
      <c r="B93" s="293" t="s">
        <v>525</v>
      </c>
      <c r="C93" s="305" t="str">
        <f>IF('MCC_2018-2019 Histoire'!C199="","",'MCC_2018-2019 Histoire'!C199)</f>
        <v>Histoire et patrimoine : le Val de Loire</v>
      </c>
      <c r="D93" s="296" t="s">
        <v>1135</v>
      </c>
      <c r="E93" s="296" t="s">
        <v>120</v>
      </c>
      <c r="F93" s="310"/>
      <c r="G93" s="294" t="s">
        <v>22</v>
      </c>
      <c r="H93" s="295"/>
      <c r="I93" s="296">
        <v>3</v>
      </c>
      <c r="J93" s="296">
        <v>3</v>
      </c>
      <c r="K93" s="807" t="str">
        <f>IF('MCC_2018-2019 Histoire'!K199="","",'MCC_2018-2019 Histoire'!K199)</f>
        <v>SENSEBY Chantal</v>
      </c>
      <c r="L93" s="808" t="str">
        <f>IF('MCC_2018-2019 Histoire'!L199="","",'MCC_2018-2019 Histoire'!L199)</f>
        <v>22</v>
      </c>
      <c r="M93" s="778">
        <v>25</v>
      </c>
      <c r="N93" s="776" t="e">
        <f>(M93/#REF!)*100</f>
        <v>#REF!</v>
      </c>
      <c r="O93" s="297">
        <f>IF('MCC_2018-2019 Histoire'!N199="","",'MCC_2018-2019 Histoire'!N199)</f>
        <v>18</v>
      </c>
      <c r="P93" s="297">
        <f>IF('MCC_2018-2019 Histoire'!O199="","",'MCC_2018-2019 Histoire'!O199)</f>
        <v>8</v>
      </c>
      <c r="Q93" s="730" t="str">
        <f>IF('MCC_2018-2019 Histoire'!P199="","",'MCC_2018-2019 Histoire'!P199)</f>
        <v/>
      </c>
      <c r="R93" s="730" t="str">
        <f>IF('MCC_2018-2019 Histoire'!Q199="","",'MCC_2018-2019 Histoire'!Q199)</f>
        <v/>
      </c>
      <c r="S93" s="730" t="str">
        <f>IF('MCC_2018-2019 Histoire'!R199="","",'MCC_2018-2019 Histoire'!R199)</f>
        <v/>
      </c>
      <c r="T93" s="1085">
        <f>IF('MCC_2018-2019 Histoire'!S199="","",'MCC_2018-2019 Histoire'!S199)</f>
        <v>1</v>
      </c>
      <c r="U93" s="1070" t="str">
        <f>IF('MCC_2018-2019 Histoire'!T199="","",'MCC_2018-2019 Histoire'!T199)</f>
        <v>CC</v>
      </c>
      <c r="V93" s="1070" t="str">
        <f>IF('MCC_2018-2019 Histoire'!U199="","",'MCC_2018-2019 Histoire'!U199)</f>
        <v>écrit/oral</v>
      </c>
      <c r="W93" s="1070" t="str">
        <f>IF('MCC_2018-2019 Histoire'!V199="","",'MCC_2018-2019 Histoire'!V199)</f>
        <v/>
      </c>
      <c r="X93" s="1086">
        <f>IF('MCC_2018-2019 Histoire'!W199="","",'MCC_2018-2019 Histoire'!W199)</f>
        <v>1</v>
      </c>
      <c r="Y93" s="1070" t="str">
        <f>IF('MCC_2018-2019 Histoire'!X199="","",'MCC_2018-2019 Histoire'!X199)</f>
        <v>CT</v>
      </c>
      <c r="Z93" s="1070" t="str">
        <f>IF('MCC_2018-2019 Histoire'!Y199="","",'MCC_2018-2019 Histoire'!Y199)</f>
        <v>Oral</v>
      </c>
      <c r="AA93" s="1070" t="str">
        <f>IF('MCC_2018-2019 Histoire'!Z199="","",'MCC_2018-2019 Histoire'!Z199)</f>
        <v>20 min</v>
      </c>
      <c r="AB93" s="1086">
        <f>IF('MCC_2018-2019 Histoire'!AA199="","",'MCC_2018-2019 Histoire'!AA199)</f>
        <v>1</v>
      </c>
      <c r="AC93" s="1070" t="str">
        <f>IF('MCC_2018-2019 Histoire'!AB199="","",'MCC_2018-2019 Histoire'!AB199)</f>
        <v>CT</v>
      </c>
      <c r="AD93" s="1070" t="str">
        <f>IF('MCC_2018-2019 Histoire'!AC199="","",'MCC_2018-2019 Histoire'!AC199)</f>
        <v>Oral</v>
      </c>
      <c r="AE93" s="1070" t="str">
        <f>IF('MCC_2018-2019 Histoire'!AD199="","",'MCC_2018-2019 Histoire'!AD199)</f>
        <v>20 min</v>
      </c>
      <c r="AF93" s="1086">
        <f>IF('MCC_2018-2019 Histoire'!AE199="","",'MCC_2018-2019 Histoire'!AE199)</f>
        <v>1</v>
      </c>
      <c r="AG93" s="1070" t="str">
        <f>IF('MCC_2018-2019 Histoire'!AF199="","",'MCC_2018-2019 Histoire'!AF199)</f>
        <v>CT</v>
      </c>
      <c r="AH93" s="1070" t="str">
        <f>IF('MCC_2018-2019 Histoire'!AG199="","",'MCC_2018-2019 Histoire'!AG199)</f>
        <v>Oral</v>
      </c>
      <c r="AI93" s="1087" t="str">
        <f>IF('MCC_2018-2019 Histoire'!AH199="","",'MCC_2018-2019 Histoire'!AH199)</f>
        <v>20 min</v>
      </c>
      <c r="AJ93" s="841" t="str">
        <f>IF('MCC_2018-2019 Histoire'!AI199="","",'MCC_2018-2019 Histoire'!AI199)</f>
        <v>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v>
      </c>
    </row>
    <row r="94" spans="1:243" s="874" customFormat="1" ht="36.75" hidden="1" customHeight="1">
      <c r="A94" s="866" t="s">
        <v>1050</v>
      </c>
      <c r="B94" s="866" t="s">
        <v>532</v>
      </c>
      <c r="C94" s="867" t="s">
        <v>520</v>
      </c>
      <c r="D94" s="868" t="s">
        <v>1126</v>
      </c>
      <c r="E94" s="869" t="s">
        <v>709</v>
      </c>
      <c r="F94" s="870"/>
      <c r="G94" s="870"/>
      <c r="H94" s="871"/>
      <c r="I94" s="869">
        <f>+I$77+I95+I99</f>
        <v>30</v>
      </c>
      <c r="J94" s="869">
        <f t="shared" ref="J94" si="1">+J$77+J95+J99</f>
        <v>30</v>
      </c>
      <c r="K94" s="869"/>
      <c r="L94" s="872"/>
      <c r="M94" s="869"/>
      <c r="N94" s="873"/>
      <c r="O94" s="873"/>
      <c r="P94" s="873"/>
      <c r="Q94" s="1027"/>
      <c r="R94" s="1023"/>
      <c r="S94" s="1023"/>
      <c r="T94" s="1093"/>
      <c r="U94" s="1094"/>
      <c r="V94" s="1094"/>
      <c r="W94" s="1095"/>
      <c r="X94" s="1096"/>
      <c r="Y94" s="1097"/>
      <c r="Z94" s="1098"/>
      <c r="AA94" s="1099"/>
      <c r="AB94" s="1097"/>
      <c r="AC94" s="1097"/>
      <c r="AD94" s="1097"/>
      <c r="AE94" s="1099"/>
      <c r="AF94" s="1097"/>
      <c r="AG94" s="1097"/>
      <c r="AH94" s="1097"/>
      <c r="AI94" s="1100"/>
    </row>
    <row r="95" spans="1:243" s="874" customFormat="1" ht="28.5" hidden="1" customHeight="1">
      <c r="A95" s="875" t="s">
        <v>1056</v>
      </c>
      <c r="B95" s="875" t="s">
        <v>522</v>
      </c>
      <c r="C95" s="876" t="s">
        <v>523</v>
      </c>
      <c r="D95" s="877"/>
      <c r="E95" s="878" t="s">
        <v>703</v>
      </c>
      <c r="F95" s="877"/>
      <c r="G95" s="879"/>
      <c r="H95" s="880" t="s">
        <v>1055</v>
      </c>
      <c r="I95" s="881">
        <v>3</v>
      </c>
      <c r="J95" s="881">
        <v>3</v>
      </c>
      <c r="K95" s="881"/>
      <c r="L95" s="882"/>
      <c r="M95" s="883"/>
      <c r="N95" s="880"/>
      <c r="O95" s="884"/>
      <c r="P95" s="884"/>
      <c r="Q95" s="1028"/>
      <c r="R95" s="885"/>
      <c r="S95" s="885"/>
      <c r="T95" s="1093"/>
      <c r="U95" s="1094"/>
      <c r="V95" s="1094"/>
      <c r="W95" s="1101"/>
      <c r="X95" s="1102"/>
      <c r="Y95" s="1102"/>
      <c r="Z95" s="1102"/>
      <c r="AA95" s="1103"/>
      <c r="AB95" s="1102"/>
      <c r="AC95" s="1102"/>
      <c r="AD95" s="1102"/>
      <c r="AE95" s="1103"/>
      <c r="AF95" s="1102"/>
      <c r="AG95" s="1102"/>
      <c r="AH95" s="1102"/>
      <c r="AI95" s="1104"/>
      <c r="AJ95" s="885"/>
    </row>
    <row r="96" spans="1:243" s="918" customFormat="1" ht="30.75" hidden="1" customHeight="1">
      <c r="A96" s="909" t="str">
        <f>IF(A$90="","",A$90)</f>
        <v/>
      </c>
      <c r="B96" s="909" t="str">
        <f t="shared" ref="B96:H96" si="2">IF(B90="","",B90)</f>
        <v>LLF5E4A</v>
      </c>
      <c r="C96" s="910" t="str">
        <f t="shared" si="2"/>
        <v>Atelier d'histoire contemporaine S5</v>
      </c>
      <c r="D96" s="888" t="str">
        <f t="shared" si="2"/>
        <v>LXL5E3A</v>
      </c>
      <c r="E96" s="888" t="s">
        <v>702</v>
      </c>
      <c r="F96" s="889" t="str">
        <f t="shared" si="2"/>
        <v/>
      </c>
      <c r="G96" s="888" t="str">
        <f t="shared" si="2"/>
        <v>oui</v>
      </c>
      <c r="H96" s="891" t="str">
        <f t="shared" si="2"/>
        <v/>
      </c>
      <c r="I96" s="888" t="s">
        <v>30</v>
      </c>
      <c r="J96" s="888">
        <v>3</v>
      </c>
      <c r="K96" s="911" t="str">
        <f t="shared" ref="K96:AJ96" si="3">IF(K90="","",K90)</f>
        <v>CASTAGNEZ Noëlline</v>
      </c>
      <c r="L96" s="912" t="str">
        <f t="shared" si="3"/>
        <v>22</v>
      </c>
      <c r="M96" s="913">
        <f t="shared" si="3"/>
        <v>25</v>
      </c>
      <c r="N96" s="914" t="e">
        <f t="shared" si="3"/>
        <v>#REF!</v>
      </c>
      <c r="O96" s="915">
        <f t="shared" si="3"/>
        <v>20</v>
      </c>
      <c r="P96" s="915" t="str">
        <f t="shared" si="3"/>
        <v/>
      </c>
      <c r="Q96" s="992" t="str">
        <f t="shared" si="3"/>
        <v/>
      </c>
      <c r="R96" s="916"/>
      <c r="S96" s="916"/>
      <c r="T96" s="1105" t="str">
        <f t="shared" si="3"/>
        <v>50% CC
50% CT</v>
      </c>
      <c r="U96" s="1054" t="str">
        <f t="shared" si="3"/>
        <v>Mixte</v>
      </c>
      <c r="V96" s="1054" t="str">
        <f t="shared" si="3"/>
        <v>écrit + oral</v>
      </c>
      <c r="W96" s="1054" t="str">
        <f t="shared" si="3"/>
        <v>CT = écrit 4h00</v>
      </c>
      <c r="X96" s="1106">
        <f t="shared" si="3"/>
        <v>1</v>
      </c>
      <c r="Y96" s="1054" t="str">
        <f t="shared" si="3"/>
        <v>CT</v>
      </c>
      <c r="Z96" s="1054" t="str">
        <f t="shared" si="3"/>
        <v>écrit</v>
      </c>
      <c r="AA96" s="1054" t="str">
        <f t="shared" si="3"/>
        <v>4h00</v>
      </c>
      <c r="AB96" s="1053">
        <f t="shared" si="3"/>
        <v>1</v>
      </c>
      <c r="AC96" s="1054" t="str">
        <f t="shared" si="3"/>
        <v>CT</v>
      </c>
      <c r="AD96" s="1054" t="str">
        <f t="shared" si="3"/>
        <v>écrit</v>
      </c>
      <c r="AE96" s="1054" t="str">
        <f t="shared" si="3"/>
        <v>4h00</v>
      </c>
      <c r="AF96" s="1106">
        <f t="shared" si="3"/>
        <v>1</v>
      </c>
      <c r="AG96" s="1054" t="str">
        <f t="shared" si="3"/>
        <v>CT</v>
      </c>
      <c r="AH96" s="1054" t="str">
        <f t="shared" si="3"/>
        <v>écrit</v>
      </c>
      <c r="AI96" s="1055" t="str">
        <f t="shared" si="3"/>
        <v>4h00</v>
      </c>
      <c r="AJ96" s="916" t="str">
        <f t="shared" si="3"/>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17"/>
      <c r="BI96" s="917"/>
      <c r="BJ96" s="917"/>
      <c r="BK96" s="917"/>
      <c r="BL96" s="917"/>
      <c r="BM96" s="917"/>
      <c r="BN96" s="917"/>
      <c r="BO96" s="917"/>
      <c r="BP96" s="917"/>
      <c r="BQ96" s="917"/>
      <c r="BR96" s="917"/>
      <c r="BS96" s="917"/>
      <c r="BT96" s="917"/>
      <c r="BU96" s="917"/>
      <c r="BV96" s="917"/>
      <c r="BW96" s="917"/>
      <c r="BX96" s="917"/>
      <c r="BY96" s="917"/>
      <c r="BZ96" s="917"/>
      <c r="CA96" s="917"/>
      <c r="CB96" s="917"/>
      <c r="CC96" s="917"/>
      <c r="CD96" s="917"/>
      <c r="CE96" s="917"/>
      <c r="CF96" s="917"/>
      <c r="CG96" s="917"/>
      <c r="CH96" s="917"/>
      <c r="CI96" s="917"/>
      <c r="CJ96" s="917"/>
      <c r="CK96" s="917"/>
      <c r="CL96" s="917"/>
      <c r="CM96" s="917"/>
      <c r="CN96" s="917"/>
      <c r="CO96" s="917"/>
      <c r="CP96" s="917"/>
      <c r="CQ96" s="917"/>
      <c r="CR96" s="917"/>
      <c r="CS96" s="917"/>
      <c r="CT96" s="917"/>
      <c r="CU96" s="917"/>
      <c r="CV96" s="917"/>
      <c r="CW96" s="917"/>
      <c r="CX96" s="917"/>
      <c r="CY96" s="917"/>
      <c r="CZ96" s="917"/>
      <c r="DA96" s="917"/>
      <c r="DB96" s="917"/>
      <c r="DC96" s="917"/>
      <c r="DD96" s="917"/>
      <c r="DE96" s="917"/>
      <c r="DF96" s="917"/>
      <c r="DG96" s="917"/>
      <c r="DH96" s="917"/>
      <c r="DI96" s="917"/>
      <c r="DJ96" s="917"/>
      <c r="DK96" s="917"/>
      <c r="DL96" s="917"/>
      <c r="DM96" s="917"/>
      <c r="DN96" s="917"/>
      <c r="DO96" s="917"/>
      <c r="DP96" s="917"/>
      <c r="DQ96" s="917"/>
      <c r="DR96" s="917"/>
      <c r="DS96" s="917"/>
      <c r="DT96" s="917"/>
      <c r="DU96" s="917"/>
      <c r="DV96" s="917"/>
      <c r="DW96" s="917"/>
      <c r="DX96" s="917"/>
      <c r="DY96" s="917"/>
      <c r="DZ96" s="917"/>
      <c r="EA96" s="917"/>
      <c r="EB96" s="917"/>
      <c r="EC96" s="917"/>
      <c r="ED96" s="917"/>
      <c r="EE96" s="917"/>
      <c r="EF96" s="917"/>
      <c r="EG96" s="917"/>
      <c r="EH96" s="917"/>
      <c r="EI96" s="917"/>
      <c r="EJ96" s="917"/>
      <c r="EK96" s="917"/>
      <c r="EL96" s="917"/>
      <c r="EM96" s="917"/>
      <c r="EN96" s="917"/>
      <c r="EO96" s="917"/>
      <c r="EP96" s="917"/>
      <c r="EQ96" s="917"/>
      <c r="ER96" s="917"/>
      <c r="ES96" s="917"/>
      <c r="ET96" s="917"/>
      <c r="EU96" s="917"/>
      <c r="EV96" s="917"/>
      <c r="EW96" s="917"/>
      <c r="EX96" s="917"/>
      <c r="EY96" s="917"/>
      <c r="EZ96" s="917"/>
      <c r="FA96" s="917"/>
      <c r="FB96" s="917"/>
      <c r="FC96" s="917"/>
      <c r="FD96" s="917"/>
      <c r="FE96" s="917"/>
      <c r="FF96" s="917"/>
      <c r="FG96" s="917"/>
      <c r="FH96" s="917"/>
      <c r="FI96" s="917"/>
      <c r="FJ96" s="917"/>
      <c r="FK96" s="917"/>
      <c r="FL96" s="917"/>
      <c r="FM96" s="917"/>
      <c r="FN96" s="917"/>
      <c r="FO96" s="917"/>
      <c r="FP96" s="917"/>
      <c r="FQ96" s="917"/>
      <c r="FR96" s="917"/>
      <c r="FS96" s="917"/>
      <c r="FT96" s="917"/>
      <c r="FU96" s="917"/>
      <c r="FV96" s="917"/>
      <c r="FW96" s="917"/>
      <c r="FX96" s="917"/>
      <c r="FY96" s="917"/>
      <c r="FZ96" s="917"/>
      <c r="GA96" s="917"/>
      <c r="GB96" s="917"/>
      <c r="GC96" s="917"/>
      <c r="GD96" s="917"/>
      <c r="GE96" s="917"/>
      <c r="GF96" s="917"/>
      <c r="GG96" s="917"/>
      <c r="GH96" s="917"/>
      <c r="GI96" s="917"/>
      <c r="GJ96" s="917"/>
      <c r="GK96" s="917"/>
      <c r="GL96" s="917"/>
      <c r="GM96" s="917"/>
      <c r="GN96" s="917"/>
      <c r="GO96" s="917"/>
      <c r="GP96" s="917"/>
      <c r="GQ96" s="917"/>
      <c r="GR96" s="917"/>
      <c r="GS96" s="917"/>
      <c r="GT96" s="917"/>
      <c r="GU96" s="917"/>
      <c r="GV96" s="917"/>
      <c r="GW96" s="917"/>
      <c r="GX96" s="917"/>
      <c r="GY96" s="917"/>
      <c r="GZ96" s="917"/>
      <c r="HA96" s="917"/>
      <c r="HB96" s="917"/>
      <c r="HC96" s="917"/>
      <c r="HD96" s="917"/>
      <c r="HE96" s="917"/>
      <c r="HF96" s="917"/>
      <c r="HG96" s="917"/>
      <c r="HH96" s="917"/>
      <c r="HI96" s="917"/>
      <c r="HJ96" s="917"/>
      <c r="HK96" s="917"/>
      <c r="HL96" s="917"/>
      <c r="HM96" s="917"/>
      <c r="HN96" s="917"/>
      <c r="HO96" s="917"/>
      <c r="HP96" s="917"/>
      <c r="HQ96" s="917"/>
      <c r="HR96" s="917"/>
      <c r="HS96" s="917"/>
      <c r="HT96" s="917"/>
      <c r="HU96" s="917"/>
      <c r="HV96" s="917"/>
      <c r="HW96" s="917"/>
      <c r="HX96" s="917"/>
      <c r="HY96" s="917"/>
      <c r="HZ96" s="917"/>
      <c r="IA96" s="917"/>
      <c r="IB96" s="917"/>
      <c r="IC96" s="917"/>
      <c r="ID96" s="917"/>
      <c r="IE96" s="917"/>
      <c r="IF96" s="917"/>
      <c r="IG96" s="917"/>
      <c r="IH96" s="917"/>
      <c r="II96" s="917"/>
    </row>
    <row r="97" spans="1:243" s="918" customFormat="1" ht="30.75" hidden="1" customHeight="1">
      <c r="A97" s="886"/>
      <c r="B97" s="886" t="s">
        <v>529</v>
      </c>
      <c r="C97" s="887" t="str">
        <f>IF('MCC_2018-2019 Histoire'!C190="","",'MCC_2018-2019 Histoire'!C190)</f>
        <v>Atelier d'histoire médiévale S5</v>
      </c>
      <c r="D97" s="888" t="s">
        <v>1132</v>
      </c>
      <c r="E97" s="888" t="s">
        <v>702</v>
      </c>
      <c r="F97" s="889"/>
      <c r="G97" s="890" t="s">
        <v>22</v>
      </c>
      <c r="H97" s="891"/>
      <c r="I97" s="888" t="s">
        <v>30</v>
      </c>
      <c r="J97" s="888">
        <v>3</v>
      </c>
      <c r="K97" s="892" t="str">
        <f>IF('MCC_2018-2019 Histoire'!K190="","",'MCC_2018-2019 Histoire'!K190)</f>
        <v>DUMASY Juliette</v>
      </c>
      <c r="L97" s="893" t="str">
        <f>IF('MCC_2018-2019 Histoire'!L190="","",'MCC_2018-2019 Histoire'!L190)</f>
        <v>21</v>
      </c>
      <c r="M97" s="891">
        <v>25</v>
      </c>
      <c r="N97" s="894" t="e">
        <f>(M97/#REF!)*100</f>
        <v>#REF!</v>
      </c>
      <c r="O97" s="895">
        <f>IF('MCC_2018-2019 Histoire'!N190="","",'MCC_2018-2019 Histoire'!N190)</f>
        <v>20</v>
      </c>
      <c r="P97" s="895" t="str">
        <f>IF('MCC_2018-2019 Histoire'!O190="","",'MCC_2018-2019 Histoire'!O190)</f>
        <v/>
      </c>
      <c r="Q97" s="992" t="str">
        <f>IF('MCC_2018-2019 Histoire'!P190="","",'MCC_2018-2019 Histoire'!P190)</f>
        <v/>
      </c>
      <c r="R97" s="916"/>
      <c r="S97" s="916"/>
      <c r="T97" s="1072">
        <f>IF('MCC_2018-2019 Histoire'!S190="","",'MCC_2018-2019 Histoire'!S190)</f>
        <v>1</v>
      </c>
      <c r="U97" s="1054" t="str">
        <f>IF('MCC_2018-2019 Histoire'!T190="","",'MCC_2018-2019 Histoire'!T190)</f>
        <v>CC</v>
      </c>
      <c r="V97" s="1054" t="str">
        <f>IF('MCC_2018-2019 Histoire'!U190="","",'MCC_2018-2019 Histoire'!U190)</f>
        <v>écrit + oral</v>
      </c>
      <c r="W97" s="1054" t="str">
        <f>IF('MCC_2018-2019 Histoire'!V190="","",'MCC_2018-2019 Histoire'!V190)</f>
        <v/>
      </c>
      <c r="X97" s="1053">
        <f>IF('MCC_2018-2019 Histoire'!W190="","",'MCC_2018-2019 Histoire'!W190)</f>
        <v>1</v>
      </c>
      <c r="Y97" s="1054" t="str">
        <f>IF('MCC_2018-2019 Histoire'!X190="","",'MCC_2018-2019 Histoire'!X190)</f>
        <v>CT</v>
      </c>
      <c r="Z97" s="1054" t="str">
        <f>IF('MCC_2018-2019 Histoire'!Y190="","",'MCC_2018-2019 Histoire'!Y190)</f>
        <v>écrit</v>
      </c>
      <c r="AA97" s="1054" t="str">
        <f>IF('MCC_2018-2019 Histoire'!Z190="","",'MCC_2018-2019 Histoire'!Z190)</f>
        <v>2h00</v>
      </c>
      <c r="AB97" s="1053">
        <f>IF('MCC_2018-2019 Histoire'!AA190="","",'MCC_2018-2019 Histoire'!AA190)</f>
        <v>1</v>
      </c>
      <c r="AC97" s="1054" t="str">
        <f>IF('MCC_2018-2019 Histoire'!AB190="","",'MCC_2018-2019 Histoire'!AB190)</f>
        <v>CT</v>
      </c>
      <c r="AD97" s="1054" t="str">
        <f>IF('MCC_2018-2019 Histoire'!AC190="","",'MCC_2018-2019 Histoire'!AC190)</f>
        <v>écrit</v>
      </c>
      <c r="AE97" s="1054" t="str">
        <f>IF('MCC_2018-2019 Histoire'!AD190="","",'MCC_2018-2019 Histoire'!AD190)</f>
        <v>2h00</v>
      </c>
      <c r="AF97" s="1053">
        <f>IF('MCC_2018-2019 Histoire'!AE190="","",'MCC_2018-2019 Histoire'!AE190)</f>
        <v>1</v>
      </c>
      <c r="AG97" s="1054" t="str">
        <f>IF('MCC_2018-2019 Histoire'!AF190="","",'MCC_2018-2019 Histoire'!AF190)</f>
        <v>CT</v>
      </c>
      <c r="AH97" s="1054" t="str">
        <f>IF('MCC_2018-2019 Histoire'!AG190="","",'MCC_2018-2019 Histoire'!AG190)</f>
        <v>écrit</v>
      </c>
      <c r="AI97" s="1055" t="str">
        <f>IF('MCC_2018-2019 Histoire'!AH190="","",'MCC_2018-2019 Histoire'!AH190)</f>
        <v>2h00</v>
      </c>
      <c r="AJ97" s="902" t="str">
        <f>IF('MCC_2018-2019 Histoire'!AI190="","",'MCC_2018-2019 Histoire'!AI190)</f>
        <v>Quelle connaissance les hommes de l'Europe du Moyen âge avaient-ils des autres continents ? Les Croisades ont-elles permis de mieux connaître l'Orient ? Que racontaient les récits de voyage, comme celui de Marco Polo ? Quelles informations contenaient les mappemondes et les cartes produites à cette époque ?</v>
      </c>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17"/>
      <c r="BI97" s="917"/>
      <c r="BJ97" s="917"/>
      <c r="BK97" s="917"/>
      <c r="BL97" s="917"/>
      <c r="BM97" s="917"/>
      <c r="BN97" s="917"/>
      <c r="BO97" s="917"/>
      <c r="BP97" s="917"/>
      <c r="BQ97" s="917"/>
      <c r="BR97" s="917"/>
      <c r="BS97" s="917"/>
      <c r="BT97" s="917"/>
      <c r="BU97" s="917"/>
      <c r="BV97" s="917"/>
      <c r="BW97" s="917"/>
      <c r="BX97" s="917"/>
      <c r="BY97" s="917"/>
      <c r="BZ97" s="917"/>
      <c r="CA97" s="917"/>
      <c r="CB97" s="917"/>
      <c r="CC97" s="917"/>
      <c r="CD97" s="917"/>
      <c r="CE97" s="917"/>
      <c r="CF97" s="917"/>
      <c r="CG97" s="917"/>
      <c r="CH97" s="917"/>
      <c r="CI97" s="917"/>
      <c r="CJ97" s="917"/>
      <c r="CK97" s="917"/>
      <c r="CL97" s="917"/>
      <c r="CM97" s="917"/>
      <c r="CN97" s="917"/>
      <c r="CO97" s="917"/>
      <c r="CP97" s="917"/>
      <c r="CQ97" s="917"/>
      <c r="CR97" s="917"/>
      <c r="CS97" s="917"/>
      <c r="CT97" s="917"/>
      <c r="CU97" s="917"/>
      <c r="CV97" s="917"/>
      <c r="CW97" s="917"/>
      <c r="CX97" s="917"/>
      <c r="CY97" s="917"/>
      <c r="CZ97" s="917"/>
      <c r="DA97" s="917"/>
      <c r="DB97" s="917"/>
      <c r="DC97" s="917"/>
      <c r="DD97" s="917"/>
      <c r="DE97" s="917"/>
      <c r="DF97" s="917"/>
      <c r="DG97" s="917"/>
      <c r="DH97" s="917"/>
      <c r="DI97" s="917"/>
      <c r="DJ97" s="917"/>
      <c r="DK97" s="917"/>
      <c r="DL97" s="917"/>
      <c r="DM97" s="917"/>
      <c r="DN97" s="917"/>
      <c r="DO97" s="917"/>
      <c r="DP97" s="917"/>
      <c r="DQ97" s="917"/>
      <c r="DR97" s="917"/>
      <c r="DS97" s="917"/>
      <c r="DT97" s="917"/>
      <c r="DU97" s="917"/>
      <c r="DV97" s="917"/>
      <c r="DW97" s="917"/>
      <c r="DX97" s="917"/>
      <c r="DY97" s="917"/>
      <c r="DZ97" s="917"/>
      <c r="EA97" s="917"/>
      <c r="EB97" s="917"/>
      <c r="EC97" s="917"/>
      <c r="ED97" s="917"/>
      <c r="EE97" s="917"/>
      <c r="EF97" s="917"/>
      <c r="EG97" s="917"/>
      <c r="EH97" s="917"/>
      <c r="EI97" s="917"/>
      <c r="EJ97" s="917"/>
      <c r="EK97" s="917"/>
      <c r="EL97" s="917"/>
      <c r="EM97" s="917"/>
      <c r="EN97" s="917"/>
      <c r="EO97" s="917"/>
      <c r="EP97" s="917"/>
      <c r="EQ97" s="917"/>
      <c r="ER97" s="917"/>
      <c r="ES97" s="917"/>
      <c r="ET97" s="917"/>
      <c r="EU97" s="917"/>
      <c r="EV97" s="917"/>
      <c r="EW97" s="917"/>
      <c r="EX97" s="917"/>
      <c r="EY97" s="917"/>
      <c r="EZ97" s="917"/>
      <c r="FA97" s="917"/>
      <c r="FB97" s="917"/>
      <c r="FC97" s="917"/>
      <c r="FD97" s="917"/>
      <c r="FE97" s="917"/>
      <c r="FF97" s="917"/>
      <c r="FG97" s="917"/>
      <c r="FH97" s="917"/>
      <c r="FI97" s="917"/>
      <c r="FJ97" s="917"/>
      <c r="FK97" s="917"/>
      <c r="FL97" s="917"/>
      <c r="FM97" s="917"/>
      <c r="FN97" s="917"/>
      <c r="FO97" s="917"/>
      <c r="FP97" s="917"/>
      <c r="FQ97" s="917"/>
      <c r="FR97" s="917"/>
      <c r="FS97" s="917"/>
      <c r="FT97" s="917"/>
      <c r="FU97" s="917"/>
      <c r="FV97" s="917"/>
      <c r="FW97" s="917"/>
      <c r="FX97" s="917"/>
      <c r="FY97" s="917"/>
      <c r="FZ97" s="917"/>
      <c r="GA97" s="917"/>
      <c r="GB97" s="917"/>
      <c r="GC97" s="917"/>
      <c r="GD97" s="917"/>
      <c r="GE97" s="917"/>
      <c r="GF97" s="917"/>
      <c r="GG97" s="917"/>
      <c r="GH97" s="917"/>
      <c r="GI97" s="917"/>
      <c r="GJ97" s="917"/>
      <c r="GK97" s="917"/>
      <c r="GL97" s="917"/>
      <c r="GM97" s="917"/>
      <c r="GN97" s="917"/>
      <c r="GO97" s="917"/>
      <c r="GP97" s="917"/>
      <c r="GQ97" s="917"/>
      <c r="GR97" s="917"/>
      <c r="GS97" s="917"/>
      <c r="GT97" s="917"/>
      <c r="GU97" s="917"/>
      <c r="GV97" s="917"/>
      <c r="GW97" s="917"/>
      <c r="GX97" s="917"/>
      <c r="GY97" s="917"/>
      <c r="GZ97" s="917"/>
      <c r="HA97" s="917"/>
      <c r="HB97" s="917"/>
      <c r="HC97" s="917"/>
      <c r="HD97" s="917"/>
      <c r="HE97" s="917"/>
      <c r="HF97" s="917"/>
      <c r="HG97" s="917"/>
      <c r="HH97" s="917"/>
      <c r="HI97" s="917"/>
      <c r="HJ97" s="917"/>
      <c r="HK97" s="917"/>
      <c r="HL97" s="917"/>
      <c r="HM97" s="917"/>
      <c r="HN97" s="917"/>
      <c r="HO97" s="917"/>
      <c r="HP97" s="917"/>
      <c r="HQ97" s="917"/>
      <c r="HR97" s="917"/>
      <c r="HS97" s="917"/>
      <c r="HT97" s="917"/>
      <c r="HU97" s="917"/>
      <c r="HV97" s="917"/>
      <c r="HW97" s="917"/>
      <c r="HX97" s="917"/>
      <c r="HY97" s="917"/>
      <c r="HZ97" s="917"/>
      <c r="IA97" s="917"/>
      <c r="IB97" s="917"/>
      <c r="IC97" s="917"/>
      <c r="ID97" s="917"/>
      <c r="IE97" s="917"/>
      <c r="IF97" s="917"/>
      <c r="IG97" s="917"/>
      <c r="IH97" s="917"/>
      <c r="II97" s="917"/>
    </row>
    <row r="98" spans="1:243" s="800" customFormat="1" ht="12" hidden="1" customHeight="1">
      <c r="A98" s="742"/>
      <c r="B98" s="742"/>
      <c r="C98" s="398"/>
      <c r="D98" s="399"/>
      <c r="E98" s="400"/>
      <c r="F98" s="400"/>
      <c r="G98" s="400"/>
      <c r="H98" s="401"/>
      <c r="I98" s="399"/>
      <c r="J98" s="399"/>
      <c r="K98" s="402"/>
      <c r="L98" s="838"/>
      <c r="M98" s="797"/>
      <c r="N98" s="798"/>
      <c r="O98" s="403"/>
      <c r="P98" s="403"/>
      <c r="Q98" s="983"/>
      <c r="R98" s="1018"/>
      <c r="S98" s="1018"/>
      <c r="T98" s="1069"/>
      <c r="U98" s="1092"/>
      <c r="V98" s="1092"/>
      <c r="W98" s="1092"/>
      <c r="X98" s="1092"/>
      <c r="Y98" s="1092"/>
      <c r="Z98" s="1092"/>
      <c r="AA98" s="1092"/>
      <c r="AB98" s="1092"/>
      <c r="AC98" s="1092"/>
      <c r="AD98" s="1092"/>
      <c r="AE98" s="1092"/>
      <c r="AF98" s="1092"/>
      <c r="AG98" s="1092"/>
      <c r="AH98" s="1092"/>
      <c r="AI98" s="1092"/>
      <c r="AJ98" s="404"/>
      <c r="AK98" s="799"/>
      <c r="AL98" s="799"/>
      <c r="AM98" s="799"/>
      <c r="AN98" s="799"/>
      <c r="AO98" s="799"/>
      <c r="AP98" s="799"/>
      <c r="AQ98" s="799"/>
      <c r="AR98" s="799"/>
      <c r="AS98" s="799"/>
      <c r="AT98" s="799"/>
      <c r="AU98" s="799"/>
      <c r="AV98" s="799"/>
      <c r="AW98" s="799"/>
      <c r="AX98" s="799"/>
      <c r="AY98" s="799"/>
      <c r="AZ98" s="799"/>
      <c r="BA98" s="799"/>
      <c r="BB98" s="799"/>
      <c r="BC98" s="799"/>
      <c r="BD98" s="799"/>
      <c r="BE98" s="799"/>
      <c r="BF98" s="799"/>
      <c r="BG98" s="799"/>
      <c r="BH98" s="799"/>
      <c r="BI98" s="799"/>
      <c r="BJ98" s="799"/>
      <c r="BK98" s="799"/>
      <c r="BL98" s="799"/>
      <c r="BM98" s="799"/>
      <c r="BN98" s="799"/>
      <c r="BO98" s="799"/>
      <c r="BP98" s="799"/>
      <c r="BQ98" s="799"/>
      <c r="BR98" s="799"/>
      <c r="BS98" s="799"/>
      <c r="BT98" s="799"/>
      <c r="BU98" s="799"/>
      <c r="BV98" s="799"/>
      <c r="BW98" s="799"/>
      <c r="BX98" s="799"/>
      <c r="BY98" s="799"/>
      <c r="BZ98" s="799"/>
      <c r="CA98" s="799"/>
      <c r="CB98" s="799"/>
      <c r="CC98" s="799"/>
      <c r="CD98" s="799"/>
      <c r="CE98" s="799"/>
      <c r="CF98" s="799"/>
      <c r="CG98" s="799"/>
      <c r="CH98" s="799"/>
      <c r="CI98" s="799"/>
      <c r="CJ98" s="799"/>
      <c r="CK98" s="799"/>
      <c r="CL98" s="799"/>
      <c r="CM98" s="799"/>
      <c r="CN98" s="799"/>
      <c r="CO98" s="799"/>
      <c r="CP98" s="799"/>
      <c r="CQ98" s="799"/>
      <c r="CR98" s="799"/>
      <c r="CS98" s="799"/>
      <c r="CT98" s="799"/>
      <c r="CU98" s="799"/>
      <c r="CV98" s="799"/>
      <c r="CW98" s="799"/>
      <c r="CX98" s="799"/>
      <c r="CY98" s="799"/>
      <c r="CZ98" s="799"/>
      <c r="DA98" s="799"/>
      <c r="DB98" s="799"/>
      <c r="DC98" s="799"/>
      <c r="DD98" s="799"/>
      <c r="DE98" s="799"/>
      <c r="DF98" s="799"/>
      <c r="DG98" s="799"/>
      <c r="DH98" s="799"/>
      <c r="DI98" s="799"/>
      <c r="DJ98" s="799"/>
      <c r="DK98" s="799"/>
      <c r="DL98" s="799"/>
      <c r="DM98" s="799"/>
      <c r="DN98" s="799"/>
      <c r="DO98" s="799"/>
      <c r="DP98" s="799"/>
      <c r="DQ98" s="799"/>
      <c r="DR98" s="799"/>
      <c r="DS98" s="799"/>
      <c r="DT98" s="799"/>
      <c r="DU98" s="799"/>
      <c r="DV98" s="799"/>
      <c r="DW98" s="799"/>
      <c r="DX98" s="799"/>
      <c r="DY98" s="799"/>
      <c r="DZ98" s="799"/>
      <c r="EA98" s="799"/>
      <c r="EB98" s="799"/>
      <c r="EC98" s="799"/>
      <c r="ED98" s="799"/>
      <c r="EE98" s="799"/>
      <c r="EF98" s="799"/>
      <c r="EG98" s="799"/>
      <c r="EH98" s="799"/>
      <c r="EI98" s="799"/>
      <c r="EJ98" s="799"/>
      <c r="EK98" s="799"/>
      <c r="EL98" s="799"/>
      <c r="EM98" s="799"/>
      <c r="EN98" s="799"/>
      <c r="EO98" s="799"/>
      <c r="EP98" s="799"/>
      <c r="EQ98" s="799"/>
      <c r="ER98" s="799"/>
      <c r="ES98" s="799"/>
      <c r="ET98" s="799"/>
      <c r="EU98" s="799"/>
      <c r="EV98" s="799"/>
      <c r="EW98" s="799"/>
      <c r="EX98" s="799"/>
      <c r="EY98" s="799"/>
      <c r="EZ98" s="799"/>
      <c r="FA98" s="799"/>
      <c r="FB98" s="799"/>
      <c r="FC98" s="799"/>
      <c r="FD98" s="799"/>
      <c r="FE98" s="799"/>
      <c r="FF98" s="799"/>
      <c r="FG98" s="799"/>
      <c r="FH98" s="799"/>
      <c r="FI98" s="799"/>
      <c r="FJ98" s="799"/>
      <c r="FK98" s="799"/>
      <c r="FL98" s="799"/>
      <c r="FM98" s="799"/>
      <c r="FN98" s="799"/>
      <c r="FO98" s="799"/>
      <c r="FP98" s="799"/>
      <c r="FQ98" s="799"/>
      <c r="FR98" s="799"/>
      <c r="FS98" s="799"/>
      <c r="FT98" s="799"/>
      <c r="FU98" s="799"/>
      <c r="FV98" s="799"/>
      <c r="FW98" s="799"/>
      <c r="FX98" s="799"/>
      <c r="FY98" s="799"/>
      <c r="FZ98" s="799"/>
      <c r="GA98" s="799"/>
      <c r="GB98" s="799"/>
      <c r="GC98" s="799"/>
      <c r="GD98" s="799"/>
      <c r="GE98" s="799"/>
      <c r="GF98" s="799"/>
      <c r="GG98" s="799"/>
      <c r="GH98" s="799"/>
      <c r="GI98" s="799"/>
      <c r="GJ98" s="799"/>
      <c r="GK98" s="799"/>
      <c r="GL98" s="799"/>
      <c r="GM98" s="799"/>
      <c r="GN98" s="799"/>
      <c r="GO98" s="799"/>
      <c r="GP98" s="799"/>
      <c r="GQ98" s="799"/>
      <c r="GR98" s="799"/>
      <c r="GS98" s="799"/>
      <c r="GT98" s="799"/>
      <c r="GU98" s="799"/>
      <c r="GV98" s="799"/>
      <c r="GW98" s="799"/>
      <c r="GX98" s="799"/>
      <c r="GY98" s="799"/>
      <c r="GZ98" s="799"/>
      <c r="HA98" s="799"/>
      <c r="HB98" s="799"/>
      <c r="HC98" s="799"/>
      <c r="HD98" s="799"/>
      <c r="HE98" s="799"/>
      <c r="HF98" s="799"/>
      <c r="HG98" s="799"/>
      <c r="HH98" s="799"/>
      <c r="HI98" s="799"/>
      <c r="HJ98" s="799"/>
      <c r="HK98" s="799"/>
      <c r="HL98" s="799"/>
      <c r="HM98" s="799"/>
      <c r="HN98" s="799"/>
      <c r="HO98" s="799"/>
      <c r="HP98" s="799"/>
      <c r="HQ98" s="799"/>
      <c r="HR98" s="799"/>
      <c r="HS98" s="799"/>
      <c r="HT98" s="799"/>
      <c r="HU98" s="799"/>
      <c r="HV98" s="799"/>
      <c r="HW98" s="799"/>
      <c r="HX98" s="799"/>
      <c r="HY98" s="799"/>
      <c r="HZ98" s="799"/>
      <c r="IA98" s="799"/>
      <c r="IB98" s="799"/>
      <c r="IC98" s="799"/>
      <c r="ID98" s="799"/>
      <c r="IE98" s="799"/>
      <c r="IF98" s="799"/>
      <c r="IG98" s="799"/>
      <c r="IH98" s="799"/>
      <c r="II98" s="799"/>
    </row>
    <row r="99" spans="1:243" s="874" customFormat="1" ht="28.5" hidden="1" customHeight="1">
      <c r="A99" s="875" t="s">
        <v>1057</v>
      </c>
      <c r="B99" s="875" t="s">
        <v>530</v>
      </c>
      <c r="C99" s="876" t="s">
        <v>531</v>
      </c>
      <c r="D99" s="877"/>
      <c r="E99" s="878"/>
      <c r="F99" s="877"/>
      <c r="G99" s="879"/>
      <c r="H99" s="880"/>
      <c r="I99" s="881">
        <f>+SUM(I100:I102)</f>
        <v>7</v>
      </c>
      <c r="J99" s="881">
        <f>+SUM(J100:J102)</f>
        <v>7</v>
      </c>
      <c r="K99" s="881"/>
      <c r="L99" s="882"/>
      <c r="M99" s="883"/>
      <c r="N99" s="880"/>
      <c r="O99" s="884"/>
      <c r="P99" s="884"/>
      <c r="Q99" s="1028"/>
      <c r="R99" s="885"/>
      <c r="S99" s="885"/>
      <c r="T99" s="1093"/>
      <c r="U99" s="1094"/>
      <c r="V99" s="1094"/>
      <c r="W99" s="1101"/>
      <c r="X99" s="1102"/>
      <c r="Y99" s="1102"/>
      <c r="Z99" s="1102"/>
      <c r="AA99" s="1103"/>
      <c r="AB99" s="1102"/>
      <c r="AC99" s="1102"/>
      <c r="AD99" s="1102"/>
      <c r="AE99" s="1103"/>
      <c r="AF99" s="1102"/>
      <c r="AG99" s="1102"/>
      <c r="AH99" s="1102"/>
      <c r="AI99" s="1104"/>
      <c r="AJ99" s="885"/>
    </row>
    <row r="100" spans="1:243" s="922" customFormat="1" ht="30.75" hidden="1" customHeight="1">
      <c r="A100" s="911"/>
      <c r="B100" s="911" t="s">
        <v>526</v>
      </c>
      <c r="C100" s="905" t="s">
        <v>527</v>
      </c>
      <c r="D100" s="911" t="s">
        <v>1134</v>
      </c>
      <c r="E100" s="911" t="s">
        <v>120</v>
      </c>
      <c r="F100" s="919"/>
      <c r="G100" s="911" t="s">
        <v>22</v>
      </c>
      <c r="H100" s="913"/>
      <c r="I100" s="911">
        <v>2</v>
      </c>
      <c r="J100" s="911">
        <v>2</v>
      </c>
      <c r="K100" s="915" t="s">
        <v>840</v>
      </c>
      <c r="L100" s="912" t="s">
        <v>774</v>
      </c>
      <c r="M100" s="913"/>
      <c r="N100" s="914"/>
      <c r="O100" s="915"/>
      <c r="P100" s="915">
        <v>24</v>
      </c>
      <c r="Q100" s="991"/>
      <c r="R100" s="1019"/>
      <c r="S100" s="1019"/>
      <c r="T100" s="1105" t="s">
        <v>716</v>
      </c>
      <c r="U100" s="1054" t="s">
        <v>348</v>
      </c>
      <c r="V100" s="1054" t="s">
        <v>315</v>
      </c>
      <c r="W100" s="1054" t="s">
        <v>371</v>
      </c>
      <c r="X100" s="1107">
        <v>1</v>
      </c>
      <c r="Y100" s="1054" t="s">
        <v>314</v>
      </c>
      <c r="Z100" s="1054" t="s">
        <v>315</v>
      </c>
      <c r="AA100" s="1054" t="s">
        <v>371</v>
      </c>
      <c r="AB100" s="1053">
        <v>1</v>
      </c>
      <c r="AC100" s="1054" t="s">
        <v>314</v>
      </c>
      <c r="AD100" s="1054" t="s">
        <v>315</v>
      </c>
      <c r="AE100" s="1054" t="s">
        <v>371</v>
      </c>
      <c r="AF100" s="1107">
        <v>1</v>
      </c>
      <c r="AG100" s="1054" t="s">
        <v>314</v>
      </c>
      <c r="AH100" s="1054" t="s">
        <v>315</v>
      </c>
      <c r="AI100" s="1054" t="s">
        <v>371</v>
      </c>
      <c r="AJ100" s="920"/>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1"/>
      <c r="BJ100" s="921"/>
      <c r="BK100" s="921"/>
      <c r="BL100" s="921"/>
      <c r="BM100" s="921"/>
      <c r="BN100" s="921"/>
      <c r="BO100" s="921"/>
      <c r="BP100" s="921"/>
      <c r="BQ100" s="921"/>
      <c r="BR100" s="921"/>
      <c r="BS100" s="921"/>
      <c r="BT100" s="921"/>
      <c r="BU100" s="921"/>
      <c r="BV100" s="921"/>
      <c r="BW100" s="921"/>
      <c r="BX100" s="921"/>
      <c r="BY100" s="921"/>
      <c r="BZ100" s="921"/>
      <c r="CA100" s="921"/>
      <c r="CB100" s="921"/>
      <c r="CC100" s="921"/>
      <c r="CD100" s="921"/>
      <c r="CE100" s="921"/>
      <c r="CF100" s="921"/>
      <c r="CG100" s="921"/>
      <c r="CH100" s="921"/>
      <c r="CI100" s="921"/>
      <c r="CJ100" s="921"/>
      <c r="CK100" s="921"/>
      <c r="CL100" s="921"/>
      <c r="CM100" s="921"/>
      <c r="CN100" s="921"/>
      <c r="CO100" s="921"/>
      <c r="CP100" s="921"/>
      <c r="CQ100" s="921"/>
      <c r="CR100" s="921"/>
      <c r="CS100" s="921"/>
      <c r="CT100" s="921"/>
      <c r="CU100" s="921"/>
      <c r="CV100" s="921"/>
      <c r="CW100" s="921"/>
      <c r="CX100" s="921"/>
      <c r="CY100" s="921"/>
      <c r="CZ100" s="921"/>
      <c r="DA100" s="921"/>
      <c r="DB100" s="921"/>
      <c r="DC100" s="921"/>
      <c r="DD100" s="921"/>
      <c r="DE100" s="921"/>
      <c r="DF100" s="921"/>
      <c r="DG100" s="921"/>
      <c r="DH100" s="921"/>
      <c r="DI100" s="921"/>
      <c r="DJ100" s="921"/>
      <c r="DK100" s="921"/>
      <c r="DL100" s="921"/>
      <c r="DM100" s="921"/>
      <c r="DN100" s="921"/>
      <c r="DO100" s="921"/>
      <c r="DP100" s="921"/>
      <c r="DQ100" s="921"/>
      <c r="DR100" s="921"/>
      <c r="DS100" s="921"/>
      <c r="DT100" s="921"/>
      <c r="DU100" s="921"/>
      <c r="DV100" s="921"/>
      <c r="DW100" s="921"/>
      <c r="DX100" s="921"/>
      <c r="DY100" s="921"/>
      <c r="DZ100" s="921"/>
      <c r="EA100" s="921"/>
      <c r="EB100" s="921"/>
      <c r="EC100" s="921"/>
      <c r="ED100" s="921"/>
      <c r="EE100" s="921"/>
      <c r="EF100" s="921"/>
      <c r="EG100" s="921"/>
      <c r="EH100" s="921"/>
      <c r="EI100" s="921"/>
      <c r="EJ100" s="921"/>
      <c r="EK100" s="921"/>
      <c r="EL100" s="921"/>
      <c r="EM100" s="921"/>
      <c r="EN100" s="921"/>
      <c r="EO100" s="921"/>
      <c r="EP100" s="921"/>
      <c r="EQ100" s="921"/>
      <c r="ER100" s="921"/>
      <c r="ES100" s="921"/>
      <c r="ET100" s="921"/>
      <c r="EU100" s="921"/>
      <c r="EV100" s="921"/>
      <c r="EW100" s="921"/>
      <c r="EX100" s="921"/>
      <c r="EY100" s="921"/>
      <c r="EZ100" s="921"/>
      <c r="FA100" s="921"/>
      <c r="FB100" s="921"/>
      <c r="FC100" s="921"/>
      <c r="FD100" s="921"/>
      <c r="FE100" s="921"/>
      <c r="FF100" s="921"/>
      <c r="FG100" s="921"/>
      <c r="FH100" s="921"/>
      <c r="FI100" s="921"/>
      <c r="FJ100" s="921"/>
      <c r="FK100" s="921"/>
      <c r="FL100" s="921"/>
      <c r="FM100" s="921"/>
      <c r="FN100" s="921"/>
      <c r="FO100" s="921"/>
      <c r="FP100" s="921"/>
      <c r="FQ100" s="921"/>
      <c r="FR100" s="921"/>
      <c r="FS100" s="921"/>
      <c r="FT100" s="921"/>
      <c r="FU100" s="921"/>
      <c r="FV100" s="921"/>
      <c r="FW100" s="921"/>
      <c r="FX100" s="921"/>
      <c r="FY100" s="921"/>
      <c r="FZ100" s="921"/>
      <c r="GA100" s="921"/>
      <c r="GB100" s="921"/>
      <c r="GC100" s="921"/>
      <c r="GD100" s="921"/>
      <c r="GE100" s="921"/>
      <c r="GF100" s="921"/>
      <c r="GG100" s="921"/>
      <c r="GH100" s="921"/>
      <c r="GI100" s="921"/>
      <c r="GJ100" s="921"/>
      <c r="GK100" s="921"/>
      <c r="GL100" s="921"/>
      <c r="GM100" s="921"/>
      <c r="GN100" s="921"/>
      <c r="GO100" s="921"/>
      <c r="GP100" s="921"/>
      <c r="GQ100" s="921"/>
      <c r="GR100" s="921"/>
      <c r="GS100" s="921"/>
      <c r="GT100" s="921"/>
      <c r="GU100" s="921"/>
      <c r="GV100" s="921"/>
      <c r="GW100" s="921"/>
      <c r="GX100" s="921"/>
      <c r="GY100" s="921"/>
      <c r="GZ100" s="921"/>
      <c r="HA100" s="921"/>
      <c r="HB100" s="921"/>
      <c r="HC100" s="921"/>
      <c r="HD100" s="921"/>
      <c r="HE100" s="921"/>
      <c r="HF100" s="921"/>
      <c r="HG100" s="921"/>
      <c r="HH100" s="921"/>
      <c r="HI100" s="921"/>
      <c r="HJ100" s="921"/>
      <c r="HK100" s="921"/>
      <c r="HL100" s="921"/>
      <c r="HM100" s="921"/>
      <c r="HN100" s="921"/>
      <c r="HO100" s="921"/>
      <c r="HP100" s="921"/>
      <c r="HQ100" s="921"/>
      <c r="HR100" s="921"/>
      <c r="HS100" s="921"/>
      <c r="HT100" s="921"/>
      <c r="HU100" s="921"/>
      <c r="HV100" s="921"/>
      <c r="HW100" s="921"/>
      <c r="HX100" s="921"/>
      <c r="HY100" s="921"/>
      <c r="HZ100" s="921"/>
      <c r="IA100" s="921"/>
      <c r="IB100" s="921"/>
      <c r="IC100" s="921"/>
      <c r="ID100" s="921"/>
      <c r="IE100" s="921"/>
      <c r="IF100" s="921"/>
      <c r="IG100" s="921"/>
      <c r="IH100" s="921"/>
      <c r="II100" s="921"/>
    </row>
    <row r="101" spans="1:243" s="918" customFormat="1" ht="30.75" hidden="1" customHeight="1">
      <c r="A101" s="909" t="str">
        <f>IF(A93="","",A93)</f>
        <v/>
      </c>
      <c r="B101" s="909" t="str">
        <f t="shared" ref="B101:G101" si="4">IF(B93="","",B93)</f>
        <v>LLF5E6B</v>
      </c>
      <c r="C101" s="910" t="str">
        <f t="shared" si="4"/>
        <v>Histoire et patrimoine : le Val de Loire</v>
      </c>
      <c r="D101" s="911" t="str">
        <f t="shared" si="4"/>
        <v>LXL5E7B</v>
      </c>
      <c r="E101" s="923" t="str">
        <f t="shared" si="4"/>
        <v>UE de spécialisation</v>
      </c>
      <c r="F101" s="924" t="str">
        <f t="shared" si="4"/>
        <v/>
      </c>
      <c r="G101" s="911" t="str">
        <f t="shared" si="4"/>
        <v>oui</v>
      </c>
      <c r="H101" s="913"/>
      <c r="I101" s="911">
        <v>3</v>
      </c>
      <c r="J101" s="911">
        <v>3</v>
      </c>
      <c r="K101" s="911" t="str">
        <f>IF(K93="","",K93)</f>
        <v>SENSEBY Chantal</v>
      </c>
      <c r="L101" s="912" t="str">
        <f t="shared" ref="L101:Q101" si="5">IF(L93="","",L93)</f>
        <v>22</v>
      </c>
      <c r="M101" s="913">
        <f t="shared" si="5"/>
        <v>25</v>
      </c>
      <c r="N101" s="914" t="e">
        <f t="shared" si="5"/>
        <v>#REF!</v>
      </c>
      <c r="O101" s="915">
        <f t="shared" si="5"/>
        <v>18</v>
      </c>
      <c r="P101" s="915">
        <f t="shared" si="5"/>
        <v>8</v>
      </c>
      <c r="Q101" s="992" t="str">
        <f t="shared" si="5"/>
        <v/>
      </c>
      <c r="R101" s="916"/>
      <c r="S101" s="916"/>
      <c r="T101" s="1108">
        <f>IF('MCC_2018-2019 Histoire'!S199="","",'MCC_2018-2019 Histoire'!S199)</f>
        <v>1</v>
      </c>
      <c r="U101" s="1054" t="str">
        <f>IF('MCC_2018-2019 Histoire'!T199="","",'MCC_2018-2019 Histoire'!T199)</f>
        <v>CC</v>
      </c>
      <c r="V101" s="1054" t="str">
        <f>IF('MCC_2018-2019 Histoire'!U199="","",'MCC_2018-2019 Histoire'!U199)</f>
        <v>écrit/oral</v>
      </c>
      <c r="W101" s="1054" t="str">
        <f>IF('MCC_2018-2019 Histoire'!V199="","",'MCC_2018-2019 Histoire'!V199)</f>
        <v/>
      </c>
      <c r="X101" s="1106">
        <f>IF('MCC_2018-2019 Histoire'!W199="","",'MCC_2018-2019 Histoire'!W199)</f>
        <v>1</v>
      </c>
      <c r="Y101" s="1054" t="str">
        <f>IF('MCC_2018-2019 Histoire'!X199="","",'MCC_2018-2019 Histoire'!X199)</f>
        <v>CT</v>
      </c>
      <c r="Z101" s="1054" t="str">
        <f>IF('MCC_2018-2019 Histoire'!Y199="","",'MCC_2018-2019 Histoire'!Y199)</f>
        <v>Oral</v>
      </c>
      <c r="AA101" s="1054" t="str">
        <f>IF('MCC_2018-2019 Histoire'!Z199="","",'MCC_2018-2019 Histoire'!Z199)</f>
        <v>20 min</v>
      </c>
      <c r="AB101" s="1053">
        <f>IF('MCC_2018-2019 Histoire'!AA199="","",'MCC_2018-2019 Histoire'!AA199)</f>
        <v>1</v>
      </c>
      <c r="AC101" s="1054" t="str">
        <f>IF('MCC_2018-2019 Histoire'!AB199="","",'MCC_2018-2019 Histoire'!AB199)</f>
        <v>CT</v>
      </c>
      <c r="AD101" s="1054" t="str">
        <f>IF('MCC_2018-2019 Histoire'!AC199="","",'MCC_2018-2019 Histoire'!AC199)</f>
        <v>Oral</v>
      </c>
      <c r="AE101" s="1054" t="str">
        <f>IF('MCC_2018-2019 Histoire'!AD199="","",'MCC_2018-2019 Histoire'!AD199)</f>
        <v>20 min</v>
      </c>
      <c r="AF101" s="1106">
        <f>IF('MCC_2018-2019 Histoire'!AE199="","",'MCC_2018-2019 Histoire'!AE199)</f>
        <v>1</v>
      </c>
      <c r="AG101" s="1054" t="str">
        <f>IF('MCC_2018-2019 Histoire'!AF199="","",'MCC_2018-2019 Histoire'!AF199)</f>
        <v>CT</v>
      </c>
      <c r="AH101" s="1054" t="str">
        <f>IF('MCC_2018-2019 Histoire'!AG199="","",'MCC_2018-2019 Histoire'!AG199)</f>
        <v>Oral</v>
      </c>
      <c r="AI101" s="1054" t="str">
        <f>IF('MCC_2018-2019 Histoire'!AH199="","",'MCC_2018-2019 Histoire'!AH199)</f>
        <v>20 min</v>
      </c>
      <c r="AJ101" s="896" t="str">
        <f>IF('MCC_2018-2019 Histoire'!AI199="","",'MCC_2018-2019 Histoire'!AI199)</f>
        <v>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v>
      </c>
      <c r="AK101" s="917"/>
      <c r="AL101" s="917"/>
      <c r="AM101" s="917"/>
      <c r="AN101" s="917"/>
      <c r="AO101" s="917"/>
      <c r="AP101" s="917"/>
      <c r="AQ101" s="917"/>
      <c r="AR101" s="917"/>
      <c r="AS101" s="917"/>
      <c r="AT101" s="917"/>
      <c r="AU101" s="917"/>
      <c r="AV101" s="917"/>
      <c r="AW101" s="917"/>
      <c r="AX101" s="917"/>
      <c r="AY101" s="917"/>
      <c r="AZ101" s="917"/>
      <c r="BA101" s="917"/>
      <c r="BB101" s="917"/>
      <c r="BC101" s="917"/>
      <c r="BD101" s="917"/>
      <c r="BE101" s="917"/>
      <c r="BF101" s="917"/>
      <c r="BG101" s="917"/>
      <c r="BH101" s="917"/>
      <c r="BI101" s="917"/>
      <c r="BJ101" s="917"/>
      <c r="BK101" s="917"/>
      <c r="BL101" s="917"/>
      <c r="BM101" s="917"/>
      <c r="BN101" s="917"/>
      <c r="BO101" s="917"/>
      <c r="BP101" s="917"/>
      <c r="BQ101" s="917"/>
      <c r="BR101" s="917"/>
      <c r="BS101" s="917"/>
      <c r="BT101" s="917"/>
      <c r="BU101" s="917"/>
      <c r="BV101" s="917"/>
      <c r="BW101" s="917"/>
      <c r="BX101" s="917"/>
      <c r="BY101" s="917"/>
      <c r="BZ101" s="917"/>
      <c r="CA101" s="917"/>
      <c r="CB101" s="917"/>
      <c r="CC101" s="917"/>
      <c r="CD101" s="917"/>
      <c r="CE101" s="917"/>
      <c r="CF101" s="917"/>
      <c r="CG101" s="917"/>
      <c r="CH101" s="917"/>
      <c r="CI101" s="917"/>
      <c r="CJ101" s="917"/>
      <c r="CK101" s="917"/>
      <c r="CL101" s="917"/>
      <c r="CM101" s="917"/>
      <c r="CN101" s="917"/>
      <c r="CO101" s="917"/>
      <c r="CP101" s="917"/>
      <c r="CQ101" s="917"/>
      <c r="CR101" s="917"/>
      <c r="CS101" s="917"/>
      <c r="CT101" s="917"/>
      <c r="CU101" s="917"/>
      <c r="CV101" s="917"/>
      <c r="CW101" s="917"/>
      <c r="CX101" s="917"/>
      <c r="CY101" s="917"/>
      <c r="CZ101" s="917"/>
      <c r="DA101" s="917"/>
      <c r="DB101" s="917"/>
      <c r="DC101" s="917"/>
      <c r="DD101" s="917"/>
      <c r="DE101" s="917"/>
      <c r="DF101" s="917"/>
      <c r="DG101" s="917"/>
      <c r="DH101" s="917"/>
      <c r="DI101" s="917"/>
      <c r="DJ101" s="917"/>
      <c r="DK101" s="917"/>
      <c r="DL101" s="917"/>
      <c r="DM101" s="917"/>
      <c r="DN101" s="917"/>
      <c r="DO101" s="917"/>
      <c r="DP101" s="917"/>
      <c r="DQ101" s="917"/>
      <c r="DR101" s="917"/>
      <c r="DS101" s="917"/>
      <c r="DT101" s="917"/>
      <c r="DU101" s="917"/>
      <c r="DV101" s="917"/>
      <c r="DW101" s="917"/>
      <c r="DX101" s="917"/>
      <c r="DY101" s="917"/>
      <c r="DZ101" s="917"/>
      <c r="EA101" s="917"/>
      <c r="EB101" s="917"/>
      <c r="EC101" s="917"/>
      <c r="ED101" s="917"/>
      <c r="EE101" s="917"/>
      <c r="EF101" s="917"/>
      <c r="EG101" s="917"/>
      <c r="EH101" s="917"/>
      <c r="EI101" s="917"/>
      <c r="EJ101" s="917"/>
      <c r="EK101" s="917"/>
      <c r="EL101" s="917"/>
      <c r="EM101" s="917"/>
      <c r="EN101" s="917"/>
      <c r="EO101" s="917"/>
      <c r="EP101" s="917"/>
      <c r="EQ101" s="917"/>
      <c r="ER101" s="917"/>
      <c r="ES101" s="917"/>
      <c r="ET101" s="917"/>
      <c r="EU101" s="917"/>
      <c r="EV101" s="917"/>
      <c r="EW101" s="917"/>
      <c r="EX101" s="917"/>
      <c r="EY101" s="917"/>
      <c r="EZ101" s="917"/>
      <c r="FA101" s="917"/>
      <c r="FB101" s="917"/>
      <c r="FC101" s="917"/>
      <c r="FD101" s="917"/>
      <c r="FE101" s="917"/>
      <c r="FF101" s="917"/>
      <c r="FG101" s="917"/>
      <c r="FH101" s="917"/>
      <c r="FI101" s="917"/>
      <c r="FJ101" s="917"/>
      <c r="FK101" s="917"/>
      <c r="FL101" s="917"/>
      <c r="FM101" s="917"/>
      <c r="FN101" s="917"/>
      <c r="FO101" s="917"/>
      <c r="FP101" s="917"/>
      <c r="FQ101" s="917"/>
      <c r="FR101" s="917"/>
      <c r="FS101" s="917"/>
      <c r="FT101" s="917"/>
      <c r="FU101" s="917"/>
      <c r="FV101" s="917"/>
      <c r="FW101" s="917"/>
      <c r="FX101" s="917"/>
      <c r="FY101" s="917"/>
      <c r="FZ101" s="917"/>
      <c r="GA101" s="917"/>
      <c r="GB101" s="917"/>
      <c r="GC101" s="917"/>
      <c r="GD101" s="917"/>
      <c r="GE101" s="917"/>
      <c r="GF101" s="917"/>
      <c r="GG101" s="917"/>
      <c r="GH101" s="917"/>
      <c r="GI101" s="917"/>
      <c r="GJ101" s="917"/>
      <c r="GK101" s="917"/>
      <c r="GL101" s="917"/>
      <c r="GM101" s="917"/>
      <c r="GN101" s="917"/>
      <c r="GO101" s="917"/>
      <c r="GP101" s="917"/>
      <c r="GQ101" s="917"/>
      <c r="GR101" s="917"/>
      <c r="GS101" s="917"/>
      <c r="GT101" s="917"/>
      <c r="GU101" s="917"/>
      <c r="GV101" s="917"/>
      <c r="GW101" s="917"/>
      <c r="GX101" s="917"/>
      <c r="GY101" s="917"/>
      <c r="GZ101" s="917"/>
      <c r="HA101" s="917"/>
      <c r="HB101" s="917"/>
      <c r="HC101" s="917"/>
      <c r="HD101" s="917"/>
      <c r="HE101" s="917"/>
      <c r="HF101" s="917"/>
      <c r="HG101" s="917"/>
      <c r="HH101" s="917"/>
      <c r="HI101" s="917"/>
      <c r="HJ101" s="917"/>
      <c r="HK101" s="917"/>
      <c r="HL101" s="917"/>
      <c r="HM101" s="917"/>
      <c r="HN101" s="917"/>
      <c r="HO101" s="917"/>
      <c r="HP101" s="917"/>
      <c r="HQ101" s="917"/>
      <c r="HR101" s="917"/>
      <c r="HS101" s="917"/>
      <c r="HT101" s="917"/>
      <c r="HU101" s="917"/>
      <c r="HV101" s="917"/>
      <c r="HW101" s="917"/>
      <c r="HX101" s="917"/>
      <c r="HY101" s="917"/>
      <c r="HZ101" s="917"/>
      <c r="IA101" s="917"/>
      <c r="IB101" s="917"/>
      <c r="IC101" s="917"/>
      <c r="ID101" s="917"/>
      <c r="IE101" s="917"/>
      <c r="IF101" s="917"/>
      <c r="IG101" s="917"/>
      <c r="IH101" s="917"/>
      <c r="II101" s="917"/>
    </row>
    <row r="102" spans="1:243" s="918" customFormat="1" ht="30.75" hidden="1" customHeight="1">
      <c r="A102" s="909"/>
      <c r="B102" s="909" t="s">
        <v>494</v>
      </c>
      <c r="C102" s="910" t="str">
        <f>IF('MCC_2018-2019 Histoire'!C200="","",'MCC_2018-2019 Histoire'!C200)</f>
        <v>Archives et bibliothèques, approche professionnelle</v>
      </c>
      <c r="D102" s="911" t="s">
        <v>1136</v>
      </c>
      <c r="E102" s="923" t="s">
        <v>120</v>
      </c>
      <c r="F102" s="924"/>
      <c r="G102" s="911" t="s">
        <v>22</v>
      </c>
      <c r="H102" s="913"/>
      <c r="I102" s="911">
        <v>2</v>
      </c>
      <c r="J102" s="911">
        <v>2</v>
      </c>
      <c r="K102" s="911" t="str">
        <f>IF('MCC_2018-2019 Histoire'!K200="","",'MCC_2018-2019 Histoire'!K200)</f>
        <v>RIDEAU Gaël</v>
      </c>
      <c r="L102" s="912" t="str">
        <f>IF('MCC_2018-2019 Histoire'!L200="","",'MCC_2018-2019 Histoire'!L200)</f>
        <v>22</v>
      </c>
      <c r="M102" s="913"/>
      <c r="N102" s="914"/>
      <c r="O102" s="915" t="str">
        <f>IF('MCC_2018-2019 Histoire'!N200="","",'MCC_2018-2019 Histoire'!N200)</f>
        <v/>
      </c>
      <c r="P102" s="915">
        <f>IF('MCC_2018-2019 Histoire'!O200="","",'MCC_2018-2019 Histoire'!O200)</f>
        <v>12</v>
      </c>
      <c r="Q102" s="992" t="str">
        <f>IF('MCC_2018-2019 Histoire'!P200="","",'MCC_2018-2019 Histoire'!P200)</f>
        <v/>
      </c>
      <c r="R102" s="916"/>
      <c r="S102" s="916"/>
      <c r="T102" s="1108">
        <f>IF('MCC_2018-2019 Histoire'!S200="","",'MCC_2018-2019 Histoire'!S200)</f>
        <v>1</v>
      </c>
      <c r="U102" s="1054" t="str">
        <f>IF('MCC_2018-2019 Histoire'!T200="","",'MCC_2018-2019 Histoire'!T200)</f>
        <v>CC</v>
      </c>
      <c r="V102" s="1054" t="str">
        <f>IF('MCC_2018-2019 Histoire'!U200="","",'MCC_2018-2019 Histoire'!U200)</f>
        <v/>
      </c>
      <c r="W102" s="1054" t="str">
        <f>IF('MCC_2018-2019 Histoire'!V200="","",'MCC_2018-2019 Histoire'!V200)</f>
        <v/>
      </c>
      <c r="X102" s="1106">
        <f>IF('MCC_2018-2019 Histoire'!W200="","",'MCC_2018-2019 Histoire'!W200)</f>
        <v>1</v>
      </c>
      <c r="Y102" s="1054" t="str">
        <f>IF('MCC_2018-2019 Histoire'!X200="","",'MCC_2018-2019 Histoire'!X200)</f>
        <v>CT</v>
      </c>
      <c r="Z102" s="1054" t="str">
        <f>IF('MCC_2018-2019 Histoire'!Y200="","",'MCC_2018-2019 Histoire'!Y200)</f>
        <v>Oral</v>
      </c>
      <c r="AA102" s="1054" t="str">
        <f>IF('MCC_2018-2019 Histoire'!Z200="","",'MCC_2018-2019 Histoire'!Z200)</f>
        <v>30 min</v>
      </c>
      <c r="AB102" s="1053">
        <f>IF('MCC_2018-2019 Histoire'!AA200="","",'MCC_2018-2019 Histoire'!AA200)</f>
        <v>1</v>
      </c>
      <c r="AC102" s="1054" t="str">
        <f>IF('MCC_2018-2019 Histoire'!AB200="","",'MCC_2018-2019 Histoire'!AB200)</f>
        <v>CT</v>
      </c>
      <c r="AD102" s="1054" t="str">
        <f>IF('MCC_2018-2019 Histoire'!AC200="","",'MCC_2018-2019 Histoire'!AC200)</f>
        <v>Oral</v>
      </c>
      <c r="AE102" s="1054" t="str">
        <f>IF('MCC_2018-2019 Histoire'!AD200="","",'MCC_2018-2019 Histoire'!AD200)</f>
        <v>30 min</v>
      </c>
      <c r="AF102" s="1106">
        <f>IF('MCC_2018-2019 Histoire'!AE200="","",'MCC_2018-2019 Histoire'!AE200)</f>
        <v>1</v>
      </c>
      <c r="AG102" s="1054" t="str">
        <f>IF('MCC_2018-2019 Histoire'!AF200="","",'MCC_2018-2019 Histoire'!AF200)</f>
        <v>CT</v>
      </c>
      <c r="AH102" s="1054" t="str">
        <f>IF('MCC_2018-2019 Histoire'!AG200="","",'MCC_2018-2019 Histoire'!AG200)</f>
        <v>Oral</v>
      </c>
      <c r="AI102" s="1054" t="str">
        <f>IF('MCC_2018-2019 Histoire'!AH200="","",'MCC_2018-2019 Histoire'!AH200)</f>
        <v>30 min</v>
      </c>
      <c r="AJ102" s="896" t="str">
        <f>IF('MCC_2018-2019 Histoire'!AI200="","",'MCC_2018-2019 Histoire'!AI200)</f>
        <v>Ce cours, dispensé par des professionnels des métiers des archives et des bibliothèques, vise à fournir aux étudiants les éléments fondamentaux de pratiques importantes de ces milieux professionnels comme le catalogage ou la numérisation par exemple. Outre l'apport pour les étudiants intéressés par les métiers du patrimoine et de la documentation, cet enseignement sert également à mieux comprendre les pratiques de conservation et de classement des documents mobilisés par les historiens.</v>
      </c>
      <c r="AK102" s="917"/>
      <c r="AL102" s="917"/>
      <c r="AM102" s="917"/>
      <c r="AN102" s="917"/>
      <c r="AO102" s="917"/>
      <c r="AP102" s="917"/>
      <c r="AQ102" s="917"/>
      <c r="AR102" s="917"/>
      <c r="AS102" s="917"/>
      <c r="AT102" s="917"/>
      <c r="AU102" s="917"/>
      <c r="AV102" s="917"/>
      <c r="AW102" s="917"/>
      <c r="AX102" s="917"/>
      <c r="AY102" s="917"/>
      <c r="AZ102" s="917"/>
      <c r="BA102" s="917"/>
      <c r="BB102" s="917"/>
      <c r="BC102" s="917"/>
      <c r="BD102" s="917"/>
      <c r="BE102" s="917"/>
      <c r="BF102" s="917"/>
      <c r="BG102" s="917"/>
      <c r="BH102" s="917"/>
      <c r="BI102" s="917"/>
      <c r="BJ102" s="917"/>
      <c r="BK102" s="917"/>
      <c r="BL102" s="917"/>
      <c r="BM102" s="917"/>
      <c r="BN102" s="917"/>
      <c r="BO102" s="917"/>
      <c r="BP102" s="917"/>
      <c r="BQ102" s="917"/>
      <c r="BR102" s="917"/>
      <c r="BS102" s="917"/>
      <c r="BT102" s="917"/>
      <c r="BU102" s="917"/>
      <c r="BV102" s="917"/>
      <c r="BW102" s="917"/>
      <c r="BX102" s="917"/>
      <c r="BY102" s="917"/>
      <c r="BZ102" s="917"/>
      <c r="CA102" s="917"/>
      <c r="CB102" s="917"/>
      <c r="CC102" s="917"/>
      <c r="CD102" s="917"/>
      <c r="CE102" s="917"/>
      <c r="CF102" s="917"/>
      <c r="CG102" s="917"/>
      <c r="CH102" s="917"/>
      <c r="CI102" s="917"/>
      <c r="CJ102" s="917"/>
      <c r="CK102" s="917"/>
      <c r="CL102" s="917"/>
      <c r="CM102" s="917"/>
      <c r="CN102" s="917"/>
      <c r="CO102" s="917"/>
      <c r="CP102" s="917"/>
      <c r="CQ102" s="917"/>
      <c r="CR102" s="917"/>
      <c r="CS102" s="917"/>
      <c r="CT102" s="917"/>
      <c r="CU102" s="917"/>
      <c r="CV102" s="917"/>
      <c r="CW102" s="917"/>
      <c r="CX102" s="917"/>
      <c r="CY102" s="917"/>
      <c r="CZ102" s="917"/>
      <c r="DA102" s="917"/>
      <c r="DB102" s="917"/>
      <c r="DC102" s="917"/>
      <c r="DD102" s="917"/>
      <c r="DE102" s="917"/>
      <c r="DF102" s="917"/>
      <c r="DG102" s="917"/>
      <c r="DH102" s="917"/>
      <c r="DI102" s="917"/>
      <c r="DJ102" s="917"/>
      <c r="DK102" s="917"/>
      <c r="DL102" s="917"/>
      <c r="DM102" s="917"/>
      <c r="DN102" s="917"/>
      <c r="DO102" s="917"/>
      <c r="DP102" s="917"/>
      <c r="DQ102" s="917"/>
      <c r="DR102" s="917"/>
      <c r="DS102" s="917"/>
      <c r="DT102" s="917"/>
      <c r="DU102" s="917"/>
      <c r="DV102" s="917"/>
      <c r="DW102" s="917"/>
      <c r="DX102" s="917"/>
      <c r="DY102" s="917"/>
      <c r="DZ102" s="917"/>
      <c r="EA102" s="917"/>
      <c r="EB102" s="917"/>
      <c r="EC102" s="917"/>
      <c r="ED102" s="917"/>
      <c r="EE102" s="917"/>
      <c r="EF102" s="917"/>
      <c r="EG102" s="917"/>
      <c r="EH102" s="917"/>
      <c r="EI102" s="917"/>
      <c r="EJ102" s="917"/>
      <c r="EK102" s="917"/>
      <c r="EL102" s="917"/>
      <c r="EM102" s="917"/>
      <c r="EN102" s="917"/>
      <c r="EO102" s="917"/>
      <c r="EP102" s="917"/>
      <c r="EQ102" s="917"/>
      <c r="ER102" s="917"/>
      <c r="ES102" s="917"/>
      <c r="ET102" s="917"/>
      <c r="EU102" s="917"/>
      <c r="EV102" s="917"/>
      <c r="EW102" s="917"/>
      <c r="EX102" s="917"/>
      <c r="EY102" s="917"/>
      <c r="EZ102" s="917"/>
      <c r="FA102" s="917"/>
      <c r="FB102" s="917"/>
      <c r="FC102" s="917"/>
      <c r="FD102" s="917"/>
      <c r="FE102" s="917"/>
      <c r="FF102" s="917"/>
      <c r="FG102" s="917"/>
      <c r="FH102" s="917"/>
      <c r="FI102" s="917"/>
      <c r="FJ102" s="917"/>
      <c r="FK102" s="917"/>
      <c r="FL102" s="917"/>
      <c r="FM102" s="917"/>
      <c r="FN102" s="917"/>
      <c r="FO102" s="917"/>
      <c r="FP102" s="917"/>
      <c r="FQ102" s="917"/>
      <c r="FR102" s="917"/>
      <c r="FS102" s="917"/>
      <c r="FT102" s="917"/>
      <c r="FU102" s="917"/>
      <c r="FV102" s="917"/>
      <c r="FW102" s="917"/>
      <c r="FX102" s="917"/>
      <c r="FY102" s="917"/>
      <c r="FZ102" s="917"/>
      <c r="GA102" s="917"/>
      <c r="GB102" s="917"/>
      <c r="GC102" s="917"/>
      <c r="GD102" s="917"/>
      <c r="GE102" s="917"/>
      <c r="GF102" s="917"/>
      <c r="GG102" s="917"/>
      <c r="GH102" s="917"/>
      <c r="GI102" s="917"/>
      <c r="GJ102" s="917"/>
      <c r="GK102" s="917"/>
      <c r="GL102" s="917"/>
      <c r="GM102" s="917"/>
      <c r="GN102" s="917"/>
      <c r="GO102" s="917"/>
      <c r="GP102" s="917"/>
      <c r="GQ102" s="917"/>
      <c r="GR102" s="917"/>
      <c r="GS102" s="917"/>
      <c r="GT102" s="917"/>
      <c r="GU102" s="917"/>
      <c r="GV102" s="917"/>
      <c r="GW102" s="917"/>
      <c r="GX102" s="917"/>
      <c r="GY102" s="917"/>
      <c r="GZ102" s="917"/>
      <c r="HA102" s="917"/>
      <c r="HB102" s="917"/>
      <c r="HC102" s="917"/>
      <c r="HD102" s="917"/>
      <c r="HE102" s="917"/>
      <c r="HF102" s="917"/>
      <c r="HG102" s="917"/>
      <c r="HH102" s="917"/>
      <c r="HI102" s="917"/>
      <c r="HJ102" s="917"/>
      <c r="HK102" s="917"/>
      <c r="HL102" s="917"/>
      <c r="HM102" s="917"/>
      <c r="HN102" s="917"/>
      <c r="HO102" s="917"/>
      <c r="HP102" s="917"/>
      <c r="HQ102" s="917"/>
      <c r="HR102" s="917"/>
      <c r="HS102" s="917"/>
      <c r="HT102" s="917"/>
      <c r="HU102" s="917"/>
      <c r="HV102" s="917"/>
      <c r="HW102" s="917"/>
      <c r="HX102" s="917"/>
      <c r="HY102" s="917"/>
      <c r="HZ102" s="917"/>
      <c r="IA102" s="917"/>
      <c r="IB102" s="917"/>
      <c r="IC102" s="917"/>
      <c r="ID102" s="917"/>
      <c r="IE102" s="917"/>
      <c r="IF102" s="917"/>
      <c r="IG102" s="917"/>
      <c r="IH102" s="917"/>
      <c r="II102" s="917"/>
    </row>
    <row r="103" spans="1:243" s="874" customFormat="1" ht="36.75" hidden="1" customHeight="1">
      <c r="A103" s="866" t="s">
        <v>1058</v>
      </c>
      <c r="B103" s="866" t="s">
        <v>1047</v>
      </c>
      <c r="C103" s="867" t="s">
        <v>548</v>
      </c>
      <c r="D103" s="868" t="s">
        <v>1152</v>
      </c>
      <c r="E103" s="869" t="s">
        <v>709</v>
      </c>
      <c r="F103" s="870"/>
      <c r="G103" s="870"/>
      <c r="H103" s="871"/>
      <c r="I103" s="869">
        <f>+I$77+I104+I105+I106+I107</f>
        <v>30</v>
      </c>
      <c r="J103" s="869">
        <f>+J$77+J104+J105+J106+J107</f>
        <v>30</v>
      </c>
      <c r="K103" s="869"/>
      <c r="L103" s="872"/>
      <c r="M103" s="869"/>
      <c r="N103" s="873"/>
      <c r="O103" s="873"/>
      <c r="P103" s="873"/>
      <c r="Q103" s="1027"/>
      <c r="R103" s="1023"/>
      <c r="S103" s="1023"/>
      <c r="T103" s="1093"/>
      <c r="U103" s="1094"/>
      <c r="V103" s="1094"/>
      <c r="W103" s="1095"/>
      <c r="X103" s="1096"/>
      <c r="Y103" s="1097"/>
      <c r="Z103" s="1098"/>
      <c r="AA103" s="1099"/>
      <c r="AB103" s="1097"/>
      <c r="AC103" s="1097"/>
      <c r="AD103" s="1097"/>
      <c r="AE103" s="1099"/>
      <c r="AF103" s="1097"/>
      <c r="AG103" s="1097"/>
      <c r="AH103" s="1097"/>
      <c r="AI103" s="1100"/>
    </row>
    <row r="104" spans="1:243" s="918" customFormat="1" ht="30.75" hidden="1" customHeight="1">
      <c r="A104" s="909" t="str">
        <f>IF(A$90="","",A$90)</f>
        <v/>
      </c>
      <c r="B104" s="909" t="str">
        <f t="shared" ref="B104:AJ104" si="6">IF(B$90="","",B$90)</f>
        <v>LLF5E4A</v>
      </c>
      <c r="C104" s="910" t="str">
        <f t="shared" si="6"/>
        <v>Atelier d'histoire contemporaine S5</v>
      </c>
      <c r="D104" s="888" t="str">
        <f t="shared" si="6"/>
        <v>LXL5E3A</v>
      </c>
      <c r="E104" s="888" t="str">
        <f t="shared" si="6"/>
        <v>UE de tronc commun</v>
      </c>
      <c r="F104" s="889" t="str">
        <f t="shared" si="6"/>
        <v/>
      </c>
      <c r="G104" s="888" t="str">
        <f t="shared" si="6"/>
        <v>oui</v>
      </c>
      <c r="H104" s="891" t="str">
        <f t="shared" si="6"/>
        <v/>
      </c>
      <c r="I104" s="888" t="str">
        <f t="shared" si="6"/>
        <v>3</v>
      </c>
      <c r="J104" s="888">
        <f t="shared" si="6"/>
        <v>3</v>
      </c>
      <c r="K104" s="911" t="str">
        <f t="shared" si="6"/>
        <v>CASTAGNEZ Noëlline</v>
      </c>
      <c r="L104" s="912" t="str">
        <f t="shared" si="6"/>
        <v>22</v>
      </c>
      <c r="M104" s="913">
        <f t="shared" si="6"/>
        <v>25</v>
      </c>
      <c r="N104" s="914" t="e">
        <f t="shared" si="6"/>
        <v>#REF!</v>
      </c>
      <c r="O104" s="915">
        <f t="shared" si="6"/>
        <v>20</v>
      </c>
      <c r="P104" s="915" t="str">
        <f t="shared" si="6"/>
        <v/>
      </c>
      <c r="Q104" s="992" t="str">
        <f t="shared" si="6"/>
        <v/>
      </c>
      <c r="R104" s="916"/>
      <c r="S104" s="916"/>
      <c r="T104" s="1105" t="str">
        <f t="shared" si="6"/>
        <v>50% CC
50% CT</v>
      </c>
      <c r="U104" s="1054" t="str">
        <f t="shared" si="6"/>
        <v>Mixte</v>
      </c>
      <c r="V104" s="1054" t="str">
        <f t="shared" si="6"/>
        <v>écrit + oral</v>
      </c>
      <c r="W104" s="1054" t="str">
        <f t="shared" si="6"/>
        <v>CT = écrit 4h00</v>
      </c>
      <c r="X104" s="1106">
        <f t="shared" si="6"/>
        <v>1</v>
      </c>
      <c r="Y104" s="1054" t="str">
        <f t="shared" si="6"/>
        <v>CT</v>
      </c>
      <c r="Z104" s="1054" t="str">
        <f t="shared" si="6"/>
        <v>écrit</v>
      </c>
      <c r="AA104" s="1054" t="str">
        <f t="shared" si="6"/>
        <v>4h00</v>
      </c>
      <c r="AB104" s="1053">
        <f t="shared" si="6"/>
        <v>1</v>
      </c>
      <c r="AC104" s="1054" t="str">
        <f t="shared" si="6"/>
        <v>CT</v>
      </c>
      <c r="AD104" s="1054" t="str">
        <f t="shared" si="6"/>
        <v>écrit</v>
      </c>
      <c r="AE104" s="1054" t="str">
        <f t="shared" si="6"/>
        <v>4h00</v>
      </c>
      <c r="AF104" s="1106">
        <f t="shared" si="6"/>
        <v>1</v>
      </c>
      <c r="AG104" s="1054" t="str">
        <f t="shared" si="6"/>
        <v>CT</v>
      </c>
      <c r="AH104" s="1054" t="str">
        <f t="shared" si="6"/>
        <v>écrit</v>
      </c>
      <c r="AI104" s="1055" t="str">
        <f t="shared" si="6"/>
        <v>4h00</v>
      </c>
      <c r="AJ104" s="916" t="str">
        <f t="shared" si="6"/>
        <v>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v>
      </c>
      <c r="AK104" s="917"/>
      <c r="AL104" s="917"/>
      <c r="AM104" s="917"/>
      <c r="AN104" s="917"/>
      <c r="AO104" s="917"/>
      <c r="AP104" s="917"/>
      <c r="AQ104" s="917"/>
      <c r="AR104" s="917"/>
      <c r="AS104" s="917"/>
      <c r="AT104" s="917"/>
      <c r="AU104" s="917"/>
      <c r="AV104" s="917"/>
      <c r="AW104" s="917"/>
      <c r="AX104" s="917"/>
      <c r="AY104" s="917"/>
      <c r="AZ104" s="917"/>
      <c r="BA104" s="917"/>
      <c r="BB104" s="917"/>
      <c r="BC104" s="917"/>
      <c r="BD104" s="917"/>
      <c r="BE104" s="917"/>
      <c r="BF104" s="917"/>
      <c r="BG104" s="917"/>
      <c r="BH104" s="917"/>
      <c r="BI104" s="917"/>
      <c r="BJ104" s="917"/>
      <c r="BK104" s="917"/>
      <c r="BL104" s="917"/>
      <c r="BM104" s="917"/>
      <c r="BN104" s="917"/>
      <c r="BO104" s="917"/>
      <c r="BP104" s="917"/>
      <c r="BQ104" s="917"/>
      <c r="BR104" s="917"/>
      <c r="BS104" s="917"/>
      <c r="BT104" s="917"/>
      <c r="BU104" s="917"/>
      <c r="BV104" s="917"/>
      <c r="BW104" s="917"/>
      <c r="BX104" s="917"/>
      <c r="BY104" s="917"/>
      <c r="BZ104" s="917"/>
      <c r="CA104" s="917"/>
      <c r="CB104" s="917"/>
      <c r="CC104" s="917"/>
      <c r="CD104" s="917"/>
      <c r="CE104" s="917"/>
      <c r="CF104" s="917"/>
      <c r="CG104" s="917"/>
      <c r="CH104" s="917"/>
      <c r="CI104" s="917"/>
      <c r="CJ104" s="917"/>
      <c r="CK104" s="917"/>
      <c r="CL104" s="917"/>
      <c r="CM104" s="917"/>
      <c r="CN104" s="917"/>
      <c r="CO104" s="917"/>
      <c r="CP104" s="917"/>
      <c r="CQ104" s="917"/>
      <c r="CR104" s="917"/>
      <c r="CS104" s="917"/>
      <c r="CT104" s="917"/>
      <c r="CU104" s="917"/>
      <c r="CV104" s="917"/>
      <c r="CW104" s="917"/>
      <c r="CX104" s="917"/>
      <c r="CY104" s="917"/>
      <c r="CZ104" s="917"/>
      <c r="DA104" s="917"/>
      <c r="DB104" s="917"/>
      <c r="DC104" s="917"/>
      <c r="DD104" s="917"/>
      <c r="DE104" s="917"/>
      <c r="DF104" s="917"/>
      <c r="DG104" s="917"/>
      <c r="DH104" s="917"/>
      <c r="DI104" s="917"/>
      <c r="DJ104" s="917"/>
      <c r="DK104" s="917"/>
      <c r="DL104" s="917"/>
      <c r="DM104" s="917"/>
      <c r="DN104" s="917"/>
      <c r="DO104" s="917"/>
      <c r="DP104" s="917"/>
      <c r="DQ104" s="917"/>
      <c r="DR104" s="917"/>
      <c r="DS104" s="917"/>
      <c r="DT104" s="917"/>
      <c r="DU104" s="917"/>
      <c r="DV104" s="917"/>
      <c r="DW104" s="917"/>
      <c r="DX104" s="917"/>
      <c r="DY104" s="917"/>
      <c r="DZ104" s="917"/>
      <c r="EA104" s="917"/>
      <c r="EB104" s="917"/>
      <c r="EC104" s="917"/>
      <c r="ED104" s="917"/>
      <c r="EE104" s="917"/>
      <c r="EF104" s="917"/>
      <c r="EG104" s="917"/>
      <c r="EH104" s="917"/>
      <c r="EI104" s="917"/>
      <c r="EJ104" s="917"/>
      <c r="EK104" s="917"/>
      <c r="EL104" s="917"/>
      <c r="EM104" s="917"/>
      <c r="EN104" s="917"/>
      <c r="EO104" s="917"/>
      <c r="EP104" s="917"/>
      <c r="EQ104" s="917"/>
      <c r="ER104" s="917"/>
      <c r="ES104" s="917"/>
      <c r="ET104" s="917"/>
      <c r="EU104" s="917"/>
      <c r="EV104" s="917"/>
      <c r="EW104" s="917"/>
      <c r="EX104" s="917"/>
      <c r="EY104" s="917"/>
      <c r="EZ104" s="917"/>
      <c r="FA104" s="917"/>
      <c r="FB104" s="917"/>
      <c r="FC104" s="917"/>
      <c r="FD104" s="917"/>
      <c r="FE104" s="917"/>
      <c r="FF104" s="917"/>
      <c r="FG104" s="917"/>
      <c r="FH104" s="917"/>
      <c r="FI104" s="917"/>
      <c r="FJ104" s="917"/>
      <c r="FK104" s="917"/>
      <c r="FL104" s="917"/>
      <c r="FM104" s="917"/>
      <c r="FN104" s="917"/>
      <c r="FO104" s="917"/>
      <c r="FP104" s="917"/>
      <c r="FQ104" s="917"/>
      <c r="FR104" s="917"/>
      <c r="FS104" s="917"/>
      <c r="FT104" s="917"/>
      <c r="FU104" s="917"/>
      <c r="FV104" s="917"/>
      <c r="FW104" s="917"/>
      <c r="FX104" s="917"/>
      <c r="FY104" s="917"/>
      <c r="FZ104" s="917"/>
      <c r="GA104" s="917"/>
      <c r="GB104" s="917"/>
      <c r="GC104" s="917"/>
      <c r="GD104" s="917"/>
      <c r="GE104" s="917"/>
      <c r="GF104" s="917"/>
      <c r="GG104" s="917"/>
      <c r="GH104" s="917"/>
      <c r="GI104" s="917"/>
      <c r="GJ104" s="917"/>
      <c r="GK104" s="917"/>
      <c r="GL104" s="917"/>
      <c r="GM104" s="917"/>
      <c r="GN104" s="917"/>
      <c r="GO104" s="917"/>
      <c r="GP104" s="917"/>
      <c r="GQ104" s="917"/>
      <c r="GR104" s="917"/>
      <c r="GS104" s="917"/>
      <c r="GT104" s="917"/>
      <c r="GU104" s="917"/>
      <c r="GV104" s="917"/>
      <c r="GW104" s="917"/>
      <c r="GX104" s="917"/>
      <c r="GY104" s="917"/>
      <c r="GZ104" s="917"/>
      <c r="HA104" s="917"/>
      <c r="HB104" s="917"/>
      <c r="HC104" s="917"/>
      <c r="HD104" s="917"/>
      <c r="HE104" s="917"/>
      <c r="HF104" s="917"/>
      <c r="HG104" s="917"/>
      <c r="HH104" s="917"/>
      <c r="HI104" s="917"/>
      <c r="HJ104" s="917"/>
      <c r="HK104" s="917"/>
      <c r="HL104" s="917"/>
      <c r="HM104" s="917"/>
      <c r="HN104" s="917"/>
      <c r="HO104" s="917"/>
      <c r="HP104" s="917"/>
      <c r="HQ104" s="917"/>
      <c r="HR104" s="917"/>
      <c r="HS104" s="917"/>
      <c r="HT104" s="917"/>
      <c r="HU104" s="917"/>
      <c r="HV104" s="917"/>
      <c r="HW104" s="917"/>
      <c r="HX104" s="917"/>
      <c r="HY104" s="917"/>
      <c r="HZ104" s="917"/>
      <c r="IA104" s="917"/>
      <c r="IB104" s="917"/>
      <c r="IC104" s="917"/>
      <c r="ID104" s="917"/>
      <c r="IE104" s="917"/>
      <c r="IF104" s="917"/>
      <c r="IG104" s="917"/>
      <c r="IH104" s="917"/>
      <c r="II104" s="917"/>
    </row>
    <row r="105" spans="1:243" s="918" customFormat="1" ht="30.75" hidden="1" customHeight="1">
      <c r="A105" s="909" t="str">
        <f>IF(A91="","",A91)</f>
        <v/>
      </c>
      <c r="B105" s="909" t="str">
        <f t="shared" ref="B105:AJ106" si="7">IF(B91="","",B91)</f>
        <v>LLF5E5A</v>
      </c>
      <c r="C105" s="910" t="str">
        <f t="shared" si="7"/>
        <v>Comment on écrit l’histoire</v>
      </c>
      <c r="D105" s="888" t="str">
        <f t="shared" si="7"/>
        <v>LXL5E6B</v>
      </c>
      <c r="E105" s="888" t="str">
        <f t="shared" si="7"/>
        <v>UE de spécialisation</v>
      </c>
      <c r="F105" s="889" t="str">
        <f t="shared" si="7"/>
        <v/>
      </c>
      <c r="G105" s="888" t="str">
        <f t="shared" si="7"/>
        <v>oui</v>
      </c>
      <c r="H105" s="891" t="str">
        <f t="shared" si="7"/>
        <v/>
      </c>
      <c r="I105" s="888" t="str">
        <f t="shared" si="7"/>
        <v>2</v>
      </c>
      <c r="J105" s="888">
        <f t="shared" si="7"/>
        <v>2</v>
      </c>
      <c r="K105" s="911" t="str">
        <f t="shared" si="7"/>
        <v>CASTAGNEZ Noëlline</v>
      </c>
      <c r="L105" s="912" t="str">
        <f t="shared" si="7"/>
        <v>22</v>
      </c>
      <c r="M105" s="913">
        <f t="shared" si="7"/>
        <v>25</v>
      </c>
      <c r="N105" s="914" t="e">
        <f t="shared" si="7"/>
        <v>#REF!</v>
      </c>
      <c r="O105" s="915">
        <f t="shared" si="7"/>
        <v>22</v>
      </c>
      <c r="P105" s="915" t="str">
        <f t="shared" si="7"/>
        <v/>
      </c>
      <c r="Q105" s="992" t="str">
        <f t="shared" si="7"/>
        <v/>
      </c>
      <c r="R105" s="916"/>
      <c r="S105" s="916"/>
      <c r="T105" s="1105" t="str">
        <f t="shared" si="7"/>
        <v>50% CC
50% CT</v>
      </c>
      <c r="U105" s="1054" t="str">
        <f t="shared" si="7"/>
        <v>Mixte</v>
      </c>
      <c r="V105" s="1054" t="str">
        <f t="shared" si="7"/>
        <v>oral</v>
      </c>
      <c r="W105" s="1054" t="str">
        <f t="shared" si="7"/>
        <v>30 min</v>
      </c>
      <c r="X105" s="1106">
        <f t="shared" si="7"/>
        <v>1</v>
      </c>
      <c r="Y105" s="1054" t="str">
        <f t="shared" si="7"/>
        <v>CT</v>
      </c>
      <c r="Z105" s="1054" t="str">
        <f t="shared" si="7"/>
        <v>oral</v>
      </c>
      <c r="AA105" s="1054" t="str">
        <f t="shared" si="7"/>
        <v>30 min</v>
      </c>
      <c r="AB105" s="1053">
        <f t="shared" si="7"/>
        <v>1</v>
      </c>
      <c r="AC105" s="1054" t="str">
        <f t="shared" si="7"/>
        <v>CT</v>
      </c>
      <c r="AD105" s="1054" t="str">
        <f t="shared" si="7"/>
        <v>oral</v>
      </c>
      <c r="AE105" s="1054" t="str">
        <f t="shared" si="7"/>
        <v>30 min</v>
      </c>
      <c r="AF105" s="1106">
        <f t="shared" si="7"/>
        <v>1</v>
      </c>
      <c r="AG105" s="1054" t="str">
        <f t="shared" si="7"/>
        <v>CT</v>
      </c>
      <c r="AH105" s="1054" t="str">
        <f t="shared" si="7"/>
        <v>oral</v>
      </c>
      <c r="AI105" s="1055" t="str">
        <f t="shared" si="7"/>
        <v>30 min</v>
      </c>
      <c r="AJ105" s="916" t="str">
        <f t="shared" si="7"/>
        <v>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v>
      </c>
      <c r="AK105" s="917"/>
      <c r="AL105" s="917"/>
      <c r="AM105" s="917"/>
      <c r="AN105" s="917"/>
      <c r="AO105" s="917"/>
      <c r="AP105" s="917"/>
      <c r="AQ105" s="917"/>
      <c r="AR105" s="917"/>
      <c r="AS105" s="917"/>
      <c r="AT105" s="917"/>
      <c r="AU105" s="917"/>
      <c r="AV105" s="917"/>
      <c r="AW105" s="917"/>
      <c r="AX105" s="917"/>
      <c r="AY105" s="917"/>
      <c r="AZ105" s="917"/>
      <c r="BA105" s="917"/>
      <c r="BB105" s="917"/>
      <c r="BC105" s="917"/>
      <c r="BD105" s="917"/>
      <c r="BE105" s="917"/>
      <c r="BF105" s="917"/>
      <c r="BG105" s="917"/>
      <c r="BH105" s="917"/>
      <c r="BI105" s="917"/>
      <c r="BJ105" s="917"/>
      <c r="BK105" s="917"/>
      <c r="BL105" s="917"/>
      <c r="BM105" s="917"/>
      <c r="BN105" s="917"/>
      <c r="BO105" s="917"/>
      <c r="BP105" s="917"/>
      <c r="BQ105" s="917"/>
      <c r="BR105" s="917"/>
      <c r="BS105" s="917"/>
      <c r="BT105" s="917"/>
      <c r="BU105" s="917"/>
      <c r="BV105" s="917"/>
      <c r="BW105" s="917"/>
      <c r="BX105" s="917"/>
      <c r="BY105" s="917"/>
      <c r="BZ105" s="917"/>
      <c r="CA105" s="917"/>
      <c r="CB105" s="917"/>
      <c r="CC105" s="917"/>
      <c r="CD105" s="917"/>
      <c r="CE105" s="917"/>
      <c r="CF105" s="917"/>
      <c r="CG105" s="917"/>
      <c r="CH105" s="917"/>
      <c r="CI105" s="917"/>
      <c r="CJ105" s="917"/>
      <c r="CK105" s="917"/>
      <c r="CL105" s="917"/>
      <c r="CM105" s="917"/>
      <c r="CN105" s="917"/>
      <c r="CO105" s="917"/>
      <c r="CP105" s="917"/>
      <c r="CQ105" s="917"/>
      <c r="CR105" s="917"/>
      <c r="CS105" s="917"/>
      <c r="CT105" s="917"/>
      <c r="CU105" s="917"/>
      <c r="CV105" s="917"/>
      <c r="CW105" s="917"/>
      <c r="CX105" s="917"/>
      <c r="CY105" s="917"/>
      <c r="CZ105" s="917"/>
      <c r="DA105" s="917"/>
      <c r="DB105" s="917"/>
      <c r="DC105" s="917"/>
      <c r="DD105" s="917"/>
      <c r="DE105" s="917"/>
      <c r="DF105" s="917"/>
      <c r="DG105" s="917"/>
      <c r="DH105" s="917"/>
      <c r="DI105" s="917"/>
      <c r="DJ105" s="917"/>
      <c r="DK105" s="917"/>
      <c r="DL105" s="917"/>
      <c r="DM105" s="917"/>
      <c r="DN105" s="917"/>
      <c r="DO105" s="917"/>
      <c r="DP105" s="917"/>
      <c r="DQ105" s="917"/>
      <c r="DR105" s="917"/>
      <c r="DS105" s="917"/>
      <c r="DT105" s="917"/>
      <c r="DU105" s="917"/>
      <c r="DV105" s="917"/>
      <c r="DW105" s="917"/>
      <c r="DX105" s="917"/>
      <c r="DY105" s="917"/>
      <c r="DZ105" s="917"/>
      <c r="EA105" s="917"/>
      <c r="EB105" s="917"/>
      <c r="EC105" s="917"/>
      <c r="ED105" s="917"/>
      <c r="EE105" s="917"/>
      <c r="EF105" s="917"/>
      <c r="EG105" s="917"/>
      <c r="EH105" s="917"/>
      <c r="EI105" s="917"/>
      <c r="EJ105" s="917"/>
      <c r="EK105" s="917"/>
      <c r="EL105" s="917"/>
      <c r="EM105" s="917"/>
      <c r="EN105" s="917"/>
      <c r="EO105" s="917"/>
      <c r="EP105" s="917"/>
      <c r="EQ105" s="917"/>
      <c r="ER105" s="917"/>
      <c r="ES105" s="917"/>
      <c r="ET105" s="917"/>
      <c r="EU105" s="917"/>
      <c r="EV105" s="917"/>
      <c r="EW105" s="917"/>
      <c r="EX105" s="917"/>
      <c r="EY105" s="917"/>
      <c r="EZ105" s="917"/>
      <c r="FA105" s="917"/>
      <c r="FB105" s="917"/>
      <c r="FC105" s="917"/>
      <c r="FD105" s="917"/>
      <c r="FE105" s="917"/>
      <c r="FF105" s="917"/>
      <c r="FG105" s="917"/>
      <c r="FH105" s="917"/>
      <c r="FI105" s="917"/>
      <c r="FJ105" s="917"/>
      <c r="FK105" s="917"/>
      <c r="FL105" s="917"/>
      <c r="FM105" s="917"/>
      <c r="FN105" s="917"/>
      <c r="FO105" s="917"/>
      <c r="FP105" s="917"/>
      <c r="FQ105" s="917"/>
      <c r="FR105" s="917"/>
      <c r="FS105" s="917"/>
      <c r="FT105" s="917"/>
      <c r="FU105" s="917"/>
      <c r="FV105" s="917"/>
      <c r="FW105" s="917"/>
      <c r="FX105" s="917"/>
      <c r="FY105" s="917"/>
      <c r="FZ105" s="917"/>
      <c r="GA105" s="917"/>
      <c r="GB105" s="917"/>
      <c r="GC105" s="917"/>
      <c r="GD105" s="917"/>
      <c r="GE105" s="917"/>
      <c r="GF105" s="917"/>
      <c r="GG105" s="917"/>
      <c r="GH105" s="917"/>
      <c r="GI105" s="917"/>
      <c r="GJ105" s="917"/>
      <c r="GK105" s="917"/>
      <c r="GL105" s="917"/>
      <c r="GM105" s="917"/>
      <c r="GN105" s="917"/>
      <c r="GO105" s="917"/>
      <c r="GP105" s="917"/>
      <c r="GQ105" s="917"/>
      <c r="GR105" s="917"/>
      <c r="GS105" s="917"/>
      <c r="GT105" s="917"/>
      <c r="GU105" s="917"/>
      <c r="GV105" s="917"/>
      <c r="GW105" s="917"/>
      <c r="GX105" s="917"/>
      <c r="GY105" s="917"/>
      <c r="GZ105" s="917"/>
      <c r="HA105" s="917"/>
      <c r="HB105" s="917"/>
      <c r="HC105" s="917"/>
      <c r="HD105" s="917"/>
      <c r="HE105" s="917"/>
      <c r="HF105" s="917"/>
      <c r="HG105" s="917"/>
      <c r="HH105" s="917"/>
      <c r="HI105" s="917"/>
      <c r="HJ105" s="917"/>
      <c r="HK105" s="917"/>
      <c r="HL105" s="917"/>
      <c r="HM105" s="917"/>
      <c r="HN105" s="917"/>
      <c r="HO105" s="917"/>
      <c r="HP105" s="917"/>
      <c r="HQ105" s="917"/>
      <c r="HR105" s="917"/>
      <c r="HS105" s="917"/>
      <c r="HT105" s="917"/>
      <c r="HU105" s="917"/>
      <c r="HV105" s="917"/>
      <c r="HW105" s="917"/>
      <c r="HX105" s="917"/>
      <c r="HY105" s="917"/>
      <c r="HZ105" s="917"/>
      <c r="IA105" s="917"/>
      <c r="IB105" s="917"/>
      <c r="IC105" s="917"/>
      <c r="ID105" s="917"/>
      <c r="IE105" s="917"/>
      <c r="IF105" s="917"/>
      <c r="IG105" s="917"/>
      <c r="IH105" s="917"/>
      <c r="II105" s="917"/>
    </row>
    <row r="106" spans="1:243" s="918" customFormat="1" ht="30.75" hidden="1" customHeight="1">
      <c r="A106" s="886" t="str">
        <f>IF(A92="","",A92)</f>
        <v/>
      </c>
      <c r="B106" s="886" t="str">
        <f t="shared" ref="B106:G106" si="8">IF(B92="","",B92)</f>
        <v>LLF5D2A</v>
      </c>
      <c r="C106" s="887" t="str">
        <f t="shared" si="8"/>
        <v>Géographie des risques (CM)</v>
      </c>
      <c r="D106" s="888" t="str">
        <f t="shared" si="8"/>
        <v/>
      </c>
      <c r="E106" s="888" t="str">
        <f t="shared" si="8"/>
        <v>UE de spécialisation</v>
      </c>
      <c r="F106" s="889"/>
      <c r="G106" s="890" t="str">
        <f t="shared" si="8"/>
        <v>non</v>
      </c>
      <c r="H106" s="891"/>
      <c r="I106" s="888" t="s">
        <v>56</v>
      </c>
      <c r="J106" s="888">
        <v>2</v>
      </c>
      <c r="K106" s="892" t="str">
        <f t="shared" si="7"/>
        <v>SAJALOLI Bertrand</v>
      </c>
      <c r="L106" s="893" t="str">
        <f t="shared" si="7"/>
        <v>23</v>
      </c>
      <c r="M106" s="891">
        <v>25</v>
      </c>
      <c r="N106" s="894" t="e">
        <f>(M106/#REF!)*100</f>
        <v>#REF!</v>
      </c>
      <c r="O106" s="895">
        <f>IF(O92="","",O92)</f>
        <v>15</v>
      </c>
      <c r="P106" s="895" t="str">
        <f t="shared" ref="P106:AJ106" si="9">IF(P92="","",P92)</f>
        <v/>
      </c>
      <c r="Q106" s="992" t="str">
        <f t="shared" si="9"/>
        <v/>
      </c>
      <c r="R106" s="916"/>
      <c r="S106" s="916"/>
      <c r="T106" s="1072">
        <f t="shared" si="9"/>
        <v>1</v>
      </c>
      <c r="U106" s="1054" t="str">
        <f t="shared" si="9"/>
        <v>CT</v>
      </c>
      <c r="V106" s="1054" t="str">
        <f t="shared" si="9"/>
        <v>Ecrit</v>
      </c>
      <c r="W106" s="1054" t="str">
        <f t="shared" si="9"/>
        <v>3h00</v>
      </c>
      <c r="X106" s="1053">
        <f t="shared" si="9"/>
        <v>1</v>
      </c>
      <c r="Y106" s="1054" t="str">
        <f t="shared" si="9"/>
        <v>CT</v>
      </c>
      <c r="Z106" s="1054" t="str">
        <f t="shared" si="9"/>
        <v>Ecrit</v>
      </c>
      <c r="AA106" s="1054" t="str">
        <f t="shared" si="9"/>
        <v>3h00</v>
      </c>
      <c r="AB106" s="1053">
        <f t="shared" si="9"/>
        <v>1</v>
      </c>
      <c r="AC106" s="1054" t="str">
        <f t="shared" si="9"/>
        <v>CT</v>
      </c>
      <c r="AD106" s="1054" t="str">
        <f t="shared" si="9"/>
        <v>oral</v>
      </c>
      <c r="AE106" s="1054" t="str">
        <f t="shared" si="9"/>
        <v>20 min</v>
      </c>
      <c r="AF106" s="1053">
        <f t="shared" si="9"/>
        <v>1</v>
      </c>
      <c r="AG106" s="1054" t="str">
        <f t="shared" si="9"/>
        <v>CT</v>
      </c>
      <c r="AH106" s="1054" t="str">
        <f t="shared" si="9"/>
        <v>Oral</v>
      </c>
      <c r="AI106" s="1055" t="str">
        <f t="shared" si="9"/>
        <v>20 min</v>
      </c>
      <c r="AJ106" s="902" t="str">
        <f t="shared" si="9"/>
        <v>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v>
      </c>
      <c r="AK106" s="917"/>
      <c r="AL106" s="917"/>
      <c r="AM106" s="917"/>
      <c r="AN106" s="917"/>
      <c r="AO106" s="917"/>
      <c r="AP106" s="917"/>
      <c r="AQ106" s="917"/>
      <c r="AR106" s="917"/>
      <c r="AS106" s="917"/>
      <c r="AT106" s="917"/>
      <c r="AU106" s="917"/>
      <c r="AV106" s="917"/>
      <c r="AW106" s="917"/>
      <c r="AX106" s="917"/>
      <c r="AY106" s="917"/>
      <c r="AZ106" s="917"/>
      <c r="BA106" s="917"/>
      <c r="BB106" s="917"/>
      <c r="BC106" s="917"/>
      <c r="BD106" s="917"/>
      <c r="BE106" s="917"/>
      <c r="BF106" s="917"/>
      <c r="BG106" s="917"/>
      <c r="BH106" s="917"/>
      <c r="BI106" s="917"/>
      <c r="BJ106" s="917"/>
      <c r="BK106" s="917"/>
      <c r="BL106" s="917"/>
      <c r="BM106" s="917"/>
      <c r="BN106" s="917"/>
      <c r="BO106" s="917"/>
      <c r="BP106" s="917"/>
      <c r="BQ106" s="917"/>
      <c r="BR106" s="917"/>
      <c r="BS106" s="917"/>
      <c r="BT106" s="917"/>
      <c r="BU106" s="917"/>
      <c r="BV106" s="917"/>
      <c r="BW106" s="917"/>
      <c r="BX106" s="917"/>
      <c r="BY106" s="917"/>
      <c r="BZ106" s="917"/>
      <c r="CA106" s="917"/>
      <c r="CB106" s="917"/>
      <c r="CC106" s="917"/>
      <c r="CD106" s="917"/>
      <c r="CE106" s="917"/>
      <c r="CF106" s="917"/>
      <c r="CG106" s="917"/>
      <c r="CH106" s="917"/>
      <c r="CI106" s="917"/>
      <c r="CJ106" s="917"/>
      <c r="CK106" s="917"/>
      <c r="CL106" s="917"/>
      <c r="CM106" s="917"/>
      <c r="CN106" s="917"/>
      <c r="CO106" s="917"/>
      <c r="CP106" s="917"/>
      <c r="CQ106" s="917"/>
      <c r="CR106" s="917"/>
      <c r="CS106" s="917"/>
      <c r="CT106" s="917"/>
      <c r="CU106" s="917"/>
      <c r="CV106" s="917"/>
      <c r="CW106" s="917"/>
      <c r="CX106" s="917"/>
      <c r="CY106" s="917"/>
      <c r="CZ106" s="917"/>
      <c r="DA106" s="917"/>
      <c r="DB106" s="917"/>
      <c r="DC106" s="917"/>
      <c r="DD106" s="917"/>
      <c r="DE106" s="917"/>
      <c r="DF106" s="917"/>
      <c r="DG106" s="917"/>
      <c r="DH106" s="917"/>
      <c r="DI106" s="917"/>
      <c r="DJ106" s="917"/>
      <c r="DK106" s="917"/>
      <c r="DL106" s="917"/>
      <c r="DM106" s="917"/>
      <c r="DN106" s="917"/>
      <c r="DO106" s="917"/>
      <c r="DP106" s="917"/>
      <c r="DQ106" s="917"/>
      <c r="DR106" s="917"/>
      <c r="DS106" s="917"/>
      <c r="DT106" s="917"/>
      <c r="DU106" s="917"/>
      <c r="DV106" s="917"/>
      <c r="DW106" s="917"/>
      <c r="DX106" s="917"/>
      <c r="DY106" s="917"/>
      <c r="DZ106" s="917"/>
      <c r="EA106" s="917"/>
      <c r="EB106" s="917"/>
      <c r="EC106" s="917"/>
      <c r="ED106" s="917"/>
      <c r="EE106" s="917"/>
      <c r="EF106" s="917"/>
      <c r="EG106" s="917"/>
      <c r="EH106" s="917"/>
      <c r="EI106" s="917"/>
      <c r="EJ106" s="917"/>
      <c r="EK106" s="917"/>
      <c r="EL106" s="917"/>
      <c r="EM106" s="917"/>
      <c r="EN106" s="917"/>
      <c r="EO106" s="917"/>
      <c r="EP106" s="917"/>
      <c r="EQ106" s="917"/>
      <c r="ER106" s="917"/>
      <c r="ES106" s="917"/>
      <c r="ET106" s="917"/>
      <c r="EU106" s="917"/>
      <c r="EV106" s="917"/>
      <c r="EW106" s="917"/>
      <c r="EX106" s="917"/>
      <c r="EY106" s="917"/>
      <c r="EZ106" s="917"/>
      <c r="FA106" s="917"/>
      <c r="FB106" s="917"/>
      <c r="FC106" s="917"/>
      <c r="FD106" s="917"/>
      <c r="FE106" s="917"/>
      <c r="FF106" s="917"/>
      <c r="FG106" s="917"/>
      <c r="FH106" s="917"/>
      <c r="FI106" s="917"/>
      <c r="FJ106" s="917"/>
      <c r="FK106" s="917"/>
      <c r="FL106" s="917"/>
      <c r="FM106" s="917"/>
      <c r="FN106" s="917"/>
      <c r="FO106" s="917"/>
      <c r="FP106" s="917"/>
      <c r="FQ106" s="917"/>
      <c r="FR106" s="917"/>
      <c r="FS106" s="917"/>
      <c r="FT106" s="917"/>
      <c r="FU106" s="917"/>
      <c r="FV106" s="917"/>
      <c r="FW106" s="917"/>
      <c r="FX106" s="917"/>
      <c r="FY106" s="917"/>
      <c r="FZ106" s="917"/>
      <c r="GA106" s="917"/>
      <c r="GB106" s="917"/>
      <c r="GC106" s="917"/>
      <c r="GD106" s="917"/>
      <c r="GE106" s="917"/>
      <c r="GF106" s="917"/>
      <c r="GG106" s="917"/>
      <c r="GH106" s="917"/>
      <c r="GI106" s="917"/>
      <c r="GJ106" s="917"/>
      <c r="GK106" s="917"/>
      <c r="GL106" s="917"/>
      <c r="GM106" s="917"/>
      <c r="GN106" s="917"/>
      <c r="GO106" s="917"/>
      <c r="GP106" s="917"/>
      <c r="GQ106" s="917"/>
      <c r="GR106" s="917"/>
      <c r="GS106" s="917"/>
      <c r="GT106" s="917"/>
      <c r="GU106" s="917"/>
      <c r="GV106" s="917"/>
      <c r="GW106" s="917"/>
      <c r="GX106" s="917"/>
      <c r="GY106" s="917"/>
      <c r="GZ106" s="917"/>
      <c r="HA106" s="917"/>
      <c r="HB106" s="917"/>
      <c r="HC106" s="917"/>
      <c r="HD106" s="917"/>
      <c r="HE106" s="917"/>
      <c r="HF106" s="917"/>
      <c r="HG106" s="917"/>
      <c r="HH106" s="917"/>
      <c r="HI106" s="917"/>
      <c r="HJ106" s="917"/>
      <c r="HK106" s="917"/>
      <c r="HL106" s="917"/>
      <c r="HM106" s="917"/>
      <c r="HN106" s="917"/>
      <c r="HO106" s="917"/>
      <c r="HP106" s="917"/>
      <c r="HQ106" s="917"/>
      <c r="HR106" s="917"/>
      <c r="HS106" s="917"/>
      <c r="HT106" s="917"/>
      <c r="HU106" s="917"/>
      <c r="HV106" s="917"/>
      <c r="HW106" s="917"/>
      <c r="HX106" s="917"/>
      <c r="HY106" s="917"/>
      <c r="HZ106" s="917"/>
      <c r="IA106" s="917"/>
      <c r="IB106" s="917"/>
      <c r="IC106" s="917"/>
      <c r="ID106" s="917"/>
      <c r="IE106" s="917"/>
      <c r="IF106" s="917"/>
      <c r="IG106" s="917"/>
      <c r="IH106" s="917"/>
      <c r="II106" s="917"/>
    </row>
    <row r="107" spans="1:243" s="918" customFormat="1" ht="30.75" hidden="1" customHeight="1">
      <c r="A107" s="886"/>
      <c r="B107" s="886" t="s">
        <v>551</v>
      </c>
      <c r="C107" s="887" t="str">
        <f>IF('MCC_2018-2019 Histoire'!C195="","",'MCC_2018-2019 Histoire'!C195)</f>
        <v>Psychologie et sociologie pour l'enseignement</v>
      </c>
      <c r="D107" s="888" t="s">
        <v>1138</v>
      </c>
      <c r="E107" s="888" t="s">
        <v>120</v>
      </c>
      <c r="F107" s="889" t="s">
        <v>550</v>
      </c>
      <c r="G107" s="890" t="s">
        <v>22</v>
      </c>
      <c r="H107" s="891"/>
      <c r="I107" s="888" t="s">
        <v>30</v>
      </c>
      <c r="J107" s="888">
        <v>3</v>
      </c>
      <c r="K107" s="892" t="str">
        <f>IF('MCC_2018-2019 Histoire'!K195="","",'MCC_2018-2019 Histoire'!K195)</f>
        <v>DOYEN Anne-Lise</v>
      </c>
      <c r="L107" s="893">
        <f>IF('MCC_2018-2019 Histoire'!L195="","",'MCC_2018-2019 Histoire'!L195)</f>
        <v>70</v>
      </c>
      <c r="M107" s="891"/>
      <c r="N107" s="894" t="e">
        <f>(M107/#REF!)*100</f>
        <v>#REF!</v>
      </c>
      <c r="O107" s="895">
        <f>IF('MCC_2018-2019 Histoire'!N195="","",'MCC_2018-2019 Histoire'!N195)</f>
        <v>22</v>
      </c>
      <c r="P107" s="895">
        <f>IF('MCC_2018-2019 Histoire'!O195="","",'MCC_2018-2019 Histoire'!O195)</f>
        <v>0</v>
      </c>
      <c r="Q107" s="992" t="str">
        <f>IF('MCC_2018-2019 Histoire'!P195="","",'MCC_2018-2019 Histoire'!P195)</f>
        <v/>
      </c>
      <c r="R107" s="916"/>
      <c r="S107" s="916"/>
      <c r="T107" s="1072">
        <f>IF('MCC_2018-2019 Histoire'!S195="","",'MCC_2018-2019 Histoire'!S195)</f>
        <v>1</v>
      </c>
      <c r="U107" s="1054" t="str">
        <f>IF('MCC_2018-2019 Histoire'!T195="","",'MCC_2018-2019 Histoire'!T195)</f>
        <v>CT</v>
      </c>
      <c r="V107" s="1054" t="str">
        <f>IF('MCC_2018-2019 Histoire'!U195="","",'MCC_2018-2019 Histoire'!U195)</f>
        <v>écrit</v>
      </c>
      <c r="W107" s="1054" t="str">
        <f>IF('MCC_2018-2019 Histoire'!V195="","",'MCC_2018-2019 Histoire'!V195)</f>
        <v xml:space="preserve">1h00 </v>
      </c>
      <c r="X107" s="1053">
        <f>IF('MCC_2018-2019 Histoire'!W195="","",'MCC_2018-2019 Histoire'!W195)</f>
        <v>1</v>
      </c>
      <c r="Y107" s="1054" t="str">
        <f>IF('MCC_2018-2019 Histoire'!X195="","",'MCC_2018-2019 Histoire'!X195)</f>
        <v>CT</v>
      </c>
      <c r="Z107" s="1054" t="str">
        <f>IF('MCC_2018-2019 Histoire'!Y195="","",'MCC_2018-2019 Histoire'!Y195)</f>
        <v>écrit</v>
      </c>
      <c r="AA107" s="1054" t="str">
        <f>IF('MCC_2018-2019 Histoire'!Z195="","",'MCC_2018-2019 Histoire'!Z195)</f>
        <v xml:space="preserve">1h00 </v>
      </c>
      <c r="AB107" s="1053">
        <f>IF('MCC_2018-2019 Histoire'!AA195="","",'MCC_2018-2019 Histoire'!AA195)</f>
        <v>1</v>
      </c>
      <c r="AC107" s="1054" t="str">
        <f>IF('MCC_2018-2019 Histoire'!AB195="","",'MCC_2018-2019 Histoire'!AB195)</f>
        <v>CT</v>
      </c>
      <c r="AD107" s="1054" t="str">
        <f>IF('MCC_2018-2019 Histoire'!AC195="","",'MCC_2018-2019 Histoire'!AC195)</f>
        <v>Oral</v>
      </c>
      <c r="AE107" s="1054" t="str">
        <f>IF('MCC_2018-2019 Histoire'!AD195="","",'MCC_2018-2019 Histoire'!AD195)</f>
        <v>20 min</v>
      </c>
      <c r="AF107" s="1053">
        <f>IF('MCC_2018-2019 Histoire'!AE195="","",'MCC_2018-2019 Histoire'!AE195)</f>
        <v>1</v>
      </c>
      <c r="AG107" s="1054" t="str">
        <f>IF('MCC_2018-2019 Histoire'!AF195="","",'MCC_2018-2019 Histoire'!AF195)</f>
        <v>CT</v>
      </c>
      <c r="AH107" s="1054" t="str">
        <f>IF('MCC_2018-2019 Histoire'!AG195="","",'MCC_2018-2019 Histoire'!AG195)</f>
        <v>Oral</v>
      </c>
      <c r="AI107" s="1055" t="str">
        <f>IF('MCC_2018-2019 Histoire'!AH195="","",'MCC_2018-2019 Histoire'!AH195)</f>
        <v>20 min</v>
      </c>
      <c r="AJ107" s="902" t="str">
        <f>IF('MCC_2018-2019 Histoire'!AI195="","",'MCC_2018-2019 Histoire'!AI195)</f>
        <v>Découvrir quelques sous-domaines de la psychologie et de la sociologie, leurs démarches et leurs objets d'études.
Décrire et analyser des situations scolaires (issues du 1er et du 2nd degré) à partir de vidéos et de productions d'élèves.</v>
      </c>
      <c r="AK107" s="917"/>
      <c r="AL107" s="917"/>
      <c r="AM107" s="917"/>
      <c r="AN107" s="917"/>
      <c r="AO107" s="917"/>
      <c r="AP107" s="917"/>
      <c r="AQ107" s="917"/>
      <c r="AR107" s="917"/>
      <c r="AS107" s="917"/>
      <c r="AT107" s="917"/>
      <c r="AU107" s="917"/>
      <c r="AV107" s="917"/>
      <c r="AW107" s="917"/>
      <c r="AX107" s="917"/>
      <c r="AY107" s="917"/>
      <c r="AZ107" s="917"/>
      <c r="BA107" s="917"/>
      <c r="BB107" s="917"/>
      <c r="BC107" s="917"/>
      <c r="BD107" s="917"/>
      <c r="BE107" s="917"/>
      <c r="BF107" s="917"/>
      <c r="BG107" s="917"/>
      <c r="BH107" s="917"/>
      <c r="BI107" s="917"/>
      <c r="BJ107" s="917"/>
      <c r="BK107" s="917"/>
      <c r="BL107" s="917"/>
      <c r="BM107" s="917"/>
      <c r="BN107" s="917"/>
      <c r="BO107" s="917"/>
      <c r="BP107" s="917"/>
      <c r="BQ107" s="917"/>
      <c r="BR107" s="917"/>
      <c r="BS107" s="917"/>
      <c r="BT107" s="917"/>
      <c r="BU107" s="917"/>
      <c r="BV107" s="917"/>
      <c r="BW107" s="917"/>
      <c r="BX107" s="917"/>
      <c r="BY107" s="917"/>
      <c r="BZ107" s="917"/>
      <c r="CA107" s="917"/>
      <c r="CB107" s="917"/>
      <c r="CC107" s="917"/>
      <c r="CD107" s="917"/>
      <c r="CE107" s="917"/>
      <c r="CF107" s="917"/>
      <c r="CG107" s="917"/>
      <c r="CH107" s="917"/>
      <c r="CI107" s="917"/>
      <c r="CJ107" s="917"/>
      <c r="CK107" s="917"/>
      <c r="CL107" s="917"/>
      <c r="CM107" s="917"/>
      <c r="CN107" s="917"/>
      <c r="CO107" s="917"/>
      <c r="CP107" s="917"/>
      <c r="CQ107" s="917"/>
      <c r="CR107" s="917"/>
      <c r="CS107" s="917"/>
      <c r="CT107" s="917"/>
      <c r="CU107" s="917"/>
      <c r="CV107" s="917"/>
      <c r="CW107" s="917"/>
      <c r="CX107" s="917"/>
      <c r="CY107" s="917"/>
      <c r="CZ107" s="917"/>
      <c r="DA107" s="917"/>
      <c r="DB107" s="917"/>
      <c r="DC107" s="917"/>
      <c r="DD107" s="917"/>
      <c r="DE107" s="917"/>
      <c r="DF107" s="917"/>
      <c r="DG107" s="917"/>
      <c r="DH107" s="917"/>
      <c r="DI107" s="917"/>
      <c r="DJ107" s="917"/>
      <c r="DK107" s="917"/>
      <c r="DL107" s="917"/>
      <c r="DM107" s="917"/>
      <c r="DN107" s="917"/>
      <c r="DO107" s="917"/>
      <c r="DP107" s="917"/>
      <c r="DQ107" s="917"/>
      <c r="DR107" s="917"/>
      <c r="DS107" s="917"/>
      <c r="DT107" s="917"/>
      <c r="DU107" s="917"/>
      <c r="DV107" s="917"/>
      <c r="DW107" s="917"/>
      <c r="DX107" s="917"/>
      <c r="DY107" s="917"/>
      <c r="DZ107" s="917"/>
      <c r="EA107" s="917"/>
      <c r="EB107" s="917"/>
      <c r="EC107" s="917"/>
      <c r="ED107" s="917"/>
      <c r="EE107" s="917"/>
      <c r="EF107" s="917"/>
      <c r="EG107" s="917"/>
      <c r="EH107" s="917"/>
      <c r="EI107" s="917"/>
      <c r="EJ107" s="917"/>
      <c r="EK107" s="917"/>
      <c r="EL107" s="917"/>
      <c r="EM107" s="917"/>
      <c r="EN107" s="917"/>
      <c r="EO107" s="917"/>
      <c r="EP107" s="917"/>
      <c r="EQ107" s="917"/>
      <c r="ER107" s="917"/>
      <c r="ES107" s="917"/>
      <c r="ET107" s="917"/>
      <c r="EU107" s="917"/>
      <c r="EV107" s="917"/>
      <c r="EW107" s="917"/>
      <c r="EX107" s="917"/>
      <c r="EY107" s="917"/>
      <c r="EZ107" s="917"/>
      <c r="FA107" s="917"/>
      <c r="FB107" s="917"/>
      <c r="FC107" s="917"/>
      <c r="FD107" s="917"/>
      <c r="FE107" s="917"/>
      <c r="FF107" s="917"/>
      <c r="FG107" s="917"/>
      <c r="FH107" s="917"/>
      <c r="FI107" s="917"/>
      <c r="FJ107" s="917"/>
      <c r="FK107" s="917"/>
      <c r="FL107" s="917"/>
      <c r="FM107" s="917"/>
      <c r="FN107" s="917"/>
      <c r="FO107" s="917"/>
      <c r="FP107" s="917"/>
      <c r="FQ107" s="917"/>
      <c r="FR107" s="917"/>
      <c r="FS107" s="917"/>
      <c r="FT107" s="917"/>
      <c r="FU107" s="917"/>
      <c r="FV107" s="917"/>
      <c r="FW107" s="917"/>
      <c r="FX107" s="917"/>
      <c r="FY107" s="917"/>
      <c r="FZ107" s="917"/>
      <c r="GA107" s="917"/>
      <c r="GB107" s="917"/>
      <c r="GC107" s="917"/>
      <c r="GD107" s="917"/>
      <c r="GE107" s="917"/>
      <c r="GF107" s="917"/>
      <c r="GG107" s="917"/>
      <c r="GH107" s="917"/>
      <c r="GI107" s="917"/>
      <c r="GJ107" s="917"/>
      <c r="GK107" s="917"/>
      <c r="GL107" s="917"/>
      <c r="GM107" s="917"/>
      <c r="GN107" s="917"/>
      <c r="GO107" s="917"/>
      <c r="GP107" s="917"/>
      <c r="GQ107" s="917"/>
      <c r="GR107" s="917"/>
      <c r="GS107" s="917"/>
      <c r="GT107" s="917"/>
      <c r="GU107" s="917"/>
      <c r="GV107" s="917"/>
      <c r="GW107" s="917"/>
      <c r="GX107" s="917"/>
      <c r="GY107" s="917"/>
      <c r="GZ107" s="917"/>
      <c r="HA107" s="917"/>
      <c r="HB107" s="917"/>
      <c r="HC107" s="917"/>
      <c r="HD107" s="917"/>
      <c r="HE107" s="917"/>
      <c r="HF107" s="917"/>
      <c r="HG107" s="917"/>
      <c r="HH107" s="917"/>
      <c r="HI107" s="917"/>
      <c r="HJ107" s="917"/>
      <c r="HK107" s="917"/>
      <c r="HL107" s="917"/>
      <c r="HM107" s="917"/>
      <c r="HN107" s="917"/>
      <c r="HO107" s="917"/>
      <c r="HP107" s="917"/>
      <c r="HQ107" s="917"/>
      <c r="HR107" s="917"/>
      <c r="HS107" s="917"/>
      <c r="HT107" s="917"/>
      <c r="HU107" s="917"/>
      <c r="HV107" s="917"/>
      <c r="HW107" s="917"/>
      <c r="HX107" s="917"/>
      <c r="HY107" s="917"/>
      <c r="HZ107" s="917"/>
      <c r="IA107" s="917"/>
      <c r="IB107" s="917"/>
      <c r="IC107" s="917"/>
      <c r="ID107" s="917"/>
      <c r="IE107" s="917"/>
      <c r="IF107" s="917"/>
      <c r="IG107" s="917"/>
      <c r="IH107" s="917"/>
      <c r="II107" s="917"/>
    </row>
    <row r="108" spans="1:243" ht="23.25" hidden="1" customHeight="1">
      <c r="A108" s="330"/>
      <c r="B108" s="330"/>
      <c r="C108" s="1381" t="s">
        <v>293</v>
      </c>
      <c r="D108" s="1382"/>
      <c r="E108" s="1382"/>
      <c r="F108" s="1382"/>
      <c r="G108" s="1382"/>
      <c r="H108" s="1382"/>
      <c r="I108" s="1382"/>
      <c r="J108" s="1382"/>
      <c r="K108" s="1383"/>
      <c r="L108" s="1382"/>
      <c r="M108" s="1382"/>
      <c r="N108" s="1382"/>
      <c r="O108" s="770">
        <f>SUM(O78:O102)</f>
        <v>181</v>
      </c>
      <c r="P108" s="770">
        <f>SUM(P101,P82,P81,P90,P87,P79,P78)</f>
        <v>122</v>
      </c>
      <c r="Q108" s="993"/>
      <c r="R108" s="972"/>
      <c r="S108" s="972"/>
      <c r="T108" s="1387"/>
      <c r="U108" s="1388"/>
      <c r="V108" s="1388"/>
      <c r="W108" s="1388"/>
      <c r="X108" s="1388"/>
      <c r="Y108" s="1388"/>
      <c r="Z108" s="1388"/>
      <c r="AA108" s="1388"/>
      <c r="AB108" s="1388"/>
      <c r="AC108" s="1388"/>
      <c r="AD108" s="1388"/>
      <c r="AE108" s="1388"/>
      <c r="AF108" s="1057"/>
      <c r="AG108" s="1057"/>
      <c r="AH108" s="1057"/>
      <c r="AI108" s="1109"/>
      <c r="AJ108" s="770"/>
    </row>
    <row r="109" spans="1:243" ht="23.25" hidden="1" customHeight="1">
      <c r="A109" s="396"/>
      <c r="B109" s="396"/>
      <c r="C109" s="784"/>
      <c r="D109" s="785"/>
      <c r="E109" s="1378" t="s">
        <v>277</v>
      </c>
      <c r="F109" s="1379"/>
      <c r="G109" s="1379"/>
      <c r="H109" s="1379"/>
      <c r="I109" s="1379"/>
      <c r="J109" s="1379"/>
      <c r="K109" s="1380"/>
      <c r="L109" s="1379"/>
      <c r="M109" s="1379"/>
      <c r="N109" s="1379"/>
      <c r="O109" s="1379"/>
      <c r="P109" s="1379"/>
      <c r="Q109" s="1380"/>
      <c r="R109" s="1036"/>
      <c r="S109" s="1036"/>
      <c r="T109" s="1065"/>
      <c r="U109" s="1066"/>
      <c r="V109" s="1384"/>
      <c r="W109" s="1385"/>
      <c r="X109" s="1385"/>
      <c r="Y109" s="1385"/>
      <c r="Z109" s="1385"/>
      <c r="AA109" s="1385"/>
      <c r="AB109" s="1385"/>
      <c r="AC109" s="1385"/>
      <c r="AD109" s="1385"/>
      <c r="AE109" s="1385"/>
      <c r="AF109" s="1385"/>
      <c r="AG109" s="1385"/>
      <c r="AH109" s="1386"/>
      <c r="AI109" s="1110"/>
      <c r="AJ109" s="784"/>
    </row>
    <row r="110" spans="1:243" ht="30.75" hidden="1" customHeight="1">
      <c r="A110" s="787"/>
      <c r="B110" s="787"/>
      <c r="C110" s="788"/>
      <c r="D110" s="788"/>
      <c r="E110" s="788"/>
      <c r="F110" s="788"/>
      <c r="G110" s="788"/>
      <c r="H110" s="788"/>
      <c r="I110" s="788"/>
      <c r="J110" s="788"/>
      <c r="K110" s="788"/>
      <c r="L110" s="832"/>
      <c r="M110" s="789"/>
      <c r="N110" s="788"/>
      <c r="O110" s="788"/>
      <c r="P110" s="788"/>
      <c r="Q110" s="790"/>
      <c r="R110" s="791"/>
      <c r="S110" s="791"/>
      <c r="T110" s="1065"/>
      <c r="U110" s="1066"/>
      <c r="V110" s="1066"/>
      <c r="W110" s="1066"/>
      <c r="X110" s="1066"/>
      <c r="Y110" s="1066"/>
      <c r="Z110" s="1066"/>
      <c r="AA110" s="1066"/>
      <c r="AB110" s="1066"/>
      <c r="AC110" s="1066"/>
      <c r="AD110" s="1066"/>
      <c r="AE110" s="1066"/>
      <c r="AF110" s="1066"/>
      <c r="AG110" s="1066"/>
      <c r="AH110" s="1066"/>
      <c r="AI110" s="1066"/>
      <c r="AJ110" s="788"/>
    </row>
    <row r="111" spans="1:243" s="498" customFormat="1" ht="23.25" customHeight="1">
      <c r="A111" s="490" t="s">
        <v>1181</v>
      </c>
      <c r="B111" s="490" t="s">
        <v>1059</v>
      </c>
      <c r="C111" s="491" t="s">
        <v>1060</v>
      </c>
      <c r="D111" s="490" t="s">
        <v>1150</v>
      </c>
      <c r="E111" s="722" t="s">
        <v>710</v>
      </c>
      <c r="F111" s="491"/>
      <c r="G111" s="491"/>
      <c r="H111" s="494"/>
      <c r="I111" s="491"/>
      <c r="J111" s="491"/>
      <c r="K111" s="491"/>
      <c r="L111" s="826"/>
      <c r="M111" s="722"/>
      <c r="N111" s="491"/>
      <c r="O111" s="495"/>
      <c r="P111" s="495"/>
      <c r="Q111" s="974"/>
      <c r="R111" s="726"/>
      <c r="S111" s="726"/>
      <c r="T111" s="1067"/>
      <c r="U111" s="1047"/>
      <c r="V111" s="1047"/>
      <c r="W111" s="1047"/>
      <c r="X111" s="1047"/>
      <c r="Y111" s="1047"/>
      <c r="Z111" s="1047"/>
      <c r="AA111" s="1047"/>
      <c r="AB111" s="1047"/>
      <c r="AC111" s="1047"/>
      <c r="AD111" s="1047"/>
      <c r="AE111" s="1047"/>
      <c r="AF111" s="1047"/>
      <c r="AG111" s="1047"/>
      <c r="AH111" s="1047"/>
      <c r="AI111" s="1047"/>
      <c r="AJ111" s="726"/>
      <c r="AK111" s="497"/>
      <c r="AL111" s="497"/>
      <c r="AM111" s="497"/>
      <c r="AN111" s="497"/>
      <c r="AO111" s="497"/>
      <c r="AP111" s="497"/>
      <c r="AQ111" s="497"/>
      <c r="AR111" s="497"/>
      <c r="AS111" s="497"/>
      <c r="AT111" s="497"/>
      <c r="AU111" s="497"/>
      <c r="AV111" s="497"/>
      <c r="AW111" s="497"/>
      <c r="AX111" s="497"/>
      <c r="AY111" s="497"/>
      <c r="AZ111" s="497"/>
      <c r="BA111" s="497"/>
      <c r="BB111" s="497"/>
      <c r="BC111" s="497"/>
      <c r="BD111" s="491"/>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c r="CB111" s="497"/>
      <c r="CC111" s="497"/>
      <c r="CD111" s="497"/>
      <c r="CE111" s="497"/>
      <c r="CF111" s="497"/>
      <c r="CG111" s="497"/>
      <c r="CH111" s="497"/>
      <c r="CI111" s="497"/>
      <c r="CJ111" s="497"/>
      <c r="CK111" s="497"/>
      <c r="CL111" s="497"/>
      <c r="CM111" s="497"/>
      <c r="CN111" s="497"/>
      <c r="CO111" s="497"/>
      <c r="CP111" s="497"/>
      <c r="CQ111" s="497"/>
      <c r="CR111" s="497"/>
      <c r="CS111" s="497"/>
      <c r="CT111" s="497"/>
      <c r="CU111" s="497"/>
      <c r="CV111" s="497"/>
      <c r="CW111" s="497"/>
      <c r="CX111" s="497"/>
      <c r="CY111" s="497"/>
      <c r="CZ111" s="497"/>
      <c r="DA111" s="497"/>
      <c r="DB111" s="497"/>
      <c r="DC111" s="497"/>
      <c r="DD111" s="497"/>
      <c r="DE111" s="497"/>
      <c r="DF111" s="497"/>
      <c r="DG111" s="497"/>
      <c r="DH111" s="497"/>
      <c r="DI111" s="497"/>
      <c r="DJ111" s="497"/>
      <c r="DK111" s="497"/>
      <c r="DL111" s="497"/>
      <c r="DM111" s="497"/>
      <c r="DN111" s="497"/>
      <c r="DO111" s="497"/>
      <c r="DP111" s="497"/>
      <c r="DQ111" s="497"/>
      <c r="DR111" s="497"/>
      <c r="DS111" s="497"/>
      <c r="DT111" s="497"/>
      <c r="DU111" s="497"/>
      <c r="DV111" s="497"/>
      <c r="DW111" s="497"/>
      <c r="DX111" s="497"/>
      <c r="DY111" s="497"/>
      <c r="DZ111" s="497"/>
      <c r="EA111" s="497"/>
      <c r="EB111" s="497"/>
      <c r="EC111" s="497"/>
      <c r="ED111" s="497"/>
      <c r="EE111" s="497"/>
      <c r="EF111" s="497"/>
      <c r="EG111" s="497"/>
      <c r="EH111" s="497"/>
      <c r="EI111" s="497"/>
      <c r="EJ111" s="497"/>
      <c r="EK111" s="497"/>
      <c r="EL111" s="497"/>
      <c r="EM111" s="497"/>
      <c r="EN111" s="497"/>
      <c r="EO111" s="497"/>
      <c r="EP111" s="497"/>
      <c r="EQ111" s="497"/>
      <c r="ER111" s="497"/>
      <c r="ES111" s="497"/>
      <c r="ET111" s="497"/>
      <c r="EU111" s="497"/>
      <c r="EV111" s="497"/>
      <c r="EW111" s="497"/>
      <c r="EX111" s="497"/>
      <c r="EY111" s="497"/>
      <c r="EZ111" s="497"/>
      <c r="FA111" s="497"/>
      <c r="FB111" s="497"/>
      <c r="FC111" s="497"/>
      <c r="FD111" s="497"/>
      <c r="FE111" s="497"/>
      <c r="FF111" s="497"/>
      <c r="FG111" s="497"/>
      <c r="FH111" s="497"/>
      <c r="FI111" s="497"/>
      <c r="FJ111" s="497"/>
      <c r="FK111" s="497"/>
      <c r="FL111" s="497"/>
      <c r="FM111" s="497"/>
      <c r="FN111" s="497"/>
      <c r="FO111" s="497"/>
      <c r="FP111" s="497"/>
      <c r="FQ111" s="497"/>
      <c r="FR111" s="497"/>
      <c r="FS111" s="497"/>
      <c r="FT111" s="497"/>
      <c r="FU111" s="497"/>
      <c r="FV111" s="497"/>
      <c r="FW111" s="497"/>
      <c r="FX111" s="497"/>
      <c r="FY111" s="497"/>
      <c r="FZ111" s="497"/>
      <c r="GA111" s="497"/>
      <c r="GB111" s="497"/>
      <c r="GC111" s="497"/>
      <c r="GD111" s="497"/>
      <c r="GE111" s="497"/>
      <c r="GF111" s="497"/>
      <c r="GG111" s="497"/>
      <c r="GH111" s="497"/>
      <c r="GI111" s="497"/>
      <c r="GJ111" s="497"/>
      <c r="GK111" s="497"/>
      <c r="GL111" s="497"/>
      <c r="GM111" s="497"/>
      <c r="GN111" s="497"/>
      <c r="GO111" s="497"/>
      <c r="GP111" s="497"/>
      <c r="GQ111" s="497"/>
      <c r="GR111" s="497"/>
      <c r="GS111" s="497"/>
      <c r="GT111" s="497"/>
      <c r="GU111" s="497"/>
      <c r="GV111" s="497"/>
      <c r="GW111" s="497"/>
      <c r="GX111" s="497"/>
      <c r="GY111" s="497"/>
      <c r="GZ111" s="497"/>
      <c r="HA111" s="497"/>
      <c r="HB111" s="497"/>
      <c r="HC111" s="497"/>
      <c r="HD111" s="497"/>
      <c r="HE111" s="497"/>
      <c r="HF111" s="497"/>
      <c r="HG111" s="497"/>
      <c r="HH111" s="497"/>
      <c r="HI111" s="497"/>
      <c r="HJ111" s="497"/>
      <c r="HK111" s="497"/>
      <c r="HL111" s="497"/>
      <c r="HM111" s="497"/>
      <c r="HN111" s="497"/>
      <c r="HO111" s="497"/>
      <c r="HP111" s="497"/>
      <c r="HQ111" s="497"/>
      <c r="HR111" s="497"/>
      <c r="HS111" s="497"/>
      <c r="HT111" s="497"/>
      <c r="HU111" s="497"/>
      <c r="HV111" s="497"/>
      <c r="HW111" s="497"/>
      <c r="HX111" s="497"/>
      <c r="HY111" s="497"/>
      <c r="HZ111" s="497"/>
      <c r="IA111" s="497"/>
      <c r="IB111" s="497"/>
      <c r="IC111" s="497"/>
      <c r="ID111" s="497"/>
      <c r="IE111" s="497"/>
      <c r="IF111" s="497"/>
      <c r="IG111" s="497"/>
      <c r="IH111" s="497"/>
    </row>
    <row r="112" spans="1:243" s="498" customFormat="1" ht="31.5" customHeight="1">
      <c r="A112" s="811"/>
      <c r="B112" s="811"/>
      <c r="C112" s="818" t="s">
        <v>1054</v>
      </c>
      <c r="D112" s="813"/>
      <c r="E112" s="814"/>
      <c r="F112" s="815"/>
      <c r="G112" s="815"/>
      <c r="H112" s="816"/>
      <c r="I112" s="815">
        <f>+I113+I114+I115+I119+I120</f>
        <v>19</v>
      </c>
      <c r="J112" s="815">
        <f>+J113+J114+J115+J119+J120</f>
        <v>19</v>
      </c>
      <c r="K112" s="815"/>
      <c r="L112" s="839"/>
      <c r="M112" s="814"/>
      <c r="N112" s="812"/>
      <c r="O112" s="817"/>
      <c r="P112" s="817"/>
      <c r="Q112" s="994"/>
      <c r="R112" s="823"/>
      <c r="S112" s="823"/>
      <c r="T112" s="1067"/>
      <c r="U112" s="1089"/>
      <c r="V112" s="1089"/>
      <c r="W112" s="1089"/>
      <c r="X112" s="1089"/>
      <c r="Y112" s="1090"/>
      <c r="Z112" s="1090"/>
      <c r="AA112" s="1090"/>
      <c r="AB112" s="1090"/>
      <c r="AC112" s="1090"/>
      <c r="AD112" s="1090"/>
      <c r="AE112" s="1090"/>
      <c r="AF112" s="1090"/>
      <c r="AG112" s="1090"/>
      <c r="AH112" s="1090"/>
      <c r="AI112" s="1091"/>
      <c r="AJ112" s="810"/>
      <c r="AK112" s="497"/>
      <c r="AL112" s="497"/>
      <c r="AM112" s="497"/>
      <c r="AN112" s="497"/>
      <c r="AO112" s="497"/>
      <c r="AP112" s="497"/>
      <c r="AQ112" s="497"/>
      <c r="AR112" s="497"/>
      <c r="AS112" s="497"/>
      <c r="AT112" s="497"/>
      <c r="AU112" s="497"/>
      <c r="AV112" s="497"/>
      <c r="AW112" s="497"/>
      <c r="AX112" s="497"/>
      <c r="AY112" s="497"/>
      <c r="AZ112" s="497"/>
      <c r="BA112" s="497"/>
      <c r="BB112" s="497"/>
      <c r="BC112" s="497"/>
      <c r="BD112" s="809"/>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c r="CB112" s="497"/>
      <c r="CC112" s="497"/>
      <c r="CD112" s="497"/>
      <c r="CE112" s="497"/>
      <c r="CF112" s="497"/>
      <c r="CG112" s="497"/>
      <c r="CH112" s="497"/>
      <c r="CI112" s="497"/>
      <c r="CJ112" s="497"/>
      <c r="CK112" s="497"/>
      <c r="CL112" s="497"/>
      <c r="CM112" s="497"/>
      <c r="CN112" s="497"/>
      <c r="CO112" s="497"/>
      <c r="CP112" s="497"/>
      <c r="CQ112" s="497"/>
      <c r="CR112" s="497"/>
      <c r="CS112" s="497"/>
      <c r="CT112" s="497"/>
      <c r="CU112" s="497"/>
      <c r="CV112" s="497"/>
      <c r="CW112" s="497"/>
      <c r="CX112" s="497"/>
      <c r="CY112" s="497"/>
      <c r="CZ112" s="497"/>
      <c r="DA112" s="497"/>
      <c r="DB112" s="497"/>
      <c r="DC112" s="497"/>
      <c r="DD112" s="497"/>
      <c r="DE112" s="497"/>
      <c r="DF112" s="497"/>
      <c r="DG112" s="497"/>
      <c r="DH112" s="497"/>
      <c r="DI112" s="497"/>
      <c r="DJ112" s="497"/>
      <c r="DK112" s="497"/>
      <c r="DL112" s="497"/>
      <c r="DM112" s="497"/>
      <c r="DN112" s="497"/>
      <c r="DO112" s="497"/>
      <c r="DP112" s="497"/>
      <c r="DQ112" s="497"/>
      <c r="DR112" s="497"/>
      <c r="DS112" s="497"/>
      <c r="DT112" s="497"/>
      <c r="DU112" s="497"/>
      <c r="DV112" s="497"/>
      <c r="DW112" s="497"/>
      <c r="DX112" s="497"/>
      <c r="DY112" s="497"/>
      <c r="DZ112" s="497"/>
      <c r="EA112" s="497"/>
      <c r="EB112" s="497"/>
      <c r="EC112" s="497"/>
      <c r="ED112" s="497"/>
      <c r="EE112" s="497"/>
      <c r="EF112" s="497"/>
      <c r="EG112" s="497"/>
      <c r="EH112" s="497"/>
      <c r="EI112" s="497"/>
      <c r="EJ112" s="497"/>
      <c r="EK112" s="497"/>
      <c r="EL112" s="497"/>
      <c r="EM112" s="497"/>
      <c r="EN112" s="497"/>
      <c r="EO112" s="497"/>
      <c r="EP112" s="497"/>
      <c r="EQ112" s="497"/>
      <c r="ER112" s="497"/>
      <c r="ES112" s="497"/>
      <c r="ET112" s="497"/>
      <c r="EU112" s="497"/>
      <c r="EV112" s="497"/>
      <c r="EW112" s="497"/>
      <c r="EX112" s="497"/>
      <c r="EY112" s="497"/>
      <c r="EZ112" s="497"/>
      <c r="FA112" s="497"/>
      <c r="FB112" s="497"/>
      <c r="FC112" s="497"/>
      <c r="FD112" s="497"/>
      <c r="FE112" s="497"/>
      <c r="FF112" s="497"/>
      <c r="FG112" s="497"/>
      <c r="FH112" s="497"/>
      <c r="FI112" s="497"/>
      <c r="FJ112" s="497"/>
      <c r="FK112" s="497"/>
      <c r="FL112" s="497"/>
      <c r="FM112" s="497"/>
      <c r="FN112" s="497"/>
      <c r="FO112" s="497"/>
      <c r="FP112" s="497"/>
      <c r="FQ112" s="497"/>
      <c r="FR112" s="497"/>
      <c r="FS112" s="497"/>
      <c r="FT112" s="497"/>
      <c r="FU112" s="497"/>
      <c r="FV112" s="497"/>
      <c r="FW112" s="497"/>
      <c r="FX112" s="497"/>
      <c r="FY112" s="497"/>
      <c r="FZ112" s="497"/>
      <c r="GA112" s="497"/>
      <c r="GB112" s="497"/>
      <c r="GC112" s="497"/>
      <c r="GD112" s="497"/>
      <c r="GE112" s="497"/>
      <c r="GF112" s="497"/>
      <c r="GG112" s="497"/>
      <c r="GH112" s="497"/>
      <c r="GI112" s="497"/>
      <c r="GJ112" s="497"/>
      <c r="GK112" s="497"/>
      <c r="GL112" s="497"/>
      <c r="GM112" s="497"/>
      <c r="GN112" s="497"/>
      <c r="GO112" s="497"/>
      <c r="GP112" s="497"/>
      <c r="GQ112" s="497"/>
      <c r="GR112" s="497"/>
      <c r="GS112" s="497"/>
      <c r="GT112" s="497"/>
      <c r="GU112" s="497"/>
      <c r="GV112" s="497"/>
      <c r="GW112" s="497"/>
      <c r="GX112" s="497"/>
      <c r="GY112" s="497"/>
      <c r="GZ112" s="497"/>
      <c r="HA112" s="497"/>
      <c r="HB112" s="497"/>
      <c r="HC112" s="497"/>
      <c r="HD112" s="497"/>
      <c r="HE112" s="497"/>
      <c r="HF112" s="497"/>
      <c r="HG112" s="497"/>
      <c r="HH112" s="497"/>
      <c r="HI112" s="497"/>
      <c r="HJ112" s="497"/>
      <c r="HK112" s="497"/>
      <c r="HL112" s="497"/>
      <c r="HM112" s="497"/>
      <c r="HN112" s="497"/>
      <c r="HO112" s="497"/>
      <c r="HP112" s="497"/>
      <c r="HQ112" s="497"/>
      <c r="HR112" s="497"/>
      <c r="HS112" s="497"/>
      <c r="HT112" s="497"/>
      <c r="HU112" s="497"/>
      <c r="HV112" s="497"/>
      <c r="HW112" s="497"/>
      <c r="HX112" s="497"/>
      <c r="HY112" s="497"/>
      <c r="HZ112" s="497"/>
      <c r="IA112" s="497"/>
      <c r="IB112" s="497"/>
      <c r="IC112" s="497"/>
      <c r="ID112" s="497"/>
      <c r="IE112" s="497"/>
      <c r="IF112" s="497"/>
      <c r="IG112" s="497"/>
      <c r="IH112" s="497"/>
    </row>
    <row r="113" spans="1:243" ht="93" customHeight="1">
      <c r="A113" s="293"/>
      <c r="B113" s="293" t="s">
        <v>439</v>
      </c>
      <c r="C113" s="305" t="str">
        <f>IF('MCC_2018-2019 Histoire'!C216="","",'MCC_2018-2019 Histoire'!C216)</f>
        <v>Savoirs, pouvoirs et société dans l’Europe médiévale</v>
      </c>
      <c r="D113" s="296" t="s">
        <v>1142</v>
      </c>
      <c r="E113" s="296" t="s">
        <v>130</v>
      </c>
      <c r="F113" s="310"/>
      <c r="G113" s="294" t="s">
        <v>22</v>
      </c>
      <c r="H113" s="295"/>
      <c r="I113" s="296" t="s">
        <v>84</v>
      </c>
      <c r="J113" s="296" t="s">
        <v>84</v>
      </c>
      <c r="K113" s="807" t="str">
        <f>IF('MCC_2018-2019 Histoire'!K216="","",'MCC_2018-2019 Histoire'!K216)</f>
        <v>DUMASY Juliette</v>
      </c>
      <c r="L113" s="808" t="str">
        <f>IF('MCC_2018-2019 Histoire'!L216="","",'MCC_2018-2019 Histoire'!L216)</f>
        <v>21</v>
      </c>
      <c r="M113" s="778">
        <v>25</v>
      </c>
      <c r="N113" s="776" t="e">
        <f>(M113/#REF!)*100</f>
        <v>#REF!</v>
      </c>
      <c r="O113" s="297">
        <f>IF('MCC_2018-2019 Histoire'!N216="","",'MCC_2018-2019 Histoire'!N216)</f>
        <v>24</v>
      </c>
      <c r="P113" s="297">
        <f>IF('MCC_2018-2019 Histoire'!O216="","",'MCC_2018-2019 Histoire'!O216)</f>
        <v>24</v>
      </c>
      <c r="Q113" s="730" t="str">
        <f>IF('MCC_2018-2019 Histoire'!P216="","",'MCC_2018-2019 Histoire'!P216)</f>
        <v/>
      </c>
      <c r="R113" s="1200" t="str">
        <f>IF('MCC_2018-2019 Histoire'!Q216="","",'MCC_2018-2019 Histoire'!Q216)</f>
        <v>50% CC + 50%CT
CT = DM devoir maison
dépôt sujet sur CELENE le 27/04/2020
restitution avant le 06/05/2020</v>
      </c>
      <c r="S113" s="1200" t="str">
        <f>IF('MCC_2018-2019 Histoire'!R216="","",'MCC_2018-2019 Histoire'!R216)</f>
        <v>100% CT = DM devoir maison
dépôt sujet sur CELENE le 27/04/2020
restitution avant le 06/05/2020</v>
      </c>
      <c r="T113" s="1207" t="str">
        <f>IF('MCC_2018-2019 Histoire'!S216="","",'MCC_2018-2019 Histoire'!S216)</f>
        <v>50% CC
50% CT</v>
      </c>
      <c r="U113" s="1208" t="str">
        <f>IF('MCC_2018-2019 Histoire'!T216="","",'MCC_2018-2019 Histoire'!T216)</f>
        <v>Mixte</v>
      </c>
      <c r="V113" s="1208" t="str">
        <f>IF('MCC_2018-2019 Histoire'!U216="","",'MCC_2018-2019 Histoire'!U216)</f>
        <v>écrit</v>
      </c>
      <c r="W113" s="1208" t="str">
        <f>IF('MCC_2018-2019 Histoire'!V216="","",'MCC_2018-2019 Histoire'!V216)</f>
        <v>CT = écrit 4h00</v>
      </c>
      <c r="X113" s="1209">
        <f>IF('MCC_2018-2019 Histoire'!W216="","",'MCC_2018-2019 Histoire'!W216)</f>
        <v>1</v>
      </c>
      <c r="Y113" s="1208" t="str">
        <f>IF('MCC_2018-2019 Histoire'!X216="","",'MCC_2018-2019 Histoire'!X216)</f>
        <v>CT</v>
      </c>
      <c r="Z113" s="1208" t="str">
        <f>IF('MCC_2018-2019 Histoire'!Y216="","",'MCC_2018-2019 Histoire'!Y216)</f>
        <v>écrit</v>
      </c>
      <c r="AA113" s="1208" t="str">
        <f>IF('MCC_2018-2019 Histoire'!Z216="","",'MCC_2018-2019 Histoire'!Z216)</f>
        <v>4h00</v>
      </c>
      <c r="AB113" s="1086">
        <f>IF('MCC_2018-2019 Histoire'!AA216="","",'MCC_2018-2019 Histoire'!AA216)</f>
        <v>1</v>
      </c>
      <c r="AC113" s="1070" t="str">
        <f>IF('MCC_2018-2019 Histoire'!AB216="","",'MCC_2018-2019 Histoire'!AB216)</f>
        <v>CT</v>
      </c>
      <c r="AD113" s="1070" t="str">
        <f>IF('MCC_2018-2019 Histoire'!AC216="","",'MCC_2018-2019 Histoire'!AC216)</f>
        <v>écrit</v>
      </c>
      <c r="AE113" s="1070" t="str">
        <f>IF('MCC_2018-2019 Histoire'!AD216="","",'MCC_2018-2019 Histoire'!AD216)</f>
        <v>4h00</v>
      </c>
      <c r="AF113" s="1086">
        <f>IF('MCC_2018-2019 Histoire'!AE216="","",'MCC_2018-2019 Histoire'!AE216)</f>
        <v>1</v>
      </c>
      <c r="AG113" s="1070" t="str">
        <f>IF('MCC_2018-2019 Histoire'!AF216="","",'MCC_2018-2019 Histoire'!AF216)</f>
        <v>CT</v>
      </c>
      <c r="AH113" s="1070" t="str">
        <f>IF('MCC_2018-2019 Histoire'!AG216="","",'MCC_2018-2019 Histoire'!AG216)</f>
        <v>écrit</v>
      </c>
      <c r="AI113" s="1087" t="str">
        <f>IF('MCC_2018-2019 Histoire'!AH216="","",'MCC_2018-2019 Histoire'!AH216)</f>
        <v>4h00</v>
      </c>
      <c r="AJ113" s="841" t="str">
        <f>IF('MCC_2018-2019 Histoire'!AI216="","",'MCC_2018-2019 Histoire'!AI216)</f>
        <v>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v>
      </c>
    </row>
    <row r="114" spans="1:243" ht="79.5" customHeight="1">
      <c r="A114" s="293"/>
      <c r="B114" s="293" t="s">
        <v>440</v>
      </c>
      <c r="C114" s="305" t="str">
        <f>IF('MCC_2018-2019 Histoire'!C217="","",'MCC_2018-2019 Histoire'!C217)</f>
        <v xml:space="preserve">Pouvoirs et sociétés en Occident à l’époque contemporaine </v>
      </c>
      <c r="D114" s="296" t="s">
        <v>1143</v>
      </c>
      <c r="E114" s="296" t="s">
        <v>130</v>
      </c>
      <c r="F114" s="310"/>
      <c r="G114" s="294" t="s">
        <v>22</v>
      </c>
      <c r="H114" s="295"/>
      <c r="I114" s="296" t="s">
        <v>84</v>
      </c>
      <c r="J114" s="296" t="s">
        <v>84</v>
      </c>
      <c r="K114" s="807" t="str">
        <f>IF('MCC_2018-2019 Histoire'!K217="","",'MCC_2018-2019 Histoire'!K217)</f>
        <v>GARRIGUES Jean</v>
      </c>
      <c r="L114" s="808" t="str">
        <f>IF('MCC_2018-2019 Histoire'!L217="","",'MCC_2018-2019 Histoire'!L217)</f>
        <v>22</v>
      </c>
      <c r="M114" s="778">
        <v>25</v>
      </c>
      <c r="N114" s="776" t="e">
        <f>(M114/#REF!)*100</f>
        <v>#REF!</v>
      </c>
      <c r="O114" s="297">
        <f>IF('MCC_2018-2019 Histoire'!N217="","",'MCC_2018-2019 Histoire'!N217)</f>
        <v>24</v>
      </c>
      <c r="P114" s="297">
        <f>IF('MCC_2018-2019 Histoire'!O217="","",'MCC_2018-2019 Histoire'!O217)</f>
        <v>24</v>
      </c>
      <c r="Q114" s="730" t="str">
        <f>IF('MCC_2018-2019 Histoire'!P217="","",'MCC_2018-2019 Histoire'!P217)</f>
        <v/>
      </c>
      <c r="R114" s="1200" t="str">
        <f>IF('MCC_2018-2019 Histoire'!Q217="","",'MCC_2018-2019 Histoire'!Q217)</f>
        <v>50% CC + 50%CT
CT = DM devoir maison
dépôt sujet sur CELENE le 27/04/2020
restitution avant le 06/05/2020</v>
      </c>
      <c r="S114" s="1200" t="str">
        <f>IF('MCC_2018-2019 Histoire'!R217="","",'MCC_2018-2019 Histoire'!R217)</f>
        <v>100% CT = DM devoir maison
dépôt sujet sur CELENE le 27/04/2020
restitution avant le 06/05/2020</v>
      </c>
      <c r="T114" s="1207" t="str">
        <f>IF('MCC_2018-2019 Histoire'!S217="","",'MCC_2018-2019 Histoire'!S217)</f>
        <v>50% CC
50% CT</v>
      </c>
      <c r="U114" s="1208" t="str">
        <f>IF('MCC_2018-2019 Histoire'!T217="","",'MCC_2018-2019 Histoire'!T217)</f>
        <v>Mixte</v>
      </c>
      <c r="V114" s="1208" t="str">
        <f>IF('MCC_2018-2019 Histoire'!U217="","",'MCC_2018-2019 Histoire'!U217)</f>
        <v>écrit et oral</v>
      </c>
      <c r="W114" s="1208" t="str">
        <f>IF('MCC_2018-2019 Histoire'!V217="","",'MCC_2018-2019 Histoire'!V217)</f>
        <v>CT = écrit 4h00</v>
      </c>
      <c r="X114" s="1209">
        <f>IF('MCC_2018-2019 Histoire'!W217="","",'MCC_2018-2019 Histoire'!W217)</f>
        <v>1</v>
      </c>
      <c r="Y114" s="1208" t="str">
        <f>IF('MCC_2018-2019 Histoire'!X217="","",'MCC_2018-2019 Histoire'!X217)</f>
        <v>CT</v>
      </c>
      <c r="Z114" s="1208" t="str">
        <f>IF('MCC_2018-2019 Histoire'!Y217="","",'MCC_2018-2019 Histoire'!Y217)</f>
        <v>Ecrit</v>
      </c>
      <c r="AA114" s="1208" t="str">
        <f>IF('MCC_2018-2019 Histoire'!Z217="","",'MCC_2018-2019 Histoire'!Z217)</f>
        <v>4h00</v>
      </c>
      <c r="AB114" s="1086">
        <f>IF('MCC_2018-2019 Histoire'!AA217="","",'MCC_2018-2019 Histoire'!AA217)</f>
        <v>1</v>
      </c>
      <c r="AC114" s="1070" t="str">
        <f>IF('MCC_2018-2019 Histoire'!AB217="","",'MCC_2018-2019 Histoire'!AB217)</f>
        <v>CT</v>
      </c>
      <c r="AD114" s="1070" t="str">
        <f>IF('MCC_2018-2019 Histoire'!AC217="","",'MCC_2018-2019 Histoire'!AC217)</f>
        <v>Ecrit</v>
      </c>
      <c r="AE114" s="1070" t="str">
        <f>IF('MCC_2018-2019 Histoire'!AD217="","",'MCC_2018-2019 Histoire'!AD217)</f>
        <v>4h00</v>
      </c>
      <c r="AF114" s="1086">
        <f>IF('MCC_2018-2019 Histoire'!AE217="","",'MCC_2018-2019 Histoire'!AE217)</f>
        <v>1</v>
      </c>
      <c r="AG114" s="1070" t="str">
        <f>IF('MCC_2018-2019 Histoire'!AF217="","",'MCC_2018-2019 Histoire'!AF217)</f>
        <v>CT</v>
      </c>
      <c r="AH114" s="1070" t="str">
        <f>IF('MCC_2018-2019 Histoire'!AG217="","",'MCC_2018-2019 Histoire'!AG217)</f>
        <v>Ecrit</v>
      </c>
      <c r="AI114" s="1087" t="str">
        <f>IF('MCC_2018-2019 Histoire'!AH217="","",'MCC_2018-2019 Histoire'!AH217)</f>
        <v>4h00</v>
      </c>
      <c r="AJ114" s="841" t="str">
        <f>IF('MCC_2018-2019 Histoire'!AI217="","",'MCC_2018-2019 Histoire'!AI217)</f>
        <v>La démocratie aux Etats-Unis et en Europe d'une guerre à l'autre (1914-1946).
On étudiera l'évolution du modèle démocratique (institutions, forces politiques, contre-pouvoirs, opinion…) dans les grands pays d'Europe occidentale et aux Etats-Unis, des débuts de la Première guerre mondiale à la fin de la Seconde. On pourra ainsi mesurer l'impact de ses conflits et de la crise de l'entre-deux-guerres sur les différents modèles démocratiques, et leur capacité de résistance à la tentation de l'autoritarisme ou du totalitarisme.</v>
      </c>
    </row>
    <row r="115" spans="1:243" s="505" customFormat="1" ht="28.5" customHeight="1">
      <c r="A115" s="507" t="s">
        <v>1079</v>
      </c>
      <c r="B115" s="507" t="s">
        <v>1063</v>
      </c>
      <c r="C115" s="508" t="s">
        <v>231</v>
      </c>
      <c r="D115" s="509"/>
      <c r="E115" s="719" t="s">
        <v>757</v>
      </c>
      <c r="F115" s="509"/>
      <c r="G115" s="510" t="s">
        <v>22</v>
      </c>
      <c r="H115" s="511" t="s">
        <v>1064</v>
      </c>
      <c r="I115" s="512">
        <f>+I116+I117</f>
        <v>4</v>
      </c>
      <c r="J115" s="512">
        <f>+J116+J117</f>
        <v>4</v>
      </c>
      <c r="K115" s="512"/>
      <c r="L115" s="827"/>
      <c r="M115" s="577"/>
      <c r="N115" s="511"/>
      <c r="O115" s="513"/>
      <c r="P115" s="513"/>
      <c r="Q115" s="1024"/>
      <c r="R115" s="725"/>
      <c r="S115" s="725"/>
      <c r="T115" s="1071"/>
      <c r="U115" s="1062"/>
      <c r="V115" s="1062"/>
      <c r="W115" s="1063"/>
      <c r="X115" s="1050"/>
      <c r="Y115" s="1050"/>
      <c r="Z115" s="1050"/>
      <c r="AA115" s="1051"/>
      <c r="AB115" s="1050"/>
      <c r="AC115" s="1050"/>
      <c r="AD115" s="1050"/>
      <c r="AE115" s="1051"/>
      <c r="AF115" s="1050"/>
      <c r="AG115" s="1050"/>
      <c r="AH115" s="1050"/>
      <c r="AI115" s="1073"/>
      <c r="AJ115" s="725"/>
    </row>
    <row r="116" spans="1:243" ht="93" customHeight="1">
      <c r="A116" s="293"/>
      <c r="B116" s="293" t="s">
        <v>1066</v>
      </c>
      <c r="C116" s="305" t="str">
        <f>IF('MCC_2018-2019 Histoire'!C226="","",'MCC_2018-2019 Histoire'!C226)</f>
        <v>Numismatique romaine</v>
      </c>
      <c r="D116" s="296" t="s">
        <v>1144</v>
      </c>
      <c r="E116" s="296" t="s">
        <v>130</v>
      </c>
      <c r="F116" s="310"/>
      <c r="G116" s="294" t="s">
        <v>22</v>
      </c>
      <c r="H116" s="295"/>
      <c r="I116" s="296">
        <v>2</v>
      </c>
      <c r="J116" s="296" t="s">
        <v>56</v>
      </c>
      <c r="K116" s="807" t="str">
        <f>IF('MCC_2018-2019 Histoire'!K226="","",'MCC_2018-2019 Histoire'!K226)</f>
        <v>BAUZOU Thomas</v>
      </c>
      <c r="L116" s="808" t="str">
        <f>IF('MCC_2018-2019 Histoire'!L226="","",'MCC_2018-2019 Histoire'!L226)</f>
        <v>21</v>
      </c>
      <c r="M116" s="778">
        <v>25</v>
      </c>
      <c r="N116" s="776" t="e">
        <f>(M116/#REF!)*100</f>
        <v>#REF!</v>
      </c>
      <c r="O116" s="297" t="str">
        <f>IF('MCC_2018-2019 Histoire'!N226="","",'MCC_2018-2019 Histoire'!N226)</f>
        <v/>
      </c>
      <c r="P116" s="297">
        <f>IF('MCC_2018-2019 Histoire'!O226="","",'MCC_2018-2019 Histoire'!O226)</f>
        <v>24</v>
      </c>
      <c r="Q116" s="730" t="str">
        <f>IF('MCC_2018-2019 Histoire'!P226="","",'MCC_2018-2019 Histoire'!P226)</f>
        <v/>
      </c>
      <c r="R116" s="1200" t="str">
        <f>IF('MCC_2018-2019 Histoire'!Q226="","",'MCC_2018-2019 Histoire'!Q226)</f>
        <v>50% CC + 50%CT
CT = DM devoir maison
dépôt sujet sur CELENE le 04/05/2020
restitution avant le 15/05/2020</v>
      </c>
      <c r="S116" s="1200" t="str">
        <f>IF('MCC_2018-2019 Histoire'!R226="","",'MCC_2018-2019 Histoire'!R226)</f>
        <v>100% CT = DM devoir maison
dépôt sujet sur CELENE le 04/05/2020
restitution avant le 15/05/2020</v>
      </c>
      <c r="T116" s="1207" t="str">
        <f>IF('MCC_2018-2019 Histoire'!S226="","",'MCC_2018-2019 Histoire'!S226)</f>
        <v>50% CC
50% CT</v>
      </c>
      <c r="U116" s="1208" t="str">
        <f>IF('MCC_2018-2019 Histoire'!T226="","",'MCC_2018-2019 Histoire'!T226)</f>
        <v>Mixte</v>
      </c>
      <c r="V116" s="1208" t="str">
        <f>IF('MCC_2018-2019 Histoire'!U226="","",'MCC_2018-2019 Histoire'!U226)</f>
        <v>écrit</v>
      </c>
      <c r="W116" s="1208" t="str">
        <f>IF('MCC_2018-2019 Histoire'!V226="","",'MCC_2018-2019 Histoire'!V226)</f>
        <v>CT = écrit 2h00</v>
      </c>
      <c r="X116" s="1209">
        <f>IF('MCC_2018-2019 Histoire'!W226="","",'MCC_2018-2019 Histoire'!W226)</f>
        <v>1</v>
      </c>
      <c r="Y116" s="1208" t="str">
        <f>IF('MCC_2018-2019 Histoire'!X226="","",'MCC_2018-2019 Histoire'!X226)</f>
        <v>CT</v>
      </c>
      <c r="Z116" s="1208" t="str">
        <f>IF('MCC_2018-2019 Histoire'!Y226="","",'MCC_2018-2019 Histoire'!Y226)</f>
        <v>écrit</v>
      </c>
      <c r="AA116" s="1208" t="str">
        <f>IF('MCC_2018-2019 Histoire'!Z226="","",'MCC_2018-2019 Histoire'!Z226)</f>
        <v>2h00</v>
      </c>
      <c r="AB116" s="1086">
        <f>IF('MCC_2018-2019 Histoire'!AA226="","",'MCC_2018-2019 Histoire'!AA226)</f>
        <v>1</v>
      </c>
      <c r="AC116" s="1070" t="str">
        <f>IF('MCC_2018-2019 Histoire'!AB226="","",'MCC_2018-2019 Histoire'!AB226)</f>
        <v>CT</v>
      </c>
      <c r="AD116" s="1070" t="str">
        <f>IF('MCC_2018-2019 Histoire'!AC226="","",'MCC_2018-2019 Histoire'!AC226)</f>
        <v>écrit</v>
      </c>
      <c r="AE116" s="1070" t="str">
        <f>IF('MCC_2018-2019 Histoire'!AD226="","",'MCC_2018-2019 Histoire'!AD226)</f>
        <v>2h00</v>
      </c>
      <c r="AF116" s="1086">
        <f>IF('MCC_2018-2019 Histoire'!AE226="","",'MCC_2018-2019 Histoire'!AE226)</f>
        <v>1</v>
      </c>
      <c r="AG116" s="1070" t="str">
        <f>IF('MCC_2018-2019 Histoire'!AF226="","",'MCC_2018-2019 Histoire'!AF226)</f>
        <v>CT</v>
      </c>
      <c r="AH116" s="1070" t="str">
        <f>IF('MCC_2018-2019 Histoire'!AG226="","",'MCC_2018-2019 Histoire'!AG226)</f>
        <v>écrit</v>
      </c>
      <c r="AI116" s="1087" t="str">
        <f>IF('MCC_2018-2019 Histoire'!AH226="","",'MCC_2018-2019 Histoire'!AH226)</f>
        <v>2h00</v>
      </c>
      <c r="AJ116" s="841" t="str">
        <f>IF('MCC_2018-2019 Histoire'!AI226="","",'MCC_2018-2019 Histoire'!AI226)</f>
        <v>Apprendre et comprendre l'évolution de la monnaie romaine entre la République et le Principat (naissance de la monnaie romaine, émergence d'un monnayage provincial, réforme augustéenne, monneyage impérial, choix et réception des images, questions politiques).</v>
      </c>
    </row>
    <row r="117" spans="1:243" ht="73.5" customHeight="1">
      <c r="A117" s="293"/>
      <c r="B117" s="293" t="s">
        <v>1067</v>
      </c>
      <c r="C117" s="305" t="str">
        <f>IF('MCC_2018-2019 Histoire'!C227="","",'MCC_2018-2019 Histoire'!C227)</f>
        <v>La presse, des Lumières à l’âge contemporain</v>
      </c>
      <c r="D117" s="296" t="s">
        <v>1145</v>
      </c>
      <c r="E117" s="296" t="s">
        <v>130</v>
      </c>
      <c r="F117" s="310"/>
      <c r="G117" s="294" t="s">
        <v>22</v>
      </c>
      <c r="H117" s="295"/>
      <c r="I117" s="296">
        <v>2</v>
      </c>
      <c r="J117" s="296" t="s">
        <v>56</v>
      </c>
      <c r="K117" s="807" t="str">
        <f>IF('MCC_2018-2019 Histoire'!K227="","",'MCC_2018-2019 Histoire'!K227)</f>
        <v>FLEURY Alain</v>
      </c>
      <c r="L117" s="808" t="str">
        <f>IF('MCC_2018-2019 Histoire'!L227="","",'MCC_2018-2019 Histoire'!L227)</f>
        <v>22</v>
      </c>
      <c r="M117" s="778">
        <v>25</v>
      </c>
      <c r="N117" s="776" t="e">
        <f>(M117/#REF!)*100</f>
        <v>#REF!</v>
      </c>
      <c r="O117" s="297" t="str">
        <f>IF('MCC_2018-2019 Histoire'!N227="","",'MCC_2018-2019 Histoire'!N227)</f>
        <v/>
      </c>
      <c r="P117" s="297">
        <f>IF('MCC_2018-2019 Histoire'!O227="","",'MCC_2018-2019 Histoire'!O227)</f>
        <v>24</v>
      </c>
      <c r="Q117" s="730" t="str">
        <f>IF('MCC_2018-2019 Histoire'!P227="","",'MCC_2018-2019 Histoire'!P227)</f>
        <v/>
      </c>
      <c r="R117" s="1200" t="str">
        <f>IF('MCC_2018-2019 Histoire'!Q227="","",'MCC_2018-2019 Histoire'!Q227)</f>
        <v>100% CC = DM devoir maison
dépôt sujet sur CELENE le 04/05/2020
restitution avant le 15/05/2020</v>
      </c>
      <c r="S117" s="1200" t="str">
        <f>IF('MCC_2018-2019 Histoire'!R227="","",'MCC_2018-2019 Histoire'!R227)</f>
        <v>100% CT = DM devoir maison
dépôt sujet sur CELENE le 04/05/2020
restitution avant le 15/05/2020</v>
      </c>
      <c r="T117" s="1207">
        <f>IF('MCC_2018-2019 Histoire'!S227="","",'MCC_2018-2019 Histoire'!S227)</f>
        <v>1</v>
      </c>
      <c r="U117" s="1208" t="str">
        <f>IF('MCC_2018-2019 Histoire'!T227="","",'MCC_2018-2019 Histoire'!T227)</f>
        <v>CC</v>
      </c>
      <c r="V117" s="1208" t="str">
        <f>IF('MCC_2018-2019 Histoire'!U227="","",'MCC_2018-2019 Histoire'!U227)</f>
        <v/>
      </c>
      <c r="W117" s="1208" t="str">
        <f>IF('MCC_2018-2019 Histoire'!V227="","",'MCC_2018-2019 Histoire'!V227)</f>
        <v/>
      </c>
      <c r="X117" s="1209">
        <f>IF('MCC_2018-2019 Histoire'!W227="","",'MCC_2018-2019 Histoire'!W227)</f>
        <v>1</v>
      </c>
      <c r="Y117" s="1208" t="str">
        <f>IF('MCC_2018-2019 Histoire'!X227="","",'MCC_2018-2019 Histoire'!X227)</f>
        <v>CT</v>
      </c>
      <c r="Z117" s="1208" t="str">
        <f>IF('MCC_2018-2019 Histoire'!Y227="","",'MCC_2018-2019 Histoire'!Y227)</f>
        <v>écrit</v>
      </c>
      <c r="AA117" s="1208" t="str">
        <f>IF('MCC_2018-2019 Histoire'!Z227="","",'MCC_2018-2019 Histoire'!Z227)</f>
        <v>2h00</v>
      </c>
      <c r="AB117" s="1086">
        <f>IF('MCC_2018-2019 Histoire'!AA227="","",'MCC_2018-2019 Histoire'!AA227)</f>
        <v>1</v>
      </c>
      <c r="AC117" s="1070" t="str">
        <f>IF('MCC_2018-2019 Histoire'!AB227="","",'MCC_2018-2019 Histoire'!AB227)</f>
        <v>CT</v>
      </c>
      <c r="AD117" s="1070" t="str">
        <f>IF('MCC_2018-2019 Histoire'!AC227="","",'MCC_2018-2019 Histoire'!AC227)</f>
        <v>écrit</v>
      </c>
      <c r="AE117" s="1070" t="str">
        <f>IF('MCC_2018-2019 Histoire'!AD227="","",'MCC_2018-2019 Histoire'!AD227)</f>
        <v>2h00</v>
      </c>
      <c r="AF117" s="1086">
        <f>IF('MCC_2018-2019 Histoire'!AE227="","",'MCC_2018-2019 Histoire'!AE227)</f>
        <v>1</v>
      </c>
      <c r="AG117" s="1070" t="str">
        <f>IF('MCC_2018-2019 Histoire'!AF227="","",'MCC_2018-2019 Histoire'!AF227)</f>
        <v>CT</v>
      </c>
      <c r="AH117" s="1070" t="str">
        <f>IF('MCC_2018-2019 Histoire'!AG227="","",'MCC_2018-2019 Histoire'!AG227)</f>
        <v>écrit</v>
      </c>
      <c r="AI117" s="1087" t="str">
        <f>IF('MCC_2018-2019 Histoire'!AH227="","",'MCC_2018-2019 Histoire'!AH227)</f>
        <v>2h00</v>
      </c>
      <c r="AJ117" s="841" t="str">
        <f>IF('MCC_2018-2019 Histoire'!AI227="","",'MCC_2018-2019 Histoire'!AI227)</f>
        <v>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l'appréhendera aussi, et surtout, dans son évoluton,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siècle et demi.</v>
      </c>
    </row>
    <row r="118" spans="1:243" ht="11.25" customHeight="1">
      <c r="A118" s="824"/>
      <c r="B118" s="824"/>
      <c r="C118" s="825"/>
      <c r="D118" s="745"/>
      <c r="E118" s="745"/>
      <c r="F118" s="745"/>
      <c r="G118" s="745"/>
      <c r="H118" s="749"/>
      <c r="I118" s="745"/>
      <c r="J118" s="745"/>
      <c r="K118" s="825"/>
      <c r="L118" s="825"/>
      <c r="M118" s="795"/>
      <c r="N118" s="796"/>
      <c r="O118" s="825"/>
      <c r="P118" s="825"/>
      <c r="Q118" s="995"/>
      <c r="R118" s="1201"/>
      <c r="S118" s="1201"/>
      <c r="T118" s="1111"/>
      <c r="U118" s="1112"/>
      <c r="V118" s="1112"/>
      <c r="W118" s="1112"/>
      <c r="X118" s="1112"/>
      <c r="Y118" s="1112"/>
      <c r="Z118" s="1112"/>
      <c r="AA118" s="1112"/>
      <c r="AB118" s="1112"/>
      <c r="AC118" s="1112"/>
      <c r="AD118" s="1112"/>
      <c r="AE118" s="1112"/>
      <c r="AF118" s="1112"/>
      <c r="AG118" s="1112"/>
      <c r="AH118" s="1112"/>
      <c r="AI118" s="1112"/>
      <c r="AJ118" s="825"/>
    </row>
    <row r="119" spans="1:243" ht="84" customHeight="1">
      <c r="A119" s="293"/>
      <c r="B119" s="293" t="s">
        <v>1065</v>
      </c>
      <c r="C119" s="305" t="str">
        <f>IF('MCC_2018-2019 Histoire'!C230="","",'MCC_2018-2019 Histoire'!C230)</f>
        <v>Familles et sociétés dans l’Antiquité</v>
      </c>
      <c r="D119" s="296" t="s">
        <v>1149</v>
      </c>
      <c r="E119" s="296" t="s">
        <v>130</v>
      </c>
      <c r="F119" s="310"/>
      <c r="G119" s="294" t="s">
        <v>22</v>
      </c>
      <c r="H119" s="295"/>
      <c r="I119" s="296">
        <v>3</v>
      </c>
      <c r="J119" s="296">
        <v>3</v>
      </c>
      <c r="K119" s="807" t="str">
        <f>IF('MCC_2018-2019 Histoire'!K230="","",'MCC_2018-2019 Histoire'!K230)</f>
        <v>SUSPENE Arnaud</v>
      </c>
      <c r="L119" s="808" t="str">
        <f>IF('MCC_2018-2019 Histoire'!L230="","",'MCC_2018-2019 Histoire'!L230)</f>
        <v>21</v>
      </c>
      <c r="M119" s="778">
        <v>25</v>
      </c>
      <c r="N119" s="776" t="e">
        <f>(M119/#REF!)*100</f>
        <v>#REF!</v>
      </c>
      <c r="O119" s="297">
        <f>IF('MCC_2018-2019 Histoire'!N230="","",'MCC_2018-2019 Histoire'!N230)</f>
        <v>12</v>
      </c>
      <c r="P119" s="297">
        <f>IF('MCC_2018-2019 Histoire'!O230="","",'MCC_2018-2019 Histoire'!O230)</f>
        <v>12</v>
      </c>
      <c r="Q119" s="730" t="str">
        <f>IF('MCC_2018-2019 Histoire'!P230="","",'MCC_2018-2019 Histoire'!P230)</f>
        <v/>
      </c>
      <c r="R119" s="1200" t="str">
        <f>IF('MCC_2018-2019 Histoire'!Q230="","",'MCC_2018-2019 Histoire'!Q230)</f>
        <v>50% CC + 50%CT
CT = DM devoir maison
dépôt sujet sur CELENE le 27/04/2020
restitution avant le 06/05/2020</v>
      </c>
      <c r="S119" s="1200" t="str">
        <f>IF('MCC_2018-2019 Histoire'!R230="","",'MCC_2018-2019 Histoire'!R230)</f>
        <v>100% CT = DM devoir maison
dépôt sujet sur CELENE le 27/04/2020
restitution avant le 06/05/2020</v>
      </c>
      <c r="T119" s="1207" t="str">
        <f>IF('MCC_2018-2019 Histoire'!S230="","",'MCC_2018-2019 Histoire'!S230)</f>
        <v>50% CC
50% CT</v>
      </c>
      <c r="U119" s="1208" t="str">
        <f>IF('MCC_2018-2019 Histoire'!T230="","",'MCC_2018-2019 Histoire'!T230)</f>
        <v>Mixte</v>
      </c>
      <c r="V119" s="1208" t="str">
        <f>IF('MCC_2018-2019 Histoire'!U230="","",'MCC_2018-2019 Histoire'!U230)</f>
        <v>écrit</v>
      </c>
      <c r="W119" s="1208" t="str">
        <f>IF('MCC_2018-2019 Histoire'!V230="","",'MCC_2018-2019 Histoire'!V230)</f>
        <v>CT = écrit 3h00</v>
      </c>
      <c r="X119" s="1209">
        <f>IF('MCC_2018-2019 Histoire'!W230="","",'MCC_2018-2019 Histoire'!W230)</f>
        <v>1</v>
      </c>
      <c r="Y119" s="1208" t="str">
        <f>IF('MCC_2018-2019 Histoire'!X230="","",'MCC_2018-2019 Histoire'!X230)</f>
        <v>CT</v>
      </c>
      <c r="Z119" s="1208" t="str">
        <f>IF('MCC_2018-2019 Histoire'!Y230="","",'MCC_2018-2019 Histoire'!Y230)</f>
        <v>écrit</v>
      </c>
      <c r="AA119" s="1208" t="str">
        <f>IF('MCC_2018-2019 Histoire'!Z230="","",'MCC_2018-2019 Histoire'!Z230)</f>
        <v>3h00</v>
      </c>
      <c r="AB119" s="1086">
        <f>IF('MCC_2018-2019 Histoire'!AA230="","",'MCC_2018-2019 Histoire'!AA230)</f>
        <v>1</v>
      </c>
      <c r="AC119" s="1070" t="str">
        <f>IF('MCC_2018-2019 Histoire'!AB230="","",'MCC_2018-2019 Histoire'!AB230)</f>
        <v>CT</v>
      </c>
      <c r="AD119" s="1070" t="str">
        <f>IF('MCC_2018-2019 Histoire'!AC230="","",'MCC_2018-2019 Histoire'!AC230)</f>
        <v>écrit</v>
      </c>
      <c r="AE119" s="1070" t="str">
        <f>IF('MCC_2018-2019 Histoire'!AD230="","",'MCC_2018-2019 Histoire'!AD230)</f>
        <v>3h00</v>
      </c>
      <c r="AF119" s="1086">
        <f>IF('MCC_2018-2019 Histoire'!AE230="","",'MCC_2018-2019 Histoire'!AE230)</f>
        <v>1</v>
      </c>
      <c r="AG119" s="1070" t="str">
        <f>IF('MCC_2018-2019 Histoire'!AF230="","",'MCC_2018-2019 Histoire'!AF230)</f>
        <v>CT</v>
      </c>
      <c r="AH119" s="1070" t="str">
        <f>IF('MCC_2018-2019 Histoire'!AG230="","",'MCC_2018-2019 Histoire'!AG230)</f>
        <v>écrit</v>
      </c>
      <c r="AI119" s="1087" t="str">
        <f>IF('MCC_2018-2019 Histoire'!AH230="","",'MCC_2018-2019 Histoire'!AH230)</f>
        <v>3h00</v>
      </c>
      <c r="AJ119" s="841" t="str">
        <f>IF('MCC_2018-2019 Histoire'!AI230="","",'MCC_2018-2019 Histoire'!AI230)</f>
        <v>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v>
      </c>
    </row>
    <row r="120" spans="1:243" s="505" customFormat="1" ht="28.5" customHeight="1">
      <c r="A120" s="507" t="s">
        <v>799</v>
      </c>
      <c r="B120" s="507" t="s">
        <v>1172</v>
      </c>
      <c r="C120" s="508" t="s">
        <v>209</v>
      </c>
      <c r="D120" s="509"/>
      <c r="E120" s="719" t="s">
        <v>130</v>
      </c>
      <c r="F120" s="509" t="s">
        <v>199</v>
      </c>
      <c r="G120" s="510" t="s">
        <v>41</v>
      </c>
      <c r="H120" s="511">
        <v>1</v>
      </c>
      <c r="I120" s="512" t="s">
        <v>56</v>
      </c>
      <c r="J120" s="512" t="s">
        <v>56</v>
      </c>
      <c r="K120" s="512"/>
      <c r="L120" s="827"/>
      <c r="M120" s="577"/>
      <c r="N120" s="511"/>
      <c r="O120" s="513"/>
      <c r="P120" s="513"/>
      <c r="Q120" s="1024"/>
      <c r="R120" s="725"/>
      <c r="S120" s="725"/>
      <c r="T120" s="1071"/>
      <c r="U120" s="1062"/>
      <c r="V120" s="1062"/>
      <c r="W120" s="1063"/>
      <c r="X120" s="1050"/>
      <c r="Y120" s="1050"/>
      <c r="Z120" s="1050"/>
      <c r="AA120" s="1051"/>
      <c r="AB120" s="1050"/>
      <c r="AC120" s="1050"/>
      <c r="AD120" s="1050"/>
      <c r="AE120" s="1051"/>
      <c r="AF120" s="1050"/>
      <c r="AG120" s="1050"/>
      <c r="AH120" s="1050"/>
      <c r="AI120" s="1073"/>
      <c r="AJ120" s="725"/>
    </row>
    <row r="121" spans="1:243" s="865" customFormat="1" ht="30.75" hidden="1" customHeight="1">
      <c r="A121" s="886"/>
      <c r="B121" s="886" t="s">
        <v>962</v>
      </c>
      <c r="C121" s="887" t="str">
        <f>IF('MCC_2018-2019 Histoire'!C220="","",'MCC_2018-2019 Histoire'!C220)</f>
        <v>Allemand S6</v>
      </c>
      <c r="D121" s="888" t="s">
        <v>1139</v>
      </c>
      <c r="E121" s="888" t="s">
        <v>702</v>
      </c>
      <c r="F121" s="889"/>
      <c r="G121" s="890" t="s">
        <v>700</v>
      </c>
      <c r="H121" s="891"/>
      <c r="I121" s="888" t="s">
        <v>56</v>
      </c>
      <c r="J121" s="888" t="s">
        <v>56</v>
      </c>
      <c r="K121" s="892" t="str">
        <f>IF('MCC_2018-2019 Histoire'!K220="","",'MCC_2018-2019 Histoire'!K220)</f>
        <v>FLEURY Alain</v>
      </c>
      <c r="L121" s="893">
        <f>IF('MCC_2018-2019 Histoire'!L220="","",'MCC_2018-2019 Histoire'!L220)</f>
        <v>12</v>
      </c>
      <c r="M121" s="891">
        <v>0</v>
      </c>
      <c r="N121" s="894" t="e">
        <f>(M121/#REF!)*100</f>
        <v>#REF!</v>
      </c>
      <c r="O121" s="895" t="str">
        <f>IF('MCC_2018-2019 Histoire'!N220="","",'MCC_2018-2019 Histoire'!N220)</f>
        <v/>
      </c>
      <c r="P121" s="895">
        <f>IF('MCC_2018-2019 Histoire'!O220="","",'MCC_2018-2019 Histoire'!O220)</f>
        <v>18</v>
      </c>
      <c r="Q121" s="992" t="str">
        <f>IF('MCC_2018-2019 Histoire'!P220="","",'MCC_2018-2019 Histoire'!P220)</f>
        <v/>
      </c>
      <c r="R121" s="916"/>
      <c r="S121" s="916"/>
      <c r="T121" s="1072">
        <f>IF('MCC_2018-2019 Histoire'!S220="","",'MCC_2018-2019 Histoire'!S220)</f>
        <v>1</v>
      </c>
      <c r="U121" s="1054" t="str">
        <f>IF('MCC_2018-2019 Histoire'!T220="","",'MCC_2018-2019 Histoire'!T220)</f>
        <v>CC</v>
      </c>
      <c r="V121" s="1054" t="str">
        <f>IF('MCC_2018-2019 Histoire'!U220="","",'MCC_2018-2019 Histoire'!U220)</f>
        <v>Ecrit et Oral</v>
      </c>
      <c r="W121" s="1054" t="str">
        <f>IF('MCC_2018-2019 Histoire'!V220="","",'MCC_2018-2019 Histoire'!V220)</f>
        <v>1h30</v>
      </c>
      <c r="X121" s="1053">
        <f>IF('MCC_2018-2019 Histoire'!W220="","",'MCC_2018-2019 Histoire'!W220)</f>
        <v>1</v>
      </c>
      <c r="Y121" s="1054" t="str">
        <f>IF('MCC_2018-2019 Histoire'!X220="","",'MCC_2018-2019 Histoire'!X220)</f>
        <v>CT</v>
      </c>
      <c r="Z121" s="1054" t="str">
        <f>IF('MCC_2018-2019 Histoire'!Y220="","",'MCC_2018-2019 Histoire'!Y220)</f>
        <v>Ecrit</v>
      </c>
      <c r="AA121" s="1054" t="str">
        <f>IF('MCC_2018-2019 Histoire'!Z220="","",'MCC_2018-2019 Histoire'!Z220)</f>
        <v>2h00</v>
      </c>
      <c r="AB121" s="1053">
        <f>IF('MCC_2018-2019 Histoire'!AA220="","",'MCC_2018-2019 Histoire'!AA220)</f>
        <v>1</v>
      </c>
      <c r="AC121" s="1054" t="str">
        <f>IF('MCC_2018-2019 Histoire'!AB220="","",'MCC_2018-2019 Histoire'!AB220)</f>
        <v>CT</v>
      </c>
      <c r="AD121" s="1054" t="str">
        <f>IF('MCC_2018-2019 Histoire'!AC220="","",'MCC_2018-2019 Histoire'!AC220)</f>
        <v>Oral</v>
      </c>
      <c r="AE121" s="1054" t="str">
        <f>IF('MCC_2018-2019 Histoire'!AD220="","",'MCC_2018-2019 Histoire'!AD220)</f>
        <v>15 min.</v>
      </c>
      <c r="AF121" s="1053">
        <f>IF('MCC_2018-2019 Histoire'!AE220="","",'MCC_2018-2019 Histoire'!AE220)</f>
        <v>1</v>
      </c>
      <c r="AG121" s="1054" t="str">
        <f>IF('MCC_2018-2019 Histoire'!AF220="","",'MCC_2018-2019 Histoire'!AF220)</f>
        <v>CT</v>
      </c>
      <c r="AH121" s="1054" t="str">
        <f>IF('MCC_2018-2019 Histoire'!AG220="","",'MCC_2018-2019 Histoire'!AG220)</f>
        <v>Oral</v>
      </c>
      <c r="AI121" s="1055" t="str">
        <f>IF('MCC_2018-2019 Histoire'!AH220="","",'MCC_2018-2019 Histoire'!AH220)</f>
        <v>15 min.</v>
      </c>
      <c r="AJ121" s="902" t="str">
        <f>IF('MCC_2018-2019 Histoire'!AI220="","",'MCC_2018-2019 Histoire'!AI220)</f>
        <v>L'enseignement d'allemand pour spécialistes des autres disciplines travaille sur toutes les compétences écrites et orales et est organisé par groupes de niveau (A2/2 à B1+).</v>
      </c>
      <c r="AK121" s="864"/>
      <c r="AL121" s="864"/>
      <c r="AM121" s="864"/>
      <c r="AN121" s="864"/>
      <c r="AO121" s="864"/>
      <c r="AP121" s="864"/>
      <c r="AQ121" s="864"/>
      <c r="AR121" s="864"/>
      <c r="AS121" s="864"/>
      <c r="AT121" s="864"/>
      <c r="AU121" s="864"/>
      <c r="AV121" s="864"/>
      <c r="AW121" s="864"/>
      <c r="AX121" s="864"/>
      <c r="AY121" s="864"/>
      <c r="AZ121" s="864"/>
      <c r="BA121" s="864"/>
      <c r="BB121" s="864"/>
      <c r="BC121" s="864"/>
      <c r="BD121" s="864"/>
      <c r="BE121" s="864"/>
      <c r="BF121" s="864"/>
      <c r="BG121" s="864"/>
      <c r="BH121" s="864"/>
      <c r="BI121" s="864"/>
      <c r="BJ121" s="864"/>
      <c r="BK121" s="864"/>
      <c r="BL121" s="864"/>
      <c r="BM121" s="864"/>
      <c r="BN121" s="864"/>
      <c r="BO121" s="864"/>
      <c r="BP121" s="864"/>
      <c r="BQ121" s="864"/>
      <c r="BR121" s="864"/>
      <c r="BS121" s="864"/>
      <c r="BT121" s="864"/>
      <c r="BU121" s="864"/>
      <c r="BV121" s="864"/>
      <c r="BW121" s="864"/>
      <c r="BX121" s="864"/>
      <c r="BY121" s="864"/>
      <c r="BZ121" s="864"/>
      <c r="CA121" s="864"/>
      <c r="CB121" s="864"/>
      <c r="CC121" s="864"/>
      <c r="CD121" s="864"/>
      <c r="CE121" s="864"/>
      <c r="CF121" s="864"/>
      <c r="CG121" s="864"/>
      <c r="CH121" s="864"/>
      <c r="CI121" s="864"/>
      <c r="CJ121" s="864"/>
      <c r="CK121" s="864"/>
      <c r="CL121" s="864"/>
      <c r="CM121" s="864"/>
      <c r="CN121" s="864"/>
      <c r="CO121" s="864"/>
      <c r="CP121" s="864"/>
      <c r="CQ121" s="864"/>
      <c r="CR121" s="864"/>
      <c r="CS121" s="864"/>
      <c r="CT121" s="864"/>
      <c r="CU121" s="864"/>
      <c r="CV121" s="864"/>
      <c r="CW121" s="864"/>
      <c r="CX121" s="864"/>
      <c r="CY121" s="864"/>
      <c r="CZ121" s="864"/>
      <c r="DA121" s="864"/>
      <c r="DB121" s="864"/>
      <c r="DC121" s="864"/>
      <c r="DD121" s="864"/>
      <c r="DE121" s="864"/>
      <c r="DF121" s="864"/>
      <c r="DG121" s="864"/>
      <c r="DH121" s="864"/>
      <c r="DI121" s="864"/>
      <c r="DJ121" s="864"/>
      <c r="DK121" s="864"/>
      <c r="DL121" s="864"/>
      <c r="DM121" s="864"/>
      <c r="DN121" s="864"/>
      <c r="DO121" s="864"/>
      <c r="DP121" s="864"/>
      <c r="DQ121" s="864"/>
      <c r="DR121" s="864"/>
      <c r="DS121" s="864"/>
      <c r="DT121" s="864"/>
      <c r="DU121" s="864"/>
      <c r="DV121" s="864"/>
      <c r="DW121" s="864"/>
      <c r="DX121" s="864"/>
      <c r="DY121" s="864"/>
      <c r="DZ121" s="864"/>
      <c r="EA121" s="864"/>
      <c r="EB121" s="864"/>
      <c r="EC121" s="864"/>
      <c r="ED121" s="864"/>
      <c r="EE121" s="864"/>
      <c r="EF121" s="864"/>
      <c r="EG121" s="864"/>
      <c r="EH121" s="864"/>
      <c r="EI121" s="864"/>
      <c r="EJ121" s="864"/>
      <c r="EK121" s="864"/>
      <c r="EL121" s="864"/>
      <c r="EM121" s="864"/>
      <c r="EN121" s="864"/>
      <c r="EO121" s="864"/>
      <c r="EP121" s="864"/>
      <c r="EQ121" s="864"/>
      <c r="ER121" s="864"/>
      <c r="ES121" s="864"/>
      <c r="ET121" s="864"/>
      <c r="EU121" s="864"/>
      <c r="EV121" s="864"/>
      <c r="EW121" s="864"/>
      <c r="EX121" s="864"/>
      <c r="EY121" s="864"/>
      <c r="EZ121" s="864"/>
      <c r="FA121" s="864"/>
      <c r="FB121" s="864"/>
      <c r="FC121" s="864"/>
      <c r="FD121" s="864"/>
      <c r="FE121" s="864"/>
      <c r="FF121" s="864"/>
      <c r="FG121" s="864"/>
      <c r="FH121" s="864"/>
      <c r="FI121" s="864"/>
      <c r="FJ121" s="864"/>
      <c r="FK121" s="864"/>
      <c r="FL121" s="864"/>
      <c r="FM121" s="864"/>
      <c r="FN121" s="864"/>
      <c r="FO121" s="864"/>
      <c r="FP121" s="864"/>
      <c r="FQ121" s="864"/>
      <c r="FR121" s="864"/>
      <c r="FS121" s="864"/>
      <c r="FT121" s="864"/>
      <c r="FU121" s="864"/>
      <c r="FV121" s="864"/>
      <c r="FW121" s="864"/>
      <c r="FX121" s="864"/>
      <c r="FY121" s="864"/>
      <c r="FZ121" s="864"/>
      <c r="GA121" s="864"/>
      <c r="GB121" s="864"/>
      <c r="GC121" s="864"/>
      <c r="GD121" s="864"/>
      <c r="GE121" s="864"/>
      <c r="GF121" s="864"/>
      <c r="GG121" s="864"/>
      <c r="GH121" s="864"/>
      <c r="GI121" s="864"/>
      <c r="GJ121" s="864"/>
      <c r="GK121" s="864"/>
      <c r="GL121" s="864"/>
      <c r="GM121" s="864"/>
      <c r="GN121" s="864"/>
      <c r="GO121" s="864"/>
      <c r="GP121" s="864"/>
      <c r="GQ121" s="864"/>
      <c r="GR121" s="864"/>
      <c r="GS121" s="864"/>
      <c r="GT121" s="864"/>
      <c r="GU121" s="864"/>
      <c r="GV121" s="864"/>
      <c r="GW121" s="864"/>
      <c r="GX121" s="864"/>
      <c r="GY121" s="864"/>
      <c r="GZ121" s="864"/>
      <c r="HA121" s="864"/>
      <c r="HB121" s="864"/>
      <c r="HC121" s="864"/>
      <c r="HD121" s="864"/>
      <c r="HE121" s="864"/>
      <c r="HF121" s="864"/>
      <c r="HG121" s="864"/>
      <c r="HH121" s="864"/>
      <c r="HI121" s="864"/>
      <c r="HJ121" s="864"/>
      <c r="HK121" s="864"/>
      <c r="HL121" s="864"/>
      <c r="HM121" s="864"/>
      <c r="HN121" s="864"/>
      <c r="HO121" s="864"/>
      <c r="HP121" s="864"/>
      <c r="HQ121" s="864"/>
      <c r="HR121" s="864"/>
      <c r="HS121" s="864"/>
      <c r="HT121" s="864"/>
      <c r="HU121" s="864"/>
      <c r="HV121" s="864"/>
      <c r="HW121" s="864"/>
      <c r="HX121" s="864"/>
      <c r="HY121" s="864"/>
      <c r="HZ121" s="864"/>
      <c r="IA121" s="864"/>
      <c r="IB121" s="864"/>
      <c r="IC121" s="864"/>
      <c r="ID121" s="864"/>
      <c r="IE121" s="864"/>
      <c r="IF121" s="864"/>
      <c r="IG121" s="864"/>
      <c r="IH121" s="864"/>
      <c r="II121" s="864"/>
    </row>
    <row r="122" spans="1:243" ht="30.75" customHeight="1">
      <c r="A122" s="293"/>
      <c r="B122" s="293" t="s">
        <v>963</v>
      </c>
      <c r="C122" s="305" t="str">
        <f>IF('MCC_2018-2019 Histoire'!C221="","",'MCC_2018-2019 Histoire'!C221)</f>
        <v>Anglais S6</v>
      </c>
      <c r="D122" s="296" t="s">
        <v>1140</v>
      </c>
      <c r="E122" s="296" t="s">
        <v>702</v>
      </c>
      <c r="F122" s="310"/>
      <c r="G122" s="294" t="s">
        <v>701</v>
      </c>
      <c r="H122" s="295"/>
      <c r="I122" s="296" t="s">
        <v>56</v>
      </c>
      <c r="J122" s="296" t="s">
        <v>56</v>
      </c>
      <c r="K122" s="807" t="str">
        <f>IF('MCC_2018-2019 Histoire'!K221="","",'MCC_2018-2019 Histoire'!K221)</f>
        <v>SOTTEAU Emilie</v>
      </c>
      <c r="L122" s="808">
        <f>IF('MCC_2018-2019 Histoire'!L221="","",'MCC_2018-2019 Histoire'!L221)</f>
        <v>11</v>
      </c>
      <c r="M122" s="778">
        <v>15</v>
      </c>
      <c r="N122" s="776" t="e">
        <f>(M122/#REF!)*100</f>
        <v>#REF!</v>
      </c>
      <c r="O122" s="297" t="str">
        <f>IF('MCC_2018-2019 Histoire'!N221="","",'MCC_2018-2019 Histoire'!N221)</f>
        <v/>
      </c>
      <c r="P122" s="297">
        <f>IF('MCC_2018-2019 Histoire'!O221="","",'MCC_2018-2019 Histoire'!O221)</f>
        <v>18</v>
      </c>
      <c r="Q122" s="730" t="str">
        <f>IF('MCC_2018-2019 Histoire'!P221="","",'MCC_2018-2019 Histoire'!P221)</f>
        <v/>
      </c>
      <c r="R122" s="1038" t="str">
        <f>IF('MCC_2018-2019 Histoire'!Q221="","",'MCC_2018-2019 Histoire'!Q221)</f>
        <v>pas de changement</v>
      </c>
      <c r="S122" s="1200" t="str">
        <f>IF('MCC_2018-2019 Histoire'!R221="","",'MCC_2018-2019 Histoire'!R221)</f>
        <v>100% CT
DEVOIR MAISON</v>
      </c>
      <c r="T122" s="1205">
        <f>IF('MCC_2018-2019 Histoire'!S221="","",'MCC_2018-2019 Histoire'!S221)</f>
        <v>1</v>
      </c>
      <c r="U122" s="1206" t="str">
        <f>IF('MCC_2018-2019 Histoire'!T221="","",'MCC_2018-2019 Histoire'!T221)</f>
        <v>CC</v>
      </c>
      <c r="V122" s="1206" t="str">
        <f>IF('MCC_2018-2019 Histoire'!U221="","",'MCC_2018-2019 Histoire'!U221)</f>
        <v/>
      </c>
      <c r="W122" s="1206" t="str">
        <f>IF('MCC_2018-2019 Histoire'!V221="","",'MCC_2018-2019 Histoire'!V221)</f>
        <v/>
      </c>
      <c r="X122" s="1209">
        <f>IF('MCC_2018-2019 Histoire'!W221="","",'MCC_2018-2019 Histoire'!W221)</f>
        <v>1</v>
      </c>
      <c r="Y122" s="1208" t="str">
        <f>IF('MCC_2018-2019 Histoire'!X221="","",'MCC_2018-2019 Histoire'!X221)</f>
        <v>CT</v>
      </c>
      <c r="Z122" s="1208" t="str">
        <f>IF('MCC_2018-2019 Histoire'!Y221="","",'MCC_2018-2019 Histoire'!Y221)</f>
        <v>Ecrit</v>
      </c>
      <c r="AA122" s="1208" t="str">
        <f>IF('MCC_2018-2019 Histoire'!Z221="","",'MCC_2018-2019 Histoire'!Z221)</f>
        <v>2h00</v>
      </c>
      <c r="AB122" s="1086">
        <f>IF('MCC_2018-2019 Histoire'!AA221="","",'MCC_2018-2019 Histoire'!AA221)</f>
        <v>1</v>
      </c>
      <c r="AC122" s="1070" t="str">
        <f>IF('MCC_2018-2019 Histoire'!AB221="","",'MCC_2018-2019 Histoire'!AB221)</f>
        <v>CT</v>
      </c>
      <c r="AD122" s="1070" t="str">
        <f>IF('MCC_2018-2019 Histoire'!AC221="","",'MCC_2018-2019 Histoire'!AC221)</f>
        <v>Ecrit</v>
      </c>
      <c r="AE122" s="1070" t="str">
        <f>IF('MCC_2018-2019 Histoire'!AD221="","",'MCC_2018-2019 Histoire'!AD221)</f>
        <v>2h00</v>
      </c>
      <c r="AF122" s="1086">
        <f>IF('MCC_2018-2019 Histoire'!AE221="","",'MCC_2018-2019 Histoire'!AE221)</f>
        <v>1</v>
      </c>
      <c r="AG122" s="1070" t="str">
        <f>IF('MCC_2018-2019 Histoire'!AF221="","",'MCC_2018-2019 Histoire'!AF221)</f>
        <v>CT</v>
      </c>
      <c r="AH122" s="1070" t="str">
        <f>IF('MCC_2018-2019 Histoire'!AG221="","",'MCC_2018-2019 Histoire'!AG221)</f>
        <v>Ecrit</v>
      </c>
      <c r="AI122" s="1087" t="str">
        <f>IF('MCC_2018-2019 Histoire'!AH221="","",'MCC_2018-2019 Histoire'!AH221)</f>
        <v>2h00</v>
      </c>
      <c r="AJ122" s="841" t="str">
        <f>IF('MCC_2018-2019 Histoire'!AI221="","",'MCC_2018-2019 Histoire'!AI221)</f>
        <v>Pratique orale et écrite de langue vivante non spécialiste.</v>
      </c>
    </row>
    <row r="123" spans="1:243" ht="61.5" customHeight="1">
      <c r="A123" s="293"/>
      <c r="B123" s="293" t="s">
        <v>964</v>
      </c>
      <c r="C123" s="305" t="str">
        <f>IF('MCC_2018-2019 Histoire'!C222="","",'MCC_2018-2019 Histoire'!C222)</f>
        <v>Espagnol S6</v>
      </c>
      <c r="D123" s="296" t="s">
        <v>1141</v>
      </c>
      <c r="E123" s="296" t="s">
        <v>702</v>
      </c>
      <c r="F123" s="310"/>
      <c r="G123" s="294" t="s">
        <v>701</v>
      </c>
      <c r="H123" s="295"/>
      <c r="I123" s="296" t="s">
        <v>56</v>
      </c>
      <c r="J123" s="296" t="s">
        <v>56</v>
      </c>
      <c r="K123" s="807" t="str">
        <f>IF('MCC_2018-2019 Histoire'!K222="","",'MCC_2018-2019 Histoire'!K222)</f>
        <v>FASQUEL Samuel</v>
      </c>
      <c r="L123" s="808">
        <f>IF('MCC_2018-2019 Histoire'!L222="","",'MCC_2018-2019 Histoire'!L222)</f>
        <v>14</v>
      </c>
      <c r="M123" s="778">
        <v>10</v>
      </c>
      <c r="N123" s="776" t="e">
        <f>(M123/#REF!)*100</f>
        <v>#REF!</v>
      </c>
      <c r="O123" s="297" t="str">
        <f>IF('MCC_2018-2019 Histoire'!N222="","",'MCC_2018-2019 Histoire'!N222)</f>
        <v/>
      </c>
      <c r="P123" s="297">
        <f>IF('MCC_2018-2019 Histoire'!O222="","",'MCC_2018-2019 Histoire'!O222)</f>
        <v>18</v>
      </c>
      <c r="Q123" s="730" t="str">
        <f>IF('MCC_2018-2019 Histoire'!P222="","",'MCC_2018-2019 Histoire'!P222)</f>
        <v/>
      </c>
      <c r="R123" s="1038" t="str">
        <f>IF('MCC_2018-2019 Histoire'!Q222="","",'MCC_2018-2019 Histoire'!Q222)</f>
        <v>100% CC DEVOIR MAISON pour les gpes dont nbre notes CC insuffisant au 16/03</v>
      </c>
      <c r="S123" s="1038" t="str">
        <f>IF('MCC_2018-2019 Histoire'!R222="","",'MCC_2018-2019 Histoire'!R222)</f>
        <v>100% CT / Ecrit à distance en temps limité</v>
      </c>
      <c r="T123" s="1207">
        <f>IF('MCC_2018-2019 Histoire'!S222="","",'MCC_2018-2019 Histoire'!S222)</f>
        <v>1</v>
      </c>
      <c r="U123" s="1208" t="str">
        <f>IF('MCC_2018-2019 Histoire'!T222="","",'MCC_2018-2019 Histoire'!T222)</f>
        <v>CC</v>
      </c>
      <c r="V123" s="1208" t="str">
        <f>IF('MCC_2018-2019 Histoire'!U222="","",'MCC_2018-2019 Histoire'!U222)</f>
        <v/>
      </c>
      <c r="W123" s="1208" t="str">
        <f>IF('MCC_2018-2019 Histoire'!V222="","",'MCC_2018-2019 Histoire'!V222)</f>
        <v/>
      </c>
      <c r="X123" s="1209">
        <f>IF('MCC_2018-2019 Histoire'!W222="","",'MCC_2018-2019 Histoire'!W222)</f>
        <v>1</v>
      </c>
      <c r="Y123" s="1208" t="str">
        <f>IF('MCC_2018-2019 Histoire'!X222="","",'MCC_2018-2019 Histoire'!X222)</f>
        <v>CT</v>
      </c>
      <c r="Z123" s="1208" t="str">
        <f>IF('MCC_2018-2019 Histoire'!Y222="","",'MCC_2018-2019 Histoire'!Y222)</f>
        <v>Ecrit</v>
      </c>
      <c r="AA123" s="1208" t="str">
        <f>IF('MCC_2018-2019 Histoire'!Z222="","",'MCC_2018-2019 Histoire'!Z222)</f>
        <v>2h00</v>
      </c>
      <c r="AB123" s="1086">
        <f>IF('MCC_2018-2019 Histoire'!AA222="","",'MCC_2018-2019 Histoire'!AA222)</f>
        <v>1</v>
      </c>
      <c r="AC123" s="1070" t="str">
        <f>IF('MCC_2018-2019 Histoire'!AB222="","",'MCC_2018-2019 Histoire'!AB222)</f>
        <v>CT</v>
      </c>
      <c r="AD123" s="1070" t="str">
        <f>IF('MCC_2018-2019 Histoire'!AC222="","",'MCC_2018-2019 Histoire'!AC222)</f>
        <v>Ecrit</v>
      </c>
      <c r="AE123" s="1070" t="str">
        <f>IF('MCC_2018-2019 Histoire'!AD222="","",'MCC_2018-2019 Histoire'!AD222)</f>
        <v>2h00</v>
      </c>
      <c r="AF123" s="1086">
        <f>IF('MCC_2018-2019 Histoire'!AE222="","",'MCC_2018-2019 Histoire'!AE222)</f>
        <v>1</v>
      </c>
      <c r="AG123" s="1070" t="str">
        <f>IF('MCC_2018-2019 Histoire'!AF222="","",'MCC_2018-2019 Histoire'!AF222)</f>
        <v>CT</v>
      </c>
      <c r="AH123" s="1070" t="str">
        <f>IF('MCC_2018-2019 Histoire'!AG222="","",'MCC_2018-2019 Histoire'!AG222)</f>
        <v>Ecrit</v>
      </c>
      <c r="AI123" s="1087" t="str">
        <f>IF('MCC_2018-2019 Histoire'!AH222="","",'MCC_2018-2019 Histoire'!AH222)</f>
        <v>2h00</v>
      </c>
      <c r="AJ123" s="841" t="str">
        <f>IF('MCC_2018-2019 Histoire'!AI222="","",'MCC_2018-2019 Histoire'!AI222)</f>
        <v>Pratique orale et écrite de langue vivante non spécialiste.</v>
      </c>
    </row>
    <row r="124" spans="1:243" ht="11.25" customHeight="1">
      <c r="A124" s="824"/>
      <c r="B124" s="824"/>
      <c r="C124" s="825"/>
      <c r="D124" s="745"/>
      <c r="E124" s="745"/>
      <c r="F124" s="745"/>
      <c r="G124" s="745"/>
      <c r="H124" s="749"/>
      <c r="I124" s="745"/>
      <c r="J124" s="745"/>
      <c r="K124" s="825"/>
      <c r="L124" s="825"/>
      <c r="M124" s="795"/>
      <c r="N124" s="796"/>
      <c r="O124" s="825"/>
      <c r="P124" s="825"/>
      <c r="Q124" s="995"/>
      <c r="R124" s="1020"/>
      <c r="S124" s="1020"/>
      <c r="T124" s="1111"/>
      <c r="U124" s="1112"/>
      <c r="V124" s="1112"/>
      <c r="W124" s="1112"/>
      <c r="X124" s="1112"/>
      <c r="Y124" s="1112"/>
      <c r="Z124" s="1112"/>
      <c r="AA124" s="1112"/>
      <c r="AB124" s="1112"/>
      <c r="AC124" s="1112"/>
      <c r="AD124" s="1112"/>
      <c r="AE124" s="1112"/>
      <c r="AF124" s="1112"/>
      <c r="AG124" s="1112"/>
      <c r="AH124" s="1112"/>
      <c r="AI124" s="1112"/>
      <c r="AJ124" s="825"/>
    </row>
    <row r="125" spans="1:243" s="863" customFormat="1" ht="36.75" customHeight="1">
      <c r="A125" s="866" t="s">
        <v>1068</v>
      </c>
      <c r="B125" s="866" t="s">
        <v>438</v>
      </c>
      <c r="C125" s="867" t="s">
        <v>1153</v>
      </c>
      <c r="D125" s="868"/>
      <c r="E125" s="869" t="s">
        <v>709</v>
      </c>
      <c r="F125" s="870"/>
      <c r="G125" s="870"/>
      <c r="H125" s="871"/>
      <c r="I125" s="869">
        <f>+I126+I127+I128+I112</f>
        <v>30</v>
      </c>
      <c r="J125" s="869">
        <f>+J126+J127+J128+J112</f>
        <v>30</v>
      </c>
      <c r="K125" s="869"/>
      <c r="L125" s="872"/>
      <c r="M125" s="869"/>
      <c r="N125" s="873"/>
      <c r="O125" s="873"/>
      <c r="P125" s="873"/>
      <c r="Q125" s="1027"/>
      <c r="R125" s="1023"/>
      <c r="S125" s="1023"/>
      <c r="T125" s="1093"/>
      <c r="U125" s="1094"/>
      <c r="V125" s="1094"/>
      <c r="W125" s="1095"/>
      <c r="X125" s="1096"/>
      <c r="Y125" s="1097"/>
      <c r="Z125" s="1098"/>
      <c r="AA125" s="1099"/>
      <c r="AB125" s="1097"/>
      <c r="AC125" s="1097"/>
      <c r="AD125" s="1097"/>
      <c r="AE125" s="1099"/>
      <c r="AF125" s="1097"/>
      <c r="AG125" s="1097"/>
      <c r="AH125" s="1097"/>
      <c r="AI125" s="1100"/>
      <c r="AJ125" s="874"/>
    </row>
    <row r="126" spans="1:243" ht="69" customHeight="1">
      <c r="A126" s="293"/>
      <c r="B126" s="907" t="s">
        <v>1173</v>
      </c>
      <c r="C126" s="908" t="s">
        <v>1174</v>
      </c>
      <c r="D126" s="296"/>
      <c r="E126" s="296" t="s">
        <v>130</v>
      </c>
      <c r="F126" s="310"/>
      <c r="G126" s="294" t="s">
        <v>22</v>
      </c>
      <c r="H126" s="295"/>
      <c r="I126" s="296" t="s">
        <v>36</v>
      </c>
      <c r="J126" s="296" t="s">
        <v>36</v>
      </c>
      <c r="K126" s="807" t="str">
        <f>IF('MCC_2018-2019 Histoire'!K218="","",'MCC_2018-2019 Histoire'!K218)</f>
        <v>DUMASY Juliette</v>
      </c>
      <c r="L126" s="808" t="str">
        <f>IF('MCC_2018-2019 Histoire'!L218="","",'MCC_2018-2019 Histoire'!L218)</f>
        <v>80</v>
      </c>
      <c r="M126" s="778">
        <v>25</v>
      </c>
      <c r="N126" s="776" t="e">
        <f>(M126/#REF!)*100</f>
        <v>#REF!</v>
      </c>
      <c r="O126" s="297" t="str">
        <f>IF('MCC_2018-2019 Histoire'!N218="","",'MCC_2018-2019 Histoire'!N218)</f>
        <v/>
      </c>
      <c r="P126" s="861">
        <v>24</v>
      </c>
      <c r="Q126" s="730" t="str">
        <f>IF('MCC_2018-2019 Histoire'!P218="","",'MCC_2018-2019 Histoire'!P218)</f>
        <v/>
      </c>
      <c r="R126" s="1200" t="str">
        <f>IF('MCC_2018-2019 Histoire'!Q218="","",'MCC_2018-2019 Histoire'!Q218)</f>
        <v>pas de changement</v>
      </c>
      <c r="S126" s="1200" t="str">
        <f>IF('MCC_2018-2019 Histoire'!R218="","",'MCC_2018-2019 Histoire'!R218)</f>
        <v>pas de changement</v>
      </c>
      <c r="T126" s="1205">
        <f>IF('MCC_2018-2019 Histoire'!S218="","",'MCC_2018-2019 Histoire'!S218)</f>
        <v>1</v>
      </c>
      <c r="U126" s="1206" t="str">
        <f>IF('MCC_2018-2019 Histoire'!T218="","",'MCC_2018-2019 Histoire'!T218)</f>
        <v>CT</v>
      </c>
      <c r="V126" s="1206" t="str">
        <f>IF('MCC_2018-2019 Histoire'!U218="","",'MCC_2018-2019 Histoire'!U218)</f>
        <v>dossier</v>
      </c>
      <c r="W126" s="1206" t="str">
        <f>IF('MCC_2018-2019 Histoire'!V218="","",'MCC_2018-2019 Histoire'!V218)</f>
        <v/>
      </c>
      <c r="X126" s="1209">
        <f>IF('MCC_2018-2019 Histoire'!W218="","",'MCC_2018-2019 Histoire'!W218)</f>
        <v>1</v>
      </c>
      <c r="Y126" s="1208" t="str">
        <f>IF('MCC_2018-2019 Histoire'!X218="","",'MCC_2018-2019 Histoire'!X218)</f>
        <v>CT</v>
      </c>
      <c r="Z126" s="1208" t="str">
        <f>IF('MCC_2018-2019 Histoire'!Y218="","",'MCC_2018-2019 Histoire'!Y218)</f>
        <v>dossier</v>
      </c>
      <c r="AA126" s="1208" t="str">
        <f>IF('MCC_2018-2019 Histoire'!Z218="","",'MCC_2018-2019 Histoire'!Z218)</f>
        <v/>
      </c>
      <c r="AB126" s="1086">
        <f>IF('MCC_2018-2019 Histoire'!AA218="","",'MCC_2018-2019 Histoire'!AA218)</f>
        <v>1</v>
      </c>
      <c r="AC126" s="1070" t="str">
        <f>IF('MCC_2018-2019 Histoire'!AB218="","",'MCC_2018-2019 Histoire'!AB218)</f>
        <v>CT</v>
      </c>
      <c r="AD126" s="1070" t="str">
        <f>IF('MCC_2018-2019 Histoire'!AC218="","",'MCC_2018-2019 Histoire'!AC218)</f>
        <v>dossier</v>
      </c>
      <c r="AE126" s="1070" t="str">
        <f>IF('MCC_2018-2019 Histoire'!AD218="","",'MCC_2018-2019 Histoire'!AD218)</f>
        <v/>
      </c>
      <c r="AF126" s="1086">
        <f>IF('MCC_2018-2019 Histoire'!AE218="","",'MCC_2018-2019 Histoire'!AE218)</f>
        <v>1</v>
      </c>
      <c r="AG126" s="1070" t="str">
        <f>IF('MCC_2018-2019 Histoire'!AF218="","",'MCC_2018-2019 Histoire'!AF218)</f>
        <v>CT</v>
      </c>
      <c r="AH126" s="1070" t="str">
        <f>IF('MCC_2018-2019 Histoire'!AG218="","",'MCC_2018-2019 Histoire'!AG218)</f>
        <v>dossier</v>
      </c>
      <c r="AI126" s="1087" t="str">
        <f>IF('MCC_2018-2019 Histoire'!AH218="","",'MCC_2018-2019 Histoire'!AH218)</f>
        <v/>
      </c>
      <c r="AJ126" s="841" t="str">
        <f>IF('MCC_2018-2019 Histoire'!AI218="","",'MCC_2018-2019 Histoire'!AI218)</f>
        <v>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v>
      </c>
    </row>
    <row r="127" spans="1:243" ht="69" customHeight="1">
      <c r="A127" s="293"/>
      <c r="B127" s="293" t="s">
        <v>1072</v>
      </c>
      <c r="C127" s="862" t="s">
        <v>1161</v>
      </c>
      <c r="D127" s="296" t="s">
        <v>1147</v>
      </c>
      <c r="E127" s="296" t="s">
        <v>120</v>
      </c>
      <c r="F127" s="310"/>
      <c r="G127" s="294" t="s">
        <v>22</v>
      </c>
      <c r="H127" s="295"/>
      <c r="I127" s="296" t="s">
        <v>36</v>
      </c>
      <c r="J127" s="296" t="s">
        <v>36</v>
      </c>
      <c r="K127" s="807" t="str">
        <f>IF('MCC_2018-2019 Histoire'!K239="","",'MCC_2018-2019 Histoire'!K239)</f>
        <v>BOUDET Jean-Patrice</v>
      </c>
      <c r="L127" s="808" t="str">
        <f>IF('MCC_2018-2019 Histoire'!L239="","",'MCC_2018-2019 Histoire'!L239)</f>
        <v>21-22</v>
      </c>
      <c r="M127" s="778">
        <v>25</v>
      </c>
      <c r="N127" s="776" t="e">
        <f>(M127/#REF!)*100</f>
        <v>#REF!</v>
      </c>
      <c r="O127" s="297">
        <f>IF('MCC_2018-2019 Histoire'!N239="","",'MCC_2018-2019 Histoire'!N239)</f>
        <v>18</v>
      </c>
      <c r="P127" s="861">
        <v>18</v>
      </c>
      <c r="Q127" s="730" t="str">
        <f>IF('MCC_2018-2019 Histoire'!P239="","",'MCC_2018-2019 Histoire'!P239)</f>
        <v/>
      </c>
      <c r="R127" s="1200" t="str">
        <f>IF('MCC_2018-2019 Histoire'!Q239="","",'MCC_2018-2019 Histoire'!Q239)</f>
        <v>50% CC + 50%CT
CT = DM devoir maison
dépôt sujet sur CELENE le 27/04/2020
restitution avant le 06/05/2020</v>
      </c>
      <c r="S127" s="1200" t="str">
        <f>IF('MCC_2018-2019 Histoire'!R239="","",'MCC_2018-2019 Histoire'!R239)</f>
        <v>100% CT = DM devoir maison
dépôt sujet sur CELENE le 27/04/2020
restitution avant le 06/05/2020</v>
      </c>
      <c r="T127" s="1207" t="str">
        <f>IF('MCC_2018-2019 Histoire'!S239="","",'MCC_2018-2019 Histoire'!S239)</f>
        <v>50% CC
50% CT</v>
      </c>
      <c r="U127" s="1208" t="str">
        <f>IF('MCC_2018-2019 Histoire'!T239="","",'MCC_2018-2019 Histoire'!T239)</f>
        <v>Mixte</v>
      </c>
      <c r="V127" s="1208" t="str">
        <f>IF('MCC_2018-2019 Histoire'!U239="","",'MCC_2018-2019 Histoire'!U239)</f>
        <v>écrit</v>
      </c>
      <c r="W127" s="1208" t="str">
        <f>IF('MCC_2018-2019 Histoire'!V239="","",'MCC_2018-2019 Histoire'!V239)</f>
        <v>CT = écrit 3h00</v>
      </c>
      <c r="X127" s="1209">
        <f>IF('MCC_2018-2019 Histoire'!W239="","",'MCC_2018-2019 Histoire'!W239)</f>
        <v>1</v>
      </c>
      <c r="Y127" s="1208" t="str">
        <f>IF('MCC_2018-2019 Histoire'!X239="","",'MCC_2018-2019 Histoire'!X239)</f>
        <v>CT</v>
      </c>
      <c r="Z127" s="1208" t="str">
        <f>IF('MCC_2018-2019 Histoire'!Y239="","",'MCC_2018-2019 Histoire'!Y239)</f>
        <v xml:space="preserve">écrit </v>
      </c>
      <c r="AA127" s="1208" t="str">
        <f>IF('MCC_2018-2019 Histoire'!Z239="","",'MCC_2018-2019 Histoire'!Z239)</f>
        <v>3h00</v>
      </c>
      <c r="AB127" s="1086">
        <f>IF('MCC_2018-2019 Histoire'!AA239="","",'MCC_2018-2019 Histoire'!AA239)</f>
        <v>1</v>
      </c>
      <c r="AC127" s="1070" t="str">
        <f>IF('MCC_2018-2019 Histoire'!AB239="","",'MCC_2018-2019 Histoire'!AB239)</f>
        <v>CT</v>
      </c>
      <c r="AD127" s="1070" t="str">
        <f>IF('MCC_2018-2019 Histoire'!AC239="","",'MCC_2018-2019 Histoire'!AC239)</f>
        <v xml:space="preserve">écrit </v>
      </c>
      <c r="AE127" s="1070" t="str">
        <f>IF('MCC_2018-2019 Histoire'!AD239="","",'MCC_2018-2019 Histoire'!AD239)</f>
        <v>3h00</v>
      </c>
      <c r="AF127" s="1086">
        <f>IF('MCC_2018-2019 Histoire'!AE239="","",'MCC_2018-2019 Histoire'!AE239)</f>
        <v>1</v>
      </c>
      <c r="AG127" s="1070" t="str">
        <f>IF('MCC_2018-2019 Histoire'!AF239="","",'MCC_2018-2019 Histoire'!AF239)</f>
        <v>CT</v>
      </c>
      <c r="AH127" s="1070" t="str">
        <f>IF('MCC_2018-2019 Histoire'!AG239="","",'MCC_2018-2019 Histoire'!AG239)</f>
        <v xml:space="preserve">écrit </v>
      </c>
      <c r="AI127" s="1087" t="str">
        <f>IF('MCC_2018-2019 Histoire'!AH239="","",'MCC_2018-2019 Histoire'!AH239)</f>
        <v>3h00</v>
      </c>
      <c r="AJ127" s="841" t="str">
        <f>IF('MCC_2018-2019 Histoire'!AI239="","",'MCC_2018-2019 Histoire'!AI239)</f>
        <v>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v>
      </c>
    </row>
    <row r="128" spans="1:243" s="865" customFormat="1" ht="30.75" hidden="1" customHeight="1">
      <c r="A128" s="946"/>
      <c r="B128" s="946" t="s">
        <v>1071</v>
      </c>
      <c r="C128" s="947" t="str">
        <f>IF('MCC_2018-2019 Histoire'!C235="","",'MCC_2018-2019 Histoire'!C235)</f>
        <v>Enseigner l'histoire-géographie (1er et 2nd degrés)</v>
      </c>
      <c r="D128" s="946" t="s">
        <v>1155</v>
      </c>
      <c r="E128" s="946" t="s">
        <v>120</v>
      </c>
      <c r="F128" s="948"/>
      <c r="G128" s="949" t="s">
        <v>41</v>
      </c>
      <c r="H128" s="950"/>
      <c r="I128" s="946" t="s">
        <v>30</v>
      </c>
      <c r="J128" s="946" t="s">
        <v>30</v>
      </c>
      <c r="K128" s="951" t="str">
        <f>IF('MCC_2018-2019 Histoire'!K235="","",'MCC_2018-2019 Histoire'!K235)</f>
        <v>BADIER Walter</v>
      </c>
      <c r="L128" s="952">
        <f>IF('MCC_2018-2019 Histoire'!L235="","",'MCC_2018-2019 Histoire'!L235)</f>
        <v>70</v>
      </c>
      <c r="M128" s="950">
        <v>25</v>
      </c>
      <c r="N128" s="953" t="e">
        <f>(M128/#REF!)*100</f>
        <v>#REF!</v>
      </c>
      <c r="O128" s="954" t="str">
        <f>IF('MCC_2018-2019 Histoire'!N235="","",'MCC_2018-2019 Histoire'!N235)</f>
        <v/>
      </c>
      <c r="P128" s="954">
        <f>IF('MCC_2018-2019 Histoire'!O235="","",'MCC_2018-2019 Histoire'!O235)</f>
        <v>20</v>
      </c>
      <c r="Q128" s="996" t="str">
        <f>IF('MCC_2018-2019 Histoire'!P235="","",'MCC_2018-2019 Histoire'!P235)</f>
        <v/>
      </c>
      <c r="R128" s="1021"/>
      <c r="S128" s="1021"/>
      <c r="T128" s="1210">
        <f>IF('MCC_2018-2019 Histoire'!S235="","",'MCC_2018-2019 Histoire'!S235)</f>
        <v>1</v>
      </c>
      <c r="U128" s="1211" t="str">
        <f>IF('MCC_2018-2019 Histoire'!T235="","",'MCC_2018-2019 Histoire'!T235)</f>
        <v>CT</v>
      </c>
      <c r="V128" s="1211" t="str">
        <f>IF('MCC_2018-2019 Histoire'!U235="","",'MCC_2018-2019 Histoire'!U235)</f>
        <v>Ecrit</v>
      </c>
      <c r="W128" s="1211" t="str">
        <f>IF('MCC_2018-2019 Histoire'!V235="","",'MCC_2018-2019 Histoire'!V235)</f>
        <v>1h30</v>
      </c>
      <c r="X128" s="1212">
        <f>IF('MCC_2018-2019 Histoire'!W235="","",'MCC_2018-2019 Histoire'!W235)</f>
        <v>1</v>
      </c>
      <c r="Y128" s="1211" t="str">
        <f>IF('MCC_2018-2019 Histoire'!X235="","",'MCC_2018-2019 Histoire'!X235)</f>
        <v>CT</v>
      </c>
      <c r="Z128" s="1211" t="str">
        <f>IF('MCC_2018-2019 Histoire'!Y235="","",'MCC_2018-2019 Histoire'!Y235)</f>
        <v>Ecrit</v>
      </c>
      <c r="AA128" s="1211" t="str">
        <f>IF('MCC_2018-2019 Histoire'!Z235="","",'MCC_2018-2019 Histoire'!Z235)</f>
        <v>1h30</v>
      </c>
      <c r="AB128" s="1114">
        <f>IF('MCC_2018-2019 Histoire'!AA235="","",'MCC_2018-2019 Histoire'!AA235)</f>
        <v>1</v>
      </c>
      <c r="AC128" s="1113" t="str">
        <f>IF('MCC_2018-2019 Histoire'!AB235="","",'MCC_2018-2019 Histoire'!AB235)</f>
        <v>CT</v>
      </c>
      <c r="AD128" s="1113" t="str">
        <f>IF('MCC_2018-2019 Histoire'!AC235="","",'MCC_2018-2019 Histoire'!AC235)</f>
        <v>Ecrit</v>
      </c>
      <c r="AE128" s="1113" t="str">
        <f>IF('MCC_2018-2019 Histoire'!AD235="","",'MCC_2018-2019 Histoire'!AD235)</f>
        <v>1h30</v>
      </c>
      <c r="AF128" s="1114">
        <f>IF('MCC_2018-2019 Histoire'!AE235="","",'MCC_2018-2019 Histoire'!AE235)</f>
        <v>1</v>
      </c>
      <c r="AG128" s="1113" t="str">
        <f>IF('MCC_2018-2019 Histoire'!AF235="","",'MCC_2018-2019 Histoire'!AF235)</f>
        <v>CT</v>
      </c>
      <c r="AH128" s="1113" t="str">
        <f>IF('MCC_2018-2019 Histoire'!AG235="","",'MCC_2018-2019 Histoire'!AG235)</f>
        <v>Ecrit</v>
      </c>
      <c r="AI128" s="1115" t="str">
        <f>IF('MCC_2018-2019 Histoire'!AH235="","",'MCC_2018-2019 Histoire'!AH235)</f>
        <v>1h30</v>
      </c>
      <c r="AJ128" s="955" t="str">
        <f>IF('MCC_2018-2019 Histoire'!AI235="","",'MCC_2018-2019 Histoire'!AI235)</f>
        <v>Etude des textes officiels et de leur mise en œuvre dans les classes.
Analyse des démarches et des outils didactiques mobilisés par les enseignants.
Analyse de manuels scolaires.
Réflexion sur les questions sensibles en histoire et en géographie.</v>
      </c>
      <c r="AK128" s="864"/>
      <c r="AL128" s="864"/>
      <c r="AM128" s="864"/>
      <c r="AN128" s="864"/>
      <c r="AO128" s="864"/>
      <c r="AP128" s="864"/>
      <c r="AQ128" s="864"/>
      <c r="AR128" s="864"/>
      <c r="AS128" s="864"/>
      <c r="AT128" s="864"/>
      <c r="AU128" s="864"/>
      <c r="AV128" s="864"/>
      <c r="AW128" s="864"/>
      <c r="AX128" s="864"/>
      <c r="AY128" s="864"/>
      <c r="AZ128" s="864"/>
      <c r="BA128" s="864"/>
      <c r="BB128" s="864"/>
      <c r="BC128" s="864"/>
      <c r="BD128" s="864"/>
      <c r="BE128" s="864"/>
      <c r="BF128" s="864"/>
      <c r="BG128" s="864"/>
      <c r="BH128" s="864"/>
      <c r="BI128" s="864"/>
      <c r="BJ128" s="864"/>
      <c r="BK128" s="864"/>
      <c r="BL128" s="864"/>
      <c r="BM128" s="864"/>
      <c r="BN128" s="864"/>
      <c r="BO128" s="864"/>
      <c r="BP128" s="864"/>
      <c r="BQ128" s="864"/>
      <c r="BR128" s="864"/>
      <c r="BS128" s="864"/>
      <c r="BT128" s="864"/>
      <c r="BU128" s="864"/>
      <c r="BV128" s="864"/>
      <c r="BW128" s="864"/>
      <c r="BX128" s="864"/>
      <c r="BY128" s="864"/>
      <c r="BZ128" s="864"/>
      <c r="CA128" s="864"/>
      <c r="CB128" s="864"/>
      <c r="CC128" s="864"/>
      <c r="CD128" s="864"/>
      <c r="CE128" s="864"/>
      <c r="CF128" s="864"/>
      <c r="CG128" s="864"/>
      <c r="CH128" s="864"/>
      <c r="CI128" s="864"/>
      <c r="CJ128" s="864"/>
      <c r="CK128" s="864"/>
      <c r="CL128" s="864"/>
      <c r="CM128" s="864"/>
      <c r="CN128" s="864"/>
      <c r="CO128" s="864"/>
      <c r="CP128" s="864"/>
      <c r="CQ128" s="864"/>
      <c r="CR128" s="864"/>
      <c r="CS128" s="864"/>
      <c r="CT128" s="864"/>
      <c r="CU128" s="864"/>
      <c r="CV128" s="864"/>
      <c r="CW128" s="864"/>
      <c r="CX128" s="864"/>
      <c r="CY128" s="864"/>
      <c r="CZ128" s="864"/>
      <c r="DA128" s="864"/>
      <c r="DB128" s="864"/>
      <c r="DC128" s="864"/>
      <c r="DD128" s="864"/>
      <c r="DE128" s="864"/>
      <c r="DF128" s="864"/>
      <c r="DG128" s="864"/>
      <c r="DH128" s="864"/>
      <c r="DI128" s="864"/>
      <c r="DJ128" s="864"/>
      <c r="DK128" s="864"/>
      <c r="DL128" s="864"/>
      <c r="DM128" s="864"/>
      <c r="DN128" s="864"/>
      <c r="DO128" s="864"/>
      <c r="DP128" s="864"/>
      <c r="DQ128" s="864"/>
      <c r="DR128" s="864"/>
      <c r="DS128" s="864"/>
      <c r="DT128" s="864"/>
      <c r="DU128" s="864"/>
      <c r="DV128" s="864"/>
      <c r="DW128" s="864"/>
      <c r="DX128" s="864"/>
      <c r="DY128" s="864"/>
      <c r="DZ128" s="864"/>
      <c r="EA128" s="864"/>
      <c r="EB128" s="864"/>
      <c r="EC128" s="864"/>
      <c r="ED128" s="864"/>
      <c r="EE128" s="864"/>
      <c r="EF128" s="864"/>
      <c r="EG128" s="864"/>
      <c r="EH128" s="864"/>
      <c r="EI128" s="864"/>
      <c r="EJ128" s="864"/>
      <c r="EK128" s="864"/>
      <c r="EL128" s="864"/>
      <c r="EM128" s="864"/>
      <c r="EN128" s="864"/>
      <c r="EO128" s="864"/>
      <c r="EP128" s="864"/>
      <c r="EQ128" s="864"/>
      <c r="ER128" s="864"/>
      <c r="ES128" s="864"/>
      <c r="ET128" s="864"/>
      <c r="EU128" s="864"/>
      <c r="EV128" s="864"/>
      <c r="EW128" s="864"/>
      <c r="EX128" s="864"/>
      <c r="EY128" s="864"/>
      <c r="EZ128" s="864"/>
      <c r="FA128" s="864"/>
      <c r="FB128" s="864"/>
      <c r="FC128" s="864"/>
      <c r="FD128" s="864"/>
      <c r="FE128" s="864"/>
      <c r="FF128" s="864"/>
      <c r="FG128" s="864"/>
      <c r="FH128" s="864"/>
      <c r="FI128" s="864"/>
      <c r="FJ128" s="864"/>
      <c r="FK128" s="864"/>
      <c r="FL128" s="864"/>
      <c r="FM128" s="864"/>
      <c r="FN128" s="864"/>
      <c r="FO128" s="864"/>
      <c r="FP128" s="864"/>
      <c r="FQ128" s="864"/>
      <c r="FR128" s="864"/>
      <c r="FS128" s="864"/>
      <c r="FT128" s="864"/>
      <c r="FU128" s="864"/>
      <c r="FV128" s="864"/>
      <c r="FW128" s="864"/>
      <c r="FX128" s="864"/>
      <c r="FY128" s="864"/>
      <c r="FZ128" s="864"/>
      <c r="GA128" s="864"/>
      <c r="GB128" s="864"/>
      <c r="GC128" s="864"/>
      <c r="GD128" s="864"/>
      <c r="GE128" s="864"/>
      <c r="GF128" s="864"/>
      <c r="GG128" s="864"/>
      <c r="GH128" s="864"/>
      <c r="GI128" s="864"/>
      <c r="GJ128" s="864"/>
      <c r="GK128" s="864"/>
      <c r="GL128" s="864"/>
      <c r="GM128" s="864"/>
      <c r="GN128" s="864"/>
      <c r="GO128" s="864"/>
      <c r="GP128" s="864"/>
      <c r="GQ128" s="864"/>
      <c r="GR128" s="864"/>
      <c r="GS128" s="864"/>
      <c r="GT128" s="864"/>
      <c r="GU128" s="864"/>
      <c r="GV128" s="864"/>
      <c r="GW128" s="864"/>
      <c r="GX128" s="864"/>
      <c r="GY128" s="864"/>
      <c r="GZ128" s="864"/>
      <c r="HA128" s="864"/>
      <c r="HB128" s="864"/>
      <c r="HC128" s="864"/>
      <c r="HD128" s="864"/>
      <c r="HE128" s="864"/>
      <c r="HF128" s="864"/>
      <c r="HG128" s="864"/>
      <c r="HH128" s="864"/>
      <c r="HI128" s="864"/>
      <c r="HJ128" s="864"/>
      <c r="HK128" s="864"/>
      <c r="HL128" s="864"/>
      <c r="HM128" s="864"/>
      <c r="HN128" s="864"/>
      <c r="HO128" s="864"/>
      <c r="HP128" s="864"/>
      <c r="HQ128" s="864"/>
      <c r="HR128" s="864"/>
      <c r="HS128" s="864"/>
      <c r="HT128" s="864"/>
      <c r="HU128" s="864"/>
      <c r="HV128" s="864"/>
      <c r="HW128" s="864"/>
      <c r="HX128" s="864"/>
      <c r="HY128" s="864"/>
      <c r="HZ128" s="864"/>
      <c r="IA128" s="864"/>
      <c r="IB128" s="864"/>
      <c r="IC128" s="864"/>
      <c r="ID128" s="864"/>
      <c r="IE128" s="864"/>
      <c r="IF128" s="864"/>
      <c r="IG128" s="864"/>
      <c r="IH128" s="864"/>
      <c r="II128" s="864"/>
    </row>
    <row r="129" spans="1:243" s="863" customFormat="1" ht="36.75" hidden="1" customHeight="1">
      <c r="A129" s="866" t="s">
        <v>1069</v>
      </c>
      <c r="B129" s="866" t="s">
        <v>1061</v>
      </c>
      <c r="C129" s="867" t="s">
        <v>520</v>
      </c>
      <c r="D129" s="868" t="s">
        <v>1151</v>
      </c>
      <c r="E129" s="869" t="s">
        <v>709</v>
      </c>
      <c r="F129" s="870"/>
      <c r="G129" s="870"/>
      <c r="H129" s="871"/>
      <c r="I129" s="869">
        <f>+I130+I112</f>
        <v>26</v>
      </c>
      <c r="J129" s="869">
        <f>+J$77+J128+J138</f>
        <v>23</v>
      </c>
      <c r="K129" s="869"/>
      <c r="L129" s="872"/>
      <c r="M129" s="869"/>
      <c r="N129" s="873"/>
      <c r="O129" s="873"/>
      <c r="P129" s="873"/>
      <c r="Q129" s="1027"/>
      <c r="R129" s="1202"/>
      <c r="S129" s="1202"/>
      <c r="T129" s="1213"/>
      <c r="U129" s="1214"/>
      <c r="V129" s="1214"/>
      <c r="W129" s="1215"/>
      <c r="X129" s="1216"/>
      <c r="Y129" s="1217"/>
      <c r="Z129" s="1218"/>
      <c r="AA129" s="1219"/>
      <c r="AB129" s="1097"/>
      <c r="AC129" s="1097"/>
      <c r="AD129" s="1097"/>
      <c r="AE129" s="1099"/>
      <c r="AF129" s="1097"/>
      <c r="AG129" s="1097"/>
      <c r="AH129" s="1097"/>
      <c r="AI129" s="1100"/>
      <c r="AJ129" s="874"/>
    </row>
    <row r="130" spans="1:243" s="863" customFormat="1" ht="28.5" hidden="1" customHeight="1">
      <c r="A130" s="875"/>
      <c r="B130" s="875" t="s">
        <v>1073</v>
      </c>
      <c r="C130" s="876" t="s">
        <v>1074</v>
      </c>
      <c r="D130" s="877"/>
      <c r="E130" s="878" t="s">
        <v>757</v>
      </c>
      <c r="F130" s="877"/>
      <c r="G130" s="879" t="s">
        <v>22</v>
      </c>
      <c r="H130" s="880" t="s">
        <v>1077</v>
      </c>
      <c r="I130" s="881">
        <f>+SUM(I131:I133)</f>
        <v>7</v>
      </c>
      <c r="J130" s="881">
        <f>+SUM(J131:J133)</f>
        <v>7</v>
      </c>
      <c r="K130" s="881"/>
      <c r="L130" s="882"/>
      <c r="M130" s="883"/>
      <c r="N130" s="880"/>
      <c r="O130" s="884"/>
      <c r="P130" s="884"/>
      <c r="Q130" s="1028"/>
      <c r="R130" s="1203"/>
      <c r="S130" s="1203"/>
      <c r="T130" s="1213"/>
      <c r="U130" s="1214"/>
      <c r="V130" s="1214"/>
      <c r="W130" s="1220"/>
      <c r="X130" s="1221"/>
      <c r="Y130" s="1221"/>
      <c r="Z130" s="1221"/>
      <c r="AA130" s="1222"/>
      <c r="AB130" s="1102"/>
      <c r="AC130" s="1102"/>
      <c r="AD130" s="1102"/>
      <c r="AE130" s="1103"/>
      <c r="AF130" s="1102"/>
      <c r="AG130" s="1102"/>
      <c r="AH130" s="1102"/>
      <c r="AI130" s="1104"/>
      <c r="AJ130" s="885"/>
    </row>
    <row r="131" spans="1:243" s="865" customFormat="1" ht="30.75" hidden="1" customHeight="1">
      <c r="A131" s="886"/>
      <c r="B131" s="886" t="s">
        <v>1075</v>
      </c>
      <c r="C131" s="887" t="str">
        <f>IF('MCC_2018-2019 Histoire'!C238="","",'MCC_2018-2019 Histoire'!C238)</f>
        <v>Initiation à la recherche en histoire</v>
      </c>
      <c r="D131" s="888" t="s">
        <v>1146</v>
      </c>
      <c r="E131" s="888" t="s">
        <v>120</v>
      </c>
      <c r="F131" s="889"/>
      <c r="G131" s="890" t="s">
        <v>22</v>
      </c>
      <c r="H131" s="891"/>
      <c r="I131" s="888">
        <v>3</v>
      </c>
      <c r="J131" s="888">
        <v>3</v>
      </c>
      <c r="K131" s="892" t="str">
        <f>IF('MCC_2018-2019 Histoire'!K238="","",'MCC_2018-2019 Histoire'!K238)</f>
        <v>BOUDET Jean-Patrice</v>
      </c>
      <c r="L131" s="893" t="str">
        <f>IF('MCC_2018-2019 Histoire'!L238="","",'MCC_2018-2019 Histoire'!L238)</f>
        <v>21-22</v>
      </c>
      <c r="M131" s="891"/>
      <c r="N131" s="894"/>
      <c r="O131" s="895" t="str">
        <f>IF('MCC_2018-2019 Histoire'!N238="","",'MCC_2018-2019 Histoire'!N238)</f>
        <v/>
      </c>
      <c r="P131" s="895">
        <f>IF('MCC_2018-2019 Histoire'!O238="","",'MCC_2018-2019 Histoire'!O238)</f>
        <v>24</v>
      </c>
      <c r="Q131" s="992" t="str">
        <f>IF('MCC_2018-2019 Histoire'!P238="","",'MCC_2018-2019 Histoire'!P238)</f>
        <v/>
      </c>
      <c r="R131" s="1204"/>
      <c r="S131" s="1204"/>
      <c r="T131" s="1223">
        <f>IF('MCC_2018-2019 Histoire'!S238="","",'MCC_2018-2019 Histoire'!S238)</f>
        <v>1</v>
      </c>
      <c r="U131" s="1224" t="str">
        <f>IF('MCC_2018-2019 Histoire'!T238="","",'MCC_2018-2019 Histoire'!T238)</f>
        <v>CC</v>
      </c>
      <c r="V131" s="1224" t="str">
        <f>IF('MCC_2018-2019 Histoire'!U238="","",'MCC_2018-2019 Histoire'!U238)</f>
        <v>écrit dossier</v>
      </c>
      <c r="W131" s="1224" t="str">
        <f>IF('MCC_2018-2019 Histoire'!V238="","",'MCC_2018-2019 Histoire'!V238)</f>
        <v/>
      </c>
      <c r="X131" s="1225">
        <f>IF('MCC_2018-2019 Histoire'!W238="","",'MCC_2018-2019 Histoire'!W238)</f>
        <v>1</v>
      </c>
      <c r="Y131" s="1224" t="str">
        <f>IF('MCC_2018-2019 Histoire'!X238="","",'MCC_2018-2019 Histoire'!X238)</f>
        <v>CT</v>
      </c>
      <c r="Z131" s="1224" t="str">
        <f>IF('MCC_2018-2019 Histoire'!Y238="","",'MCC_2018-2019 Histoire'!Y238)</f>
        <v>écrit dossier</v>
      </c>
      <c r="AA131" s="1224" t="str">
        <f>IF('MCC_2018-2019 Histoire'!Z238="","",'MCC_2018-2019 Histoire'!Z238)</f>
        <v/>
      </c>
      <c r="AB131" s="1053">
        <f>IF('MCC_2018-2019 Histoire'!AA238="","",'MCC_2018-2019 Histoire'!AA238)</f>
        <v>1</v>
      </c>
      <c r="AC131" s="1054" t="str">
        <f>IF('MCC_2018-2019 Histoire'!AB238="","",'MCC_2018-2019 Histoire'!AB238)</f>
        <v>CT</v>
      </c>
      <c r="AD131" s="1054" t="str">
        <f>IF('MCC_2018-2019 Histoire'!AC238="","",'MCC_2018-2019 Histoire'!AC238)</f>
        <v>dossier</v>
      </c>
      <c r="AE131" s="1054" t="str">
        <f>IF('MCC_2018-2019 Histoire'!AD238="","",'MCC_2018-2019 Histoire'!AD238)</f>
        <v>30 min</v>
      </c>
      <c r="AF131" s="1053">
        <f>IF('MCC_2018-2019 Histoire'!AE238="","",'MCC_2018-2019 Histoire'!AE238)</f>
        <v>1</v>
      </c>
      <c r="AG131" s="1054" t="str">
        <f>IF('MCC_2018-2019 Histoire'!AF238="","",'MCC_2018-2019 Histoire'!AF238)</f>
        <v>CT</v>
      </c>
      <c r="AH131" s="1054" t="str">
        <f>IF('MCC_2018-2019 Histoire'!AG238="","",'MCC_2018-2019 Histoire'!AG238)</f>
        <v>dossier</v>
      </c>
      <c r="AI131" s="1055" t="str">
        <f>IF('MCC_2018-2019 Histoire'!AH238="","",'MCC_2018-2019 Histoire'!AH238)</f>
        <v>30 min</v>
      </c>
      <c r="AJ131" s="902" t="str">
        <f>IF('MCC_2018-2019 Histoire'!AI238="","",'MCC_2018-2019 Histoire'!AI238)</f>
        <v>Cet enseignement sensibilise les étudiants aux pratiques de la recherche en histoire afin de leur permettre une meilleure orientation en master. Ceci se fera notamment par la présence à une journée d'étude et par des séances destinées à présenter le travail de recherche dans les quatre périodes de l'histoire.</v>
      </c>
      <c r="AK131" s="864"/>
      <c r="AL131" s="864"/>
      <c r="AM131" s="864"/>
      <c r="AN131" s="864"/>
      <c r="AO131" s="864"/>
      <c r="AP131" s="864"/>
      <c r="AQ131" s="864"/>
      <c r="AR131" s="864"/>
      <c r="AS131" s="864"/>
      <c r="AT131" s="864"/>
      <c r="AU131" s="864"/>
      <c r="AV131" s="864"/>
      <c r="AW131" s="864"/>
      <c r="AX131" s="864"/>
      <c r="AY131" s="864"/>
      <c r="AZ131" s="864"/>
      <c r="BA131" s="864"/>
      <c r="BB131" s="864"/>
      <c r="BC131" s="864"/>
      <c r="BD131" s="864"/>
      <c r="BE131" s="864"/>
      <c r="BF131" s="864"/>
      <c r="BG131" s="864"/>
      <c r="BH131" s="864"/>
      <c r="BI131" s="864"/>
      <c r="BJ131" s="864"/>
      <c r="BK131" s="864"/>
      <c r="BL131" s="864"/>
      <c r="BM131" s="864"/>
      <c r="BN131" s="864"/>
      <c r="BO131" s="864"/>
      <c r="BP131" s="864"/>
      <c r="BQ131" s="864"/>
      <c r="BR131" s="864"/>
      <c r="BS131" s="864"/>
      <c r="BT131" s="864"/>
      <c r="BU131" s="864"/>
      <c r="BV131" s="864"/>
      <c r="BW131" s="864"/>
      <c r="BX131" s="864"/>
      <c r="BY131" s="864"/>
      <c r="BZ131" s="864"/>
      <c r="CA131" s="864"/>
      <c r="CB131" s="864"/>
      <c r="CC131" s="864"/>
      <c r="CD131" s="864"/>
      <c r="CE131" s="864"/>
      <c r="CF131" s="864"/>
      <c r="CG131" s="864"/>
      <c r="CH131" s="864"/>
      <c r="CI131" s="864"/>
      <c r="CJ131" s="864"/>
      <c r="CK131" s="864"/>
      <c r="CL131" s="864"/>
      <c r="CM131" s="864"/>
      <c r="CN131" s="864"/>
      <c r="CO131" s="864"/>
      <c r="CP131" s="864"/>
      <c r="CQ131" s="864"/>
      <c r="CR131" s="864"/>
      <c r="CS131" s="864"/>
      <c r="CT131" s="864"/>
      <c r="CU131" s="864"/>
      <c r="CV131" s="864"/>
      <c r="CW131" s="864"/>
      <c r="CX131" s="864"/>
      <c r="CY131" s="864"/>
      <c r="CZ131" s="864"/>
      <c r="DA131" s="864"/>
      <c r="DB131" s="864"/>
      <c r="DC131" s="864"/>
      <c r="DD131" s="864"/>
      <c r="DE131" s="864"/>
      <c r="DF131" s="864"/>
      <c r="DG131" s="864"/>
      <c r="DH131" s="864"/>
      <c r="DI131" s="864"/>
      <c r="DJ131" s="864"/>
      <c r="DK131" s="864"/>
      <c r="DL131" s="864"/>
      <c r="DM131" s="864"/>
      <c r="DN131" s="864"/>
      <c r="DO131" s="864"/>
      <c r="DP131" s="864"/>
      <c r="DQ131" s="864"/>
      <c r="DR131" s="864"/>
      <c r="DS131" s="864"/>
      <c r="DT131" s="864"/>
      <c r="DU131" s="864"/>
      <c r="DV131" s="864"/>
      <c r="DW131" s="864"/>
      <c r="DX131" s="864"/>
      <c r="DY131" s="864"/>
      <c r="DZ131" s="864"/>
      <c r="EA131" s="864"/>
      <c r="EB131" s="864"/>
      <c r="EC131" s="864"/>
      <c r="ED131" s="864"/>
      <c r="EE131" s="864"/>
      <c r="EF131" s="864"/>
      <c r="EG131" s="864"/>
      <c r="EH131" s="864"/>
      <c r="EI131" s="864"/>
      <c r="EJ131" s="864"/>
      <c r="EK131" s="864"/>
      <c r="EL131" s="864"/>
      <c r="EM131" s="864"/>
      <c r="EN131" s="864"/>
      <c r="EO131" s="864"/>
      <c r="EP131" s="864"/>
      <c r="EQ131" s="864"/>
      <c r="ER131" s="864"/>
      <c r="ES131" s="864"/>
      <c r="ET131" s="864"/>
      <c r="EU131" s="864"/>
      <c r="EV131" s="864"/>
      <c r="EW131" s="864"/>
      <c r="EX131" s="864"/>
      <c r="EY131" s="864"/>
      <c r="EZ131" s="864"/>
      <c r="FA131" s="864"/>
      <c r="FB131" s="864"/>
      <c r="FC131" s="864"/>
      <c r="FD131" s="864"/>
      <c r="FE131" s="864"/>
      <c r="FF131" s="864"/>
      <c r="FG131" s="864"/>
      <c r="FH131" s="864"/>
      <c r="FI131" s="864"/>
      <c r="FJ131" s="864"/>
      <c r="FK131" s="864"/>
      <c r="FL131" s="864"/>
      <c r="FM131" s="864"/>
      <c r="FN131" s="864"/>
      <c r="FO131" s="864"/>
      <c r="FP131" s="864"/>
      <c r="FQ131" s="864"/>
      <c r="FR131" s="864"/>
      <c r="FS131" s="864"/>
      <c r="FT131" s="864"/>
      <c r="FU131" s="864"/>
      <c r="FV131" s="864"/>
      <c r="FW131" s="864"/>
      <c r="FX131" s="864"/>
      <c r="FY131" s="864"/>
      <c r="FZ131" s="864"/>
      <c r="GA131" s="864"/>
      <c r="GB131" s="864"/>
      <c r="GC131" s="864"/>
      <c r="GD131" s="864"/>
      <c r="GE131" s="864"/>
      <c r="GF131" s="864"/>
      <c r="GG131" s="864"/>
      <c r="GH131" s="864"/>
      <c r="GI131" s="864"/>
      <c r="GJ131" s="864"/>
      <c r="GK131" s="864"/>
      <c r="GL131" s="864"/>
      <c r="GM131" s="864"/>
      <c r="GN131" s="864"/>
      <c r="GO131" s="864"/>
      <c r="GP131" s="864"/>
      <c r="GQ131" s="864"/>
      <c r="GR131" s="864"/>
      <c r="GS131" s="864"/>
      <c r="GT131" s="864"/>
      <c r="GU131" s="864"/>
      <c r="GV131" s="864"/>
      <c r="GW131" s="864"/>
      <c r="GX131" s="864"/>
      <c r="GY131" s="864"/>
      <c r="GZ131" s="864"/>
      <c r="HA131" s="864"/>
      <c r="HB131" s="864"/>
      <c r="HC131" s="864"/>
      <c r="HD131" s="864"/>
      <c r="HE131" s="864"/>
      <c r="HF131" s="864"/>
      <c r="HG131" s="864"/>
      <c r="HH131" s="864"/>
      <c r="HI131" s="864"/>
      <c r="HJ131" s="864"/>
      <c r="HK131" s="864"/>
      <c r="HL131" s="864"/>
      <c r="HM131" s="864"/>
      <c r="HN131" s="864"/>
      <c r="HO131" s="864"/>
      <c r="HP131" s="864"/>
      <c r="HQ131" s="864"/>
      <c r="HR131" s="864"/>
      <c r="HS131" s="864"/>
      <c r="HT131" s="864"/>
      <c r="HU131" s="864"/>
      <c r="HV131" s="864"/>
      <c r="HW131" s="864"/>
      <c r="HX131" s="864"/>
      <c r="HY131" s="864"/>
      <c r="HZ131" s="864"/>
      <c r="IA131" s="864"/>
      <c r="IB131" s="864"/>
      <c r="IC131" s="864"/>
      <c r="ID131" s="864"/>
      <c r="IE131" s="864"/>
      <c r="IF131" s="864"/>
      <c r="IG131" s="864"/>
      <c r="IH131" s="864"/>
      <c r="II131" s="864"/>
    </row>
    <row r="132" spans="1:243" s="865" customFormat="1" ht="30.75" hidden="1" customHeight="1">
      <c r="A132" s="886" t="str">
        <f>IF(A127="","",A127)</f>
        <v/>
      </c>
      <c r="B132" s="886" t="str">
        <f t="shared" ref="B132:AJ132" si="10">IF(B127="","",B127)</f>
        <v>LLF6E6B</v>
      </c>
      <c r="C132" s="887" t="str">
        <f t="shared" si="10"/>
        <v>Archives et bibliothèques : histoire et pratiques</v>
      </c>
      <c r="D132" s="888" t="str">
        <f t="shared" si="10"/>
        <v>LXL6E8D</v>
      </c>
      <c r="E132" s="888" t="str">
        <f t="shared" si="10"/>
        <v>UE de spécialisation</v>
      </c>
      <c r="F132" s="889" t="str">
        <f t="shared" si="10"/>
        <v/>
      </c>
      <c r="G132" s="890" t="str">
        <f t="shared" si="10"/>
        <v>oui</v>
      </c>
      <c r="H132" s="891" t="str">
        <f t="shared" si="10"/>
        <v/>
      </c>
      <c r="I132" s="888" t="str">
        <f t="shared" si="10"/>
        <v>4</v>
      </c>
      <c r="J132" s="888" t="str">
        <f t="shared" si="10"/>
        <v>4</v>
      </c>
      <c r="K132" s="892" t="str">
        <f t="shared" si="10"/>
        <v>BOUDET Jean-Patrice</v>
      </c>
      <c r="L132" s="893" t="str">
        <f t="shared" si="10"/>
        <v>21-22</v>
      </c>
      <c r="M132" s="891">
        <f t="shared" si="10"/>
        <v>25</v>
      </c>
      <c r="N132" s="894" t="e">
        <f t="shared" si="10"/>
        <v>#REF!</v>
      </c>
      <c r="O132" s="895">
        <f t="shared" si="10"/>
        <v>18</v>
      </c>
      <c r="P132" s="895">
        <f t="shared" si="10"/>
        <v>18</v>
      </c>
      <c r="Q132" s="992" t="str">
        <f t="shared" si="10"/>
        <v/>
      </c>
      <c r="R132" s="1204"/>
      <c r="S132" s="1204"/>
      <c r="T132" s="1223" t="str">
        <f t="shared" si="10"/>
        <v>50% CC
50% CT</v>
      </c>
      <c r="U132" s="1224" t="str">
        <f t="shared" si="10"/>
        <v>Mixte</v>
      </c>
      <c r="V132" s="1224" t="str">
        <f t="shared" si="10"/>
        <v>écrit</v>
      </c>
      <c r="W132" s="1224" t="str">
        <f t="shared" si="10"/>
        <v>CT = écrit 3h00</v>
      </c>
      <c r="X132" s="1225">
        <f t="shared" si="10"/>
        <v>1</v>
      </c>
      <c r="Y132" s="1224" t="str">
        <f t="shared" si="10"/>
        <v>CT</v>
      </c>
      <c r="Z132" s="1224" t="str">
        <f t="shared" si="10"/>
        <v xml:space="preserve">écrit </v>
      </c>
      <c r="AA132" s="1224" t="str">
        <f t="shared" si="10"/>
        <v>3h00</v>
      </c>
      <c r="AB132" s="1053">
        <f t="shared" si="10"/>
        <v>1</v>
      </c>
      <c r="AC132" s="1054" t="str">
        <f t="shared" si="10"/>
        <v>CT</v>
      </c>
      <c r="AD132" s="1054" t="str">
        <f t="shared" si="10"/>
        <v xml:space="preserve">écrit </v>
      </c>
      <c r="AE132" s="1054" t="str">
        <f t="shared" si="10"/>
        <v>3h00</v>
      </c>
      <c r="AF132" s="1053">
        <f t="shared" si="10"/>
        <v>1</v>
      </c>
      <c r="AG132" s="1054" t="str">
        <f t="shared" si="10"/>
        <v>CT</v>
      </c>
      <c r="AH132" s="1054" t="str">
        <f t="shared" si="10"/>
        <v xml:space="preserve">écrit </v>
      </c>
      <c r="AI132" s="1055" t="str">
        <f t="shared" si="10"/>
        <v>3h00</v>
      </c>
      <c r="AJ132" s="902" t="str">
        <f t="shared" si="10"/>
        <v>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v>
      </c>
      <c r="AK132" s="864"/>
      <c r="AL132" s="864"/>
      <c r="AM132" s="864"/>
      <c r="AN132" s="864"/>
      <c r="AO132" s="864"/>
      <c r="AP132" s="864"/>
      <c r="AQ132" s="864"/>
      <c r="AR132" s="864"/>
      <c r="AS132" s="864"/>
      <c r="AT132" s="864"/>
      <c r="AU132" s="864"/>
      <c r="AV132" s="864"/>
      <c r="AW132" s="864"/>
      <c r="AX132" s="864"/>
      <c r="AY132" s="864"/>
      <c r="AZ132" s="864"/>
      <c r="BA132" s="864"/>
      <c r="BB132" s="864"/>
      <c r="BC132" s="864"/>
      <c r="BD132" s="864"/>
      <c r="BE132" s="864"/>
      <c r="BF132" s="864"/>
      <c r="BG132" s="864"/>
      <c r="BH132" s="864"/>
      <c r="BI132" s="864"/>
      <c r="BJ132" s="864"/>
      <c r="BK132" s="864"/>
      <c r="BL132" s="864"/>
      <c r="BM132" s="864"/>
      <c r="BN132" s="864"/>
      <c r="BO132" s="864"/>
      <c r="BP132" s="864"/>
      <c r="BQ132" s="864"/>
      <c r="BR132" s="864"/>
      <c r="BS132" s="864"/>
      <c r="BT132" s="864"/>
      <c r="BU132" s="864"/>
      <c r="BV132" s="864"/>
      <c r="BW132" s="864"/>
      <c r="BX132" s="864"/>
      <c r="BY132" s="864"/>
      <c r="BZ132" s="864"/>
      <c r="CA132" s="864"/>
      <c r="CB132" s="864"/>
      <c r="CC132" s="864"/>
      <c r="CD132" s="864"/>
      <c r="CE132" s="864"/>
      <c r="CF132" s="864"/>
      <c r="CG132" s="864"/>
      <c r="CH132" s="864"/>
      <c r="CI132" s="864"/>
      <c r="CJ132" s="864"/>
      <c r="CK132" s="864"/>
      <c r="CL132" s="864"/>
      <c r="CM132" s="864"/>
      <c r="CN132" s="864"/>
      <c r="CO132" s="864"/>
      <c r="CP132" s="864"/>
      <c r="CQ132" s="864"/>
      <c r="CR132" s="864"/>
      <c r="CS132" s="864"/>
      <c r="CT132" s="864"/>
      <c r="CU132" s="864"/>
      <c r="CV132" s="864"/>
      <c r="CW132" s="864"/>
      <c r="CX132" s="864"/>
      <c r="CY132" s="864"/>
      <c r="CZ132" s="864"/>
      <c r="DA132" s="864"/>
      <c r="DB132" s="864"/>
      <c r="DC132" s="864"/>
      <c r="DD132" s="864"/>
      <c r="DE132" s="864"/>
      <c r="DF132" s="864"/>
      <c r="DG132" s="864"/>
      <c r="DH132" s="864"/>
      <c r="DI132" s="864"/>
      <c r="DJ132" s="864"/>
      <c r="DK132" s="864"/>
      <c r="DL132" s="864"/>
      <c r="DM132" s="864"/>
      <c r="DN132" s="864"/>
      <c r="DO132" s="864"/>
      <c r="DP132" s="864"/>
      <c r="DQ132" s="864"/>
      <c r="DR132" s="864"/>
      <c r="DS132" s="864"/>
      <c r="DT132" s="864"/>
      <c r="DU132" s="864"/>
      <c r="DV132" s="864"/>
      <c r="DW132" s="864"/>
      <c r="DX132" s="864"/>
      <c r="DY132" s="864"/>
      <c r="DZ132" s="864"/>
      <c r="EA132" s="864"/>
      <c r="EB132" s="864"/>
      <c r="EC132" s="864"/>
      <c r="ED132" s="864"/>
      <c r="EE132" s="864"/>
      <c r="EF132" s="864"/>
      <c r="EG132" s="864"/>
      <c r="EH132" s="864"/>
      <c r="EI132" s="864"/>
      <c r="EJ132" s="864"/>
      <c r="EK132" s="864"/>
      <c r="EL132" s="864"/>
      <c r="EM132" s="864"/>
      <c r="EN132" s="864"/>
      <c r="EO132" s="864"/>
      <c r="EP132" s="864"/>
      <c r="EQ132" s="864"/>
      <c r="ER132" s="864"/>
      <c r="ES132" s="864"/>
      <c r="ET132" s="864"/>
      <c r="EU132" s="864"/>
      <c r="EV132" s="864"/>
      <c r="EW132" s="864"/>
      <c r="EX132" s="864"/>
      <c r="EY132" s="864"/>
      <c r="EZ132" s="864"/>
      <c r="FA132" s="864"/>
      <c r="FB132" s="864"/>
      <c r="FC132" s="864"/>
      <c r="FD132" s="864"/>
      <c r="FE132" s="864"/>
      <c r="FF132" s="864"/>
      <c r="FG132" s="864"/>
      <c r="FH132" s="864"/>
      <c r="FI132" s="864"/>
      <c r="FJ132" s="864"/>
      <c r="FK132" s="864"/>
      <c r="FL132" s="864"/>
      <c r="FM132" s="864"/>
      <c r="FN132" s="864"/>
      <c r="FO132" s="864"/>
      <c r="FP132" s="864"/>
      <c r="FQ132" s="864"/>
      <c r="FR132" s="864"/>
      <c r="FS132" s="864"/>
      <c r="FT132" s="864"/>
      <c r="FU132" s="864"/>
      <c r="FV132" s="864"/>
      <c r="FW132" s="864"/>
      <c r="FX132" s="864"/>
      <c r="FY132" s="864"/>
      <c r="FZ132" s="864"/>
      <c r="GA132" s="864"/>
      <c r="GB132" s="864"/>
      <c r="GC132" s="864"/>
      <c r="GD132" s="864"/>
      <c r="GE132" s="864"/>
      <c r="GF132" s="864"/>
      <c r="GG132" s="864"/>
      <c r="GH132" s="864"/>
      <c r="GI132" s="864"/>
      <c r="GJ132" s="864"/>
      <c r="GK132" s="864"/>
      <c r="GL132" s="864"/>
      <c r="GM132" s="864"/>
      <c r="GN132" s="864"/>
      <c r="GO132" s="864"/>
      <c r="GP132" s="864"/>
      <c r="GQ132" s="864"/>
      <c r="GR132" s="864"/>
      <c r="GS132" s="864"/>
      <c r="GT132" s="864"/>
      <c r="GU132" s="864"/>
      <c r="GV132" s="864"/>
      <c r="GW132" s="864"/>
      <c r="GX132" s="864"/>
      <c r="GY132" s="864"/>
      <c r="GZ132" s="864"/>
      <c r="HA132" s="864"/>
      <c r="HB132" s="864"/>
      <c r="HC132" s="864"/>
      <c r="HD132" s="864"/>
      <c r="HE132" s="864"/>
      <c r="HF132" s="864"/>
      <c r="HG132" s="864"/>
      <c r="HH132" s="864"/>
      <c r="HI132" s="864"/>
      <c r="HJ132" s="864"/>
      <c r="HK132" s="864"/>
      <c r="HL132" s="864"/>
      <c r="HM132" s="864"/>
      <c r="HN132" s="864"/>
      <c r="HO132" s="864"/>
      <c r="HP132" s="864"/>
      <c r="HQ132" s="864"/>
      <c r="HR132" s="864"/>
      <c r="HS132" s="864"/>
      <c r="HT132" s="864"/>
      <c r="HU132" s="864"/>
      <c r="HV132" s="864"/>
      <c r="HW132" s="864"/>
      <c r="HX132" s="864"/>
      <c r="HY132" s="864"/>
      <c r="HZ132" s="864"/>
      <c r="IA132" s="864"/>
      <c r="IB132" s="864"/>
      <c r="IC132" s="864"/>
      <c r="ID132" s="864"/>
      <c r="IE132" s="864"/>
      <c r="IF132" s="864"/>
      <c r="IG132" s="864"/>
      <c r="IH132" s="864"/>
      <c r="II132" s="864"/>
    </row>
    <row r="133" spans="1:243" s="865" customFormat="1" ht="30.75" hidden="1" customHeight="1">
      <c r="A133" s="903"/>
      <c r="B133" s="904" t="s">
        <v>1076</v>
      </c>
      <c r="C133" s="905" t="s">
        <v>1078</v>
      </c>
      <c r="D133" s="888" t="s">
        <v>1148</v>
      </c>
      <c r="E133" s="888" t="s">
        <v>120</v>
      </c>
      <c r="F133" s="888"/>
      <c r="G133" s="888" t="s">
        <v>22</v>
      </c>
      <c r="H133" s="891"/>
      <c r="I133" s="888">
        <v>4</v>
      </c>
      <c r="J133" s="888">
        <v>4</v>
      </c>
      <c r="K133" s="895" t="s">
        <v>840</v>
      </c>
      <c r="L133" s="906" t="s">
        <v>814</v>
      </c>
      <c r="M133" s="891"/>
      <c r="N133" s="894"/>
      <c r="O133" s="895"/>
      <c r="P133" s="895">
        <v>24</v>
      </c>
      <c r="Q133" s="992"/>
      <c r="R133" s="1204"/>
      <c r="S133" s="1204"/>
      <c r="T133" s="1226"/>
      <c r="U133" s="1224"/>
      <c r="V133" s="1224"/>
      <c r="W133" s="1224"/>
      <c r="X133" s="1224"/>
      <c r="Y133" s="1224"/>
      <c r="Z133" s="1224"/>
      <c r="AA133" s="1224"/>
      <c r="AB133" s="1054"/>
      <c r="AC133" s="1054"/>
      <c r="AD133" s="1054"/>
      <c r="AE133" s="1054"/>
      <c r="AF133" s="1054"/>
      <c r="AG133" s="1054"/>
      <c r="AH133" s="1054"/>
      <c r="AI133" s="1054"/>
      <c r="AJ133" s="896"/>
      <c r="AK133" s="864"/>
      <c r="AL133" s="864"/>
      <c r="AM133" s="864"/>
      <c r="AN133" s="864"/>
      <c r="AO133" s="864"/>
      <c r="AP133" s="864"/>
      <c r="AQ133" s="864"/>
      <c r="AR133" s="864"/>
      <c r="AS133" s="864"/>
      <c r="AT133" s="864"/>
      <c r="AU133" s="864"/>
      <c r="AV133" s="864"/>
      <c r="AW133" s="864"/>
      <c r="AX133" s="864"/>
      <c r="AY133" s="864"/>
      <c r="AZ133" s="864"/>
      <c r="BA133" s="864"/>
      <c r="BB133" s="864"/>
      <c r="BC133" s="864"/>
      <c r="BD133" s="864"/>
      <c r="BE133" s="864"/>
      <c r="BF133" s="864"/>
      <c r="BG133" s="864"/>
      <c r="BH133" s="864"/>
      <c r="BI133" s="864"/>
      <c r="BJ133" s="864"/>
      <c r="BK133" s="864"/>
      <c r="BL133" s="864"/>
      <c r="BM133" s="864"/>
      <c r="BN133" s="864"/>
      <c r="BO133" s="864"/>
      <c r="BP133" s="864"/>
      <c r="BQ133" s="864"/>
      <c r="BR133" s="864"/>
      <c r="BS133" s="864"/>
      <c r="BT133" s="864"/>
      <c r="BU133" s="864"/>
      <c r="BV133" s="864"/>
      <c r="BW133" s="864"/>
      <c r="BX133" s="864"/>
      <c r="BY133" s="864"/>
      <c r="BZ133" s="864"/>
      <c r="CA133" s="864"/>
      <c r="CB133" s="864"/>
      <c r="CC133" s="864"/>
      <c r="CD133" s="864"/>
      <c r="CE133" s="864"/>
      <c r="CF133" s="864"/>
      <c r="CG133" s="864"/>
      <c r="CH133" s="864"/>
      <c r="CI133" s="864"/>
      <c r="CJ133" s="864"/>
      <c r="CK133" s="864"/>
      <c r="CL133" s="864"/>
      <c r="CM133" s="864"/>
      <c r="CN133" s="864"/>
      <c r="CO133" s="864"/>
      <c r="CP133" s="864"/>
      <c r="CQ133" s="864"/>
      <c r="CR133" s="864"/>
      <c r="CS133" s="864"/>
      <c r="CT133" s="864"/>
      <c r="CU133" s="864"/>
      <c r="CV133" s="864"/>
      <c r="CW133" s="864"/>
      <c r="CX133" s="864"/>
      <c r="CY133" s="864"/>
      <c r="CZ133" s="864"/>
      <c r="DA133" s="864"/>
      <c r="DB133" s="864"/>
      <c r="DC133" s="864"/>
      <c r="DD133" s="864"/>
      <c r="DE133" s="864"/>
      <c r="DF133" s="864"/>
      <c r="DG133" s="864"/>
      <c r="DH133" s="864"/>
      <c r="DI133" s="864"/>
      <c r="DJ133" s="864"/>
      <c r="DK133" s="864"/>
      <c r="DL133" s="864"/>
      <c r="DM133" s="864"/>
      <c r="DN133" s="864"/>
      <c r="DO133" s="864"/>
      <c r="DP133" s="864"/>
      <c r="DQ133" s="864"/>
      <c r="DR133" s="864"/>
      <c r="DS133" s="864"/>
      <c r="DT133" s="864"/>
      <c r="DU133" s="864"/>
      <c r="DV133" s="864"/>
      <c r="DW133" s="864"/>
      <c r="DX133" s="864"/>
      <c r="DY133" s="864"/>
      <c r="DZ133" s="864"/>
      <c r="EA133" s="864"/>
      <c r="EB133" s="864"/>
      <c r="EC133" s="864"/>
      <c r="ED133" s="864"/>
      <c r="EE133" s="864"/>
      <c r="EF133" s="864"/>
      <c r="EG133" s="864"/>
      <c r="EH133" s="864"/>
      <c r="EI133" s="864"/>
      <c r="EJ133" s="864"/>
      <c r="EK133" s="864"/>
      <c r="EL133" s="864"/>
      <c r="EM133" s="864"/>
      <c r="EN133" s="864"/>
      <c r="EO133" s="864"/>
      <c r="EP133" s="864"/>
      <c r="EQ133" s="864"/>
      <c r="ER133" s="864"/>
      <c r="ES133" s="864"/>
      <c r="ET133" s="864"/>
      <c r="EU133" s="864"/>
      <c r="EV133" s="864"/>
      <c r="EW133" s="864"/>
      <c r="EX133" s="864"/>
      <c r="EY133" s="864"/>
      <c r="EZ133" s="864"/>
      <c r="FA133" s="864"/>
      <c r="FB133" s="864"/>
      <c r="FC133" s="864"/>
      <c r="FD133" s="864"/>
      <c r="FE133" s="864"/>
      <c r="FF133" s="864"/>
      <c r="FG133" s="864"/>
      <c r="FH133" s="864"/>
      <c r="FI133" s="864"/>
      <c r="FJ133" s="864"/>
      <c r="FK133" s="864"/>
      <c r="FL133" s="864"/>
      <c r="FM133" s="864"/>
      <c r="FN133" s="864"/>
      <c r="FO133" s="864"/>
      <c r="FP133" s="864"/>
      <c r="FQ133" s="864"/>
      <c r="FR133" s="864"/>
      <c r="FS133" s="864"/>
      <c r="FT133" s="864"/>
      <c r="FU133" s="864"/>
      <c r="FV133" s="864"/>
      <c r="FW133" s="864"/>
      <c r="FX133" s="864"/>
      <c r="FY133" s="864"/>
      <c r="FZ133" s="864"/>
      <c r="GA133" s="864"/>
      <c r="GB133" s="864"/>
      <c r="GC133" s="864"/>
      <c r="GD133" s="864"/>
      <c r="GE133" s="864"/>
      <c r="GF133" s="864"/>
      <c r="GG133" s="864"/>
      <c r="GH133" s="864"/>
      <c r="GI133" s="864"/>
      <c r="GJ133" s="864"/>
      <c r="GK133" s="864"/>
      <c r="GL133" s="864"/>
      <c r="GM133" s="864"/>
      <c r="GN133" s="864"/>
      <c r="GO133" s="864"/>
      <c r="GP133" s="864"/>
      <c r="GQ133" s="864"/>
      <c r="GR133" s="864"/>
      <c r="GS133" s="864"/>
      <c r="GT133" s="864"/>
      <c r="GU133" s="864"/>
      <c r="GV133" s="864"/>
      <c r="GW133" s="864"/>
      <c r="GX133" s="864"/>
      <c r="GY133" s="864"/>
      <c r="GZ133" s="864"/>
      <c r="HA133" s="864"/>
      <c r="HB133" s="864"/>
      <c r="HC133" s="864"/>
      <c r="HD133" s="864"/>
      <c r="HE133" s="864"/>
      <c r="HF133" s="864"/>
      <c r="HG133" s="864"/>
      <c r="HH133" s="864"/>
      <c r="HI133" s="864"/>
      <c r="HJ133" s="864"/>
      <c r="HK133" s="864"/>
      <c r="HL133" s="864"/>
      <c r="HM133" s="864"/>
      <c r="HN133" s="864"/>
      <c r="HO133" s="864"/>
      <c r="HP133" s="864"/>
      <c r="HQ133" s="864"/>
      <c r="HR133" s="864"/>
      <c r="HS133" s="864"/>
      <c r="HT133" s="864"/>
      <c r="HU133" s="864"/>
      <c r="HV133" s="864"/>
      <c r="HW133" s="864"/>
      <c r="HX133" s="864"/>
      <c r="HY133" s="864"/>
      <c r="HZ133" s="864"/>
      <c r="IA133" s="864"/>
      <c r="IB133" s="864"/>
      <c r="IC133" s="864"/>
      <c r="ID133" s="864"/>
      <c r="IE133" s="864"/>
      <c r="IF133" s="864"/>
      <c r="IG133" s="864"/>
      <c r="IH133" s="864"/>
      <c r="II133" s="864"/>
    </row>
    <row r="134" spans="1:243" s="863" customFormat="1" ht="36.75" hidden="1" customHeight="1">
      <c r="A134" s="866" t="s">
        <v>1070</v>
      </c>
      <c r="B134" s="866" t="s">
        <v>1062</v>
      </c>
      <c r="C134" s="867" t="s">
        <v>1154</v>
      </c>
      <c r="D134" s="868" t="s">
        <v>1152</v>
      </c>
      <c r="E134" s="869" t="s">
        <v>709</v>
      </c>
      <c r="F134" s="870"/>
      <c r="G134" s="870"/>
      <c r="H134" s="871"/>
      <c r="I134" s="869">
        <f>+I112+I135+I136+I137</f>
        <v>29</v>
      </c>
      <c r="J134" s="869">
        <f>+J112+J135+J136+J137</f>
        <v>29</v>
      </c>
      <c r="K134" s="869"/>
      <c r="L134" s="872"/>
      <c r="M134" s="869"/>
      <c r="N134" s="873"/>
      <c r="O134" s="873"/>
      <c r="P134" s="873"/>
      <c r="Q134" s="1027"/>
      <c r="R134" s="1202"/>
      <c r="S134" s="1202"/>
      <c r="T134" s="1213"/>
      <c r="U134" s="1214"/>
      <c r="V134" s="1214"/>
      <c r="W134" s="1215"/>
      <c r="X134" s="1216"/>
      <c r="Y134" s="1217"/>
      <c r="Z134" s="1218"/>
      <c r="AA134" s="1219"/>
      <c r="AB134" s="1097"/>
      <c r="AC134" s="1097"/>
      <c r="AD134" s="1097"/>
      <c r="AE134" s="1099"/>
      <c r="AF134" s="1097"/>
      <c r="AG134" s="1097"/>
      <c r="AH134" s="1097"/>
      <c r="AI134" s="1100"/>
      <c r="AJ134" s="874"/>
    </row>
    <row r="135" spans="1:243" s="968" customFormat="1" ht="45" customHeight="1">
      <c r="A135" s="956"/>
      <c r="B135" s="956" t="s">
        <v>1191</v>
      </c>
      <c r="C135" s="957" t="str">
        <f>IF('MCC_2018-2019 Histoire'!C234="","",'MCC_2018-2019 Histoire'!C234)</f>
        <v>Histoire, épistémologie et didactique de la Géographie</v>
      </c>
      <c r="D135" s="958" t="s">
        <v>1192</v>
      </c>
      <c r="E135" s="958" t="s">
        <v>120</v>
      </c>
      <c r="F135" s="959"/>
      <c r="G135" s="960" t="s">
        <v>41</v>
      </c>
      <c r="H135" s="961"/>
      <c r="I135" s="958">
        <v>3</v>
      </c>
      <c r="J135" s="958">
        <v>3</v>
      </c>
      <c r="K135" s="962" t="s">
        <v>1193</v>
      </c>
      <c r="L135" s="963" t="str">
        <f>IF('MCC_2018-2019 Histoire'!L234="","",'MCC_2018-2019 Histoire'!L234)</f>
        <v>23 : Géographie physique, humaine, économique et régionale</v>
      </c>
      <c r="M135" s="961"/>
      <c r="N135" s="964"/>
      <c r="O135" s="965">
        <f>IF('MCC_2018-2019 Histoire'!N234="","",'MCC_2018-2019 Histoire'!N234)</f>
        <v>18</v>
      </c>
      <c r="P135" s="965">
        <f>IF('MCC_2018-2019 Histoire'!O234="","",'MCC_2018-2019 Histoire'!O234)</f>
        <v>18</v>
      </c>
      <c r="Q135" s="997" t="str">
        <f>IF('MCC_2018-2019 Histoire'!P234="","",'MCC_2018-2019 Histoire'!P234)</f>
        <v/>
      </c>
      <c r="R135" s="1200" t="str">
        <f>IF('MCC_2018-2019 Histoire'!Q234="","",'MCC_2018-2019 Histoire'!Q234)</f>
        <v>100% CC Ecrit</v>
      </c>
      <c r="S135" s="1200" t="str">
        <f>IF('MCC_2018-2019 Histoire'!R234="","",'MCC_2018-2019 Histoire'!R234)</f>
        <v>100% CC Ecrit / DM</v>
      </c>
      <c r="T135" s="1227" t="str">
        <f>IF('MCC_2018-2019 Histoire'!S234="","",'MCC_2018-2019 Histoire'!S234)</f>
        <v>2 CC x 30% 
1 CT x 40% (Partiel)</v>
      </c>
      <c r="U135" s="1228" t="str">
        <f>IF('MCC_2018-2019 Histoire'!T234="","",'MCC_2018-2019 Histoire'!T234)</f>
        <v>Mixte</v>
      </c>
      <c r="V135" s="1228" t="str">
        <f>IF('MCC_2018-2019 Histoire'!U234="","",'MCC_2018-2019 Histoire'!U234)</f>
        <v>Ecrit</v>
      </c>
      <c r="W135" s="1228" t="str">
        <f>IF('MCC_2018-2019 Histoire'!V234="","",'MCC_2018-2019 Histoire'!V234)</f>
        <v>2h00</v>
      </c>
      <c r="X135" s="1229">
        <f>IF('MCC_2018-2019 Histoire'!W234="","",'MCC_2018-2019 Histoire'!W234)</f>
        <v>1</v>
      </c>
      <c r="Y135" s="1228" t="str">
        <f>IF('MCC_2018-2019 Histoire'!X234="","",'MCC_2018-2019 Histoire'!X234)</f>
        <v>CT</v>
      </c>
      <c r="Z135" s="1228" t="str">
        <f>IF('MCC_2018-2019 Histoire'!Y234="","",'MCC_2018-2019 Histoire'!Y234)</f>
        <v>Ecrit</v>
      </c>
      <c r="AA135" s="1228" t="str">
        <f>IF('MCC_2018-2019 Histoire'!Z234="","",'MCC_2018-2019 Histoire'!Z234)</f>
        <v>2h00</v>
      </c>
      <c r="AB135" s="1117">
        <f>IF('MCC_2018-2019 Histoire'!AA234="","",'MCC_2018-2019 Histoire'!AA234)</f>
        <v>1</v>
      </c>
      <c r="AC135" s="1116" t="str">
        <f>IF('MCC_2018-2019 Histoire'!AB234="","",'MCC_2018-2019 Histoire'!AB234)</f>
        <v>CT</v>
      </c>
      <c r="AD135" s="1116" t="str">
        <f>IF('MCC_2018-2019 Histoire'!AC234="","",'MCC_2018-2019 Histoire'!AC234)</f>
        <v>Ecrit</v>
      </c>
      <c r="AE135" s="1116" t="str">
        <f>IF('MCC_2018-2019 Histoire'!AD234="","",'MCC_2018-2019 Histoire'!AD234)</f>
        <v>2h00</v>
      </c>
      <c r="AF135" s="1117">
        <f>IF('MCC_2018-2019 Histoire'!AE234="","",'MCC_2018-2019 Histoire'!AE234)</f>
        <v>1</v>
      </c>
      <c r="AG135" s="1116" t="str">
        <f>IF('MCC_2018-2019 Histoire'!AF234="","",'MCC_2018-2019 Histoire'!AF234)</f>
        <v>CT</v>
      </c>
      <c r="AH135" s="1116" t="str">
        <f>IF('MCC_2018-2019 Histoire'!AG234="","",'MCC_2018-2019 Histoire'!AG234)</f>
        <v>Ecrit</v>
      </c>
      <c r="AI135" s="1118" t="str">
        <f>IF('MCC_2018-2019 Histoire'!AH234="","",'MCC_2018-2019 Histoire'!AH234)</f>
        <v>2h00</v>
      </c>
      <c r="AJ135" s="966" t="str">
        <f>IF('MCC_2018-2019 Histoire'!AI234="","",'MCC_2018-2019 Histoire'!AI234)</f>
        <v>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v>
      </c>
      <c r="AK135" s="967"/>
      <c r="AL135" s="967"/>
      <c r="AM135" s="967"/>
      <c r="AN135" s="967"/>
      <c r="AO135" s="967"/>
      <c r="AP135" s="967"/>
      <c r="AQ135" s="967"/>
      <c r="AR135" s="967"/>
      <c r="AS135" s="967"/>
      <c r="AT135" s="967"/>
      <c r="AU135" s="967"/>
      <c r="AV135" s="967"/>
      <c r="AW135" s="967"/>
      <c r="AX135" s="967"/>
      <c r="AY135" s="967"/>
      <c r="AZ135" s="967"/>
      <c r="BA135" s="967"/>
      <c r="BB135" s="967"/>
      <c r="BC135" s="967"/>
      <c r="BD135" s="967"/>
      <c r="BE135" s="967"/>
      <c r="BF135" s="967"/>
      <c r="BG135" s="967"/>
      <c r="BH135" s="967"/>
      <c r="BI135" s="967"/>
      <c r="BJ135" s="967"/>
      <c r="BK135" s="967"/>
      <c r="BL135" s="967"/>
      <c r="BM135" s="967"/>
      <c r="BN135" s="967"/>
      <c r="BO135" s="967"/>
      <c r="BP135" s="967"/>
      <c r="BQ135" s="967"/>
      <c r="BR135" s="967"/>
      <c r="BS135" s="967"/>
      <c r="BT135" s="967"/>
      <c r="BU135" s="967"/>
      <c r="BV135" s="967"/>
      <c r="BW135" s="967"/>
      <c r="BX135" s="967"/>
      <c r="BY135" s="967"/>
      <c r="BZ135" s="967"/>
      <c r="CA135" s="967"/>
      <c r="CB135" s="967"/>
      <c r="CC135" s="967"/>
      <c r="CD135" s="967"/>
      <c r="CE135" s="967"/>
      <c r="CF135" s="967"/>
      <c r="CG135" s="967"/>
      <c r="CH135" s="967"/>
      <c r="CI135" s="967"/>
      <c r="CJ135" s="967"/>
      <c r="CK135" s="967"/>
      <c r="CL135" s="967"/>
      <c r="CM135" s="967"/>
      <c r="CN135" s="967"/>
      <c r="CO135" s="967"/>
      <c r="CP135" s="967"/>
      <c r="CQ135" s="967"/>
      <c r="CR135" s="967"/>
      <c r="CS135" s="967"/>
      <c r="CT135" s="967"/>
      <c r="CU135" s="967"/>
      <c r="CV135" s="967"/>
      <c r="CW135" s="967"/>
      <c r="CX135" s="967"/>
      <c r="CY135" s="967"/>
      <c r="CZ135" s="967"/>
      <c r="DA135" s="967"/>
      <c r="DB135" s="967"/>
      <c r="DC135" s="967"/>
      <c r="DD135" s="967"/>
      <c r="DE135" s="967"/>
      <c r="DF135" s="967"/>
      <c r="DG135" s="967"/>
      <c r="DH135" s="967"/>
      <c r="DI135" s="967"/>
      <c r="DJ135" s="967"/>
      <c r="DK135" s="967"/>
      <c r="DL135" s="967"/>
      <c r="DM135" s="967"/>
      <c r="DN135" s="967"/>
      <c r="DO135" s="967"/>
      <c r="DP135" s="967"/>
      <c r="DQ135" s="967"/>
      <c r="DR135" s="967"/>
      <c r="DS135" s="967"/>
      <c r="DT135" s="967"/>
      <c r="DU135" s="967"/>
      <c r="DV135" s="967"/>
      <c r="DW135" s="967"/>
      <c r="DX135" s="967"/>
      <c r="DY135" s="967"/>
      <c r="DZ135" s="967"/>
      <c r="EA135" s="967"/>
      <c r="EB135" s="967"/>
      <c r="EC135" s="967"/>
      <c r="ED135" s="967"/>
      <c r="EE135" s="967"/>
      <c r="EF135" s="967"/>
      <c r="EG135" s="967"/>
      <c r="EH135" s="967"/>
      <c r="EI135" s="967"/>
      <c r="EJ135" s="967"/>
      <c r="EK135" s="967"/>
      <c r="EL135" s="967"/>
      <c r="EM135" s="967"/>
      <c r="EN135" s="967"/>
      <c r="EO135" s="967"/>
      <c r="EP135" s="967"/>
      <c r="EQ135" s="967"/>
      <c r="ER135" s="967"/>
      <c r="ES135" s="967"/>
      <c r="ET135" s="967"/>
      <c r="EU135" s="967"/>
      <c r="EV135" s="967"/>
      <c r="EW135" s="967"/>
      <c r="EX135" s="967"/>
      <c r="EY135" s="967"/>
      <c r="EZ135" s="967"/>
      <c r="FA135" s="967"/>
      <c r="FB135" s="967"/>
      <c r="FC135" s="967"/>
      <c r="FD135" s="967"/>
      <c r="FE135" s="967"/>
      <c r="FF135" s="967"/>
      <c r="FG135" s="967"/>
      <c r="FH135" s="967"/>
      <c r="FI135" s="967"/>
      <c r="FJ135" s="967"/>
      <c r="FK135" s="967"/>
      <c r="FL135" s="967"/>
      <c r="FM135" s="967"/>
      <c r="FN135" s="967"/>
      <c r="FO135" s="967"/>
      <c r="FP135" s="967"/>
      <c r="FQ135" s="967"/>
      <c r="FR135" s="967"/>
      <c r="FS135" s="967"/>
      <c r="FT135" s="967"/>
      <c r="FU135" s="967"/>
      <c r="FV135" s="967"/>
      <c r="FW135" s="967"/>
      <c r="FX135" s="967"/>
      <c r="FY135" s="967"/>
      <c r="FZ135" s="967"/>
      <c r="GA135" s="967"/>
      <c r="GB135" s="967"/>
      <c r="GC135" s="967"/>
      <c r="GD135" s="967"/>
      <c r="GE135" s="967"/>
      <c r="GF135" s="967"/>
      <c r="GG135" s="967"/>
      <c r="GH135" s="967"/>
      <c r="GI135" s="967"/>
      <c r="GJ135" s="967"/>
      <c r="GK135" s="967"/>
      <c r="GL135" s="967"/>
      <c r="GM135" s="967"/>
      <c r="GN135" s="967"/>
      <c r="GO135" s="967"/>
      <c r="GP135" s="967"/>
      <c r="GQ135" s="967"/>
      <c r="GR135" s="967"/>
      <c r="GS135" s="967"/>
      <c r="GT135" s="967"/>
      <c r="GU135" s="967"/>
      <c r="GV135" s="967"/>
      <c r="GW135" s="967"/>
      <c r="GX135" s="967"/>
      <c r="GY135" s="967"/>
      <c r="GZ135" s="967"/>
      <c r="HA135" s="967"/>
      <c r="HB135" s="967"/>
      <c r="HC135" s="967"/>
      <c r="HD135" s="967"/>
      <c r="HE135" s="967"/>
      <c r="HF135" s="967"/>
      <c r="HG135" s="967"/>
      <c r="HH135" s="967"/>
      <c r="HI135" s="967"/>
      <c r="HJ135" s="967"/>
      <c r="HK135" s="967"/>
      <c r="HL135" s="967"/>
      <c r="HM135" s="967"/>
      <c r="HN135" s="967"/>
      <c r="HO135" s="967"/>
      <c r="HP135" s="967"/>
      <c r="HQ135" s="967"/>
      <c r="HR135" s="967"/>
      <c r="HS135" s="967"/>
      <c r="HT135" s="967"/>
      <c r="HU135" s="967"/>
      <c r="HV135" s="967"/>
      <c r="HW135" s="967"/>
      <c r="HX135" s="967"/>
      <c r="HY135" s="967"/>
      <c r="HZ135" s="967"/>
      <c r="IA135" s="967"/>
      <c r="IB135" s="967"/>
      <c r="IC135" s="967"/>
      <c r="ID135" s="967"/>
      <c r="IE135" s="967"/>
      <c r="IF135" s="967"/>
      <c r="IG135" s="967"/>
      <c r="IH135" s="967"/>
      <c r="II135" s="967"/>
    </row>
    <row r="136" spans="1:243" s="865" customFormat="1" ht="30.75" hidden="1" customHeight="1">
      <c r="A136" s="886" t="str">
        <f>IF(A133="","",A133)</f>
        <v/>
      </c>
      <c r="B136" s="886" t="str">
        <f t="shared" ref="B136:AJ136" si="11">IF(B133="","",B133)</f>
        <v>LLF6E6C</v>
      </c>
      <c r="C136" s="887" t="str">
        <f t="shared" si="11"/>
        <v>Stage d'observation ou VEP et projet collectif</v>
      </c>
      <c r="D136" s="888" t="str">
        <f t="shared" si="11"/>
        <v>LXL6E60</v>
      </c>
      <c r="E136" s="888" t="str">
        <f t="shared" si="11"/>
        <v>UE de spécialisation</v>
      </c>
      <c r="F136" s="889" t="str">
        <f t="shared" si="11"/>
        <v/>
      </c>
      <c r="G136" s="890" t="str">
        <f t="shared" si="11"/>
        <v>oui</v>
      </c>
      <c r="H136" s="891" t="str">
        <f t="shared" si="11"/>
        <v/>
      </c>
      <c r="I136" s="888">
        <f t="shared" si="11"/>
        <v>4</v>
      </c>
      <c r="J136" s="888">
        <f t="shared" si="11"/>
        <v>4</v>
      </c>
      <c r="K136" s="892" t="str">
        <f t="shared" si="11"/>
        <v>CASTAGNEZ Noëlline</v>
      </c>
      <c r="L136" s="893" t="str">
        <f t="shared" si="11"/>
        <v>80</v>
      </c>
      <c r="M136" s="891" t="str">
        <f t="shared" si="11"/>
        <v/>
      </c>
      <c r="N136" s="894" t="str">
        <f t="shared" si="11"/>
        <v/>
      </c>
      <c r="O136" s="895" t="str">
        <f t="shared" si="11"/>
        <v/>
      </c>
      <c r="P136" s="895">
        <f t="shared" si="11"/>
        <v>24</v>
      </c>
      <c r="Q136" s="992" t="str">
        <f t="shared" si="11"/>
        <v/>
      </c>
      <c r="R136" s="916"/>
      <c r="S136" s="916"/>
      <c r="T136" s="1033" t="str">
        <f t="shared" si="11"/>
        <v/>
      </c>
      <c r="U136" s="897" t="str">
        <f t="shared" si="11"/>
        <v/>
      </c>
      <c r="V136" s="897" t="str">
        <f t="shared" si="11"/>
        <v/>
      </c>
      <c r="W136" s="897" t="str">
        <f t="shared" si="11"/>
        <v/>
      </c>
      <c r="X136" s="898" t="str">
        <f t="shared" si="11"/>
        <v/>
      </c>
      <c r="Y136" s="899" t="str">
        <f t="shared" si="11"/>
        <v/>
      </c>
      <c r="Z136" s="899" t="str">
        <f t="shared" si="11"/>
        <v/>
      </c>
      <c r="AA136" s="899" t="str">
        <f t="shared" si="11"/>
        <v/>
      </c>
      <c r="AB136" s="900" t="str">
        <f t="shared" si="11"/>
        <v/>
      </c>
      <c r="AC136" s="897" t="str">
        <f t="shared" si="11"/>
        <v/>
      </c>
      <c r="AD136" s="897" t="str">
        <f t="shared" si="11"/>
        <v/>
      </c>
      <c r="AE136" s="897" t="str">
        <f t="shared" si="11"/>
        <v/>
      </c>
      <c r="AF136" s="898" t="str">
        <f t="shared" si="11"/>
        <v/>
      </c>
      <c r="AG136" s="899" t="str">
        <f t="shared" si="11"/>
        <v/>
      </c>
      <c r="AH136" s="899" t="str">
        <f t="shared" si="11"/>
        <v/>
      </c>
      <c r="AI136" s="901" t="str">
        <f t="shared" si="11"/>
        <v/>
      </c>
      <c r="AJ136" s="902" t="str">
        <f t="shared" si="11"/>
        <v/>
      </c>
      <c r="AK136" s="864"/>
      <c r="AL136" s="864"/>
      <c r="AM136" s="864"/>
      <c r="AN136" s="864"/>
      <c r="AO136" s="864"/>
      <c r="AP136" s="864"/>
      <c r="AQ136" s="864"/>
      <c r="AR136" s="864"/>
      <c r="AS136" s="864"/>
      <c r="AT136" s="864"/>
      <c r="AU136" s="864"/>
      <c r="AV136" s="864"/>
      <c r="AW136" s="864"/>
      <c r="AX136" s="864"/>
      <c r="AY136" s="864"/>
      <c r="AZ136" s="864"/>
      <c r="BA136" s="864"/>
      <c r="BB136" s="864"/>
      <c r="BC136" s="864"/>
      <c r="BD136" s="864"/>
      <c r="BE136" s="864"/>
      <c r="BF136" s="864"/>
      <c r="BG136" s="864"/>
      <c r="BH136" s="864"/>
      <c r="BI136" s="864"/>
      <c r="BJ136" s="864"/>
      <c r="BK136" s="864"/>
      <c r="BL136" s="864"/>
      <c r="BM136" s="864"/>
      <c r="BN136" s="864"/>
      <c r="BO136" s="864"/>
      <c r="BP136" s="864"/>
      <c r="BQ136" s="864"/>
      <c r="BR136" s="864"/>
      <c r="BS136" s="864"/>
      <c r="BT136" s="864"/>
      <c r="BU136" s="864"/>
      <c r="BV136" s="864"/>
      <c r="BW136" s="864"/>
      <c r="BX136" s="864"/>
      <c r="BY136" s="864"/>
      <c r="BZ136" s="864"/>
      <c r="CA136" s="864"/>
      <c r="CB136" s="864"/>
      <c r="CC136" s="864"/>
      <c r="CD136" s="864"/>
      <c r="CE136" s="864"/>
      <c r="CF136" s="864"/>
      <c r="CG136" s="864"/>
      <c r="CH136" s="864"/>
      <c r="CI136" s="864"/>
      <c r="CJ136" s="864"/>
      <c r="CK136" s="864"/>
      <c r="CL136" s="864"/>
      <c r="CM136" s="864"/>
      <c r="CN136" s="864"/>
      <c r="CO136" s="864"/>
      <c r="CP136" s="864"/>
      <c r="CQ136" s="864"/>
      <c r="CR136" s="864"/>
      <c r="CS136" s="864"/>
      <c r="CT136" s="864"/>
      <c r="CU136" s="864"/>
      <c r="CV136" s="864"/>
      <c r="CW136" s="864"/>
      <c r="CX136" s="864"/>
      <c r="CY136" s="864"/>
      <c r="CZ136" s="864"/>
      <c r="DA136" s="864"/>
      <c r="DB136" s="864"/>
      <c r="DC136" s="864"/>
      <c r="DD136" s="864"/>
      <c r="DE136" s="864"/>
      <c r="DF136" s="864"/>
      <c r="DG136" s="864"/>
      <c r="DH136" s="864"/>
      <c r="DI136" s="864"/>
      <c r="DJ136" s="864"/>
      <c r="DK136" s="864"/>
      <c r="DL136" s="864"/>
      <c r="DM136" s="864"/>
      <c r="DN136" s="864"/>
      <c r="DO136" s="864"/>
      <c r="DP136" s="864"/>
      <c r="DQ136" s="864"/>
      <c r="DR136" s="864"/>
      <c r="DS136" s="864"/>
      <c r="DT136" s="864"/>
      <c r="DU136" s="864"/>
      <c r="DV136" s="864"/>
      <c r="DW136" s="864"/>
      <c r="DX136" s="864"/>
      <c r="DY136" s="864"/>
      <c r="DZ136" s="864"/>
      <c r="EA136" s="864"/>
      <c r="EB136" s="864"/>
      <c r="EC136" s="864"/>
      <c r="ED136" s="864"/>
      <c r="EE136" s="864"/>
      <c r="EF136" s="864"/>
      <c r="EG136" s="864"/>
      <c r="EH136" s="864"/>
      <c r="EI136" s="864"/>
      <c r="EJ136" s="864"/>
      <c r="EK136" s="864"/>
      <c r="EL136" s="864"/>
      <c r="EM136" s="864"/>
      <c r="EN136" s="864"/>
      <c r="EO136" s="864"/>
      <c r="EP136" s="864"/>
      <c r="EQ136" s="864"/>
      <c r="ER136" s="864"/>
      <c r="ES136" s="864"/>
      <c r="ET136" s="864"/>
      <c r="EU136" s="864"/>
      <c r="EV136" s="864"/>
      <c r="EW136" s="864"/>
      <c r="EX136" s="864"/>
      <c r="EY136" s="864"/>
      <c r="EZ136" s="864"/>
      <c r="FA136" s="864"/>
      <c r="FB136" s="864"/>
      <c r="FC136" s="864"/>
      <c r="FD136" s="864"/>
      <c r="FE136" s="864"/>
      <c r="FF136" s="864"/>
      <c r="FG136" s="864"/>
      <c r="FH136" s="864"/>
      <c r="FI136" s="864"/>
      <c r="FJ136" s="864"/>
      <c r="FK136" s="864"/>
      <c r="FL136" s="864"/>
      <c r="FM136" s="864"/>
      <c r="FN136" s="864"/>
      <c r="FO136" s="864"/>
      <c r="FP136" s="864"/>
      <c r="FQ136" s="864"/>
      <c r="FR136" s="864"/>
      <c r="FS136" s="864"/>
      <c r="FT136" s="864"/>
      <c r="FU136" s="864"/>
      <c r="FV136" s="864"/>
      <c r="FW136" s="864"/>
      <c r="FX136" s="864"/>
      <c r="FY136" s="864"/>
      <c r="FZ136" s="864"/>
      <c r="GA136" s="864"/>
      <c r="GB136" s="864"/>
      <c r="GC136" s="864"/>
      <c r="GD136" s="864"/>
      <c r="GE136" s="864"/>
      <c r="GF136" s="864"/>
      <c r="GG136" s="864"/>
      <c r="GH136" s="864"/>
      <c r="GI136" s="864"/>
      <c r="GJ136" s="864"/>
      <c r="GK136" s="864"/>
      <c r="GL136" s="864"/>
      <c r="GM136" s="864"/>
      <c r="GN136" s="864"/>
      <c r="GO136" s="864"/>
      <c r="GP136" s="864"/>
      <c r="GQ136" s="864"/>
      <c r="GR136" s="864"/>
      <c r="GS136" s="864"/>
      <c r="GT136" s="864"/>
      <c r="GU136" s="864"/>
      <c r="GV136" s="864"/>
      <c r="GW136" s="864"/>
      <c r="GX136" s="864"/>
      <c r="GY136" s="864"/>
      <c r="GZ136" s="864"/>
      <c r="HA136" s="864"/>
      <c r="HB136" s="864"/>
      <c r="HC136" s="864"/>
      <c r="HD136" s="864"/>
      <c r="HE136" s="864"/>
      <c r="HF136" s="864"/>
      <c r="HG136" s="864"/>
      <c r="HH136" s="864"/>
      <c r="HI136" s="864"/>
      <c r="HJ136" s="864"/>
      <c r="HK136" s="864"/>
      <c r="HL136" s="864"/>
      <c r="HM136" s="864"/>
      <c r="HN136" s="864"/>
      <c r="HO136" s="864"/>
      <c r="HP136" s="864"/>
      <c r="HQ136" s="864"/>
      <c r="HR136" s="864"/>
      <c r="HS136" s="864"/>
      <c r="HT136" s="864"/>
      <c r="HU136" s="864"/>
      <c r="HV136" s="864"/>
      <c r="HW136" s="864"/>
      <c r="HX136" s="864"/>
      <c r="HY136" s="864"/>
      <c r="HZ136" s="864"/>
      <c r="IA136" s="864"/>
      <c r="IB136" s="864"/>
      <c r="IC136" s="864"/>
      <c r="ID136" s="864"/>
      <c r="IE136" s="864"/>
      <c r="IF136" s="864"/>
      <c r="IG136" s="864"/>
      <c r="IH136" s="864"/>
      <c r="II136" s="864"/>
    </row>
    <row r="137" spans="1:243" s="865" customFormat="1" ht="30.75" hidden="1" customHeight="1">
      <c r="A137" s="886" t="str">
        <f>IF(A128="","",A128)</f>
        <v/>
      </c>
      <c r="B137" s="886" t="str">
        <f t="shared" ref="B137:AJ137" si="12">IF(B128="","",B128)</f>
        <v>LLF6MF2</v>
      </c>
      <c r="C137" s="887" t="str">
        <f t="shared" si="12"/>
        <v>Enseigner l'histoire-géographie (1er et 2nd degrés)</v>
      </c>
      <c r="D137" s="888" t="str">
        <f t="shared" si="12"/>
        <v>LXL6E7B</v>
      </c>
      <c r="E137" s="888" t="str">
        <f t="shared" si="12"/>
        <v>UE de spécialisation</v>
      </c>
      <c r="F137" s="889" t="str">
        <f t="shared" si="12"/>
        <v/>
      </c>
      <c r="G137" s="890" t="str">
        <f t="shared" si="12"/>
        <v>non</v>
      </c>
      <c r="H137" s="891" t="str">
        <f t="shared" si="12"/>
        <v/>
      </c>
      <c r="I137" s="888" t="str">
        <f t="shared" si="12"/>
        <v>3</v>
      </c>
      <c r="J137" s="888" t="str">
        <f t="shared" si="12"/>
        <v>3</v>
      </c>
      <c r="K137" s="892" t="str">
        <f t="shared" si="12"/>
        <v>BADIER Walter</v>
      </c>
      <c r="L137" s="893">
        <f t="shared" si="12"/>
        <v>70</v>
      </c>
      <c r="M137" s="891">
        <f t="shared" si="12"/>
        <v>25</v>
      </c>
      <c r="N137" s="894" t="e">
        <f t="shared" si="12"/>
        <v>#REF!</v>
      </c>
      <c r="O137" s="895" t="str">
        <f t="shared" si="12"/>
        <v/>
      </c>
      <c r="P137" s="895">
        <f t="shared" si="12"/>
        <v>20</v>
      </c>
      <c r="Q137" s="992" t="str">
        <f t="shared" si="12"/>
        <v/>
      </c>
      <c r="R137" s="916"/>
      <c r="S137" s="916"/>
      <c r="T137" s="1033">
        <f t="shared" si="12"/>
        <v>1</v>
      </c>
      <c r="U137" s="897" t="str">
        <f t="shared" si="12"/>
        <v>CT</v>
      </c>
      <c r="V137" s="897" t="str">
        <f t="shared" si="12"/>
        <v>Ecrit</v>
      </c>
      <c r="W137" s="897" t="str">
        <f t="shared" si="12"/>
        <v>1h30</v>
      </c>
      <c r="X137" s="898">
        <f t="shared" si="12"/>
        <v>1</v>
      </c>
      <c r="Y137" s="899" t="str">
        <f t="shared" si="12"/>
        <v>CT</v>
      </c>
      <c r="Z137" s="899" t="str">
        <f t="shared" si="12"/>
        <v>Ecrit</v>
      </c>
      <c r="AA137" s="899" t="str">
        <f t="shared" si="12"/>
        <v>1h30</v>
      </c>
      <c r="AB137" s="900">
        <f t="shared" si="12"/>
        <v>1</v>
      </c>
      <c r="AC137" s="897" t="str">
        <f t="shared" si="12"/>
        <v>CT</v>
      </c>
      <c r="AD137" s="897" t="str">
        <f t="shared" si="12"/>
        <v>Ecrit</v>
      </c>
      <c r="AE137" s="897" t="str">
        <f t="shared" si="12"/>
        <v>1h30</v>
      </c>
      <c r="AF137" s="898">
        <f t="shared" si="12"/>
        <v>1</v>
      </c>
      <c r="AG137" s="899" t="str">
        <f t="shared" si="12"/>
        <v>CT</v>
      </c>
      <c r="AH137" s="899" t="str">
        <f t="shared" si="12"/>
        <v>Ecrit</v>
      </c>
      <c r="AI137" s="901" t="str">
        <f t="shared" si="12"/>
        <v>1h30</v>
      </c>
      <c r="AJ137" s="902" t="str">
        <f t="shared" si="12"/>
        <v>Etude des textes officiels et de leur mise en œuvre dans les classes.
Analyse des démarches et des outils didactiques mobilisés par les enseignants.
Analyse de manuels scolaires.
Réflexion sur les questions sensibles en histoire et en géographie.</v>
      </c>
      <c r="AK137" s="864"/>
      <c r="AL137" s="864"/>
      <c r="AM137" s="864"/>
      <c r="AN137" s="864"/>
      <c r="AO137" s="864"/>
      <c r="AP137" s="864"/>
      <c r="AQ137" s="864"/>
      <c r="AR137" s="864"/>
      <c r="AS137" s="864"/>
      <c r="AT137" s="864"/>
      <c r="AU137" s="864"/>
      <c r="AV137" s="864"/>
      <c r="AW137" s="864"/>
      <c r="AX137" s="864"/>
      <c r="AY137" s="864"/>
      <c r="AZ137" s="864"/>
      <c r="BA137" s="864"/>
      <c r="BB137" s="864"/>
      <c r="BC137" s="864"/>
      <c r="BD137" s="864"/>
      <c r="BE137" s="864"/>
      <c r="BF137" s="864"/>
      <c r="BG137" s="864"/>
      <c r="BH137" s="864"/>
      <c r="BI137" s="864"/>
      <c r="BJ137" s="864"/>
      <c r="BK137" s="864"/>
      <c r="BL137" s="864"/>
      <c r="BM137" s="864"/>
      <c r="BN137" s="864"/>
      <c r="BO137" s="864"/>
      <c r="BP137" s="864"/>
      <c r="BQ137" s="864"/>
      <c r="BR137" s="864"/>
      <c r="BS137" s="864"/>
      <c r="BT137" s="864"/>
      <c r="BU137" s="864"/>
      <c r="BV137" s="864"/>
      <c r="BW137" s="864"/>
      <c r="BX137" s="864"/>
      <c r="BY137" s="864"/>
      <c r="BZ137" s="864"/>
      <c r="CA137" s="864"/>
      <c r="CB137" s="864"/>
      <c r="CC137" s="864"/>
      <c r="CD137" s="864"/>
      <c r="CE137" s="864"/>
      <c r="CF137" s="864"/>
      <c r="CG137" s="864"/>
      <c r="CH137" s="864"/>
      <c r="CI137" s="864"/>
      <c r="CJ137" s="864"/>
      <c r="CK137" s="864"/>
      <c r="CL137" s="864"/>
      <c r="CM137" s="864"/>
      <c r="CN137" s="864"/>
      <c r="CO137" s="864"/>
      <c r="CP137" s="864"/>
      <c r="CQ137" s="864"/>
      <c r="CR137" s="864"/>
      <c r="CS137" s="864"/>
      <c r="CT137" s="864"/>
      <c r="CU137" s="864"/>
      <c r="CV137" s="864"/>
      <c r="CW137" s="864"/>
      <c r="CX137" s="864"/>
      <c r="CY137" s="864"/>
      <c r="CZ137" s="864"/>
      <c r="DA137" s="864"/>
      <c r="DB137" s="864"/>
      <c r="DC137" s="864"/>
      <c r="DD137" s="864"/>
      <c r="DE137" s="864"/>
      <c r="DF137" s="864"/>
      <c r="DG137" s="864"/>
      <c r="DH137" s="864"/>
      <c r="DI137" s="864"/>
      <c r="DJ137" s="864"/>
      <c r="DK137" s="864"/>
      <c r="DL137" s="864"/>
      <c r="DM137" s="864"/>
      <c r="DN137" s="864"/>
      <c r="DO137" s="864"/>
      <c r="DP137" s="864"/>
      <c r="DQ137" s="864"/>
      <c r="DR137" s="864"/>
      <c r="DS137" s="864"/>
      <c r="DT137" s="864"/>
      <c r="DU137" s="864"/>
      <c r="DV137" s="864"/>
      <c r="DW137" s="864"/>
      <c r="DX137" s="864"/>
      <c r="DY137" s="864"/>
      <c r="DZ137" s="864"/>
      <c r="EA137" s="864"/>
      <c r="EB137" s="864"/>
      <c r="EC137" s="864"/>
      <c r="ED137" s="864"/>
      <c r="EE137" s="864"/>
      <c r="EF137" s="864"/>
      <c r="EG137" s="864"/>
      <c r="EH137" s="864"/>
      <c r="EI137" s="864"/>
      <c r="EJ137" s="864"/>
      <c r="EK137" s="864"/>
      <c r="EL137" s="864"/>
      <c r="EM137" s="864"/>
      <c r="EN137" s="864"/>
      <c r="EO137" s="864"/>
      <c r="EP137" s="864"/>
      <c r="EQ137" s="864"/>
      <c r="ER137" s="864"/>
      <c r="ES137" s="864"/>
      <c r="ET137" s="864"/>
      <c r="EU137" s="864"/>
      <c r="EV137" s="864"/>
      <c r="EW137" s="864"/>
      <c r="EX137" s="864"/>
      <c r="EY137" s="864"/>
      <c r="EZ137" s="864"/>
      <c r="FA137" s="864"/>
      <c r="FB137" s="864"/>
      <c r="FC137" s="864"/>
      <c r="FD137" s="864"/>
      <c r="FE137" s="864"/>
      <c r="FF137" s="864"/>
      <c r="FG137" s="864"/>
      <c r="FH137" s="864"/>
      <c r="FI137" s="864"/>
      <c r="FJ137" s="864"/>
      <c r="FK137" s="864"/>
      <c r="FL137" s="864"/>
      <c r="FM137" s="864"/>
      <c r="FN137" s="864"/>
      <c r="FO137" s="864"/>
      <c r="FP137" s="864"/>
      <c r="FQ137" s="864"/>
      <c r="FR137" s="864"/>
      <c r="FS137" s="864"/>
      <c r="FT137" s="864"/>
      <c r="FU137" s="864"/>
      <c r="FV137" s="864"/>
      <c r="FW137" s="864"/>
      <c r="FX137" s="864"/>
      <c r="FY137" s="864"/>
      <c r="FZ137" s="864"/>
      <c r="GA137" s="864"/>
      <c r="GB137" s="864"/>
      <c r="GC137" s="864"/>
      <c r="GD137" s="864"/>
      <c r="GE137" s="864"/>
      <c r="GF137" s="864"/>
      <c r="GG137" s="864"/>
      <c r="GH137" s="864"/>
      <c r="GI137" s="864"/>
      <c r="GJ137" s="864"/>
      <c r="GK137" s="864"/>
      <c r="GL137" s="864"/>
      <c r="GM137" s="864"/>
      <c r="GN137" s="864"/>
      <c r="GO137" s="864"/>
      <c r="GP137" s="864"/>
      <c r="GQ137" s="864"/>
      <c r="GR137" s="864"/>
      <c r="GS137" s="864"/>
      <c r="GT137" s="864"/>
      <c r="GU137" s="864"/>
      <c r="GV137" s="864"/>
      <c r="GW137" s="864"/>
      <c r="GX137" s="864"/>
      <c r="GY137" s="864"/>
      <c r="GZ137" s="864"/>
      <c r="HA137" s="864"/>
      <c r="HB137" s="864"/>
      <c r="HC137" s="864"/>
      <c r="HD137" s="864"/>
      <c r="HE137" s="864"/>
      <c r="HF137" s="864"/>
      <c r="HG137" s="864"/>
      <c r="HH137" s="864"/>
      <c r="HI137" s="864"/>
      <c r="HJ137" s="864"/>
      <c r="HK137" s="864"/>
      <c r="HL137" s="864"/>
      <c r="HM137" s="864"/>
      <c r="HN137" s="864"/>
      <c r="HO137" s="864"/>
      <c r="HP137" s="864"/>
      <c r="HQ137" s="864"/>
      <c r="HR137" s="864"/>
      <c r="HS137" s="864"/>
      <c r="HT137" s="864"/>
      <c r="HU137" s="864"/>
      <c r="HV137" s="864"/>
      <c r="HW137" s="864"/>
      <c r="HX137" s="864"/>
      <c r="HY137" s="864"/>
      <c r="HZ137" s="864"/>
      <c r="IA137" s="864"/>
      <c r="IB137" s="864"/>
      <c r="IC137" s="864"/>
      <c r="ID137" s="864"/>
      <c r="IE137" s="864"/>
      <c r="IF137" s="864"/>
      <c r="IG137" s="864"/>
      <c r="IH137" s="864"/>
      <c r="II137" s="864"/>
    </row>
  </sheetData>
  <mergeCells count="41">
    <mergeCell ref="A1:A3"/>
    <mergeCell ref="T1:AA1"/>
    <mergeCell ref="AB1:AI1"/>
    <mergeCell ref="T51:AE51"/>
    <mergeCell ref="C19:N19"/>
    <mergeCell ref="O2:O3"/>
    <mergeCell ref="P2:P3"/>
    <mergeCell ref="Q2:Q3"/>
    <mergeCell ref="H1:H3"/>
    <mergeCell ref="I1:I3"/>
    <mergeCell ref="J1:J3"/>
    <mergeCell ref="L1:L3"/>
    <mergeCell ref="M1:M3"/>
    <mergeCell ref="G1:G3"/>
    <mergeCell ref="O1:Q1"/>
    <mergeCell ref="C33:N33"/>
    <mergeCell ref="C34:N34"/>
    <mergeCell ref="C51:N51"/>
    <mergeCell ref="C20:N20"/>
    <mergeCell ref="AJ1:AJ3"/>
    <mergeCell ref="T72:AE72"/>
    <mergeCell ref="K1:K3"/>
    <mergeCell ref="R1:S2"/>
    <mergeCell ref="V73:AH73"/>
    <mergeCell ref="T108:AE108"/>
    <mergeCell ref="V109:AH109"/>
    <mergeCell ref="T2:W2"/>
    <mergeCell ref="X2:AA2"/>
    <mergeCell ref="AB2:AE2"/>
    <mergeCell ref="AF2:AI2"/>
    <mergeCell ref="V52:AH52"/>
    <mergeCell ref="E109:Q109"/>
    <mergeCell ref="E52:Q52"/>
    <mergeCell ref="C72:N72"/>
    <mergeCell ref="E73:Q73"/>
    <mergeCell ref="C108:N108"/>
    <mergeCell ref="B1:B3"/>
    <mergeCell ref="C1:C3"/>
    <mergeCell ref="D1:D3"/>
    <mergeCell ref="E1:E3"/>
    <mergeCell ref="F1:F3"/>
  </mergeCells>
  <dataValidations count="3">
    <dataValidation type="list" allowBlank="1" showInputMessage="1" showErrorMessage="1" sqref="AD134 Z120 AH120 V120 AD120 Z103 V103 AG103:AH103 AD103 AG125:AH125 AD125 Z125 V125 V129 AG129:AH129 AD129 Z129 Z134 V134 AG134:AH134 Z94:Z95 V94:V95 AG94:AH95 AD89 Z89 V89 AG89:AH89 AD59:AD60 V59:V60 AD48 V48 V35 Z35 AD35 AD11:AD14 AD94:AD95 AD33 V33 V23:V28 AD23:AD28 AG99:AH99 V99 Z99 AD99 AD6:AD9 V6:V9 V11:V14">
      <formula1>Nature2</formula1>
    </dataValidation>
    <dataValidation type="list" allowBlank="1" showInputMessage="1" showErrorMessage="1" sqref="AH23:AH28 AH30:AH33 V42 Z30:Z33 V30:V32 Z16:Z18 AH11:AH14 AD62 V16:V18 Z98 Z62 V100 V67 AD100 AH62 AH16:AH18 Z67 AD16:AD18 V98 AH100 Z100 AD98 AH83 AD30:AD32 Z59:Z60 Z42 AH42 AD83 V83 Z83 AH98 Z23:Z28 AD67 AH48 AH59:AH60 V62 AH67 Z48 AD42 AH6:AH9 Z6:Z9 Z11:Z14 AH88 AD88 V88 Z88">
      <formula1>nat</formula1>
    </dataValidation>
    <dataValidation type="list" allowBlank="1" showInputMessage="1" showErrorMessage="1" sqref="Y11:Y14 AC16:AC18 U11:U14 AG11:AG14 AG30:AG33 AC30:AC33 AC62 AG62 Y62 U98 U16:U18 Y100 Y67 AG100 Y30:Y33 AC48 Y16:Y18 U67 Y98 AC100 U100 AG98 AC83 U48 AC23:AC28 AG42 Y59:Y60 AG83 Y83 U83 AC98 AG67 AC67 U62 AC42 U30:U33 AG59:AG60 AC59:AC60 U59:U60 Y48 AG23:AG28 Y23:Y28 U23:U28 AG48 Y42 U42 AG16:AG18 AG6:AG9 U6:U9 Y6:Y9 AC6:AC9 AC11:AC14 AC88 AG88 Y88 U88">
      <formula1>mod</formula1>
    </dataValidation>
  </dataValidations>
  <pageMargins left="0.11811023622047245" right="0.11811023622047245" top="0.39370078740157483" bottom="0.39370078740157483" header="0.31496062992125984" footer="0.31496062992125984"/>
  <pageSetup paperSize="8" scale="42" fitToWidth="3" fitToHeight="5" orientation="landscape" r:id="rId1"/>
  <headerFooter>
    <oddHeader>&amp;RMCC 2018-2022 L2 &amp; L3 Histoire  Chateauroux au &amp;D</oddHeader>
  </headerFooter>
  <rowBreaks count="3" manualBreakCount="3">
    <brk id="53" max="26" man="1"/>
    <brk id="67" max="26" man="1"/>
    <brk id="110" max="26" man="1"/>
  </rowBreaks>
</worksheet>
</file>

<file path=xl/worksheets/sheet5.xml><?xml version="1.0" encoding="utf-8"?>
<worksheet xmlns="http://schemas.openxmlformats.org/spreadsheetml/2006/main" xmlns:r="http://schemas.openxmlformats.org/officeDocument/2006/relationships">
  <dimension ref="A1:IK117"/>
  <sheetViews>
    <sheetView topLeftCell="A94" workbookViewId="0">
      <selection activeCell="N107" sqref="N107:P108"/>
    </sheetView>
  </sheetViews>
  <sheetFormatPr baseColWidth="10" defaultColWidth="8.09765625" defaultRowHeight="15"/>
  <cols>
    <col min="1" max="1" width="8.09765625" style="25" customWidth="1"/>
    <col min="2" max="2" width="34.5" style="25" customWidth="1"/>
    <col min="3" max="3" width="8.09765625" style="25" customWidth="1"/>
    <col min="4" max="4" width="19.3984375" style="25" customWidth="1"/>
    <col min="5" max="5" width="14.09765625" style="25" customWidth="1"/>
    <col min="6" max="6" width="6" style="25" customWidth="1"/>
    <col min="7" max="7" width="11.59765625" style="25" customWidth="1"/>
    <col min="8" max="8" width="8.5" style="25" bestFit="1" customWidth="1"/>
    <col min="9" max="9" width="5.69921875" style="25" customWidth="1"/>
    <col min="10" max="10" width="10.5" style="25"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c r="A1" s="1330" t="s">
        <v>0</v>
      </c>
      <c r="B1" s="1330" t="s">
        <v>1</v>
      </c>
      <c r="C1" s="1330" t="s">
        <v>334</v>
      </c>
      <c r="D1" s="1330" t="s">
        <v>3</v>
      </c>
      <c r="E1" s="1330" t="s">
        <v>4</v>
      </c>
      <c r="F1" s="1327" t="s">
        <v>5</v>
      </c>
      <c r="G1" s="1330" t="s">
        <v>6</v>
      </c>
      <c r="H1" s="1330" t="s">
        <v>7</v>
      </c>
      <c r="I1" s="1330" t="s">
        <v>8</v>
      </c>
      <c r="J1" s="1330" t="s">
        <v>9</v>
      </c>
      <c r="K1" s="1330" t="s">
        <v>245</v>
      </c>
      <c r="L1" s="261"/>
      <c r="M1" s="261"/>
      <c r="N1" s="1363" t="s">
        <v>10</v>
      </c>
      <c r="O1" s="1364"/>
      <c r="P1" s="1364"/>
      <c r="Q1" s="1365"/>
      <c r="R1" s="1343" t="s">
        <v>248</v>
      </c>
      <c r="S1" s="1344"/>
      <c r="T1" s="1344"/>
      <c r="U1" s="1344"/>
      <c r="V1" s="1345"/>
      <c r="W1" s="1343" t="s">
        <v>257</v>
      </c>
      <c r="X1" s="1344"/>
      <c r="Y1" s="1344"/>
      <c r="Z1" s="1344"/>
      <c r="AA1" s="1345"/>
      <c r="AB1" s="1343" t="s">
        <v>254</v>
      </c>
      <c r="AC1" s="1344"/>
      <c r="AD1" s="1344"/>
      <c r="AE1" s="1344"/>
      <c r="AF1" s="1345"/>
      <c r="AG1" s="1343" t="s">
        <v>256</v>
      </c>
      <c r="AH1" s="1344"/>
      <c r="AI1" s="1344"/>
      <c r="AJ1" s="1344"/>
      <c r="AK1" s="1345"/>
    </row>
    <row r="2" spans="1:37" ht="51" customHeight="1">
      <c r="A2" s="1331"/>
      <c r="B2" s="1331"/>
      <c r="C2" s="1331"/>
      <c r="D2" s="1331"/>
      <c r="E2" s="1331"/>
      <c r="F2" s="1328"/>
      <c r="G2" s="1333"/>
      <c r="H2" s="1331"/>
      <c r="I2" s="1331"/>
      <c r="J2" s="1331"/>
      <c r="K2" s="1331"/>
      <c r="L2" s="259" t="s">
        <v>246</v>
      </c>
      <c r="M2" s="259" t="s">
        <v>247</v>
      </c>
      <c r="N2" s="1330" t="s">
        <v>11</v>
      </c>
      <c r="O2" s="1330" t="s">
        <v>12</v>
      </c>
      <c r="P2" s="1335" t="s">
        <v>13</v>
      </c>
      <c r="Q2" s="1337" t="s">
        <v>255</v>
      </c>
      <c r="R2" s="1339" t="s">
        <v>249</v>
      </c>
      <c r="S2" s="1339" t="s">
        <v>250</v>
      </c>
      <c r="T2" s="1341" t="s">
        <v>251</v>
      </c>
      <c r="U2" s="1341" t="s">
        <v>252</v>
      </c>
      <c r="V2" s="1346" t="s">
        <v>253</v>
      </c>
      <c r="W2" s="1341" t="s">
        <v>249</v>
      </c>
      <c r="X2" s="1341" t="s">
        <v>250</v>
      </c>
      <c r="Y2" s="1341" t="s">
        <v>251</v>
      </c>
      <c r="Z2" s="1341" t="s">
        <v>252</v>
      </c>
      <c r="AA2" s="1346" t="s">
        <v>253</v>
      </c>
      <c r="AB2" s="1341" t="s">
        <v>249</v>
      </c>
      <c r="AC2" s="1341" t="s">
        <v>250</v>
      </c>
      <c r="AD2" s="1341" t="s">
        <v>251</v>
      </c>
      <c r="AE2" s="1341" t="s">
        <v>252</v>
      </c>
      <c r="AF2" s="1346" t="s">
        <v>253</v>
      </c>
      <c r="AG2" s="1341" t="s">
        <v>249</v>
      </c>
      <c r="AH2" s="1341" t="s">
        <v>250</v>
      </c>
      <c r="AI2" s="1341" t="s">
        <v>251</v>
      </c>
      <c r="AJ2" s="1341" t="s">
        <v>252</v>
      </c>
      <c r="AK2" s="1346" t="s">
        <v>253</v>
      </c>
    </row>
    <row r="3" spans="1:37" ht="34.5" customHeight="1">
      <c r="A3" s="1332"/>
      <c r="B3" s="1332"/>
      <c r="C3" s="1332"/>
      <c r="D3" s="1332"/>
      <c r="E3" s="1332"/>
      <c r="F3" s="1329"/>
      <c r="G3" s="1334"/>
      <c r="H3" s="1332"/>
      <c r="I3" s="1332"/>
      <c r="J3" s="1332"/>
      <c r="K3" s="1332"/>
      <c r="L3" s="260"/>
      <c r="M3" s="260"/>
      <c r="N3" s="1332"/>
      <c r="O3" s="1332"/>
      <c r="P3" s="1336"/>
      <c r="Q3" s="1338"/>
      <c r="R3" s="1340"/>
      <c r="S3" s="1340"/>
      <c r="T3" s="1341"/>
      <c r="U3" s="1341"/>
      <c r="V3" s="1346"/>
      <c r="W3" s="1342"/>
      <c r="X3" s="1342"/>
      <c r="Y3" s="1341"/>
      <c r="Z3" s="1341"/>
      <c r="AA3" s="1346"/>
      <c r="AB3" s="1342"/>
      <c r="AC3" s="1342"/>
      <c r="AD3" s="1341"/>
      <c r="AE3" s="1341"/>
      <c r="AF3" s="1346"/>
      <c r="AG3" s="1342"/>
      <c r="AH3" s="1342"/>
      <c r="AI3" s="1341"/>
      <c r="AJ3" s="1341"/>
      <c r="AK3" s="1346"/>
    </row>
    <row r="4" spans="1:37" ht="17.100000000000001" customHeight="1">
      <c r="A4" s="36"/>
      <c r="B4" s="37" t="str">
        <f>'MCC_2018-2019 MCC Histoire Chtx'!C4</f>
        <v>LICENCE 1 HISTOIRE CHATEAUROUX</v>
      </c>
      <c r="C4" s="37" t="str">
        <f>'MCC_2018-2019 MCC Histoire Chtx'!D4</f>
        <v xml:space="preserve"> </v>
      </c>
      <c r="D4" s="36"/>
      <c r="E4" s="36"/>
      <c r="F4" s="36"/>
      <c r="G4" s="36"/>
      <c r="H4" s="38"/>
      <c r="I4" s="38"/>
      <c r="J4" s="39" t="s">
        <v>15</v>
      </c>
      <c r="K4" s="40">
        <v>48</v>
      </c>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customHeight="1">
      <c r="A5" s="36"/>
      <c r="B5" s="43" t="e">
        <f>'MCC_2018-2019 MCC Histoire Chtx'!#REF!</f>
        <v>#REF!</v>
      </c>
      <c r="C5" s="36" t="e">
        <f>'MCC_2018-2019 MCC Histoire Chtx'!#REF!</f>
        <v>#REF!</v>
      </c>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customHeight="1">
      <c r="A6" s="1" t="s">
        <v>17</v>
      </c>
      <c r="B6" s="3" t="str">
        <f>'MCC_2018-2019 MCC Histoire Chtx'!C6</f>
        <v>Approches de l’histoire moderne</v>
      </c>
      <c r="C6" s="4" t="str">
        <f>'MCC_2018-2019 MCC Histoire Chtx'!D6</f>
        <v>LXL1E21
LXL1E22</v>
      </c>
      <c r="D6" s="6"/>
      <c r="E6" s="6"/>
      <c r="F6" s="6" t="s">
        <v>22</v>
      </c>
      <c r="G6" s="8"/>
      <c r="H6" s="5" t="s">
        <v>23</v>
      </c>
      <c r="I6" s="5">
        <v>6</v>
      </c>
      <c r="J6" s="5" t="s">
        <v>24</v>
      </c>
      <c r="K6" s="9">
        <v>48</v>
      </c>
      <c r="L6" s="9">
        <v>48</v>
      </c>
      <c r="M6" s="196">
        <f>(K6/L6)*100</f>
        <v>100</v>
      </c>
      <c r="N6" s="10">
        <f>'MCC_2018-2019 MCC Histoire Chtx'!O6</f>
        <v>24</v>
      </c>
      <c r="O6" s="10">
        <f>'MCC_2018-2019 MCC Histoire Chtx'!P6</f>
        <v>24</v>
      </c>
      <c r="P6" s="26">
        <f>'MCC_2018-2019 MCC Histoire Chtx'!Q6</f>
        <v>0</v>
      </c>
      <c r="Q6" s="187">
        <f>V6+AA6+AF6+AK6</f>
        <v>84</v>
      </c>
      <c r="R6" s="52">
        <v>1.5</v>
      </c>
      <c r="S6" s="53">
        <v>1</v>
      </c>
      <c r="T6" s="53">
        <v>24</v>
      </c>
      <c r="U6" s="53">
        <v>36</v>
      </c>
      <c r="V6" s="134">
        <f>U6*M6%</f>
        <v>36</v>
      </c>
      <c r="W6" s="53">
        <v>1</v>
      </c>
      <c r="X6" s="185">
        <v>2</v>
      </c>
      <c r="Y6" s="53">
        <v>24</v>
      </c>
      <c r="Z6" s="53">
        <f>X6*Y6</f>
        <v>48</v>
      </c>
      <c r="AA6" s="53">
        <f>Z6*M6%</f>
        <v>48</v>
      </c>
      <c r="AB6" s="53"/>
      <c r="AC6" s="53"/>
      <c r="AD6" s="29"/>
      <c r="AE6" s="29"/>
      <c r="AF6" s="29"/>
      <c r="AG6" s="29"/>
      <c r="AH6" s="29"/>
      <c r="AI6" s="29"/>
      <c r="AJ6" s="29"/>
      <c r="AK6" s="29"/>
    </row>
    <row r="7" spans="1:37" ht="23.25" customHeight="1">
      <c r="A7" s="1" t="s">
        <v>25</v>
      </c>
      <c r="B7" s="3" t="str">
        <f>'MCC_2018-2019 MCC Histoire Chtx'!C7</f>
        <v>Initiation à l’histoire ancienne</v>
      </c>
      <c r="C7" s="4" t="str">
        <f>'MCC_2018-2019 MCC Histoire Chtx'!D7</f>
        <v>LXL1E11
LXL1E12</v>
      </c>
      <c r="D7" s="6"/>
      <c r="E7" s="6"/>
      <c r="F7" s="6" t="s">
        <v>22</v>
      </c>
      <c r="G7" s="8"/>
      <c r="H7" s="5" t="s">
        <v>30</v>
      </c>
      <c r="I7" s="5">
        <v>3</v>
      </c>
      <c r="J7" s="5" t="s">
        <v>31</v>
      </c>
      <c r="K7" s="9">
        <v>48</v>
      </c>
      <c r="L7" s="9">
        <v>48</v>
      </c>
      <c r="M7" s="196">
        <f t="shared" ref="M7:M17" si="0">(K7/L7)*100</f>
        <v>100</v>
      </c>
      <c r="N7" s="10">
        <f>'MCC_2018-2019 MCC Histoire Chtx'!O7</f>
        <v>20</v>
      </c>
      <c r="O7" s="10">
        <f>'MCC_2018-2019 MCC Histoire Chtx'!P7</f>
        <v>0</v>
      </c>
      <c r="P7" s="26">
        <f>'MCC_2018-2019 MCC Histoire Chtx'!Q7</f>
        <v>0</v>
      </c>
      <c r="Q7" s="187">
        <f>V7+AA7+AF7+AK7</f>
        <v>30</v>
      </c>
      <c r="R7" s="52">
        <v>1.5</v>
      </c>
      <c r="S7" s="53">
        <v>1</v>
      </c>
      <c r="T7" s="53">
        <v>20</v>
      </c>
      <c r="U7" s="53">
        <v>30</v>
      </c>
      <c r="V7" s="186">
        <f>U7*M7%</f>
        <v>30</v>
      </c>
      <c r="W7" s="53"/>
      <c r="X7" s="185"/>
      <c r="Y7" s="53"/>
      <c r="Z7" s="53"/>
      <c r="AA7" s="53"/>
      <c r="AB7" s="53"/>
      <c r="AC7" s="53"/>
      <c r="AD7" s="29"/>
      <c r="AE7" s="29"/>
      <c r="AF7" s="29"/>
      <c r="AG7" s="29"/>
      <c r="AH7" s="29"/>
      <c r="AI7" s="29"/>
      <c r="AJ7" s="29"/>
      <c r="AK7" s="29"/>
    </row>
    <row r="8" spans="1:37" ht="23.25" customHeight="1">
      <c r="A8" s="1" t="s">
        <v>32</v>
      </c>
      <c r="B8" s="264" t="str">
        <f>'MCC_2018-2019 MCC Histoire Chtx'!C8</f>
        <v>Méthodologie du travail universitaire en Histoire</v>
      </c>
      <c r="C8" s="4" t="str">
        <f>'MCC_2018-2019 MCC Histoire Chtx'!D8</f>
        <v>LXL1E30
LXL1E31</v>
      </c>
      <c r="D8" s="6"/>
      <c r="E8" s="6"/>
      <c r="F8" s="6" t="s">
        <v>22</v>
      </c>
      <c r="G8" s="8"/>
      <c r="H8" s="5" t="s">
        <v>36</v>
      </c>
      <c r="I8" s="5">
        <v>4</v>
      </c>
      <c r="J8" s="5" t="s">
        <v>24</v>
      </c>
      <c r="K8" s="9">
        <v>48</v>
      </c>
      <c r="L8" s="9">
        <v>48</v>
      </c>
      <c r="M8" s="196">
        <f t="shared" si="0"/>
        <v>100</v>
      </c>
      <c r="N8" s="10">
        <f>'MCC_2018-2019 MCC Histoire Chtx'!O8</f>
        <v>0</v>
      </c>
      <c r="O8" s="10">
        <f>'MCC_2018-2019 MCC Histoire Chtx'!P8</f>
        <v>30</v>
      </c>
      <c r="P8" s="26">
        <f>'MCC_2018-2019 MCC Histoire Chtx'!Q8</f>
        <v>0</v>
      </c>
      <c r="Q8" s="187">
        <f t="shared" ref="Q8:Q17" si="1">V8+AA8+AF8+AK8</f>
        <v>60</v>
      </c>
      <c r="R8" s="52"/>
      <c r="S8" s="53"/>
      <c r="T8" s="53"/>
      <c r="U8" s="53"/>
      <c r="V8" s="186"/>
      <c r="W8" s="53">
        <v>1</v>
      </c>
      <c r="X8" s="185">
        <v>2</v>
      </c>
      <c r="Y8" s="53">
        <v>30</v>
      </c>
      <c r="Z8" s="53">
        <f>X8*Y8</f>
        <v>60</v>
      </c>
      <c r="AA8" s="53">
        <f>Z8*M8%</f>
        <v>60</v>
      </c>
      <c r="AB8" s="53"/>
      <c r="AC8" s="53"/>
      <c r="AD8" s="29"/>
      <c r="AE8" s="29"/>
      <c r="AF8" s="29"/>
      <c r="AG8" s="29"/>
      <c r="AH8" s="29"/>
      <c r="AI8" s="29"/>
      <c r="AJ8" s="29"/>
      <c r="AK8" s="29"/>
    </row>
    <row r="9" spans="1:37" ht="23.25" customHeight="1">
      <c r="A9" s="1" t="s">
        <v>37</v>
      </c>
      <c r="B9" s="3" t="str">
        <f>'MCC_2018-2019 MCC Histoire Chtx'!C11</f>
        <v>Introduction à la géographie humaine</v>
      </c>
      <c r="C9" s="4">
        <f>'MCC_2018-2019 MCC Histoire Chtx'!D11</f>
        <v>0</v>
      </c>
      <c r="D9" s="6"/>
      <c r="E9" s="6"/>
      <c r="F9" s="6" t="s">
        <v>41</v>
      </c>
      <c r="G9" s="8"/>
      <c r="H9" s="5" t="s">
        <v>30</v>
      </c>
      <c r="I9" s="5">
        <v>3</v>
      </c>
      <c r="J9" s="5" t="s">
        <v>42</v>
      </c>
      <c r="K9" s="9">
        <v>48</v>
      </c>
      <c r="L9" s="9">
        <v>48</v>
      </c>
      <c r="M9" s="196">
        <f t="shared" si="0"/>
        <v>100</v>
      </c>
      <c r="N9" s="10">
        <f>'MCC_2018-2019 MCC Histoire Chtx'!O11</f>
        <v>20</v>
      </c>
      <c r="O9" s="10">
        <f>'MCC_2018-2019 MCC Histoire Chtx'!P11</f>
        <v>0</v>
      </c>
      <c r="P9" s="26">
        <f>'MCC_2018-2019 MCC Histoire Chtx'!Q11</f>
        <v>0</v>
      </c>
      <c r="Q9" s="187">
        <f t="shared" si="1"/>
        <v>30</v>
      </c>
      <c r="R9" s="52">
        <v>1.5</v>
      </c>
      <c r="S9" s="53">
        <v>1</v>
      </c>
      <c r="T9" s="53">
        <v>20</v>
      </c>
      <c r="U9" s="53">
        <v>30</v>
      </c>
      <c r="V9" s="186">
        <f>U9*M9%</f>
        <v>30</v>
      </c>
      <c r="W9" s="53"/>
      <c r="X9" s="53"/>
      <c r="Y9" s="53"/>
      <c r="Z9" s="53"/>
      <c r="AA9" s="53"/>
      <c r="AB9" s="53"/>
      <c r="AC9" s="53"/>
      <c r="AD9" s="29"/>
      <c r="AE9" s="29"/>
      <c r="AF9" s="29"/>
      <c r="AG9" s="29"/>
      <c r="AH9" s="29"/>
      <c r="AI9" s="29"/>
      <c r="AJ9" s="29"/>
      <c r="AK9" s="29"/>
    </row>
    <row r="10" spans="1:37" ht="23.25" customHeight="1">
      <c r="A10" s="1" t="s">
        <v>43</v>
      </c>
      <c r="B10" s="12" t="str">
        <f>'MCC_2018-2019 MCC Histoire Chtx'!C13</f>
        <v>Climat, océans, changement climatique</v>
      </c>
      <c r="C10" s="4" t="str">
        <f>'MCC_2018-2019 MCC Histoire Chtx'!D13</f>
        <v>LXL2D10</v>
      </c>
      <c r="D10" s="6"/>
      <c r="E10" s="6"/>
      <c r="F10" s="6" t="s">
        <v>41</v>
      </c>
      <c r="G10" s="8"/>
      <c r="H10" s="5" t="s">
        <v>30</v>
      </c>
      <c r="I10" s="5">
        <v>3</v>
      </c>
      <c r="J10" s="5" t="s">
        <v>42</v>
      </c>
      <c r="K10" s="9">
        <v>48</v>
      </c>
      <c r="L10" s="9">
        <v>48</v>
      </c>
      <c r="M10" s="196">
        <f t="shared" si="0"/>
        <v>100</v>
      </c>
      <c r="N10" s="10">
        <f>'MCC_2018-2019 MCC Histoire Chtx'!O13</f>
        <v>20</v>
      </c>
      <c r="O10" s="10">
        <f>'MCC_2018-2019 MCC Histoire Chtx'!P13</f>
        <v>0</v>
      </c>
      <c r="P10" s="26">
        <f>'MCC_2018-2019 MCC Histoire Chtx'!Q13</f>
        <v>0</v>
      </c>
      <c r="Q10" s="187">
        <f t="shared" si="1"/>
        <v>30</v>
      </c>
      <c r="R10" s="52">
        <v>1.5</v>
      </c>
      <c r="S10" s="53">
        <v>1</v>
      </c>
      <c r="T10" s="53">
        <v>20</v>
      </c>
      <c r="U10" s="53">
        <v>30</v>
      </c>
      <c r="V10" s="186">
        <f>U10*M10%</f>
        <v>30</v>
      </c>
      <c r="W10" s="53"/>
      <c r="X10" s="53"/>
      <c r="Y10" s="53"/>
      <c r="Z10" s="53"/>
      <c r="AA10" s="53"/>
      <c r="AB10" s="53"/>
      <c r="AC10" s="53"/>
      <c r="AD10" s="29"/>
      <c r="AE10" s="29"/>
      <c r="AF10" s="29"/>
      <c r="AG10" s="29"/>
      <c r="AH10" s="29"/>
      <c r="AI10" s="29"/>
      <c r="AJ10" s="29"/>
      <c r="AK10" s="29"/>
    </row>
    <row r="11" spans="1:37" ht="23.25" customHeight="1">
      <c r="A11" s="1" t="s">
        <v>46</v>
      </c>
      <c r="B11" s="12" t="str">
        <f>'MCC_2018-2019 MCC Histoire Chtx'!C14</f>
        <v>Géographie culturelle</v>
      </c>
      <c r="C11" s="4">
        <f>'MCC_2018-2019 MCC Histoire Chtx'!D14</f>
        <v>0</v>
      </c>
      <c r="D11" s="6"/>
      <c r="E11" s="6"/>
      <c r="F11" s="6" t="s">
        <v>41</v>
      </c>
      <c r="G11" s="8"/>
      <c r="H11" s="5" t="s">
        <v>30</v>
      </c>
      <c r="I11" s="5">
        <v>3</v>
      </c>
      <c r="J11" s="5" t="s">
        <v>42</v>
      </c>
      <c r="K11" s="9">
        <v>48</v>
      </c>
      <c r="L11" s="9">
        <v>48</v>
      </c>
      <c r="M11" s="196">
        <f t="shared" si="0"/>
        <v>100</v>
      </c>
      <c r="N11" s="10">
        <f>'MCC_2018-2019 MCC Histoire Chtx'!O14</f>
        <v>20</v>
      </c>
      <c r="O11" s="10">
        <f>'MCC_2018-2019 MCC Histoire Chtx'!P14</f>
        <v>0</v>
      </c>
      <c r="P11" s="26">
        <f>'MCC_2018-2019 MCC Histoire Chtx'!Q14</f>
        <v>0</v>
      </c>
      <c r="Q11" s="187">
        <f t="shared" si="1"/>
        <v>30</v>
      </c>
      <c r="R11" s="52">
        <v>1.5</v>
      </c>
      <c r="S11" s="53">
        <v>1</v>
      </c>
      <c r="T11" s="53">
        <v>20</v>
      </c>
      <c r="U11" s="53">
        <v>30</v>
      </c>
      <c r="V11" s="186">
        <f>U11*M11%</f>
        <v>30</v>
      </c>
      <c r="W11" s="53"/>
      <c r="X11" s="53"/>
      <c r="Y11" s="53"/>
      <c r="Z11" s="53"/>
      <c r="AA11" s="53"/>
      <c r="AB11" s="53"/>
      <c r="AC11" s="53"/>
      <c r="AD11" s="29"/>
      <c r="AE11" s="29"/>
      <c r="AF11" s="29"/>
      <c r="AG11" s="29"/>
      <c r="AH11" s="29"/>
      <c r="AI11" s="29"/>
      <c r="AJ11" s="29"/>
      <c r="AK11" s="29"/>
    </row>
    <row r="12" spans="1:37" ht="23.25" customHeight="1">
      <c r="A12" s="1" t="s">
        <v>49</v>
      </c>
      <c r="B12" s="264" t="str">
        <f>'MCC_2018-2019 MCC Histoire Chtx'!C12</f>
        <v>Méthodes de la géographie</v>
      </c>
      <c r="C12" s="4" t="str">
        <f>'MCC_2018-2019 MCC Histoire Chtx'!D12</f>
        <v>LXL1E71
LXL1E72</v>
      </c>
      <c r="D12" s="6"/>
      <c r="E12" s="6"/>
      <c r="F12" s="6" t="s">
        <v>41</v>
      </c>
      <c r="G12" s="8"/>
      <c r="H12" s="5" t="s">
        <v>36</v>
      </c>
      <c r="I12" s="5">
        <v>4</v>
      </c>
      <c r="J12" s="5" t="s">
        <v>42</v>
      </c>
      <c r="K12" s="9">
        <v>48</v>
      </c>
      <c r="L12" s="9">
        <v>48</v>
      </c>
      <c r="M12" s="196">
        <f t="shared" si="0"/>
        <v>100</v>
      </c>
      <c r="N12" s="10">
        <f>'MCC_2018-2019 MCC Histoire Chtx'!O12</f>
        <v>0</v>
      </c>
      <c r="O12" s="10">
        <f>'MCC_2018-2019 MCC Histoire Chtx'!P12</f>
        <v>30</v>
      </c>
      <c r="P12" s="26">
        <f>'MCC_2018-2019 MCC Histoire Chtx'!Q12</f>
        <v>0</v>
      </c>
      <c r="Q12" s="187">
        <f t="shared" si="1"/>
        <v>60</v>
      </c>
      <c r="R12" s="52"/>
      <c r="S12" s="53"/>
      <c r="T12" s="53"/>
      <c r="U12" s="53"/>
      <c r="V12" s="134"/>
      <c r="W12" s="53">
        <v>1</v>
      </c>
      <c r="X12" s="53">
        <v>2</v>
      </c>
      <c r="Y12" s="53">
        <v>30</v>
      </c>
      <c r="Z12" s="53">
        <f>X12*Y12</f>
        <v>60</v>
      </c>
      <c r="AA12" s="198">
        <f>Z12*M12%</f>
        <v>60</v>
      </c>
      <c r="AB12" s="53"/>
      <c r="AC12" s="53"/>
      <c r="AD12" s="29"/>
      <c r="AE12" s="29"/>
      <c r="AF12" s="29"/>
      <c r="AG12" s="29"/>
      <c r="AH12" s="29"/>
      <c r="AI12" s="29"/>
      <c r="AJ12" s="29"/>
      <c r="AK12" s="29"/>
    </row>
    <row r="13" spans="1:37" ht="23.25" customHeight="1">
      <c r="A13" s="1" t="s">
        <v>52</v>
      </c>
      <c r="B13" s="3" t="str">
        <f>'MCC_2018-2019 MCC Histoire Chtx'!C9</f>
        <v>Atelier d’écriture universitaire S1</v>
      </c>
      <c r="C13" s="4" t="str">
        <f>'MCC_2018-2019 MCC Histoire Chtx'!D9</f>
        <v>LXL1E60
LXL1E61</v>
      </c>
      <c r="D13" s="6"/>
      <c r="E13" s="6"/>
      <c r="F13" s="6" t="s">
        <v>22</v>
      </c>
      <c r="G13" s="8"/>
      <c r="H13" s="5" t="s">
        <v>56</v>
      </c>
      <c r="I13" s="5">
        <v>2</v>
      </c>
      <c r="J13" s="5" t="s">
        <v>57</v>
      </c>
      <c r="K13" s="9">
        <v>48</v>
      </c>
      <c r="L13" s="9">
        <v>48</v>
      </c>
      <c r="M13" s="196">
        <f t="shared" si="0"/>
        <v>100</v>
      </c>
      <c r="N13" s="10">
        <f>'MCC_2018-2019 MCC Histoire Chtx'!O9</f>
        <v>0</v>
      </c>
      <c r="O13" s="10">
        <f>'MCC_2018-2019 MCC Histoire Chtx'!P9</f>
        <v>15</v>
      </c>
      <c r="P13" s="26">
        <f>'MCC_2018-2019 MCC Histoire Chtx'!Q9</f>
        <v>0</v>
      </c>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customHeight="1">
      <c r="A14" s="1" t="s">
        <v>58</v>
      </c>
      <c r="B14" s="177" t="str">
        <f>'MCC_2018-2019 MCC Histoire Chtx'!C15</f>
        <v xml:space="preserve">Choix langue vivante S1 </v>
      </c>
      <c r="C14" s="165">
        <f>'MCC_2018-2019 MCC Histoire Chtx'!D15</f>
        <v>0</v>
      </c>
      <c r="D14" s="166"/>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customHeight="1">
      <c r="A15" s="1" t="s">
        <v>61</v>
      </c>
      <c r="B15" s="13" t="str">
        <f>'MCC_2018-2019 MCC Histoire Chtx'!C16</f>
        <v>Allemand S1</v>
      </c>
      <c r="C15" s="5" t="str">
        <f>'MCC_2018-2019 MCC Histoire Chtx'!D16</f>
        <v>LXL1E4D</v>
      </c>
      <c r="D15" s="6"/>
      <c r="E15" s="6"/>
      <c r="F15" s="6" t="s">
        <v>41</v>
      </c>
      <c r="G15" s="8"/>
      <c r="H15" s="5" t="s">
        <v>56</v>
      </c>
      <c r="I15" s="5">
        <v>2</v>
      </c>
      <c r="J15" s="10"/>
      <c r="K15" s="9">
        <v>0</v>
      </c>
      <c r="L15" s="9">
        <v>4</v>
      </c>
      <c r="M15" s="196">
        <f t="shared" si="0"/>
        <v>0</v>
      </c>
      <c r="N15" s="10">
        <f>'MCC_2018-2019 MCC Histoire Chtx'!O16</f>
        <v>0</v>
      </c>
      <c r="O15" s="10">
        <f>'MCC_2018-2019 MCC Histoire Chtx'!P16</f>
        <v>18</v>
      </c>
      <c r="P15" s="26">
        <f>'MCC_2018-2019 MCC Histoire Chtx'!Q16</f>
        <v>0</v>
      </c>
      <c r="Q15" s="187">
        <f t="shared" si="1"/>
        <v>0</v>
      </c>
      <c r="R15" s="52"/>
      <c r="S15" s="53"/>
      <c r="T15" s="53"/>
      <c r="U15" s="53"/>
      <c r="V15" s="134"/>
      <c r="W15" s="53">
        <v>1</v>
      </c>
      <c r="X15" s="185">
        <v>1</v>
      </c>
      <c r="Y15" s="53">
        <v>18</v>
      </c>
      <c r="Z15" s="53">
        <f>X15*Y15</f>
        <v>18</v>
      </c>
      <c r="AA15" s="53">
        <f>Z15*M15%</f>
        <v>0</v>
      </c>
      <c r="AB15" s="53"/>
      <c r="AC15" s="53"/>
      <c r="AD15" s="29"/>
      <c r="AE15" s="29"/>
      <c r="AF15" s="29"/>
      <c r="AG15" s="29"/>
      <c r="AH15" s="29"/>
      <c r="AI15" s="29"/>
      <c r="AJ15" s="29"/>
      <c r="AK15" s="29"/>
    </row>
    <row r="16" spans="1:37" ht="23.25" customHeight="1">
      <c r="A16" s="1" t="s">
        <v>65</v>
      </c>
      <c r="B16" s="13" t="str">
        <f>'MCC_2018-2019 MCC Histoire Chtx'!C17</f>
        <v>Anglais S1</v>
      </c>
      <c r="C16" s="5" t="str">
        <f>'MCC_2018-2019 MCC Histoire Chtx'!D17</f>
        <v>LXL1E4E</v>
      </c>
      <c r="D16" s="6"/>
      <c r="E16" s="6"/>
      <c r="F16" s="6" t="s">
        <v>41</v>
      </c>
      <c r="G16" s="8"/>
      <c r="H16" s="5" t="s">
        <v>56</v>
      </c>
      <c r="I16" s="5">
        <v>2</v>
      </c>
      <c r="J16" s="10"/>
      <c r="K16" s="9">
        <v>29</v>
      </c>
      <c r="L16" s="9">
        <v>29</v>
      </c>
      <c r="M16" s="196">
        <f t="shared" si="0"/>
        <v>100</v>
      </c>
      <c r="N16" s="10">
        <f>'MCC_2018-2019 MCC Histoire Chtx'!O17</f>
        <v>0</v>
      </c>
      <c r="O16" s="10">
        <f>'MCC_2018-2019 MCC Histoire Chtx'!P17</f>
        <v>18</v>
      </c>
      <c r="P16" s="26">
        <f>'MCC_2018-2019 MCC Histoire Chtx'!Q17</f>
        <v>0</v>
      </c>
      <c r="Q16" s="187">
        <f t="shared" si="1"/>
        <v>18</v>
      </c>
      <c r="R16" s="52"/>
      <c r="S16" s="53"/>
      <c r="T16" s="53"/>
      <c r="U16" s="53"/>
      <c r="V16" s="134"/>
      <c r="W16" s="53">
        <v>1</v>
      </c>
      <c r="X16" s="185">
        <v>1</v>
      </c>
      <c r="Y16" s="53">
        <v>18</v>
      </c>
      <c r="Z16" s="53">
        <f>X16*Y16</f>
        <v>18</v>
      </c>
      <c r="AA16" s="198">
        <f>Z16*M16%</f>
        <v>18</v>
      </c>
      <c r="AB16" s="53"/>
      <c r="AC16" s="53"/>
      <c r="AD16" s="29"/>
      <c r="AE16" s="29"/>
      <c r="AF16" s="29"/>
      <c r="AG16" s="29"/>
      <c r="AH16" s="29"/>
      <c r="AI16" s="29"/>
      <c r="AJ16" s="29"/>
      <c r="AK16" s="29"/>
    </row>
    <row r="17" spans="1:37" ht="23.25" customHeight="1">
      <c r="A17" s="1" t="s">
        <v>68</v>
      </c>
      <c r="B17" s="13" t="str">
        <f>'MCC_2018-2019 MCC Histoire Chtx'!C18</f>
        <v>Espagnol S1</v>
      </c>
      <c r="C17" s="5" t="str">
        <f>'MCC_2018-2019 MCC Histoire Chtx'!D18</f>
        <v>LXL1E4F</v>
      </c>
      <c r="D17" s="6"/>
      <c r="E17" s="6"/>
      <c r="F17" s="6" t="s">
        <v>41</v>
      </c>
      <c r="G17" s="8"/>
      <c r="H17" s="5" t="s">
        <v>56</v>
      </c>
      <c r="I17" s="5">
        <v>2</v>
      </c>
      <c r="J17" s="10"/>
      <c r="K17" s="9">
        <v>13</v>
      </c>
      <c r="L17" s="9">
        <v>56</v>
      </c>
      <c r="M17" s="196">
        <f t="shared" si="0"/>
        <v>23.214285714285715</v>
      </c>
      <c r="N17" s="10">
        <f>'MCC_2018-2019 MCC Histoire Chtx'!O18</f>
        <v>0</v>
      </c>
      <c r="O17" s="10">
        <f>'MCC_2018-2019 MCC Histoire Chtx'!P18</f>
        <v>18</v>
      </c>
      <c r="P17" s="26">
        <f>'MCC_2018-2019 MCC Histoire Chtx'!Q18</f>
        <v>0</v>
      </c>
      <c r="Q17" s="187">
        <f t="shared" si="1"/>
        <v>4.1785714285714288</v>
      </c>
      <c r="R17" s="52"/>
      <c r="S17" s="53"/>
      <c r="T17" s="53"/>
      <c r="U17" s="53"/>
      <c r="V17" s="134"/>
      <c r="W17" s="53">
        <v>1</v>
      </c>
      <c r="X17" s="185">
        <v>1</v>
      </c>
      <c r="Y17" s="53">
        <v>18</v>
      </c>
      <c r="Z17" s="53">
        <f>X17*Y17</f>
        <v>18</v>
      </c>
      <c r="AA17" s="198">
        <f>Z17*M17%</f>
        <v>4.1785714285714288</v>
      </c>
      <c r="AB17" s="53"/>
      <c r="AC17" s="53"/>
      <c r="AD17" s="29"/>
      <c r="AE17" s="29"/>
      <c r="AF17" s="29"/>
      <c r="AG17" s="29"/>
      <c r="AH17" s="29"/>
      <c r="AI17" s="29"/>
      <c r="AJ17" s="29"/>
      <c r="AK17" s="29"/>
    </row>
    <row r="18" spans="1:37" ht="23.25" customHeight="1">
      <c r="A18" s="199"/>
      <c r="B18" s="1413" t="s">
        <v>295</v>
      </c>
      <c r="C18" s="1348"/>
      <c r="D18" s="1348"/>
      <c r="E18" s="1348"/>
      <c r="F18" s="1348"/>
      <c r="G18" s="1348"/>
      <c r="H18" s="1348"/>
      <c r="I18" s="1348"/>
      <c r="J18" s="1348"/>
      <c r="K18" s="1348"/>
      <c r="L18" s="1348"/>
      <c r="M18" s="1348"/>
      <c r="N18" s="221">
        <f>SUM(N6:N17)</f>
        <v>104</v>
      </c>
      <c r="O18" s="209">
        <f>SUM(O6:O17)</f>
        <v>153</v>
      </c>
      <c r="P18" s="209"/>
      <c r="Q18" s="210"/>
      <c r="R18" s="148"/>
      <c r="S18" s="149"/>
      <c r="T18" s="149"/>
      <c r="U18" s="149"/>
      <c r="V18" s="149"/>
      <c r="W18" s="149"/>
      <c r="X18" s="149"/>
      <c r="Y18" s="149"/>
      <c r="Z18" s="149"/>
      <c r="AA18" s="149"/>
      <c r="AB18" s="149"/>
      <c r="AC18" s="149"/>
      <c r="AD18" s="112"/>
      <c r="AE18" s="112"/>
      <c r="AF18" s="112"/>
      <c r="AG18" s="112"/>
      <c r="AH18" s="112"/>
      <c r="AI18" s="112"/>
      <c r="AJ18" s="112"/>
      <c r="AK18" s="112"/>
    </row>
    <row r="19" spans="1:37" ht="23.25" customHeight="1">
      <c r="A19" s="214"/>
      <c r="B19" s="1349" t="s">
        <v>261</v>
      </c>
      <c r="C19" s="1350"/>
      <c r="D19" s="1350"/>
      <c r="E19" s="1350"/>
      <c r="F19" s="1350"/>
      <c r="G19" s="1350"/>
      <c r="H19" s="1350"/>
      <c r="I19" s="1350"/>
      <c r="J19" s="1350"/>
      <c r="K19" s="1350"/>
      <c r="L19" s="1350"/>
      <c r="M19" s="1350"/>
      <c r="N19" s="209"/>
      <c r="O19" s="209"/>
      <c r="P19" s="209"/>
      <c r="Q19" s="210">
        <f>SUM(Q6:Q17)</f>
        <v>346.17857142857144</v>
      </c>
      <c r="R19" s="215"/>
      <c r="S19" s="220"/>
      <c r="T19" s="216"/>
      <c r="U19" s="216"/>
      <c r="V19" s="220"/>
      <c r="W19" s="216"/>
      <c r="X19" s="220"/>
      <c r="Y19" s="216"/>
      <c r="Z19" s="216"/>
      <c r="AA19" s="220"/>
      <c r="AB19" s="220"/>
      <c r="AC19" s="220"/>
      <c r="AD19" s="218"/>
      <c r="AE19" s="217"/>
      <c r="AF19" s="218"/>
      <c r="AG19" s="112"/>
      <c r="AH19" s="218"/>
      <c r="AI19" s="112"/>
      <c r="AJ19" s="218"/>
      <c r="AK19" s="218"/>
    </row>
    <row r="20" spans="1:37" ht="23.25" customHeight="1">
      <c r="A20" s="101"/>
      <c r="B20" s="102"/>
      <c r="C20" s="201"/>
      <c r="D20" s="202"/>
      <c r="E20" s="103"/>
      <c r="F20" s="103"/>
      <c r="G20" s="203"/>
      <c r="H20" s="102"/>
      <c r="I20" s="102"/>
      <c r="J20" s="102"/>
      <c r="K20" s="204"/>
      <c r="L20" s="205"/>
      <c r="M20" s="205"/>
      <c r="N20" s="207"/>
      <c r="O20" s="104"/>
      <c r="P20" s="208"/>
      <c r="Q20" s="105"/>
      <c r="R20" s="138"/>
      <c r="S20" s="219"/>
      <c r="T20" s="139"/>
      <c r="U20" s="139"/>
      <c r="V20" s="219"/>
      <c r="W20" s="139"/>
      <c r="X20" s="219"/>
      <c r="Y20" s="139"/>
      <c r="Z20" s="139"/>
      <c r="AA20" s="219"/>
      <c r="AB20" s="219"/>
      <c r="AC20" s="219"/>
      <c r="AD20" s="108"/>
      <c r="AE20" s="107"/>
      <c r="AF20" s="108"/>
      <c r="AG20" s="106"/>
      <c r="AH20" s="108"/>
      <c r="AI20" s="106"/>
      <c r="AJ20" s="108"/>
      <c r="AK20" s="108"/>
    </row>
    <row r="21" spans="1:37" ht="23.25" customHeight="1">
      <c r="A21" s="65"/>
      <c r="B21" s="66" t="str">
        <f>'MCC_2018-2019 MCC Histoire Chtx'!C22</f>
        <v>Semestre 2  LICENCE 1 HISTOIRE CHATEAUROUX</v>
      </c>
      <c r="C21" s="72" t="str">
        <f>'MCC_2018-2019 MCC Histoire Chtx'!D22</f>
        <v xml:space="preserve"> LXL2EE</v>
      </c>
      <c r="D21" s="72"/>
      <c r="E21" s="65"/>
      <c r="F21" s="65"/>
      <c r="G21" s="72"/>
      <c r="H21" s="65"/>
      <c r="I21" s="65"/>
      <c r="J21" s="65"/>
      <c r="K21" s="65"/>
      <c r="L21" s="72"/>
      <c r="M21" s="72"/>
      <c r="N21" s="72"/>
      <c r="O21" s="65"/>
      <c r="P21" s="65"/>
      <c r="Q21" s="65"/>
      <c r="R21" s="140"/>
      <c r="S21" s="141"/>
      <c r="T21" s="142"/>
      <c r="U21" s="142"/>
      <c r="V21" s="143"/>
      <c r="W21" s="142"/>
      <c r="X21" s="143"/>
      <c r="Y21" s="142"/>
      <c r="Z21" s="142"/>
      <c r="AA21" s="143"/>
      <c r="AB21" s="143"/>
      <c r="AC21" s="143"/>
      <c r="AD21" s="75"/>
      <c r="AE21" s="67"/>
      <c r="AF21" s="75"/>
      <c r="AG21" s="75"/>
      <c r="AH21" s="75"/>
      <c r="AI21" s="75"/>
      <c r="AJ21" s="75"/>
      <c r="AK21" s="75"/>
    </row>
    <row r="22" spans="1:37" ht="23.25" customHeight="1">
      <c r="A22" s="65"/>
      <c r="B22" s="68" t="e">
        <f>'MCC_2018-2019 MCC Histoire Chtx'!#REF!</f>
        <v>#REF!</v>
      </c>
      <c r="C22" s="65" t="e">
        <f>'MCC_2018-2019 MCC Histoire Chtx'!#REF!</f>
        <v>#REF!</v>
      </c>
      <c r="D22" s="65"/>
      <c r="E22" s="65"/>
      <c r="F22" s="65"/>
      <c r="G22" s="65"/>
      <c r="H22" s="65"/>
      <c r="I22" s="65"/>
      <c r="J22" s="65"/>
      <c r="K22" s="69"/>
      <c r="L22" s="69"/>
      <c r="M22" s="69"/>
      <c r="N22" s="65"/>
      <c r="O22" s="65"/>
      <c r="P22" s="65"/>
      <c r="Q22" s="65"/>
      <c r="R22" s="140"/>
      <c r="S22" s="144"/>
      <c r="T22" s="142"/>
      <c r="U22" s="142"/>
      <c r="V22" s="142"/>
      <c r="W22" s="142"/>
      <c r="X22" s="142"/>
      <c r="Y22" s="142"/>
      <c r="Z22" s="142"/>
      <c r="AA22" s="142"/>
      <c r="AB22" s="142"/>
      <c r="AC22" s="142"/>
      <c r="AD22" s="67"/>
      <c r="AE22" s="67"/>
      <c r="AF22" s="67"/>
      <c r="AG22" s="67"/>
      <c r="AH22" s="67"/>
      <c r="AI22" s="67"/>
      <c r="AJ22" s="67"/>
      <c r="AK22" s="67"/>
    </row>
    <row r="23" spans="1:37" ht="23.25" customHeight="1">
      <c r="A23" s="65"/>
      <c r="B23" s="70" t="e">
        <f>'MCC_2018-2019 MCC Histoire Chtx'!#REF!</f>
        <v>#REF!</v>
      </c>
      <c r="C23" s="65" t="e">
        <f>'MCC_2018-2019 MCC Histoire Chtx'!#REF!</f>
        <v>#REF!</v>
      </c>
      <c r="D23" s="73"/>
      <c r="E23" s="73"/>
      <c r="F23" s="73"/>
      <c r="G23" s="65"/>
      <c r="H23" s="65"/>
      <c r="I23" s="73"/>
      <c r="J23" s="65"/>
      <c r="K23" s="73"/>
      <c r="L23" s="73"/>
      <c r="M23" s="73"/>
      <c r="N23" s="65"/>
      <c r="O23" s="73"/>
      <c r="P23" s="65"/>
      <c r="Q23" s="65"/>
      <c r="R23" s="145"/>
      <c r="S23" s="144"/>
      <c r="T23" s="146"/>
      <c r="U23" s="146"/>
      <c r="V23" s="142"/>
      <c r="W23" s="142"/>
      <c r="X23" s="146"/>
      <c r="Y23" s="146"/>
      <c r="Z23" s="146"/>
      <c r="AA23" s="146"/>
      <c r="AB23" s="146"/>
      <c r="AC23" s="146"/>
      <c r="AD23" s="79"/>
      <c r="AE23" s="79"/>
      <c r="AF23" s="67"/>
      <c r="AG23" s="79"/>
      <c r="AH23" s="79"/>
      <c r="AI23" s="79"/>
      <c r="AJ23" s="67"/>
      <c r="AK23" s="79"/>
    </row>
    <row r="24" spans="1:37" ht="27.75" customHeight="1">
      <c r="A24" s="60" t="s">
        <v>17</v>
      </c>
      <c r="B24" s="61" t="str">
        <f>'MCC_2018-2019 MCC Histoire Chtx'!C23</f>
        <v>Approche de l'histoire contemporaine</v>
      </c>
      <c r="C24" s="62" t="str">
        <f>'MCC_2018-2019 MCC Histoire Chtx'!D23</f>
        <v>LXL2E20
LXL2E7D</v>
      </c>
      <c r="D24" s="76"/>
      <c r="E24" s="76"/>
      <c r="F24" s="76" t="s">
        <v>22</v>
      </c>
      <c r="G24" s="63"/>
      <c r="H24" s="62" t="s">
        <v>23</v>
      </c>
      <c r="I24" s="77">
        <v>6</v>
      </c>
      <c r="J24" s="62" t="s">
        <v>24</v>
      </c>
      <c r="K24" s="192">
        <v>48</v>
      </c>
      <c r="L24" s="192">
        <v>48</v>
      </c>
      <c r="M24" s="196">
        <f>(K24/L24)*100</f>
        <v>100</v>
      </c>
      <c r="N24" s="64">
        <f>'MCC_2018-2019 MCC Histoire Chtx'!O23</f>
        <v>24</v>
      </c>
      <c r="O24" s="78">
        <f>'MCC_2018-2019 MCC Histoire Chtx'!P23</f>
        <v>24</v>
      </c>
      <c r="P24" s="71">
        <f>'MCC_2018-2019 MCC Histoire Chtx'!Q23</f>
        <v>0</v>
      </c>
      <c r="Q24" s="187">
        <f t="shared" ref="Q24:Q34" si="2">V24+AA24+AF24+AK24</f>
        <v>36</v>
      </c>
      <c r="R24" s="52">
        <v>1.5</v>
      </c>
      <c r="S24" s="147">
        <v>1</v>
      </c>
      <c r="T24" s="53">
        <v>24</v>
      </c>
      <c r="U24" s="53">
        <v>36</v>
      </c>
      <c r="V24" s="134">
        <f>U24*M24%</f>
        <v>36</v>
      </c>
      <c r="W24" s="147">
        <v>1</v>
      </c>
      <c r="X24" s="53"/>
      <c r="Y24" s="53">
        <v>24</v>
      </c>
      <c r="Z24" s="53">
        <f t="shared" ref="Z24:Z29" si="3">X24*Y24</f>
        <v>0</v>
      </c>
      <c r="AA24" s="53">
        <f>Z24*M24%</f>
        <v>0</v>
      </c>
      <c r="AB24" s="53"/>
      <c r="AC24" s="53"/>
      <c r="AD24" s="29"/>
      <c r="AE24" s="29"/>
      <c r="AF24" s="74"/>
      <c r="AG24" s="29"/>
      <c r="AH24" s="29"/>
      <c r="AI24" s="29"/>
      <c r="AJ24" s="74"/>
      <c r="AK24" s="29"/>
    </row>
    <row r="25" spans="1:37" ht="27.75" customHeight="1">
      <c r="A25" s="1" t="s">
        <v>25</v>
      </c>
      <c r="B25" s="15" t="str">
        <f>'MCC_2018-2019 MCC Histoire Chtx'!C28</f>
        <v>Géographie régionale de la France</v>
      </c>
      <c r="C25" s="5" t="str">
        <f>'MCC_2018-2019 MCC Histoire Chtx'!D28</f>
        <v>LXL3E7A</v>
      </c>
      <c r="D25" s="6"/>
      <c r="E25" s="6"/>
      <c r="F25" s="6" t="s">
        <v>41</v>
      </c>
      <c r="G25" s="8"/>
      <c r="H25" s="5" t="s">
        <v>23</v>
      </c>
      <c r="I25" s="5">
        <v>6</v>
      </c>
      <c r="J25" s="5" t="s">
        <v>42</v>
      </c>
      <c r="K25" s="9">
        <v>48</v>
      </c>
      <c r="L25" s="9">
        <v>48</v>
      </c>
      <c r="M25" s="196">
        <f>(K25/L25)*100</f>
        <v>100</v>
      </c>
      <c r="N25" s="10">
        <f>'MCC_2018-2019 MCC Histoire Chtx'!O28</f>
        <v>24</v>
      </c>
      <c r="O25" s="265">
        <f>'MCC_2018-2019 MCC Histoire Chtx'!P28</f>
        <v>24</v>
      </c>
      <c r="P25" s="26">
        <f>'MCC_2018-2019 MCC Histoire Chtx'!Q28</f>
        <v>0</v>
      </c>
      <c r="Q25" s="187">
        <f t="shared" si="2"/>
        <v>36</v>
      </c>
      <c r="R25" s="52">
        <v>1.5</v>
      </c>
      <c r="S25" s="147">
        <v>1</v>
      </c>
      <c r="T25" s="53">
        <v>24</v>
      </c>
      <c r="U25" s="53">
        <v>36</v>
      </c>
      <c r="V25" s="134">
        <f>U25*M25%</f>
        <v>36</v>
      </c>
      <c r="W25" s="53">
        <v>1</v>
      </c>
      <c r="X25" s="53"/>
      <c r="Y25" s="53">
        <v>21</v>
      </c>
      <c r="Z25" s="53">
        <f t="shared" si="3"/>
        <v>0</v>
      </c>
      <c r="AA25" s="53">
        <f>Z25*M25%</f>
        <v>0</v>
      </c>
      <c r="AB25" s="53"/>
      <c r="AC25" s="53"/>
      <c r="AD25" s="29"/>
      <c r="AE25" s="29"/>
      <c r="AF25" s="29"/>
      <c r="AG25" s="29"/>
      <c r="AH25" s="29"/>
      <c r="AI25" s="29"/>
      <c r="AJ25" s="29"/>
      <c r="AK25" s="29"/>
    </row>
    <row r="26" spans="1:37" ht="23.25" customHeight="1">
      <c r="A26" s="47"/>
      <c r="B26" s="82" t="e">
        <f>'MCC_2018-2019 MCC Histoire Chtx'!#REF!</f>
        <v>#REF!</v>
      </c>
      <c r="C26" s="38" t="e">
        <f>'MCC_2018-2019 MCC Histoire Chtx'!#REF!</f>
        <v>#REF!</v>
      </c>
      <c r="D26" s="36"/>
      <c r="E26" s="36"/>
      <c r="F26" s="36"/>
      <c r="G26" s="40"/>
      <c r="H26" s="38"/>
      <c r="I26" s="38"/>
      <c r="J26" s="38"/>
      <c r="K26" s="47"/>
      <c r="L26" s="47"/>
      <c r="M26" s="47"/>
      <c r="N26" s="38"/>
      <c r="O26" s="38"/>
      <c r="P26" s="41"/>
      <c r="Q26" s="42"/>
      <c r="R26" s="125"/>
      <c r="S26" s="135"/>
      <c r="T26" s="135"/>
      <c r="U26" s="135"/>
      <c r="V26" s="135"/>
      <c r="W26" s="135"/>
      <c r="X26" s="135"/>
      <c r="Y26" s="135"/>
      <c r="Z26" s="135"/>
      <c r="AA26" s="135"/>
      <c r="AB26" s="135"/>
      <c r="AC26" s="135"/>
      <c r="AD26" s="33"/>
      <c r="AE26" s="33"/>
      <c r="AF26" s="33"/>
      <c r="AG26" s="33"/>
      <c r="AH26" s="33"/>
      <c r="AI26" s="33"/>
      <c r="AJ26" s="33"/>
      <c r="AK26" s="33"/>
    </row>
    <row r="27" spans="1:37" ht="23.25" customHeight="1">
      <c r="A27" s="1" t="s">
        <v>32</v>
      </c>
      <c r="B27" s="15" t="str">
        <f>'MCC_2018-2019 MCC Histoire Chtx'!C24</f>
        <v>Approches de l'histoire médiévale</v>
      </c>
      <c r="C27" s="5" t="str">
        <f>'MCC_2018-2019 MCC Histoire Chtx'!D24</f>
        <v>LXL2E10
LXL2E7C</v>
      </c>
      <c r="D27" s="20"/>
      <c r="E27" s="6"/>
      <c r="F27" s="6" t="s">
        <v>22</v>
      </c>
      <c r="G27" s="8"/>
      <c r="H27" s="5" t="s">
        <v>23</v>
      </c>
      <c r="I27" s="5">
        <v>6</v>
      </c>
      <c r="J27" s="5" t="s">
        <v>31</v>
      </c>
      <c r="K27" s="9">
        <v>48</v>
      </c>
      <c r="L27" s="9">
        <v>48</v>
      </c>
      <c r="M27" s="196">
        <f>(K27/L27)*100</f>
        <v>100</v>
      </c>
      <c r="N27" s="10">
        <f>'MCC_2018-2019 MCC Histoire Chtx'!O24</f>
        <v>24</v>
      </c>
      <c r="O27" s="10">
        <f>'MCC_2018-2019 MCC Histoire Chtx'!P24</f>
        <v>24</v>
      </c>
      <c r="P27" s="26">
        <f>'MCC_2018-2019 MCC Histoire Chtx'!Q24</f>
        <v>0</v>
      </c>
      <c r="Q27" s="187">
        <f t="shared" si="2"/>
        <v>60</v>
      </c>
      <c r="R27" s="52">
        <v>1.5</v>
      </c>
      <c r="S27" s="53">
        <v>1</v>
      </c>
      <c r="T27" s="53">
        <v>24</v>
      </c>
      <c r="U27" s="53">
        <v>36</v>
      </c>
      <c r="V27" s="134">
        <f>U27*M27%</f>
        <v>36</v>
      </c>
      <c r="W27" s="53">
        <v>1</v>
      </c>
      <c r="X27" s="53">
        <v>1</v>
      </c>
      <c r="Y27" s="53">
        <v>24</v>
      </c>
      <c r="Z27" s="53">
        <f t="shared" si="3"/>
        <v>24</v>
      </c>
      <c r="AA27" s="198">
        <f>Z27*M27%</f>
        <v>24</v>
      </c>
      <c r="AB27" s="53"/>
      <c r="AC27" s="53"/>
      <c r="AD27" s="29"/>
      <c r="AE27" s="29"/>
      <c r="AF27" s="29"/>
      <c r="AG27" s="29"/>
      <c r="AH27" s="29"/>
      <c r="AI27" s="29"/>
      <c r="AJ27" s="29"/>
      <c r="AK27" s="29"/>
    </row>
    <row r="28" spans="1:37" ht="23.25" customHeight="1">
      <c r="A28" s="1" t="s">
        <v>37</v>
      </c>
      <c r="B28" s="15" t="str">
        <f>'MCC_2018-2019 MCC Histoire Chtx'!C25</f>
        <v>Fondamentaux de l’histoire des religions 1</v>
      </c>
      <c r="C28" s="5" t="str">
        <f>'MCC_2018-2019 MCC Histoire Chtx'!D25</f>
        <v>LXL2E31</v>
      </c>
      <c r="D28" s="20"/>
      <c r="E28" s="6"/>
      <c r="F28" s="6" t="s">
        <v>22</v>
      </c>
      <c r="G28" s="8"/>
      <c r="H28" s="5" t="s">
        <v>143</v>
      </c>
      <c r="I28" s="5">
        <v>3</v>
      </c>
      <c r="J28" s="5" t="s">
        <v>31</v>
      </c>
      <c r="K28" s="9">
        <v>48</v>
      </c>
      <c r="L28" s="9">
        <v>48</v>
      </c>
      <c r="M28" s="196">
        <f>(K28/L28)*100</f>
        <v>100</v>
      </c>
      <c r="N28" s="10">
        <f>'MCC_2018-2019 MCC Histoire Chtx'!O25</f>
        <v>24</v>
      </c>
      <c r="O28" s="10">
        <f>'MCC_2018-2019 MCC Histoire Chtx'!P25</f>
        <v>0</v>
      </c>
      <c r="P28" s="26">
        <f>'MCC_2018-2019 MCC Histoire Chtx'!Q25</f>
        <v>0</v>
      </c>
      <c r="Q28" s="187">
        <f t="shared" si="2"/>
        <v>36</v>
      </c>
      <c r="R28" s="52">
        <v>1.5</v>
      </c>
      <c r="S28" s="53">
        <v>1</v>
      </c>
      <c r="T28" s="53">
        <v>24</v>
      </c>
      <c r="U28" s="53">
        <v>36</v>
      </c>
      <c r="V28" s="134">
        <f>U28*M28%</f>
        <v>36</v>
      </c>
      <c r="W28" s="53"/>
      <c r="X28" s="53"/>
      <c r="Y28" s="53"/>
      <c r="Z28" s="53"/>
      <c r="AA28" s="53"/>
      <c r="AB28" s="53"/>
      <c r="AC28" s="53"/>
      <c r="AD28" s="29"/>
      <c r="AE28" s="29"/>
      <c r="AF28" s="29"/>
      <c r="AG28" s="29"/>
      <c r="AH28" s="29"/>
      <c r="AI28" s="29"/>
      <c r="AJ28" s="29"/>
      <c r="AK28" s="29"/>
    </row>
    <row r="29" spans="1:37" ht="23.25" customHeight="1">
      <c r="A29" s="1" t="s">
        <v>43</v>
      </c>
      <c r="B29" s="15" t="str">
        <f>'MCC_2018-2019 MCC Histoire Chtx'!C27</f>
        <v>Atelier d’histoire ancienne</v>
      </c>
      <c r="C29" s="5" t="str">
        <f>'MCC_2018-2019 MCC Histoire Chtx'!D27</f>
        <v>LXL2E6C</v>
      </c>
      <c r="D29" s="20"/>
      <c r="E29" s="11"/>
      <c r="F29" s="6" t="s">
        <v>22</v>
      </c>
      <c r="G29" s="8"/>
      <c r="H29" s="5" t="s">
        <v>36</v>
      </c>
      <c r="I29" s="5">
        <v>4</v>
      </c>
      <c r="J29" s="5" t="s">
        <v>31</v>
      </c>
      <c r="K29" s="9">
        <v>48</v>
      </c>
      <c r="L29" s="9">
        <v>48</v>
      </c>
      <c r="M29" s="196">
        <f>(K29/L29)*100</f>
        <v>100</v>
      </c>
      <c r="N29" s="10">
        <f>'MCC_2018-2019 MCC Histoire Chtx'!O27</f>
        <v>0</v>
      </c>
      <c r="O29" s="10">
        <f>'MCC_2018-2019 MCC Histoire Chtx'!P27</f>
        <v>30</v>
      </c>
      <c r="P29" s="26">
        <f>'MCC_2018-2019 MCC Histoire Chtx'!Q27</f>
        <v>0</v>
      </c>
      <c r="Q29" s="187">
        <f t="shared" si="2"/>
        <v>30</v>
      </c>
      <c r="R29" s="52"/>
      <c r="S29" s="53"/>
      <c r="T29" s="53"/>
      <c r="U29" s="53"/>
      <c r="V29" s="53"/>
      <c r="W29" s="53">
        <v>1</v>
      </c>
      <c r="X29" s="53">
        <v>1</v>
      </c>
      <c r="Y29" s="53">
        <v>30</v>
      </c>
      <c r="Z29" s="53">
        <f t="shared" si="3"/>
        <v>30</v>
      </c>
      <c r="AA29" s="53">
        <f>Z29*M29%</f>
        <v>30</v>
      </c>
      <c r="AB29" s="53"/>
      <c r="AC29" s="53"/>
      <c r="AD29" s="29"/>
      <c r="AE29" s="29"/>
      <c r="AF29" s="29"/>
      <c r="AG29" s="29"/>
      <c r="AH29" s="29"/>
      <c r="AI29" s="29"/>
      <c r="AJ29" s="29"/>
      <c r="AK29" s="29"/>
    </row>
    <row r="30" spans="1:37" ht="23.25" customHeight="1">
      <c r="A30" s="1" t="s">
        <v>46</v>
      </c>
      <c r="B30" s="15" t="str">
        <f>'MCC_2018-2019 MCC Histoire Chtx'!C26</f>
        <v>Introduction aux Sciences Humaines et Sociales</v>
      </c>
      <c r="C30" s="5">
        <f>'MCC_2018-2019 MCC Histoire Chtx'!D26</f>
        <v>0</v>
      </c>
      <c r="D30" s="20"/>
      <c r="E30" s="11"/>
      <c r="F30" s="6" t="s">
        <v>22</v>
      </c>
      <c r="G30" s="8"/>
      <c r="H30" s="5" t="s">
        <v>30</v>
      </c>
      <c r="I30" s="5">
        <v>3</v>
      </c>
      <c r="J30" s="5" t="s">
        <v>57</v>
      </c>
      <c r="K30" s="9">
        <v>48</v>
      </c>
      <c r="L30" s="9">
        <v>48</v>
      </c>
      <c r="M30" s="196">
        <f>(K30/L30)*100</f>
        <v>100</v>
      </c>
      <c r="N30" s="10">
        <f>'MCC_2018-2019 MCC Histoire Chtx'!O26</f>
        <v>24</v>
      </c>
      <c r="O30" s="10">
        <f>'MCC_2018-2019 MCC Histoire Chtx'!P26</f>
        <v>0</v>
      </c>
      <c r="P30" s="26">
        <f>'MCC_2018-2019 MCC Histoire Chtx'!Q26</f>
        <v>0</v>
      </c>
      <c r="Q30" s="187">
        <f t="shared" si="2"/>
        <v>36</v>
      </c>
      <c r="R30" s="52">
        <v>1.5</v>
      </c>
      <c r="S30" s="53">
        <v>1</v>
      </c>
      <c r="T30" s="53">
        <v>24</v>
      </c>
      <c r="U30" s="53">
        <v>36</v>
      </c>
      <c r="V30" s="134">
        <f>U30*M30%</f>
        <v>36</v>
      </c>
      <c r="W30" s="53"/>
      <c r="X30" s="53"/>
      <c r="Y30" s="53"/>
      <c r="Z30" s="53"/>
      <c r="AA30" s="53"/>
      <c r="AB30" s="53"/>
      <c r="AC30" s="53"/>
      <c r="AD30" s="29"/>
      <c r="AE30" s="29"/>
      <c r="AF30" s="29"/>
      <c r="AG30" s="29"/>
      <c r="AH30" s="29"/>
      <c r="AI30" s="29"/>
      <c r="AJ30" s="29"/>
      <c r="AK30" s="29"/>
    </row>
    <row r="31" spans="1:37" ht="23.25" customHeight="1">
      <c r="A31" s="184" t="s">
        <v>49</v>
      </c>
      <c r="B31" s="194" t="str">
        <f>'MCC_2018-2019 MCC Histoire Chtx'!C29</f>
        <v>Choix langue vivante S2</v>
      </c>
      <c r="C31" s="165">
        <f>'MCC_2018-2019 MCC Histoire Chtx'!D29</f>
        <v>0</v>
      </c>
      <c r="D31" s="189"/>
      <c r="E31" s="167"/>
      <c r="F31" s="166" t="s">
        <v>41</v>
      </c>
      <c r="G31" s="168"/>
      <c r="H31" s="169"/>
      <c r="I31" s="169"/>
      <c r="J31" s="169"/>
      <c r="K31" s="188"/>
      <c r="L31" s="188"/>
      <c r="M31" s="188"/>
      <c r="N31" s="169"/>
      <c r="O31" s="169"/>
      <c r="P31" s="171"/>
      <c r="Q31" s="172"/>
      <c r="R31" s="173"/>
      <c r="S31" s="174"/>
      <c r="T31" s="174"/>
      <c r="U31" s="174"/>
      <c r="V31" s="174"/>
      <c r="W31" s="174"/>
      <c r="X31" s="174"/>
      <c r="Y31" s="174"/>
      <c r="Z31" s="174"/>
      <c r="AA31" s="174"/>
      <c r="AB31" s="174"/>
      <c r="AC31" s="174"/>
      <c r="AD31" s="176"/>
      <c r="AE31" s="176"/>
      <c r="AF31" s="176"/>
      <c r="AG31" s="176"/>
      <c r="AH31" s="176"/>
      <c r="AI31" s="176"/>
      <c r="AJ31" s="176"/>
      <c r="AK31" s="176"/>
    </row>
    <row r="32" spans="1:37" ht="23.25" customHeight="1">
      <c r="A32" s="1" t="s">
        <v>148</v>
      </c>
      <c r="B32" s="21" t="str">
        <f>'MCC_2018-2019 MCC Histoire Chtx'!C30</f>
        <v>Allemand S2</v>
      </c>
      <c r="C32" s="5" t="str">
        <f>'MCC_2018-2019 MCC Histoire Chtx'!D30</f>
        <v>LXL2E4A</v>
      </c>
      <c r="D32" s="22"/>
      <c r="E32" s="6"/>
      <c r="F32" s="6" t="s">
        <v>41</v>
      </c>
      <c r="G32" s="8"/>
      <c r="H32" s="5" t="s">
        <v>56</v>
      </c>
      <c r="I32" s="5">
        <v>2</v>
      </c>
      <c r="J32" s="10"/>
      <c r="K32" s="9">
        <v>0</v>
      </c>
      <c r="L32" s="9">
        <v>4</v>
      </c>
      <c r="M32" s="196">
        <f>(K32/L32)*100</f>
        <v>0</v>
      </c>
      <c r="N32" s="10">
        <f>'MCC_2018-2019 MCC Histoire Chtx'!O30</f>
        <v>0</v>
      </c>
      <c r="O32" s="10">
        <f>'MCC_2018-2019 MCC Histoire Chtx'!P30</f>
        <v>18</v>
      </c>
      <c r="P32" s="26">
        <f>'MCC_2018-2019 MCC Histoire Chtx'!Q30</f>
        <v>0</v>
      </c>
      <c r="Q32" s="187">
        <f t="shared" si="2"/>
        <v>0</v>
      </c>
      <c r="R32" s="52"/>
      <c r="S32" s="53"/>
      <c r="T32" s="53"/>
      <c r="U32" s="53"/>
      <c r="V32" s="53"/>
      <c r="W32" s="53">
        <v>1</v>
      </c>
      <c r="X32" s="53">
        <v>1</v>
      </c>
      <c r="Y32" s="10">
        <v>18</v>
      </c>
      <c r="Z32" s="53">
        <f>X32*Y32</f>
        <v>18</v>
      </c>
      <c r="AA32" s="198">
        <f>Z32*M32%</f>
        <v>0</v>
      </c>
      <c r="AB32" s="53"/>
      <c r="AC32" s="53"/>
      <c r="AD32" s="29"/>
      <c r="AE32" s="29"/>
      <c r="AF32" s="29"/>
      <c r="AG32" s="29"/>
      <c r="AH32" s="29"/>
      <c r="AI32" s="29"/>
      <c r="AJ32" s="29"/>
      <c r="AK32" s="29"/>
    </row>
    <row r="33" spans="1:37" ht="23.25" customHeight="1">
      <c r="A33" s="1" t="s">
        <v>150</v>
      </c>
      <c r="B33" s="21" t="str">
        <f>'MCC_2018-2019 MCC Histoire Chtx'!C31</f>
        <v>Anglais S2</v>
      </c>
      <c r="C33" s="5" t="str">
        <f>'MCC_2018-2019 MCC Histoire Chtx'!D31</f>
        <v>LXL2E4B</v>
      </c>
      <c r="D33" s="22"/>
      <c r="E33" s="6"/>
      <c r="F33" s="6" t="s">
        <v>41</v>
      </c>
      <c r="G33" s="8"/>
      <c r="H33" s="5" t="s">
        <v>56</v>
      </c>
      <c r="I33" s="5">
        <v>2</v>
      </c>
      <c r="J33" s="10"/>
      <c r="K33" s="9">
        <v>29</v>
      </c>
      <c r="L33" s="9">
        <v>29</v>
      </c>
      <c r="M33" s="196">
        <f>(K33/L33)*100</f>
        <v>100</v>
      </c>
      <c r="N33" s="10">
        <f>'MCC_2018-2019 MCC Histoire Chtx'!O31</f>
        <v>0</v>
      </c>
      <c r="O33" s="10">
        <f>'MCC_2018-2019 MCC Histoire Chtx'!P31</f>
        <v>18</v>
      </c>
      <c r="P33" s="26">
        <f>'MCC_2018-2019 MCC Histoire Chtx'!Q31</f>
        <v>0</v>
      </c>
      <c r="Q33" s="187">
        <f t="shared" si="2"/>
        <v>18</v>
      </c>
      <c r="R33" s="52"/>
      <c r="S33" s="53"/>
      <c r="T33" s="53"/>
      <c r="U33" s="53"/>
      <c r="V33" s="53"/>
      <c r="W33" s="53">
        <v>1</v>
      </c>
      <c r="X33" s="53">
        <v>1</v>
      </c>
      <c r="Y33" s="10">
        <v>18</v>
      </c>
      <c r="Z33" s="53">
        <f>X33*Y33</f>
        <v>18</v>
      </c>
      <c r="AA33" s="198">
        <f>Z33*M33%</f>
        <v>18</v>
      </c>
      <c r="AB33" s="53"/>
      <c r="AC33" s="53"/>
      <c r="AD33" s="29"/>
      <c r="AE33" s="29"/>
      <c r="AF33" s="29"/>
      <c r="AG33" s="29"/>
      <c r="AH33" s="29"/>
      <c r="AI33" s="29"/>
      <c r="AJ33" s="29"/>
      <c r="AK33" s="29"/>
    </row>
    <row r="34" spans="1:37" ht="23.25" customHeight="1">
      <c r="A34" s="1" t="s">
        <v>152</v>
      </c>
      <c r="B34" s="21" t="str">
        <f>'MCC_2018-2019 MCC Histoire Chtx'!C32</f>
        <v>Espagnol S2</v>
      </c>
      <c r="C34" s="5" t="str">
        <f>'MCC_2018-2019 MCC Histoire Chtx'!D32</f>
        <v>LXL2E4C</v>
      </c>
      <c r="D34" s="22"/>
      <c r="E34" s="6"/>
      <c r="F34" s="6" t="s">
        <v>41</v>
      </c>
      <c r="G34" s="8"/>
      <c r="H34" s="5" t="s">
        <v>56</v>
      </c>
      <c r="I34" s="5">
        <v>2</v>
      </c>
      <c r="J34" s="10"/>
      <c r="K34" s="9">
        <v>13</v>
      </c>
      <c r="L34" s="9">
        <v>56</v>
      </c>
      <c r="M34" s="196">
        <f>(K34/L34)*100</f>
        <v>23.214285714285715</v>
      </c>
      <c r="N34" s="10">
        <f>'MCC_2018-2019 MCC Histoire Chtx'!O32</f>
        <v>0</v>
      </c>
      <c r="O34" s="10">
        <f>'MCC_2018-2019 MCC Histoire Chtx'!P32</f>
        <v>18</v>
      </c>
      <c r="P34" s="26">
        <f>'MCC_2018-2019 MCC Histoire Chtx'!Q32</f>
        <v>0</v>
      </c>
      <c r="Q34" s="187">
        <f t="shared" si="2"/>
        <v>4.1785714285714288</v>
      </c>
      <c r="R34" s="52"/>
      <c r="S34" s="53"/>
      <c r="T34" s="53"/>
      <c r="U34" s="53"/>
      <c r="V34" s="53"/>
      <c r="W34" s="53">
        <v>1</v>
      </c>
      <c r="X34" s="53">
        <v>1</v>
      </c>
      <c r="Y34" s="10">
        <v>18</v>
      </c>
      <c r="Z34" s="53">
        <f>X34*Y34</f>
        <v>18</v>
      </c>
      <c r="AA34" s="198">
        <f>Z34*M34%</f>
        <v>4.1785714285714288</v>
      </c>
      <c r="AB34" s="53"/>
      <c r="AC34" s="53"/>
      <c r="AD34" s="29"/>
      <c r="AE34" s="29"/>
      <c r="AF34" s="29"/>
      <c r="AG34" s="29"/>
      <c r="AH34" s="29"/>
      <c r="AI34" s="29"/>
      <c r="AJ34" s="29"/>
      <c r="AK34" s="29"/>
    </row>
    <row r="35" spans="1:37" ht="23.25" customHeight="1">
      <c r="A35" s="199"/>
      <c r="B35" s="1413" t="s">
        <v>294</v>
      </c>
      <c r="C35" s="1348"/>
      <c r="D35" s="1348"/>
      <c r="E35" s="1348"/>
      <c r="F35" s="1348"/>
      <c r="G35" s="1348"/>
      <c r="H35" s="1348"/>
      <c r="I35" s="1348"/>
      <c r="J35" s="1348"/>
      <c r="K35" s="1348"/>
      <c r="L35" s="1348"/>
      <c r="M35" s="1348"/>
      <c r="N35" s="221">
        <f>SUM(N24:N34)</f>
        <v>120</v>
      </c>
      <c r="O35" s="209">
        <f>SUM(O34,O24:O29)</f>
        <v>120</v>
      </c>
      <c r="P35" s="209"/>
      <c r="Q35" s="210"/>
      <c r="R35" s="148"/>
      <c r="S35" s="149"/>
      <c r="T35" s="149"/>
      <c r="U35" s="149"/>
      <c r="V35" s="149"/>
      <c r="W35" s="149"/>
      <c r="X35" s="149"/>
      <c r="Y35" s="149"/>
      <c r="Z35" s="149"/>
      <c r="AA35" s="149"/>
      <c r="AB35" s="149"/>
      <c r="AC35" s="149"/>
      <c r="AD35" s="112"/>
      <c r="AE35" s="112"/>
      <c r="AF35" s="112"/>
      <c r="AG35" s="112"/>
      <c r="AH35" s="112"/>
      <c r="AI35" s="112"/>
      <c r="AJ35" s="112"/>
      <c r="AK35" s="112"/>
    </row>
    <row r="36" spans="1:37" ht="23.25" customHeight="1">
      <c r="A36" s="214"/>
      <c r="B36" s="1349" t="s">
        <v>265</v>
      </c>
      <c r="C36" s="1350"/>
      <c r="D36" s="1350"/>
      <c r="E36" s="1350"/>
      <c r="F36" s="1350"/>
      <c r="G36" s="1350"/>
      <c r="H36" s="1350"/>
      <c r="I36" s="1350"/>
      <c r="J36" s="1350"/>
      <c r="K36" s="1350"/>
      <c r="L36" s="1350"/>
      <c r="M36" s="1350"/>
      <c r="N36" s="209"/>
      <c r="O36" s="209"/>
      <c r="P36" s="209"/>
      <c r="Q36" s="210">
        <f>SUM(Q24:Q34)</f>
        <v>256.17857142857144</v>
      </c>
      <c r="R36" s="215"/>
      <c r="S36" s="220"/>
      <c r="T36" s="216"/>
      <c r="U36" s="216"/>
      <c r="V36" s="220"/>
      <c r="W36" s="216"/>
      <c r="X36" s="220"/>
      <c r="Y36" s="216"/>
      <c r="Z36" s="216"/>
      <c r="AA36" s="220"/>
      <c r="AB36" s="220"/>
      <c r="AC36" s="220"/>
      <c r="AD36" s="218"/>
      <c r="AE36" s="217"/>
      <c r="AF36" s="218"/>
      <c r="AG36" s="112"/>
      <c r="AH36" s="218"/>
      <c r="AI36" s="112"/>
      <c r="AJ36" s="218"/>
      <c r="AK36" s="218"/>
    </row>
    <row r="37" spans="1:37" ht="23.25" customHeight="1">
      <c r="A37" s="110"/>
      <c r="B37" s="111"/>
      <c r="C37" s="111"/>
      <c r="D37" s="111"/>
      <c r="E37" s="111"/>
      <c r="F37" s="111"/>
      <c r="G37" s="111"/>
      <c r="H37" s="111"/>
      <c r="I37" s="111"/>
      <c r="J37" s="111"/>
      <c r="K37" s="111"/>
      <c r="L37" s="111"/>
      <c r="M37" s="111"/>
      <c r="N37" s="111"/>
      <c r="O37" s="111"/>
      <c r="P37" s="111"/>
      <c r="Q37" s="116"/>
      <c r="R37" s="150"/>
      <c r="S37" s="151"/>
      <c r="T37" s="151"/>
      <c r="U37" s="151"/>
      <c r="V37" s="151"/>
      <c r="W37" s="151"/>
      <c r="X37" s="151"/>
      <c r="Y37" s="151"/>
      <c r="Z37" s="151"/>
      <c r="AA37" s="151"/>
      <c r="AB37" s="151"/>
      <c r="AC37" s="151"/>
      <c r="AD37" s="109"/>
      <c r="AE37" s="109"/>
      <c r="AF37" s="109"/>
      <c r="AG37" s="109"/>
      <c r="AH37" s="109"/>
      <c r="AI37" s="109"/>
      <c r="AJ37" s="109"/>
      <c r="AK37" s="109"/>
    </row>
    <row r="38" spans="1:37" ht="23.25" customHeight="1">
      <c r="A38" s="80"/>
      <c r="B38" s="96" t="e">
        <f>'MCC_2018-2019 MCC Histoire Chtx'!#REF!</f>
        <v>#REF!</v>
      </c>
      <c r="C38" s="80" t="e">
        <f>'MCC_2018-2019 MCC Histoire Chtx'!#REF!</f>
        <v>#REF!</v>
      </c>
      <c r="D38" s="80"/>
      <c r="E38" s="80"/>
      <c r="F38" s="80"/>
      <c r="G38" s="80"/>
      <c r="H38" s="80"/>
      <c r="I38" s="80"/>
      <c r="J38" s="80"/>
      <c r="K38" s="97">
        <v>23</v>
      </c>
      <c r="L38" s="97"/>
      <c r="M38" s="97"/>
      <c r="N38" s="80"/>
      <c r="O38" s="80"/>
      <c r="P38" s="98"/>
      <c r="Q38" s="99"/>
      <c r="R38" s="133"/>
      <c r="S38" s="152"/>
      <c r="T38" s="152"/>
      <c r="U38" s="152"/>
      <c r="V38" s="152"/>
      <c r="W38" s="152"/>
      <c r="X38" s="152"/>
      <c r="Y38" s="152"/>
      <c r="Z38" s="152"/>
      <c r="AA38" s="152"/>
      <c r="AB38" s="152"/>
      <c r="AC38" s="152"/>
      <c r="AD38" s="81"/>
      <c r="AE38" s="81"/>
      <c r="AF38" s="81"/>
      <c r="AG38" s="81"/>
      <c r="AH38" s="81"/>
      <c r="AI38" s="81"/>
      <c r="AJ38" s="81"/>
      <c r="AK38" s="81"/>
    </row>
    <row r="39" spans="1:37" ht="27" customHeight="1">
      <c r="A39" s="1" t="s">
        <v>17</v>
      </c>
      <c r="B39" s="15" t="str">
        <f>'MCC_2018-2019 MCC Histoire Chtx'!C38</f>
        <v>Histoire ancienne : fondements institutionnels et socio-culturels (CM et TD)</v>
      </c>
      <c r="C39" s="5" t="str">
        <f>'MCC_2018-2019 MCC Histoire Chtx'!D38</f>
        <v>LXL3E10</v>
      </c>
      <c r="D39" s="6" t="s">
        <v>130</v>
      </c>
      <c r="E39" s="11"/>
      <c r="F39" s="6" t="s">
        <v>22</v>
      </c>
      <c r="G39" s="8"/>
      <c r="H39" s="5" t="s">
        <v>23</v>
      </c>
      <c r="I39" s="5" t="s">
        <v>23</v>
      </c>
      <c r="J39" s="5" t="s">
        <v>31</v>
      </c>
      <c r="K39" s="9">
        <v>25</v>
      </c>
      <c r="L39" s="9">
        <v>25</v>
      </c>
      <c r="M39" s="196">
        <f t="shared" ref="M39:M53" si="4">(K39/L39)*100</f>
        <v>100</v>
      </c>
      <c r="N39" s="10">
        <f>'MCC_2018-2019 MCC Histoire Chtx'!O38</f>
        <v>24</v>
      </c>
      <c r="O39" s="10" t="str">
        <f>'MCC_2018-2019 MCC Histoire Chtx'!Q38</f>
        <v/>
      </c>
      <c r="P39" s="26" t="str">
        <f>'MCC_2018-2019 MCC Histoire Chtx'!T38</f>
        <v>50% CC
50% CT</v>
      </c>
      <c r="Q39" s="187">
        <f t="shared" ref="Q39:Q52" si="5">V39+AA39+AF39+AK39</f>
        <v>60</v>
      </c>
      <c r="R39" s="52">
        <v>1.5</v>
      </c>
      <c r="S39" s="53">
        <v>1</v>
      </c>
      <c r="T39" s="53">
        <v>24</v>
      </c>
      <c r="U39" s="53">
        <v>36</v>
      </c>
      <c r="V39" s="186">
        <f>U39*M39%</f>
        <v>36</v>
      </c>
      <c r="W39" s="53">
        <v>1</v>
      </c>
      <c r="X39" s="53">
        <v>1</v>
      </c>
      <c r="Y39" s="53">
        <v>24</v>
      </c>
      <c r="Z39" s="53">
        <f>X39*Y39</f>
        <v>24</v>
      </c>
      <c r="AA39" s="198">
        <f>M39*Z39%</f>
        <v>24</v>
      </c>
      <c r="AB39" s="53"/>
      <c r="AC39" s="53"/>
      <c r="AD39" s="46"/>
      <c r="AE39" s="46"/>
      <c r="AF39" s="46"/>
      <c r="AG39" s="46"/>
      <c r="AH39" s="46"/>
      <c r="AI39" s="46"/>
      <c r="AJ39" s="46"/>
      <c r="AK39" s="46"/>
    </row>
    <row r="40" spans="1:37" ht="25.5" customHeight="1">
      <c r="A40" s="1" t="s">
        <v>25</v>
      </c>
      <c r="B40" s="15" t="str">
        <f>'MCC_2018-2019 MCC Histoire Chtx'!C39</f>
        <v>Histoire moderne : fondements institutionnels et politiques</v>
      </c>
      <c r="C40" s="5" t="str">
        <f>'MCC_2018-2019 MCC Histoire Chtx'!D39</f>
        <v>LXL3E20</v>
      </c>
      <c r="D40" s="6" t="s">
        <v>130</v>
      </c>
      <c r="E40" s="11"/>
      <c r="F40" s="6" t="s">
        <v>22</v>
      </c>
      <c r="G40" s="8"/>
      <c r="H40" s="5" t="s">
        <v>23</v>
      </c>
      <c r="I40" s="5" t="s">
        <v>23</v>
      </c>
      <c r="J40" s="5" t="s">
        <v>24</v>
      </c>
      <c r="K40" s="9">
        <v>25</v>
      </c>
      <c r="L40" s="9">
        <v>25</v>
      </c>
      <c r="M40" s="196">
        <f t="shared" si="4"/>
        <v>100</v>
      </c>
      <c r="N40" s="10">
        <f>'MCC_2018-2019 MCC Histoire Chtx'!O39</f>
        <v>24</v>
      </c>
      <c r="O40" s="10" t="str">
        <f>'MCC_2018-2019 MCC Histoire Chtx'!Q39</f>
        <v/>
      </c>
      <c r="P40" s="26" t="str">
        <f>'MCC_2018-2019 MCC Histoire Chtx'!T39</f>
        <v>50%CC
50% CT</v>
      </c>
      <c r="Q40" s="187">
        <f t="shared" si="5"/>
        <v>60</v>
      </c>
      <c r="R40" s="52">
        <v>1.5</v>
      </c>
      <c r="S40" s="53">
        <v>1</v>
      </c>
      <c r="T40" s="53">
        <v>24</v>
      </c>
      <c r="U40" s="53">
        <v>36</v>
      </c>
      <c r="V40" s="134">
        <f>U40*M40%</f>
        <v>36</v>
      </c>
      <c r="W40" s="53">
        <v>1</v>
      </c>
      <c r="X40" s="53">
        <v>1</v>
      </c>
      <c r="Y40" s="53">
        <v>24</v>
      </c>
      <c r="Z40" s="53">
        <f>X40*Y40</f>
        <v>24</v>
      </c>
      <c r="AA40" s="53">
        <f>M40*Z40%</f>
        <v>24</v>
      </c>
      <c r="AB40" s="53"/>
      <c r="AC40" s="53"/>
      <c r="AD40" s="46"/>
      <c r="AE40" s="46"/>
      <c r="AF40" s="46"/>
      <c r="AG40" s="46"/>
      <c r="AH40" s="46"/>
      <c r="AI40" s="46"/>
      <c r="AJ40" s="46"/>
      <c r="AK40" s="46"/>
    </row>
    <row r="41" spans="1:37" ht="23.25" customHeight="1">
      <c r="A41" s="184" t="s">
        <v>32</v>
      </c>
      <c r="B41" s="189" t="str">
        <f>'MCC_2018-2019 MCC Histoire Chtx'!C44</f>
        <v>Choix langue vivante S3</v>
      </c>
      <c r="C41" s="165">
        <f>'MCC_2018-2019 MCC Histoire Chtx'!D44</f>
        <v>0</v>
      </c>
      <c r="D41" s="166" t="s">
        <v>130</v>
      </c>
      <c r="E41" s="167"/>
      <c r="F41" s="166" t="s">
        <v>41</v>
      </c>
      <c r="G41" s="168">
        <v>1</v>
      </c>
      <c r="H41" s="169"/>
      <c r="I41" s="169"/>
      <c r="J41" s="169"/>
      <c r="K41" s="188"/>
      <c r="L41" s="188"/>
      <c r="M41" s="188"/>
      <c r="N41" s="169"/>
      <c r="O41" s="169"/>
      <c r="P41" s="171"/>
      <c r="Q41" s="212"/>
      <c r="R41" s="173"/>
      <c r="S41" s="174"/>
      <c r="T41" s="174"/>
      <c r="U41" s="174"/>
      <c r="V41" s="174"/>
      <c r="W41" s="174"/>
      <c r="X41" s="174"/>
      <c r="Y41" s="174"/>
      <c r="Z41" s="174"/>
      <c r="AA41" s="174"/>
      <c r="AB41" s="174"/>
      <c r="AC41" s="174"/>
      <c r="AD41" s="222"/>
      <c r="AE41" s="222"/>
      <c r="AF41" s="222"/>
      <c r="AG41" s="222"/>
      <c r="AH41" s="222"/>
      <c r="AI41" s="222"/>
      <c r="AJ41" s="222"/>
      <c r="AK41" s="222"/>
    </row>
    <row r="42" spans="1:37" ht="23.25" customHeight="1">
      <c r="A42" s="1" t="s">
        <v>184</v>
      </c>
      <c r="B42" s="21" t="str">
        <f>'MCC_2018-2019 MCC Histoire Chtx'!C45</f>
        <v>Allemand S3</v>
      </c>
      <c r="C42" s="5" t="str">
        <f>'MCC_2018-2019 MCC Histoire Chtx'!D45</f>
        <v>LXL3E3A</v>
      </c>
      <c r="D42" s="6" t="s">
        <v>130</v>
      </c>
      <c r="E42" s="6" t="s">
        <v>289</v>
      </c>
      <c r="F42" s="6" t="s">
        <v>41</v>
      </c>
      <c r="G42" s="8"/>
      <c r="H42" s="5" t="s">
        <v>56</v>
      </c>
      <c r="I42" s="5" t="s">
        <v>56</v>
      </c>
      <c r="J42" s="10"/>
      <c r="K42" s="9">
        <v>1</v>
      </c>
      <c r="L42" s="9">
        <v>11</v>
      </c>
      <c r="M42" s="196">
        <f t="shared" si="4"/>
        <v>9.0909090909090917</v>
      </c>
      <c r="N42" s="10" t="str">
        <f>'MCC_2018-2019 MCC Histoire Chtx'!O45</f>
        <v/>
      </c>
      <c r="O42" s="244">
        <f>'MCC_2018-2019 MCC Histoire Chtx'!P45</f>
        <v>18</v>
      </c>
      <c r="P42" s="26" t="str">
        <f>'MCC_2018-2019 MCC Histoire Chtx'!Q45</f>
        <v/>
      </c>
      <c r="Q42" s="187">
        <f t="shared" si="5"/>
        <v>1.6363636363636365</v>
      </c>
      <c r="R42" s="52"/>
      <c r="S42" s="53"/>
      <c r="T42" s="53"/>
      <c r="U42" s="53"/>
      <c r="V42" s="53"/>
      <c r="W42" s="53">
        <v>1</v>
      </c>
      <c r="X42" s="53">
        <v>1</v>
      </c>
      <c r="Y42" s="10">
        <v>18</v>
      </c>
      <c r="Z42" s="53">
        <f t="shared" ref="Z42:Z49" si="6">X42*Y42</f>
        <v>18</v>
      </c>
      <c r="AA42" s="198">
        <f t="shared" ref="AA42:AA47" si="7">M42*Z42%</f>
        <v>1.6363636363636365</v>
      </c>
      <c r="AB42" s="53"/>
      <c r="AC42" s="53"/>
      <c r="AD42" s="46"/>
      <c r="AE42" s="46"/>
      <c r="AF42" s="46"/>
      <c r="AG42" s="46"/>
      <c r="AH42" s="46"/>
      <c r="AI42" s="46"/>
      <c r="AJ42" s="46"/>
      <c r="AK42" s="46"/>
    </row>
    <row r="43" spans="1:37" ht="23.25" customHeight="1">
      <c r="A43" s="1" t="s">
        <v>185</v>
      </c>
      <c r="B43" s="21" t="str">
        <f>'MCC_2018-2019 MCC Histoire Chtx'!C46</f>
        <v>Anglais S3</v>
      </c>
      <c r="C43" s="5" t="str">
        <f>'MCC_2018-2019 MCC Histoire Chtx'!D46</f>
        <v>LXL3E3B</v>
      </c>
      <c r="D43" s="6" t="s">
        <v>130</v>
      </c>
      <c r="E43" s="6" t="s">
        <v>290</v>
      </c>
      <c r="F43" s="6" t="s">
        <v>41</v>
      </c>
      <c r="G43" s="8"/>
      <c r="H43" s="5" t="s">
        <v>56</v>
      </c>
      <c r="I43" s="5" t="s">
        <v>56</v>
      </c>
      <c r="J43" s="10"/>
      <c r="K43" s="9">
        <v>20</v>
      </c>
      <c r="L43" s="9">
        <v>35</v>
      </c>
      <c r="M43" s="196">
        <f t="shared" si="4"/>
        <v>57.142857142857139</v>
      </c>
      <c r="N43" s="10" t="str">
        <f>'MCC_2018-2019 MCC Histoire Chtx'!O46</f>
        <v/>
      </c>
      <c r="O43" s="10">
        <f>'MCC_2018-2019 MCC Histoire Chtx'!P46</f>
        <v>18</v>
      </c>
      <c r="P43" s="26" t="str">
        <f>'MCC_2018-2019 MCC Histoire Chtx'!Q46</f>
        <v/>
      </c>
      <c r="Q43" s="187">
        <f t="shared" si="5"/>
        <v>10.285714285714285</v>
      </c>
      <c r="R43" s="52"/>
      <c r="S43" s="53"/>
      <c r="T43" s="53"/>
      <c r="U43" s="53"/>
      <c r="V43" s="53"/>
      <c r="W43" s="53">
        <v>1</v>
      </c>
      <c r="X43" s="53">
        <v>1</v>
      </c>
      <c r="Y43" s="10">
        <v>18</v>
      </c>
      <c r="Z43" s="53">
        <f t="shared" si="6"/>
        <v>18</v>
      </c>
      <c r="AA43" s="198">
        <f t="shared" si="7"/>
        <v>10.285714285714285</v>
      </c>
      <c r="AB43" s="53"/>
      <c r="AC43" s="53"/>
      <c r="AD43" s="46"/>
      <c r="AE43" s="46"/>
      <c r="AF43" s="46"/>
      <c r="AG43" s="46"/>
      <c r="AH43" s="46"/>
      <c r="AI43" s="46"/>
      <c r="AJ43" s="46"/>
      <c r="AK43" s="46"/>
    </row>
    <row r="44" spans="1:37" ht="23.25" customHeight="1">
      <c r="A44" s="1" t="s">
        <v>186</v>
      </c>
      <c r="B44" s="21" t="str">
        <f>'MCC_2018-2019 MCC Histoire Chtx'!C47</f>
        <v>Espagnol S3</v>
      </c>
      <c r="C44" s="5" t="str">
        <f>'MCC_2018-2019 MCC Histoire Chtx'!D47</f>
        <v>LXL3E3C</v>
      </c>
      <c r="D44" s="6" t="s">
        <v>130</v>
      </c>
      <c r="E44" s="6" t="s">
        <v>289</v>
      </c>
      <c r="F44" s="6" t="s">
        <v>41</v>
      </c>
      <c r="G44" s="8"/>
      <c r="H44" s="5" t="s">
        <v>56</v>
      </c>
      <c r="I44" s="5" t="s">
        <v>56</v>
      </c>
      <c r="J44" s="10"/>
      <c r="K44" s="9">
        <v>4</v>
      </c>
      <c r="L44" s="9">
        <v>21</v>
      </c>
      <c r="M44" s="196">
        <f t="shared" si="4"/>
        <v>19.047619047619047</v>
      </c>
      <c r="N44" s="10" t="str">
        <f>'MCC_2018-2019 MCC Histoire Chtx'!O47</f>
        <v/>
      </c>
      <c r="O44" s="244">
        <f>'MCC_2018-2019 MCC Histoire Chtx'!P47</f>
        <v>18</v>
      </c>
      <c r="P44" s="26" t="str">
        <f>'MCC_2018-2019 MCC Histoire Chtx'!Q47</f>
        <v/>
      </c>
      <c r="Q44" s="187">
        <f t="shared" si="5"/>
        <v>3.4285714285714284</v>
      </c>
      <c r="R44" s="52"/>
      <c r="S44" s="53"/>
      <c r="T44" s="53"/>
      <c r="U44" s="53"/>
      <c r="V44" s="53"/>
      <c r="W44" s="53">
        <v>1</v>
      </c>
      <c r="X44" s="53">
        <v>1</v>
      </c>
      <c r="Y44" s="10">
        <v>18</v>
      </c>
      <c r="Z44" s="53">
        <f t="shared" si="6"/>
        <v>18</v>
      </c>
      <c r="AA44" s="198">
        <f t="shared" si="7"/>
        <v>3.4285714285714284</v>
      </c>
      <c r="AB44" s="53"/>
      <c r="AC44" s="53"/>
      <c r="AD44" s="46"/>
      <c r="AE44" s="46"/>
      <c r="AF44" s="46"/>
      <c r="AG44" s="46"/>
      <c r="AH44" s="46"/>
      <c r="AI44" s="46"/>
      <c r="AJ44" s="46"/>
      <c r="AK44" s="46"/>
    </row>
    <row r="45" spans="1:37" ht="23.25" customHeight="1">
      <c r="A45" s="1" t="s">
        <v>37</v>
      </c>
      <c r="B45" s="15" t="str">
        <f>'MCC_2018-2019 MCC Histoire Chtx'!C40</f>
        <v>Latin S3</v>
      </c>
      <c r="C45" s="5" t="str">
        <f>'MCC_2018-2019 MCC Histoire Chtx'!D40</f>
        <v>LXL3E50</v>
      </c>
      <c r="D45" s="6" t="s">
        <v>130</v>
      </c>
      <c r="E45" s="16"/>
      <c r="F45" s="6" t="s">
        <v>41</v>
      </c>
      <c r="G45" s="8"/>
      <c r="H45" s="5" t="s">
        <v>56</v>
      </c>
      <c r="I45" s="5" t="s">
        <v>56</v>
      </c>
      <c r="J45" s="10"/>
      <c r="K45" s="9">
        <v>25</v>
      </c>
      <c r="L45" s="9">
        <v>25</v>
      </c>
      <c r="M45" s="196">
        <f t="shared" si="4"/>
        <v>100</v>
      </c>
      <c r="N45" s="10" t="str">
        <f>'MCC_2018-2019 MCC Histoire Chtx'!O40</f>
        <v/>
      </c>
      <c r="O45" s="10">
        <f>'MCC_2018-2019 MCC Histoire Chtx'!P40</f>
        <v>20</v>
      </c>
      <c r="P45" s="26" t="str">
        <f>'MCC_2018-2019 MCC Histoire Chtx'!Q40</f>
        <v/>
      </c>
      <c r="Q45" s="187">
        <f t="shared" si="5"/>
        <v>20</v>
      </c>
      <c r="R45" s="52"/>
      <c r="S45" s="53"/>
      <c r="T45" s="53"/>
      <c r="U45" s="53"/>
      <c r="V45" s="53"/>
      <c r="W45" s="53">
        <v>1</v>
      </c>
      <c r="X45" s="53">
        <v>1</v>
      </c>
      <c r="Y45" s="10">
        <v>20</v>
      </c>
      <c r="Z45" s="53">
        <f t="shared" si="6"/>
        <v>20</v>
      </c>
      <c r="AA45" s="198">
        <f t="shared" si="7"/>
        <v>20</v>
      </c>
      <c r="AB45" s="53"/>
      <c r="AC45" s="53"/>
      <c r="AD45" s="46"/>
      <c r="AE45" s="46"/>
      <c r="AF45" s="46"/>
      <c r="AG45" s="46"/>
      <c r="AH45" s="46"/>
      <c r="AI45" s="46"/>
      <c r="AJ45" s="46"/>
      <c r="AK45" s="46"/>
    </row>
    <row r="46" spans="1:37" ht="23.25" customHeight="1">
      <c r="A46" s="1" t="s">
        <v>43</v>
      </c>
      <c r="B46" s="15" t="str">
        <f>'MCC_2018-2019 MCC Histoire Chtx'!C43</f>
        <v>Informatique/bureautique (salle informatique)</v>
      </c>
      <c r="C46" s="5" t="str">
        <f>'MCC_2018-2019 MCC Histoire Chtx'!D43</f>
        <v>LXL3E40</v>
      </c>
      <c r="D46" s="6" t="s">
        <v>130</v>
      </c>
      <c r="E46" s="6"/>
      <c r="F46" s="6" t="s">
        <v>41</v>
      </c>
      <c r="G46" s="8"/>
      <c r="H46" s="5" t="s">
        <v>56</v>
      </c>
      <c r="I46" s="5" t="s">
        <v>56</v>
      </c>
      <c r="J46" s="10"/>
      <c r="K46" s="9">
        <v>25</v>
      </c>
      <c r="L46" s="9">
        <v>25</v>
      </c>
      <c r="M46" s="196">
        <f t="shared" si="4"/>
        <v>100</v>
      </c>
      <c r="N46" s="10">
        <f>'MCC_2018-2019 MCC Histoire Chtx'!O43</f>
        <v>12</v>
      </c>
      <c r="O46" s="10">
        <f>'MCC_2018-2019 MCC Histoire Chtx'!P43</f>
        <v>12</v>
      </c>
      <c r="P46" s="26" t="str">
        <f>'MCC_2018-2019 MCC Histoire Chtx'!Q43</f>
        <v/>
      </c>
      <c r="Q46" s="187">
        <f t="shared" si="5"/>
        <v>24</v>
      </c>
      <c r="R46" s="52"/>
      <c r="S46" s="53"/>
      <c r="T46" s="53"/>
      <c r="U46" s="53"/>
      <c r="V46" s="53"/>
      <c r="W46" s="53">
        <v>1</v>
      </c>
      <c r="X46" s="53">
        <v>1</v>
      </c>
      <c r="Y46" s="10">
        <v>24</v>
      </c>
      <c r="Z46" s="53">
        <f t="shared" si="6"/>
        <v>24</v>
      </c>
      <c r="AA46" s="198">
        <f t="shared" si="7"/>
        <v>24</v>
      </c>
      <c r="AB46" s="53"/>
      <c r="AC46" s="53"/>
      <c r="AD46" s="46"/>
      <c r="AE46" s="46"/>
      <c r="AF46" s="46"/>
      <c r="AG46" s="46"/>
      <c r="AH46" s="46"/>
      <c r="AI46" s="46"/>
      <c r="AJ46" s="46"/>
      <c r="AK46" s="46"/>
    </row>
    <row r="47" spans="1:37" ht="23.25" customHeight="1">
      <c r="A47" s="1" t="s">
        <v>46</v>
      </c>
      <c r="B47" s="266" t="str">
        <f>'MCC_2018-2019 MCC Histoire Chtx'!C48</f>
        <v>UEOI LLSH  S3: Unité d'Enseignement d'Ouverture Intégrée  LLSH Chateaurx S3</v>
      </c>
      <c r="C47" s="5">
        <f>'MCC_2018-2019 MCC Histoire Chtx'!D48</f>
        <v>0</v>
      </c>
      <c r="D47" s="6" t="s">
        <v>130</v>
      </c>
      <c r="E47" s="6"/>
      <c r="F47" s="6" t="s">
        <v>41</v>
      </c>
      <c r="G47" s="8">
        <v>1</v>
      </c>
      <c r="H47" s="5" t="s">
        <v>56</v>
      </c>
      <c r="I47" s="5" t="s">
        <v>56</v>
      </c>
      <c r="J47" s="10"/>
      <c r="K47" s="14"/>
      <c r="L47" s="14"/>
      <c r="M47" s="196"/>
      <c r="N47" s="10">
        <f>'MCC_2018-2019 MCC Histoire Chtx'!O48</f>
        <v>0</v>
      </c>
      <c r="O47" s="10">
        <f>'MCC_2018-2019 MCC Histoire Chtx'!P48</f>
        <v>15</v>
      </c>
      <c r="P47" s="26">
        <f>'MCC_2018-2019 MCC Histoire Chtx'!Q48</f>
        <v>0</v>
      </c>
      <c r="Q47" s="187">
        <f t="shared" si="5"/>
        <v>0</v>
      </c>
      <c r="R47" s="52"/>
      <c r="S47" s="53"/>
      <c r="T47" s="53"/>
      <c r="U47" s="53"/>
      <c r="V47" s="53"/>
      <c r="W47" s="53">
        <v>1</v>
      </c>
      <c r="X47" s="53"/>
      <c r="Y47" s="10">
        <v>15</v>
      </c>
      <c r="Z47" s="53">
        <f t="shared" si="6"/>
        <v>0</v>
      </c>
      <c r="AA47" s="198">
        <f t="shared" si="7"/>
        <v>0</v>
      </c>
      <c r="AB47" s="53"/>
      <c r="AC47" s="53"/>
      <c r="AD47" s="46"/>
      <c r="AE47" s="46"/>
      <c r="AF47" s="46"/>
      <c r="AG47" s="46"/>
      <c r="AH47" s="46"/>
      <c r="AI47" s="46"/>
      <c r="AJ47" s="46"/>
      <c r="AK47" s="46"/>
    </row>
    <row r="48" spans="1:37" ht="23.25" customHeight="1">
      <c r="A48" s="184" t="s">
        <v>49</v>
      </c>
      <c r="B48" s="189" t="e">
        <f>'MCC_2018-2019 MCC Histoire Chtx'!#REF!</f>
        <v>#REF!</v>
      </c>
      <c r="C48" s="165" t="e">
        <f>'MCC_2018-2019 MCC Histoire Chtx'!#REF!</f>
        <v>#REF!</v>
      </c>
      <c r="D48" s="166" t="s">
        <v>130</v>
      </c>
      <c r="E48" s="167"/>
      <c r="F48" s="166" t="s">
        <v>22</v>
      </c>
      <c r="G48" s="168">
        <v>1</v>
      </c>
      <c r="H48" s="169"/>
      <c r="I48" s="169"/>
      <c r="J48" s="169"/>
      <c r="K48" s="188"/>
      <c r="L48" s="188"/>
      <c r="M48" s="188"/>
      <c r="N48" s="169"/>
      <c r="O48" s="169"/>
      <c r="P48" s="171"/>
      <c r="Q48" s="212"/>
      <c r="R48" s="173"/>
      <c r="S48" s="174"/>
      <c r="T48" s="174"/>
      <c r="U48" s="174"/>
      <c r="V48" s="174"/>
      <c r="W48" s="174"/>
      <c r="X48" s="174"/>
      <c r="Y48" s="174"/>
      <c r="Z48" s="174"/>
      <c r="AA48" s="174"/>
      <c r="AB48" s="174"/>
      <c r="AC48" s="174"/>
      <c r="AD48" s="222"/>
      <c r="AE48" s="222"/>
      <c r="AF48" s="222"/>
      <c r="AG48" s="222"/>
      <c r="AH48" s="222"/>
      <c r="AI48" s="222"/>
      <c r="AJ48" s="222"/>
      <c r="AK48" s="222"/>
    </row>
    <row r="49" spans="1:37" ht="23.25" customHeight="1">
      <c r="A49" s="1" t="s">
        <v>148</v>
      </c>
      <c r="B49" s="21" t="str">
        <f>'MCC_2018-2019 MCC Histoire Chtx'!C41</f>
        <v>Atelier d’histoire contemporaine S3</v>
      </c>
      <c r="C49" s="5" t="str">
        <f>'MCC_2018-2019 MCC Histoire Chtx'!D41</f>
        <v>LXL3E6A</v>
      </c>
      <c r="D49" s="11"/>
      <c r="E49" s="11"/>
      <c r="F49" s="11"/>
      <c r="G49" s="8"/>
      <c r="H49" s="5" t="s">
        <v>30</v>
      </c>
      <c r="I49" s="5" t="s">
        <v>30</v>
      </c>
      <c r="J49" s="5" t="s">
        <v>24</v>
      </c>
      <c r="K49" s="9">
        <v>47</v>
      </c>
      <c r="L49" s="9">
        <v>48</v>
      </c>
      <c r="M49" s="196">
        <f t="shared" si="4"/>
        <v>97.916666666666657</v>
      </c>
      <c r="N49" s="10">
        <f>'MCC_2018-2019 MCC Histoire Chtx'!O41</f>
        <v>18</v>
      </c>
      <c r="O49" s="10" t="str">
        <f>'MCC_2018-2019 MCC Histoire Chtx'!P41</f>
        <v/>
      </c>
      <c r="P49" s="26" t="str">
        <f>'MCC_2018-2019 MCC Histoire Chtx'!Q41</f>
        <v/>
      </c>
      <c r="Q49" s="187">
        <f t="shared" si="5"/>
        <v>23.499999999999996</v>
      </c>
      <c r="R49" s="52">
        <v>1.5</v>
      </c>
      <c r="S49" s="53">
        <v>1</v>
      </c>
      <c r="T49" s="53">
        <v>8</v>
      </c>
      <c r="U49" s="53">
        <v>12</v>
      </c>
      <c r="V49" s="186">
        <f>U49*M49%</f>
        <v>11.749999999999998</v>
      </c>
      <c r="W49" s="53">
        <v>1</v>
      </c>
      <c r="X49" s="53">
        <v>1</v>
      </c>
      <c r="Y49" s="53">
        <v>12</v>
      </c>
      <c r="Z49" s="53">
        <f t="shared" si="6"/>
        <v>12</v>
      </c>
      <c r="AA49" s="198">
        <f>M49*Z49%</f>
        <v>11.749999999999998</v>
      </c>
      <c r="AB49" s="53"/>
      <c r="AC49" s="53"/>
      <c r="AD49" s="46"/>
      <c r="AE49" s="46"/>
      <c r="AF49" s="46"/>
      <c r="AG49" s="46"/>
      <c r="AH49" s="46"/>
      <c r="AI49" s="46"/>
      <c r="AJ49" s="46"/>
      <c r="AK49" s="46"/>
    </row>
    <row r="50" spans="1:37" ht="27.75" customHeight="1">
      <c r="A50" s="47"/>
      <c r="B50" s="124" t="e">
        <f>'MCC_2018-2019 MCC Histoire Chtx'!#REF!</f>
        <v>#REF!</v>
      </c>
      <c r="C50" s="38" t="e">
        <f>'MCC_2018-2019 MCC Histoire Chtx'!#REF!</f>
        <v>#REF!</v>
      </c>
      <c r="D50" s="36"/>
      <c r="E50" s="36"/>
      <c r="F50" s="36"/>
      <c r="G50" s="40"/>
      <c r="H50" s="38"/>
      <c r="I50" s="38"/>
      <c r="J50" s="38"/>
      <c r="K50" s="47"/>
      <c r="L50" s="47"/>
      <c r="M50" s="47"/>
      <c r="N50" s="38"/>
      <c r="O50" s="38"/>
      <c r="P50" s="41"/>
      <c r="Q50" s="42"/>
      <c r="R50" s="125"/>
      <c r="S50" s="135"/>
      <c r="T50" s="135"/>
      <c r="U50" s="135"/>
      <c r="V50" s="135"/>
      <c r="W50" s="135"/>
      <c r="X50" s="135"/>
      <c r="Y50" s="135"/>
      <c r="Z50" s="135"/>
      <c r="AA50" s="135"/>
      <c r="AB50" s="135"/>
      <c r="AC50" s="135"/>
      <c r="AD50" s="89"/>
      <c r="AE50" s="89"/>
      <c r="AF50" s="89"/>
      <c r="AG50" s="89"/>
      <c r="AH50" s="89"/>
      <c r="AI50" s="89"/>
      <c r="AJ50" s="89"/>
      <c r="AK50" s="89"/>
    </row>
    <row r="51" spans="1:37" ht="23.25" customHeight="1">
      <c r="A51" s="1" t="s">
        <v>154</v>
      </c>
      <c r="B51" s="266" t="str">
        <f>'MCC_2018-2019 MCC Histoire Chtx'!C42</f>
        <v>Histoire et patrimoine 1 : approches pratiques</v>
      </c>
      <c r="C51" s="5">
        <f>'MCC_2018-2019 MCC Histoire Chtx'!D42</f>
        <v>0</v>
      </c>
      <c r="D51" s="6" t="s">
        <v>120</v>
      </c>
      <c r="E51" s="6" t="s">
        <v>29</v>
      </c>
      <c r="F51" s="6" t="s">
        <v>41</v>
      </c>
      <c r="G51" s="8"/>
      <c r="H51" s="5" t="s">
        <v>56</v>
      </c>
      <c r="I51" s="5" t="s">
        <v>56</v>
      </c>
      <c r="J51" s="10"/>
      <c r="K51" s="9">
        <v>25</v>
      </c>
      <c r="L51" s="9">
        <v>25</v>
      </c>
      <c r="M51" s="196">
        <f t="shared" si="4"/>
        <v>100</v>
      </c>
      <c r="N51" s="10">
        <f>'MCC_2018-2019 MCC Histoire Chtx'!O42</f>
        <v>0</v>
      </c>
      <c r="O51" s="10">
        <f>'MCC_2018-2019 MCC Histoire Chtx'!P42</f>
        <v>28</v>
      </c>
      <c r="P51" s="26">
        <f>'MCC_2018-2019 MCC Histoire Chtx'!Q42</f>
        <v>0</v>
      </c>
      <c r="Q51" s="187">
        <f t="shared" si="5"/>
        <v>20</v>
      </c>
      <c r="R51" s="52"/>
      <c r="S51" s="53"/>
      <c r="T51" s="53"/>
      <c r="U51" s="53"/>
      <c r="V51" s="134"/>
      <c r="W51" s="53">
        <v>1</v>
      </c>
      <c r="X51" s="53">
        <v>1</v>
      </c>
      <c r="Y51" s="53">
        <v>20</v>
      </c>
      <c r="Z51" s="53">
        <f>X51*Y51</f>
        <v>20</v>
      </c>
      <c r="AA51" s="198">
        <f>M51*Z51%</f>
        <v>20</v>
      </c>
      <c r="AB51" s="53"/>
      <c r="AC51" s="53"/>
      <c r="AD51" s="46"/>
      <c r="AE51" s="46"/>
      <c r="AF51" s="46"/>
      <c r="AG51" s="46"/>
      <c r="AH51" s="46"/>
      <c r="AI51" s="46"/>
      <c r="AJ51" s="46"/>
      <c r="AK51" s="46"/>
    </row>
    <row r="52" spans="1:37" ht="23.25" customHeight="1">
      <c r="A52" s="1" t="s">
        <v>58</v>
      </c>
      <c r="B52" s="15" t="str">
        <f>'MCC_2018-2019 MCC Histoire Chtx'!C49</f>
        <v>Géographie urbaine (CM)</v>
      </c>
      <c r="C52" s="5" t="str">
        <f>'MCC_2018-2019 MCC Histoire Chtx'!D49</f>
        <v>LXL3E7B</v>
      </c>
      <c r="D52" s="6" t="s">
        <v>120</v>
      </c>
      <c r="E52" s="6" t="s">
        <v>29</v>
      </c>
      <c r="F52" s="6" t="s">
        <v>41</v>
      </c>
      <c r="G52" s="8"/>
      <c r="H52" s="5" t="s">
        <v>56</v>
      </c>
      <c r="I52" s="5" t="s">
        <v>56</v>
      </c>
      <c r="J52" s="10"/>
      <c r="K52" s="9">
        <v>25</v>
      </c>
      <c r="L52" s="9">
        <v>25</v>
      </c>
      <c r="M52" s="196">
        <f t="shared" si="4"/>
        <v>100</v>
      </c>
      <c r="N52" s="10">
        <f>'MCC_2018-2019 MCC Histoire Chtx'!O49</f>
        <v>15</v>
      </c>
      <c r="O52" s="10" t="str">
        <f>'MCC_2018-2019 MCC Histoire Chtx'!P49</f>
        <v/>
      </c>
      <c r="P52" s="26" t="str">
        <f>'MCC_2018-2019 MCC Histoire Chtx'!Q49</f>
        <v/>
      </c>
      <c r="Q52" s="187">
        <f t="shared" si="5"/>
        <v>22.5</v>
      </c>
      <c r="R52" s="52">
        <v>1.5</v>
      </c>
      <c r="S52" s="53">
        <v>1</v>
      </c>
      <c r="T52" s="53">
        <v>15</v>
      </c>
      <c r="U52" s="53">
        <v>22.5</v>
      </c>
      <c r="V52" s="134">
        <f>U52*M52%</f>
        <v>22.5</v>
      </c>
      <c r="W52" s="53"/>
      <c r="X52" s="53"/>
      <c r="Y52" s="53"/>
      <c r="Z52" s="53"/>
      <c r="AA52" s="53"/>
      <c r="AB52" s="53"/>
      <c r="AC52" s="53"/>
      <c r="AD52" s="46"/>
      <c r="AE52" s="46"/>
      <c r="AF52" s="46"/>
      <c r="AG52" s="46"/>
      <c r="AH52" s="46"/>
      <c r="AI52" s="46"/>
      <c r="AJ52" s="46"/>
      <c r="AK52" s="46"/>
    </row>
    <row r="53" spans="1:37" ht="23.25" customHeight="1">
      <c r="A53" s="1" t="s">
        <v>72</v>
      </c>
      <c r="B53" s="15" t="str">
        <f>'MCC_2018-2019 MCC Histoire Chtx'!C50</f>
        <v xml:space="preserve">Connaissance des institutions éducatives </v>
      </c>
      <c r="C53" s="5" t="str">
        <f>'MCC_2018-2019 MCC Histoire Chtx'!D50</f>
        <v>LXL3E7D</v>
      </c>
      <c r="D53" s="6" t="s">
        <v>120</v>
      </c>
      <c r="E53" s="6" t="s">
        <v>29</v>
      </c>
      <c r="F53" s="6" t="s">
        <v>41</v>
      </c>
      <c r="G53" s="8"/>
      <c r="H53" s="5" t="s">
        <v>30</v>
      </c>
      <c r="I53" s="5" t="s">
        <v>30</v>
      </c>
      <c r="J53" s="10"/>
      <c r="K53" s="9">
        <v>25</v>
      </c>
      <c r="L53" s="9">
        <v>25</v>
      </c>
      <c r="M53" s="196">
        <f t="shared" si="4"/>
        <v>100</v>
      </c>
      <c r="N53" s="10">
        <f>'MCC_2018-2019 MCC Histoire Chtx'!O50</f>
        <v>20</v>
      </c>
      <c r="O53" s="10" t="str">
        <f>'MCC_2018-2019 MCC Histoire Chtx'!P50</f>
        <v/>
      </c>
      <c r="P53" s="26" t="str">
        <f>'MCC_2018-2019 MCC Histoire Chtx'!Q50</f>
        <v/>
      </c>
      <c r="Q53" s="187">
        <f>V53+AA53+AF53+AK53</f>
        <v>20</v>
      </c>
      <c r="R53" s="52"/>
      <c r="S53" s="153"/>
      <c r="T53" s="53"/>
      <c r="U53" s="53"/>
      <c r="V53" s="53"/>
      <c r="W53" s="53">
        <v>1</v>
      </c>
      <c r="X53" s="53">
        <v>1</v>
      </c>
      <c r="Y53" s="53">
        <v>20</v>
      </c>
      <c r="Z53" s="53">
        <f>X53*Y53</f>
        <v>20</v>
      </c>
      <c r="AA53" s="198">
        <f>M53*Z53%</f>
        <v>20</v>
      </c>
      <c r="AB53" s="53"/>
      <c r="AC53" s="53"/>
      <c r="AD53" s="46"/>
      <c r="AE53" s="46"/>
      <c r="AF53" s="46"/>
      <c r="AG53" s="46"/>
      <c r="AH53" s="46"/>
      <c r="AI53" s="46"/>
      <c r="AJ53" s="46"/>
      <c r="AK53" s="46"/>
    </row>
    <row r="54" spans="1:37" ht="23.25" customHeight="1">
      <c r="A54" s="199"/>
      <c r="B54" s="1413" t="s">
        <v>291</v>
      </c>
      <c r="C54" s="1348"/>
      <c r="D54" s="1348"/>
      <c r="E54" s="1348"/>
      <c r="F54" s="1348"/>
      <c r="G54" s="1348"/>
      <c r="H54" s="1348"/>
      <c r="I54" s="1348"/>
      <c r="J54" s="1348"/>
      <c r="K54" s="1348"/>
      <c r="L54" s="1348"/>
      <c r="M54" s="1348"/>
      <c r="N54" s="221">
        <f>SUM(N39:N53)</f>
        <v>113</v>
      </c>
      <c r="O54" s="209">
        <f>SUM(O44:O53,O39:O40)</f>
        <v>93</v>
      </c>
      <c r="P54" s="209"/>
      <c r="Q54" s="210"/>
      <c r="R54" s="148"/>
      <c r="S54" s="149"/>
      <c r="T54" s="149"/>
      <c r="U54" s="149"/>
      <c r="V54" s="149"/>
      <c r="W54" s="149"/>
      <c r="X54" s="149"/>
      <c r="Y54" s="149"/>
      <c r="Z54" s="149"/>
      <c r="AA54" s="149"/>
      <c r="AB54" s="149"/>
      <c r="AC54" s="149"/>
      <c r="AD54" s="112"/>
      <c r="AE54" s="112"/>
      <c r="AF54" s="112"/>
      <c r="AG54" s="112"/>
      <c r="AH54" s="112"/>
      <c r="AI54" s="112"/>
      <c r="AJ54" s="112"/>
      <c r="AK54" s="112"/>
    </row>
    <row r="55" spans="1:37" ht="23.25" customHeight="1">
      <c r="A55" s="113"/>
      <c r="B55" s="114"/>
      <c r="C55" s="115"/>
      <c r="D55" s="1355" t="s">
        <v>269</v>
      </c>
      <c r="E55" s="1356"/>
      <c r="F55" s="1356"/>
      <c r="G55" s="1356"/>
      <c r="H55" s="1356"/>
      <c r="I55" s="1356"/>
      <c r="J55" s="1356"/>
      <c r="K55" s="1356"/>
      <c r="L55" s="1356"/>
      <c r="M55" s="1356"/>
      <c r="N55" s="1356"/>
      <c r="O55" s="1356"/>
      <c r="P55" s="1357"/>
      <c r="Q55" s="210">
        <f>SUM(Q39:Q54)</f>
        <v>265.35064935064935</v>
      </c>
      <c r="R55" s="148"/>
      <c r="S55" s="155"/>
      <c r="T55" s="149"/>
      <c r="U55" s="149"/>
      <c r="V55" s="149"/>
      <c r="W55" s="149"/>
      <c r="X55" s="149"/>
      <c r="Y55" s="149"/>
      <c r="Z55" s="149"/>
      <c r="AA55" s="149"/>
      <c r="AB55" s="149"/>
      <c r="AC55" s="149"/>
      <c r="AD55" s="117"/>
      <c r="AE55" s="117"/>
      <c r="AF55" s="117"/>
      <c r="AG55" s="117"/>
      <c r="AH55" s="117"/>
      <c r="AI55" s="117"/>
      <c r="AJ55" s="117"/>
      <c r="AK55" s="117"/>
    </row>
    <row r="56" spans="1:37" ht="23.25" customHeight="1">
      <c r="A56" s="118"/>
      <c r="B56" s="119"/>
      <c r="C56" s="119"/>
      <c r="D56" s="119"/>
      <c r="E56" s="119"/>
      <c r="F56" s="119"/>
      <c r="G56" s="119"/>
      <c r="H56" s="119"/>
      <c r="I56" s="119"/>
      <c r="J56" s="119"/>
      <c r="K56" s="119"/>
      <c r="L56" s="119"/>
      <c r="M56" s="119"/>
      <c r="N56" s="119"/>
      <c r="O56" s="119"/>
      <c r="P56" s="119"/>
      <c r="Q56" s="120"/>
      <c r="R56" s="156"/>
      <c r="S56" s="157"/>
      <c r="T56" s="158"/>
      <c r="U56" s="158"/>
      <c r="V56" s="158"/>
      <c r="W56" s="158"/>
      <c r="X56" s="158"/>
      <c r="Y56" s="158"/>
      <c r="Z56" s="158"/>
      <c r="AA56" s="158"/>
      <c r="AB56" s="158"/>
      <c r="AC56" s="158"/>
      <c r="AD56" s="121"/>
      <c r="AE56" s="121"/>
      <c r="AF56" s="121"/>
      <c r="AG56" s="121"/>
      <c r="AH56" s="121"/>
      <c r="AI56" s="121"/>
      <c r="AJ56" s="121"/>
      <c r="AK56" s="121"/>
    </row>
    <row r="57" spans="1:37" ht="23.25" customHeight="1">
      <c r="A57" s="80"/>
      <c r="B57" s="96" t="str">
        <f>'MCC_2018-2019 MCC Histoire Chtx'!C54</f>
        <v>Semestre 4  LICENCE 2 HISTOIRE CHATEAUROUX</v>
      </c>
      <c r="C57" s="80" t="str">
        <f>'MCC_2018-2019 MCC Histoire Chtx'!D54</f>
        <v>LXL4EE
LXL4EP1A
LXL4EP2</v>
      </c>
      <c r="D57" s="80"/>
      <c r="E57" s="80"/>
      <c r="F57" s="80"/>
      <c r="G57" s="80"/>
      <c r="H57" s="80"/>
      <c r="I57" s="80"/>
      <c r="J57" s="80"/>
      <c r="K57" s="97">
        <v>25</v>
      </c>
      <c r="L57" s="97"/>
      <c r="M57" s="97"/>
      <c r="N57" s="80"/>
      <c r="O57" s="80"/>
      <c r="P57" s="98"/>
      <c r="Q57" s="99"/>
      <c r="R57" s="133"/>
      <c r="S57" s="159"/>
      <c r="T57" s="152"/>
      <c r="U57" s="152"/>
      <c r="V57" s="152"/>
      <c r="W57" s="152"/>
      <c r="X57" s="152"/>
      <c r="Y57" s="152"/>
      <c r="Z57" s="152"/>
      <c r="AA57" s="152"/>
      <c r="AB57" s="152"/>
      <c r="AC57" s="152"/>
      <c r="AD57" s="123"/>
      <c r="AE57" s="123"/>
      <c r="AF57" s="123"/>
      <c r="AG57" s="123"/>
      <c r="AH57" s="123"/>
      <c r="AI57" s="123"/>
      <c r="AJ57" s="123"/>
      <c r="AK57" s="123"/>
    </row>
    <row r="58" spans="1:37" ht="30.75" customHeight="1">
      <c r="A58" s="1" t="s">
        <v>17</v>
      </c>
      <c r="B58" s="15" t="str">
        <f>'MCC_2018-2019 MCC Histoire Chtx'!C55</f>
        <v xml:space="preserve">Histoire médiévale : fondements socio-culturels de l’Occident médiéval </v>
      </c>
      <c r="C58" s="5" t="str">
        <f>'MCC_2018-2019 MCC Histoire Chtx'!D55</f>
        <v>LXL4E10</v>
      </c>
      <c r="D58" s="6" t="s">
        <v>130</v>
      </c>
      <c r="E58" s="11"/>
      <c r="F58" s="6" t="s">
        <v>22</v>
      </c>
      <c r="G58" s="8"/>
      <c r="H58" s="5" t="s">
        <v>84</v>
      </c>
      <c r="I58" s="5" t="s">
        <v>84</v>
      </c>
      <c r="J58" s="5" t="s">
        <v>31</v>
      </c>
      <c r="K58" s="9">
        <v>25</v>
      </c>
      <c r="L58" s="9">
        <v>25</v>
      </c>
      <c r="M58" s="196">
        <f>(K58/L58)*100</f>
        <v>100</v>
      </c>
      <c r="N58" s="10">
        <f>'MCC_2018-2019 MCC Histoire Chtx'!O55</f>
        <v>24</v>
      </c>
      <c r="O58" s="10">
        <f>'MCC_2018-2019 MCC Histoire Chtx'!P55</f>
        <v>24</v>
      </c>
      <c r="P58" s="26" t="str">
        <f>'MCC_2018-2019 MCC Histoire Chtx'!Q55</f>
        <v/>
      </c>
      <c r="Q58" s="187">
        <f t="shared" ref="Q58:Q72" si="8">V58+AA58+AF58+AK58</f>
        <v>60</v>
      </c>
      <c r="R58" s="52">
        <v>1.5</v>
      </c>
      <c r="S58" s="53">
        <v>1</v>
      </c>
      <c r="T58" s="53">
        <v>24</v>
      </c>
      <c r="U58" s="53">
        <v>36</v>
      </c>
      <c r="V58" s="186">
        <f>U58*M58%</f>
        <v>36</v>
      </c>
      <c r="W58" s="53">
        <v>1</v>
      </c>
      <c r="X58" s="53">
        <v>1</v>
      </c>
      <c r="Y58" s="53">
        <v>24</v>
      </c>
      <c r="Z58" s="53">
        <f>X58*Y58</f>
        <v>24</v>
      </c>
      <c r="AA58" s="198">
        <f>M58*Z58%</f>
        <v>24</v>
      </c>
      <c r="AB58" s="53"/>
      <c r="AC58" s="53"/>
      <c r="AD58" s="46"/>
      <c r="AE58" s="46"/>
      <c r="AF58" s="46"/>
      <c r="AG58" s="46"/>
      <c r="AH58" s="46"/>
      <c r="AI58" s="46"/>
      <c r="AJ58" s="46"/>
      <c r="AK58" s="46"/>
    </row>
    <row r="59" spans="1:37" ht="30.75" customHeight="1">
      <c r="A59" s="1" t="s">
        <v>25</v>
      </c>
      <c r="B59" s="15" t="str">
        <f>'MCC_2018-2019 MCC Histoire Chtx'!C56</f>
        <v>Histoire contemporaine : fondements politiques et sociaux</v>
      </c>
      <c r="C59" s="5" t="str">
        <f>'MCC_2018-2019 MCC Histoire Chtx'!D56</f>
        <v>LXL4E20</v>
      </c>
      <c r="D59" s="6" t="s">
        <v>130</v>
      </c>
      <c r="E59" s="11"/>
      <c r="F59" s="6" t="s">
        <v>22</v>
      </c>
      <c r="G59" s="8"/>
      <c r="H59" s="5" t="s">
        <v>84</v>
      </c>
      <c r="I59" s="5" t="s">
        <v>84</v>
      </c>
      <c r="J59" s="5" t="s">
        <v>24</v>
      </c>
      <c r="K59" s="9">
        <v>25</v>
      </c>
      <c r="L59" s="9">
        <v>25</v>
      </c>
      <c r="M59" s="196">
        <f>(K59/L59)*100</f>
        <v>100</v>
      </c>
      <c r="N59" s="10">
        <f>'MCC_2018-2019 MCC Histoire Chtx'!O56</f>
        <v>24</v>
      </c>
      <c r="O59" s="10">
        <f>'MCC_2018-2019 MCC Histoire Chtx'!P56</f>
        <v>24</v>
      </c>
      <c r="P59" s="26" t="str">
        <f>'MCC_2018-2019 MCC Histoire Chtx'!Q56</f>
        <v/>
      </c>
      <c r="Q59" s="187">
        <f t="shared" si="8"/>
        <v>24</v>
      </c>
      <c r="R59" s="52"/>
      <c r="S59" s="53"/>
      <c r="T59" s="53"/>
      <c r="U59" s="53"/>
      <c r="V59" s="53"/>
      <c r="W59" s="53">
        <v>1</v>
      </c>
      <c r="X59" s="53">
        <v>1</v>
      </c>
      <c r="Y59" s="53">
        <v>24</v>
      </c>
      <c r="Z59" s="53">
        <f>X59*Y59</f>
        <v>24</v>
      </c>
      <c r="AA59" s="198">
        <f>M59*Z59%</f>
        <v>24</v>
      </c>
      <c r="AB59" s="53"/>
      <c r="AC59" s="53"/>
      <c r="AD59" s="46"/>
      <c r="AE59" s="46"/>
      <c r="AF59" s="46"/>
      <c r="AG59" s="46"/>
      <c r="AH59" s="46"/>
      <c r="AI59" s="46"/>
      <c r="AJ59" s="46"/>
      <c r="AK59" s="46"/>
    </row>
    <row r="60" spans="1:37" ht="30.75" customHeight="1">
      <c r="A60" s="1" t="s">
        <v>32</v>
      </c>
      <c r="B60" s="15" t="str">
        <f>'MCC_2018-2019 MCC Histoire Chtx'!C57</f>
        <v>Histoire des religions niveau 2</v>
      </c>
      <c r="C60" s="5" t="str">
        <f>'MCC_2018-2019 MCC Histoire Chtx'!D57</f>
        <v>LXL4E30</v>
      </c>
      <c r="D60" s="6" t="s">
        <v>130</v>
      </c>
      <c r="E60" s="11"/>
      <c r="F60" s="6" t="s">
        <v>22</v>
      </c>
      <c r="G60" s="8"/>
      <c r="H60" s="5" t="s">
        <v>30</v>
      </c>
      <c r="I60" s="5" t="s">
        <v>30</v>
      </c>
      <c r="J60" s="5" t="s">
        <v>31</v>
      </c>
      <c r="K60" s="9">
        <v>25</v>
      </c>
      <c r="L60" s="9">
        <v>25</v>
      </c>
      <c r="M60" s="196">
        <f>(K60/L60)*100</f>
        <v>100</v>
      </c>
      <c r="N60" s="10">
        <f>'MCC_2018-2019 MCC Histoire Chtx'!O57</f>
        <v>24</v>
      </c>
      <c r="O60" s="10" t="str">
        <f>'MCC_2018-2019 MCC Histoire Chtx'!P57</f>
        <v/>
      </c>
      <c r="P60" s="26" t="str">
        <f>'MCC_2018-2019 MCC Histoire Chtx'!Q57</f>
        <v/>
      </c>
      <c r="Q60" s="187">
        <f t="shared" si="8"/>
        <v>36</v>
      </c>
      <c r="R60" s="52">
        <v>1.5</v>
      </c>
      <c r="S60" s="53">
        <v>1</v>
      </c>
      <c r="T60" s="53">
        <v>24</v>
      </c>
      <c r="U60" s="53">
        <v>36</v>
      </c>
      <c r="V60" s="186">
        <f>U60*M60%</f>
        <v>36</v>
      </c>
      <c r="W60" s="53"/>
      <c r="X60" s="53"/>
      <c r="Y60" s="53"/>
      <c r="Z60" s="53"/>
      <c r="AA60" s="53"/>
      <c r="AB60" s="53"/>
      <c r="AC60" s="53"/>
      <c r="AD60" s="46"/>
      <c r="AE60" s="46"/>
      <c r="AF60" s="46"/>
      <c r="AG60" s="46"/>
      <c r="AH60" s="46"/>
      <c r="AI60" s="46"/>
      <c r="AJ60" s="46"/>
      <c r="AK60" s="46"/>
    </row>
    <row r="61" spans="1:37" ht="30.75" customHeight="1">
      <c r="A61" s="1" t="s">
        <v>37</v>
      </c>
      <c r="B61" s="15" t="str">
        <f>'MCC_2018-2019 MCC Histoire Chtx'!C58</f>
        <v>Epistémologie et historiographie</v>
      </c>
      <c r="C61" s="5" t="str">
        <f>'MCC_2018-2019 MCC Histoire Chtx'!D58</f>
        <v>LXL4E50</v>
      </c>
      <c r="D61" s="6" t="s">
        <v>130</v>
      </c>
      <c r="E61" s="11"/>
      <c r="F61" s="6" t="s">
        <v>22</v>
      </c>
      <c r="G61" s="8"/>
      <c r="H61" s="5" t="s">
        <v>30</v>
      </c>
      <c r="I61" s="5" t="s">
        <v>30</v>
      </c>
      <c r="J61" s="5" t="s">
        <v>57</v>
      </c>
      <c r="K61" s="9">
        <v>25</v>
      </c>
      <c r="L61" s="9">
        <v>25</v>
      </c>
      <c r="M61" s="196">
        <f>(K61/L61)*100</f>
        <v>100</v>
      </c>
      <c r="N61" s="10">
        <f>'MCC_2018-2019 MCC Histoire Chtx'!O58</f>
        <v>24</v>
      </c>
      <c r="O61" s="10" t="str">
        <f>'MCC_2018-2019 MCC Histoire Chtx'!P58</f>
        <v/>
      </c>
      <c r="P61" s="26" t="str">
        <f>'MCC_2018-2019 MCC Histoire Chtx'!Q58</f>
        <v/>
      </c>
      <c r="Q61" s="187">
        <f t="shared" si="8"/>
        <v>36</v>
      </c>
      <c r="R61" s="52">
        <v>1.5</v>
      </c>
      <c r="S61" s="53">
        <v>1</v>
      </c>
      <c r="T61" s="53">
        <v>24</v>
      </c>
      <c r="U61" s="53">
        <v>36</v>
      </c>
      <c r="V61" s="186">
        <f>U61*M61%</f>
        <v>36</v>
      </c>
      <c r="W61" s="53"/>
      <c r="X61" s="53"/>
      <c r="Y61" s="53"/>
      <c r="Z61" s="53"/>
      <c r="AA61" s="53"/>
      <c r="AB61" s="53"/>
      <c r="AC61" s="53"/>
      <c r="AD61" s="46"/>
      <c r="AE61" s="46"/>
      <c r="AF61" s="46"/>
      <c r="AG61" s="46"/>
      <c r="AH61" s="46"/>
      <c r="AI61" s="46"/>
      <c r="AJ61" s="46"/>
      <c r="AK61" s="46"/>
    </row>
    <row r="62" spans="1:37" ht="30.75" customHeight="1">
      <c r="A62" s="1" t="s">
        <v>43</v>
      </c>
      <c r="B62" s="266" t="str">
        <f>'MCC_2018-2019 MCC Histoire Chtx'!C60</f>
        <v>Choix UEOI  S4 UE d'Ouverture Intégrée</v>
      </c>
      <c r="C62" s="5">
        <f>'MCC_2018-2019 MCC Histoire Chtx'!D60</f>
        <v>0</v>
      </c>
      <c r="D62" s="6" t="s">
        <v>130</v>
      </c>
      <c r="E62" s="6"/>
      <c r="F62" s="6" t="s">
        <v>41</v>
      </c>
      <c r="G62" s="8">
        <v>1</v>
      </c>
      <c r="H62" s="5" t="s">
        <v>56</v>
      </c>
      <c r="I62" s="5" t="s">
        <v>56</v>
      </c>
      <c r="J62" s="10"/>
      <c r="K62" s="14"/>
      <c r="L62" s="14"/>
      <c r="M62" s="14"/>
      <c r="N62" s="10">
        <f>'MCC_2018-2019 MCC Histoire Chtx'!O60</f>
        <v>0</v>
      </c>
      <c r="O62" s="10">
        <f>'MCC_2018-2019 MCC Histoire Chtx'!P60</f>
        <v>15</v>
      </c>
      <c r="P62" s="26">
        <f>'MCC_2018-2019 MCC Histoire Chtx'!Q60</f>
        <v>0</v>
      </c>
      <c r="Q62" s="187">
        <f t="shared" si="8"/>
        <v>0</v>
      </c>
      <c r="R62" s="52"/>
      <c r="S62" s="53"/>
      <c r="T62" s="53"/>
      <c r="U62" s="53"/>
      <c r="V62" s="53"/>
      <c r="W62" s="53">
        <v>1</v>
      </c>
      <c r="X62" s="53"/>
      <c r="Y62" s="53">
        <v>15</v>
      </c>
      <c r="Z62" s="53">
        <f>X62*Y62</f>
        <v>0</v>
      </c>
      <c r="AA62" s="53">
        <f>Y62*Z62%</f>
        <v>0</v>
      </c>
      <c r="AB62" s="53"/>
      <c r="AC62" s="53"/>
      <c r="AD62" s="46"/>
      <c r="AE62" s="46"/>
      <c r="AF62" s="46"/>
      <c r="AG62" s="46"/>
      <c r="AH62" s="46"/>
      <c r="AI62" s="46"/>
      <c r="AJ62" s="46"/>
      <c r="AK62" s="46"/>
    </row>
    <row r="63" spans="1:37" ht="30.75" customHeight="1">
      <c r="A63" s="1" t="s">
        <v>43</v>
      </c>
      <c r="B63" s="266" t="str">
        <f>'MCC_2018-2019 MCC Histoire Chtx'!C61</f>
        <v>Stage d'observation en milieu scolaire</v>
      </c>
      <c r="C63" s="5" t="str">
        <f>'MCC_2018-2019 MCC Histoire Chtx'!D61</f>
        <v>LXL4E7C
ULGIX03A ?</v>
      </c>
      <c r="D63" s="6" t="s">
        <v>130</v>
      </c>
      <c r="E63" s="6"/>
      <c r="F63" s="6" t="s">
        <v>41</v>
      </c>
      <c r="G63" s="8">
        <v>1</v>
      </c>
      <c r="H63" s="5" t="s">
        <v>56</v>
      </c>
      <c r="I63" s="5" t="s">
        <v>56</v>
      </c>
      <c r="J63" s="10"/>
      <c r="K63" s="14"/>
      <c r="L63" s="14"/>
      <c r="M63" s="14"/>
      <c r="N63" s="10" t="str">
        <f>'MCC_2018-2019 MCC Histoire Chtx'!O61</f>
        <v/>
      </c>
      <c r="O63" s="10">
        <f>'MCC_2018-2019 MCC Histoire Chtx'!P61</f>
        <v>12</v>
      </c>
      <c r="P63" s="26" t="str">
        <f>'MCC_2018-2019 MCC Histoire Chtx'!Q61</f>
        <v/>
      </c>
      <c r="Q63" s="187">
        <f t="shared" si="8"/>
        <v>0</v>
      </c>
      <c r="R63" s="52"/>
      <c r="S63" s="53"/>
      <c r="T63" s="53"/>
      <c r="U63" s="53"/>
      <c r="V63" s="53"/>
      <c r="W63" s="53">
        <v>1</v>
      </c>
      <c r="X63" s="53"/>
      <c r="Y63" s="53">
        <v>15</v>
      </c>
      <c r="Z63" s="53">
        <f>X63*Y63</f>
        <v>0</v>
      </c>
      <c r="AA63" s="53">
        <f>Y63*Z63%</f>
        <v>0</v>
      </c>
      <c r="AB63" s="53"/>
      <c r="AC63" s="53"/>
      <c r="AD63" s="46"/>
      <c r="AE63" s="46"/>
      <c r="AF63" s="46"/>
      <c r="AG63" s="46"/>
      <c r="AH63" s="46"/>
      <c r="AI63" s="46"/>
      <c r="AJ63" s="46"/>
      <c r="AK63" s="46"/>
    </row>
    <row r="64" spans="1:37" ht="30.75" customHeight="1">
      <c r="A64" s="184" t="s">
        <v>46</v>
      </c>
      <c r="B64" s="189" t="str">
        <f>'MCC_2018-2019 MCC Histoire Chtx'!C63</f>
        <v>Choix langue vivante S4</v>
      </c>
      <c r="C64" s="165">
        <f>'MCC_2018-2019 MCC Histoire Chtx'!D63</f>
        <v>0</v>
      </c>
      <c r="D64" s="166" t="s">
        <v>130</v>
      </c>
      <c r="E64" s="166"/>
      <c r="F64" s="166" t="s">
        <v>41</v>
      </c>
      <c r="G64" s="168">
        <v>1</v>
      </c>
      <c r="H64" s="169"/>
      <c r="I64" s="169"/>
      <c r="J64" s="169"/>
      <c r="K64" s="188"/>
      <c r="L64" s="188"/>
      <c r="M64" s="188"/>
      <c r="N64" s="169"/>
      <c r="O64" s="169"/>
      <c r="P64" s="171"/>
      <c r="Q64" s="224"/>
      <c r="R64" s="173"/>
      <c r="S64" s="174"/>
      <c r="T64" s="174"/>
      <c r="U64" s="174"/>
      <c r="V64" s="174"/>
      <c r="W64" s="174"/>
      <c r="X64" s="174"/>
      <c r="Y64" s="174"/>
      <c r="Z64" s="174"/>
      <c r="AA64" s="174"/>
      <c r="AB64" s="174"/>
      <c r="AC64" s="174"/>
      <c r="AD64" s="222"/>
      <c r="AE64" s="222"/>
      <c r="AF64" s="222"/>
      <c r="AG64" s="222"/>
      <c r="AH64" s="222"/>
      <c r="AI64" s="222"/>
      <c r="AJ64" s="222"/>
      <c r="AK64" s="222"/>
    </row>
    <row r="65" spans="1:37" ht="30.75" customHeight="1">
      <c r="A65" s="1" t="s">
        <v>200</v>
      </c>
      <c r="B65" s="21" t="str">
        <f>'MCC_2018-2019 MCC Histoire Chtx'!C64</f>
        <v>Allemand S4</v>
      </c>
      <c r="C65" s="5" t="str">
        <f>'MCC_2018-2019 MCC Histoire Chtx'!D64</f>
        <v>LXL4E4A</v>
      </c>
      <c r="D65" s="6" t="s">
        <v>130</v>
      </c>
      <c r="E65" s="6" t="s">
        <v>289</v>
      </c>
      <c r="F65" s="11"/>
      <c r="G65" s="8"/>
      <c r="H65" s="5" t="s">
        <v>56</v>
      </c>
      <c r="I65" s="5" t="s">
        <v>56</v>
      </c>
      <c r="J65" s="10"/>
      <c r="K65" s="9">
        <v>1</v>
      </c>
      <c r="L65" s="9">
        <v>11</v>
      </c>
      <c r="M65" s="196">
        <f t="shared" ref="M65:M72" si="9">(K65/L65)*100</f>
        <v>9.0909090909090917</v>
      </c>
      <c r="N65" s="10" t="str">
        <f>'MCC_2018-2019 MCC Histoire Chtx'!O64</f>
        <v/>
      </c>
      <c r="O65" s="10">
        <f>'MCC_2018-2019 MCC Histoire Chtx'!P64</f>
        <v>18</v>
      </c>
      <c r="P65" s="26" t="str">
        <f>'MCC_2018-2019 MCC Histoire Chtx'!Q64</f>
        <v/>
      </c>
      <c r="Q65" s="187">
        <f t="shared" si="8"/>
        <v>1.6363636363636365</v>
      </c>
      <c r="R65" s="52"/>
      <c r="S65" s="53"/>
      <c r="T65" s="53"/>
      <c r="U65" s="53"/>
      <c r="V65" s="53"/>
      <c r="W65" s="53">
        <v>1</v>
      </c>
      <c r="X65" s="53">
        <v>1</v>
      </c>
      <c r="Y65" s="53">
        <v>18</v>
      </c>
      <c r="Z65" s="53">
        <f>X65*Y65</f>
        <v>18</v>
      </c>
      <c r="AA65" s="198">
        <f>M65*Z65%</f>
        <v>1.6363636363636365</v>
      </c>
      <c r="AB65" s="53"/>
      <c r="AC65" s="53"/>
      <c r="AD65" s="46"/>
      <c r="AE65" s="46"/>
      <c r="AF65" s="46"/>
      <c r="AG65" s="46"/>
      <c r="AH65" s="46"/>
      <c r="AI65" s="46"/>
      <c r="AJ65" s="46"/>
      <c r="AK65" s="46"/>
    </row>
    <row r="66" spans="1:37" ht="30.75" customHeight="1">
      <c r="A66" s="1" t="s">
        <v>201</v>
      </c>
      <c r="B66" s="21" t="str">
        <f>'MCC_2018-2019 MCC Histoire Chtx'!C65</f>
        <v>Anglais S4</v>
      </c>
      <c r="C66" s="5" t="str">
        <f>'MCC_2018-2019 MCC Histoire Chtx'!D65</f>
        <v>LXL4E4B</v>
      </c>
      <c r="D66" s="6" t="s">
        <v>130</v>
      </c>
      <c r="E66" s="6" t="s">
        <v>290</v>
      </c>
      <c r="F66" s="11"/>
      <c r="G66" s="8"/>
      <c r="H66" s="5" t="s">
        <v>56</v>
      </c>
      <c r="I66" s="5" t="s">
        <v>56</v>
      </c>
      <c r="J66" s="10"/>
      <c r="K66" s="9">
        <v>20</v>
      </c>
      <c r="L66" s="9">
        <v>35</v>
      </c>
      <c r="M66" s="196">
        <f t="shared" si="9"/>
        <v>57.142857142857139</v>
      </c>
      <c r="N66" s="10" t="str">
        <f>'MCC_2018-2019 MCC Histoire Chtx'!O65</f>
        <v/>
      </c>
      <c r="O66" s="10">
        <f>'MCC_2018-2019 MCC Histoire Chtx'!P65</f>
        <v>18</v>
      </c>
      <c r="P66" s="26" t="str">
        <f>'MCC_2018-2019 MCC Histoire Chtx'!Q65</f>
        <v/>
      </c>
      <c r="Q66" s="187">
        <f t="shared" si="8"/>
        <v>10.285714285714285</v>
      </c>
      <c r="R66" s="52"/>
      <c r="S66" s="53"/>
      <c r="T66" s="53"/>
      <c r="U66" s="53"/>
      <c r="V66" s="53"/>
      <c r="W66" s="53">
        <v>1</v>
      </c>
      <c r="X66" s="53">
        <v>1</v>
      </c>
      <c r="Y66" s="53">
        <v>18</v>
      </c>
      <c r="Z66" s="53">
        <f>X66*Y66</f>
        <v>18</v>
      </c>
      <c r="AA66" s="198">
        <f>M66*Z66%</f>
        <v>10.285714285714285</v>
      </c>
      <c r="AB66" s="53"/>
      <c r="AC66" s="53"/>
      <c r="AD66" s="46"/>
      <c r="AE66" s="46"/>
      <c r="AF66" s="46"/>
      <c r="AG66" s="46"/>
      <c r="AH66" s="46"/>
      <c r="AI66" s="46"/>
      <c r="AJ66" s="46"/>
      <c r="AK66" s="46"/>
    </row>
    <row r="67" spans="1:37" ht="30.75" customHeight="1">
      <c r="A67" s="1" t="s">
        <v>202</v>
      </c>
      <c r="B67" s="21" t="str">
        <f>'MCC_2018-2019 MCC Histoire Chtx'!C66</f>
        <v>Espagnol S4</v>
      </c>
      <c r="C67" s="5" t="str">
        <f>'MCC_2018-2019 MCC Histoire Chtx'!D66</f>
        <v>LXL4E4C</v>
      </c>
      <c r="D67" s="6" t="s">
        <v>130</v>
      </c>
      <c r="E67" s="6" t="s">
        <v>289</v>
      </c>
      <c r="F67" s="11"/>
      <c r="G67" s="8"/>
      <c r="H67" s="5" t="s">
        <v>56</v>
      </c>
      <c r="I67" s="5" t="s">
        <v>56</v>
      </c>
      <c r="J67" s="10"/>
      <c r="K67" s="9">
        <v>4</v>
      </c>
      <c r="L67" s="9">
        <v>21</v>
      </c>
      <c r="M67" s="196">
        <f t="shared" si="9"/>
        <v>19.047619047619047</v>
      </c>
      <c r="N67" s="10" t="str">
        <f>'MCC_2018-2019 MCC Histoire Chtx'!O66</f>
        <v/>
      </c>
      <c r="O67" s="10">
        <f>'MCC_2018-2019 MCC Histoire Chtx'!P66</f>
        <v>18</v>
      </c>
      <c r="P67" s="26" t="str">
        <f>'MCC_2018-2019 MCC Histoire Chtx'!Q66</f>
        <v/>
      </c>
      <c r="Q67" s="187">
        <f t="shared" si="8"/>
        <v>3.4285714285714284</v>
      </c>
      <c r="R67" s="52"/>
      <c r="S67" s="53"/>
      <c r="T67" s="53"/>
      <c r="U67" s="53"/>
      <c r="V67" s="53"/>
      <c r="W67" s="53">
        <v>1</v>
      </c>
      <c r="X67" s="53">
        <v>1</v>
      </c>
      <c r="Y67" s="53">
        <v>18</v>
      </c>
      <c r="Z67" s="53">
        <f>X67*Y67</f>
        <v>18</v>
      </c>
      <c r="AA67" s="198">
        <f>M67*Z67%</f>
        <v>3.4285714285714284</v>
      </c>
      <c r="AB67" s="53"/>
      <c r="AC67" s="53"/>
      <c r="AD67" s="46"/>
      <c r="AE67" s="46"/>
      <c r="AF67" s="46"/>
      <c r="AG67" s="46"/>
      <c r="AH67" s="46"/>
      <c r="AI67" s="46"/>
      <c r="AJ67" s="46"/>
      <c r="AK67" s="46"/>
    </row>
    <row r="68" spans="1:37" ht="30.75" customHeight="1">
      <c r="A68" s="2"/>
      <c r="B68" s="21" t="str">
        <f>'MCC_2018-2019 MCC Histoire Chtx'!C68</f>
        <v>Initiation à la numismatique ancienne</v>
      </c>
      <c r="C68" s="5" t="str">
        <f>'MCC_2018-2019 MCC Histoire Chtx'!D68</f>
        <v>LXL4E6A</v>
      </c>
      <c r="D68" s="6" t="s">
        <v>130</v>
      </c>
      <c r="E68" s="11"/>
      <c r="F68" s="6" t="s">
        <v>22</v>
      </c>
      <c r="G68" s="8"/>
      <c r="H68" s="10"/>
      <c r="I68" s="10"/>
      <c r="J68" s="5" t="s">
        <v>31</v>
      </c>
      <c r="K68" s="9">
        <v>21</v>
      </c>
      <c r="L68" s="9">
        <v>21</v>
      </c>
      <c r="M68" s="196">
        <f t="shared" si="9"/>
        <v>100</v>
      </c>
      <c r="N68" s="10">
        <f>'MCC_2018-2019 MCC Histoire Chtx'!O68</f>
        <v>8</v>
      </c>
      <c r="O68" s="10">
        <f>'MCC_2018-2019 MCC Histoire Chtx'!P68</f>
        <v>12</v>
      </c>
      <c r="P68" s="26" t="str">
        <f>'MCC_2018-2019 MCC Histoire Chtx'!Q68</f>
        <v/>
      </c>
      <c r="Q68" s="187">
        <f t="shared" si="8"/>
        <v>24</v>
      </c>
      <c r="R68" s="52">
        <v>1.5</v>
      </c>
      <c r="S68" s="53">
        <v>1</v>
      </c>
      <c r="T68" s="53">
        <v>8</v>
      </c>
      <c r="U68" s="53">
        <v>12</v>
      </c>
      <c r="V68" s="134">
        <f>U68*M68%</f>
        <v>12</v>
      </c>
      <c r="W68" s="53">
        <v>1</v>
      </c>
      <c r="X68" s="53">
        <v>1</v>
      </c>
      <c r="Y68" s="53">
        <v>12</v>
      </c>
      <c r="Z68" s="53">
        <f>X68*Y68</f>
        <v>12</v>
      </c>
      <c r="AA68" s="198">
        <f>M68*Z68%</f>
        <v>12</v>
      </c>
      <c r="AB68" s="53"/>
      <c r="AC68" s="53"/>
      <c r="AD68" s="46"/>
      <c r="AE68" s="46"/>
      <c r="AF68" s="46"/>
      <c r="AG68" s="46"/>
      <c r="AH68" s="46"/>
      <c r="AI68" s="46"/>
      <c r="AJ68" s="46"/>
      <c r="AK68" s="46"/>
    </row>
    <row r="69" spans="1:37" ht="30.75" customHeight="1">
      <c r="A69" s="47"/>
      <c r="B69" s="124" t="e">
        <f>'MCC_2018-2019 MCC Histoire Chtx'!#REF!</f>
        <v>#REF!</v>
      </c>
      <c r="C69" s="38" t="e">
        <f>'MCC_2018-2019 MCC Histoire Chtx'!#REF!</f>
        <v>#REF!</v>
      </c>
      <c r="D69" s="36"/>
      <c r="E69" s="36"/>
      <c r="F69" s="36"/>
      <c r="G69" s="40"/>
      <c r="H69" s="38"/>
      <c r="I69" s="38"/>
      <c r="J69" s="38"/>
      <c r="K69" s="47"/>
      <c r="L69" s="47"/>
      <c r="M69" s="47"/>
      <c r="N69" s="38"/>
      <c r="O69" s="38"/>
      <c r="P69" s="41"/>
      <c r="Q69" s="42"/>
      <c r="R69" s="125"/>
      <c r="S69" s="135"/>
      <c r="T69" s="135"/>
      <c r="U69" s="135"/>
      <c r="V69" s="135"/>
      <c r="W69" s="135"/>
      <c r="X69" s="135"/>
      <c r="Y69" s="135"/>
      <c r="Z69" s="135"/>
      <c r="AA69" s="135"/>
      <c r="AB69" s="135"/>
      <c r="AC69" s="135"/>
      <c r="AD69" s="89"/>
      <c r="AE69" s="89"/>
      <c r="AF69" s="89"/>
      <c r="AG69" s="89"/>
      <c r="AH69" s="89"/>
      <c r="AI69" s="89"/>
      <c r="AJ69" s="89"/>
      <c r="AK69" s="89"/>
    </row>
    <row r="70" spans="1:37" ht="30.75" customHeight="1">
      <c r="A70" s="1" t="s">
        <v>81</v>
      </c>
      <c r="B70" s="15" t="str">
        <f>'MCC_2018-2019 MCC Histoire Chtx'!C69</f>
        <v>Populations : dynamiques et enjeux (CM)</v>
      </c>
      <c r="C70" s="5" t="str">
        <f>'MCC_2018-2019 MCC Histoire Chtx'!D69</f>
        <v>LXL4E7B</v>
      </c>
      <c r="D70" s="6" t="s">
        <v>120</v>
      </c>
      <c r="E70" s="11"/>
      <c r="F70" s="6" t="s">
        <v>22</v>
      </c>
      <c r="G70" s="8"/>
      <c r="H70" s="5" t="s">
        <v>56</v>
      </c>
      <c r="I70" s="5" t="s">
        <v>56</v>
      </c>
      <c r="J70" s="5" t="s">
        <v>31</v>
      </c>
      <c r="K70" s="9">
        <v>25</v>
      </c>
      <c r="L70" s="9">
        <v>25</v>
      </c>
      <c r="M70" s="196">
        <f>(K70/L70)*100</f>
        <v>100</v>
      </c>
      <c r="N70" s="10">
        <f>'MCC_2018-2019 MCC Histoire Chtx'!O69</f>
        <v>15</v>
      </c>
      <c r="O70" s="10" t="str">
        <f>'MCC_2018-2019 MCC Histoire Chtx'!P69</f>
        <v/>
      </c>
      <c r="P70" s="26" t="str">
        <f>'MCC_2018-2019 MCC Histoire Chtx'!Q69</f>
        <v/>
      </c>
      <c r="Q70" s="187">
        <f>V70+AA70+AF70+AK70</f>
        <v>27</v>
      </c>
      <c r="R70" s="52">
        <v>1.5</v>
      </c>
      <c r="S70" s="53">
        <v>1</v>
      </c>
      <c r="T70" s="53">
        <v>15</v>
      </c>
      <c r="U70" s="53">
        <v>27</v>
      </c>
      <c r="V70" s="134">
        <f>U70*M70%</f>
        <v>27</v>
      </c>
      <c r="W70" s="53"/>
      <c r="X70" s="53"/>
      <c r="Y70" s="53"/>
      <c r="Z70" s="53"/>
      <c r="AA70" s="198"/>
      <c r="AB70" s="53"/>
      <c r="AC70" s="53"/>
      <c r="AD70" s="46"/>
      <c r="AE70" s="46"/>
      <c r="AF70" s="46"/>
      <c r="AG70" s="46"/>
      <c r="AH70" s="46"/>
      <c r="AI70" s="46"/>
      <c r="AJ70" s="46"/>
      <c r="AK70" s="46"/>
    </row>
    <row r="71" spans="1:37" ht="30.75" customHeight="1">
      <c r="A71" s="1" t="s">
        <v>72</v>
      </c>
      <c r="B71" s="15" t="str">
        <f>'MCC_2018-2019 MCC Histoire Chtx'!C70</f>
        <v>Histoire de l’écrit</v>
      </c>
      <c r="C71" s="5" t="str">
        <f>'MCC_2018-2019 MCC Histoire Chtx'!D70</f>
        <v>LXL4E8A</v>
      </c>
      <c r="D71" s="6" t="s">
        <v>120</v>
      </c>
      <c r="E71" s="11"/>
      <c r="F71" s="6" t="s">
        <v>22</v>
      </c>
      <c r="G71" s="8"/>
      <c r="H71" s="5" t="s">
        <v>30</v>
      </c>
      <c r="I71" s="5" t="s">
        <v>30</v>
      </c>
      <c r="J71" s="5" t="s">
        <v>31</v>
      </c>
      <c r="K71" s="9">
        <v>25</v>
      </c>
      <c r="L71" s="9">
        <v>25</v>
      </c>
      <c r="M71" s="196">
        <f t="shared" si="9"/>
        <v>100</v>
      </c>
      <c r="N71" s="10">
        <f>'MCC_2018-2019 MCC Histoire Chtx'!O70</f>
        <v>18</v>
      </c>
      <c r="O71" s="10">
        <f>'MCC_2018-2019 MCC Histoire Chtx'!P70</f>
        <v>8</v>
      </c>
      <c r="P71" s="26" t="str">
        <f>'MCC_2018-2019 MCC Histoire Chtx'!Q70</f>
        <v/>
      </c>
      <c r="Q71" s="187">
        <f t="shared" si="8"/>
        <v>35</v>
      </c>
      <c r="R71" s="52">
        <v>1.5</v>
      </c>
      <c r="S71" s="53">
        <v>1</v>
      </c>
      <c r="T71" s="53">
        <v>18</v>
      </c>
      <c r="U71" s="53">
        <v>27</v>
      </c>
      <c r="V71" s="134">
        <f>U71*M71%</f>
        <v>27</v>
      </c>
      <c r="W71" s="53">
        <v>1</v>
      </c>
      <c r="X71" s="53">
        <v>1</v>
      </c>
      <c r="Y71" s="53">
        <v>8</v>
      </c>
      <c r="Z71" s="53">
        <f>X71*Y71</f>
        <v>8</v>
      </c>
      <c r="AA71" s="198">
        <f>M71*Z71%</f>
        <v>8</v>
      </c>
      <c r="AB71" s="53"/>
      <c r="AC71" s="53"/>
      <c r="AD71" s="46"/>
      <c r="AE71" s="46"/>
      <c r="AF71" s="46"/>
      <c r="AG71" s="46"/>
      <c r="AH71" s="46"/>
      <c r="AI71" s="46"/>
      <c r="AJ71" s="46"/>
      <c r="AK71" s="46"/>
    </row>
    <row r="72" spans="1:37" ht="30.75" customHeight="1">
      <c r="A72" s="1" t="s">
        <v>77</v>
      </c>
      <c r="B72" s="15" t="str">
        <f>'MCC_2018-2019 MCC Histoire Chtx'!C71</f>
        <v>L’image comme objet historique</v>
      </c>
      <c r="C72" s="5" t="str">
        <f>'MCC_2018-2019 MCC Histoire Chtx'!D71</f>
        <v>LXL4E8C</v>
      </c>
      <c r="D72" s="6" t="s">
        <v>120</v>
      </c>
      <c r="E72" s="11"/>
      <c r="F72" s="6" t="s">
        <v>22</v>
      </c>
      <c r="G72" s="8"/>
      <c r="H72" s="5" t="s">
        <v>56</v>
      </c>
      <c r="I72" s="5" t="s">
        <v>30</v>
      </c>
      <c r="J72" s="5" t="s">
        <v>57</v>
      </c>
      <c r="K72" s="9">
        <v>25</v>
      </c>
      <c r="L72" s="9">
        <v>25</v>
      </c>
      <c r="M72" s="196">
        <f t="shared" si="9"/>
        <v>100</v>
      </c>
      <c r="N72" s="10" t="str">
        <f>'MCC_2018-2019 MCC Histoire Chtx'!O71</f>
        <v/>
      </c>
      <c r="O72" s="10">
        <f>'MCC_2018-2019 MCC Histoire Chtx'!P71</f>
        <v>24</v>
      </c>
      <c r="P72" s="26" t="str">
        <f>'MCC_2018-2019 MCC Histoire Chtx'!Q71</f>
        <v/>
      </c>
      <c r="Q72" s="187">
        <f t="shared" si="8"/>
        <v>24</v>
      </c>
      <c r="R72" s="52"/>
      <c r="S72" s="53"/>
      <c r="T72" s="53"/>
      <c r="U72" s="53"/>
      <c r="V72" s="53"/>
      <c r="W72" s="53">
        <v>1</v>
      </c>
      <c r="X72" s="53">
        <v>1</v>
      </c>
      <c r="Y72" s="53">
        <v>24</v>
      </c>
      <c r="Z72" s="53">
        <f>X72*Y72</f>
        <v>24</v>
      </c>
      <c r="AA72" s="198">
        <f>M72*Z72%</f>
        <v>24</v>
      </c>
      <c r="AB72" s="53"/>
      <c r="AC72" s="53"/>
      <c r="AD72" s="46"/>
      <c r="AE72" s="46"/>
      <c r="AF72" s="46"/>
      <c r="AG72" s="46"/>
      <c r="AH72" s="46"/>
      <c r="AI72" s="46"/>
      <c r="AJ72" s="46"/>
      <c r="AK72" s="46"/>
    </row>
    <row r="73" spans="1:37" ht="23.25" customHeight="1">
      <c r="A73" s="214"/>
      <c r="B73" s="1413" t="s">
        <v>292</v>
      </c>
      <c r="C73" s="1348"/>
      <c r="D73" s="1348"/>
      <c r="E73" s="1348"/>
      <c r="F73" s="1348"/>
      <c r="G73" s="1348"/>
      <c r="H73" s="1348"/>
      <c r="I73" s="1348"/>
      <c r="J73" s="1348"/>
      <c r="K73" s="1348"/>
      <c r="L73" s="1348"/>
      <c r="M73" s="1348"/>
      <c r="N73" s="209">
        <f>SUM(N58:N72)</f>
        <v>137</v>
      </c>
      <c r="O73" s="209">
        <f>SUM(O67:O72,O58:O62)</f>
        <v>125</v>
      </c>
      <c r="P73" s="209"/>
      <c r="Q73" s="210"/>
      <c r="R73" s="148"/>
      <c r="S73" s="149"/>
      <c r="T73" s="149"/>
      <c r="U73" s="149"/>
      <c r="V73" s="149"/>
      <c r="W73" s="149"/>
      <c r="X73" s="149"/>
      <c r="Y73" s="149"/>
      <c r="Z73" s="149"/>
      <c r="AA73" s="149"/>
      <c r="AB73" s="149"/>
      <c r="AC73" s="149"/>
      <c r="AD73" s="112"/>
      <c r="AE73" s="112"/>
      <c r="AF73" s="218"/>
      <c r="AG73" s="112"/>
      <c r="AH73" s="218"/>
      <c r="AI73" s="112"/>
      <c r="AJ73" s="218"/>
      <c r="AK73" s="218"/>
    </row>
    <row r="74" spans="1:37" ht="23.25" customHeight="1">
      <c r="A74" s="113"/>
      <c r="B74" s="114"/>
      <c r="C74" s="115"/>
      <c r="D74" s="1355" t="s">
        <v>273</v>
      </c>
      <c r="E74" s="1356"/>
      <c r="F74" s="1356"/>
      <c r="G74" s="1356"/>
      <c r="H74" s="1356"/>
      <c r="I74" s="1356"/>
      <c r="J74" s="1356"/>
      <c r="K74" s="1356"/>
      <c r="L74" s="1356"/>
      <c r="M74" s="1356"/>
      <c r="N74" s="1356"/>
      <c r="O74" s="1356"/>
      <c r="P74" s="1357"/>
      <c r="Q74" s="210">
        <f>SUM(Q58:Q72)</f>
        <v>281.35064935064929</v>
      </c>
      <c r="R74" s="148"/>
      <c r="S74" s="155"/>
      <c r="T74" s="149"/>
      <c r="U74" s="149"/>
      <c r="V74" s="149"/>
      <c r="W74" s="149"/>
      <c r="X74" s="149"/>
      <c r="Y74" s="149"/>
      <c r="Z74" s="149"/>
      <c r="AA74" s="149"/>
      <c r="AB74" s="149"/>
      <c r="AC74" s="149"/>
      <c r="AD74" s="117"/>
      <c r="AE74" s="117"/>
      <c r="AF74" s="117"/>
      <c r="AG74" s="117"/>
      <c r="AH74" s="117"/>
      <c r="AI74" s="117"/>
      <c r="AJ74" s="117"/>
      <c r="AK74" s="117"/>
    </row>
    <row r="75" spans="1:37" ht="30.75" customHeight="1">
      <c r="A75" s="118"/>
      <c r="B75" s="119"/>
      <c r="C75" s="119"/>
      <c r="D75" s="119"/>
      <c r="E75" s="119"/>
      <c r="F75" s="119"/>
      <c r="G75" s="119"/>
      <c r="H75" s="119"/>
      <c r="I75" s="119"/>
      <c r="J75" s="119"/>
      <c r="K75" s="119"/>
      <c r="L75" s="119"/>
      <c r="M75" s="119"/>
      <c r="N75" s="119"/>
      <c r="O75" s="119"/>
      <c r="P75" s="119"/>
      <c r="Q75" s="120"/>
      <c r="R75" s="156"/>
      <c r="S75" s="158"/>
      <c r="T75" s="158"/>
      <c r="U75" s="158"/>
      <c r="V75" s="158"/>
      <c r="W75" s="158"/>
      <c r="X75" s="158"/>
      <c r="Y75" s="158"/>
      <c r="Z75" s="158"/>
      <c r="AA75" s="158"/>
      <c r="AB75" s="158"/>
      <c r="AC75" s="158"/>
      <c r="AD75" s="121"/>
      <c r="AE75" s="121"/>
      <c r="AF75" s="121"/>
      <c r="AG75" s="121"/>
      <c r="AH75" s="121"/>
      <c r="AI75" s="121"/>
      <c r="AJ75" s="121"/>
      <c r="AK75" s="121"/>
    </row>
    <row r="76" spans="1:37" ht="30.75" customHeight="1">
      <c r="A76" s="91"/>
      <c r="B76" s="92" t="str">
        <f>'MCC_2018-2019 MCC Histoire Chtx'!C76</f>
        <v>Semestre 5  LICENCE 3 HISTOIRE CHATEAUROUX</v>
      </c>
      <c r="C76" s="91" t="str">
        <f>'MCC_2018-2019 MCC Histoire Chtx'!D76</f>
        <v xml:space="preserve"> LXL5EP1A
LXL5EP2A</v>
      </c>
      <c r="D76" s="91"/>
      <c r="E76" s="91"/>
      <c r="F76" s="91"/>
      <c r="G76" s="91"/>
      <c r="H76" s="91"/>
      <c r="I76" s="91"/>
      <c r="J76" s="91"/>
      <c r="K76" s="93">
        <v>25</v>
      </c>
      <c r="L76" s="93"/>
      <c r="M76" s="93"/>
      <c r="N76" s="91"/>
      <c r="O76" s="91"/>
      <c r="P76" s="94"/>
      <c r="Q76" s="95"/>
      <c r="R76" s="160"/>
      <c r="S76" s="161"/>
      <c r="T76" s="161"/>
      <c r="U76" s="161"/>
      <c r="V76" s="161"/>
      <c r="W76" s="161"/>
      <c r="X76" s="161"/>
      <c r="Y76" s="161"/>
      <c r="Z76" s="161"/>
      <c r="AA76" s="161"/>
      <c r="AB76" s="161"/>
      <c r="AC76" s="161"/>
      <c r="AD76" s="122"/>
      <c r="AE76" s="122"/>
      <c r="AF76" s="122"/>
      <c r="AG76" s="122"/>
      <c r="AH76" s="122"/>
      <c r="AI76" s="122"/>
      <c r="AJ76" s="122"/>
      <c r="AK76" s="122"/>
    </row>
    <row r="77" spans="1:37" ht="30.75" customHeight="1">
      <c r="A77" s="1" t="s">
        <v>17</v>
      </c>
      <c r="B77" s="15" t="str">
        <f>'MCC_2018-2019 MCC Histoire Chtx'!C78</f>
        <v>Histoire du monde méditerranéen antique</v>
      </c>
      <c r="C77" s="5" t="str">
        <f>'MCC_2018-2019 MCC Histoire Chtx'!D78</f>
        <v>LXL5E10</v>
      </c>
      <c r="D77" s="6" t="s">
        <v>130</v>
      </c>
      <c r="E77" s="6"/>
      <c r="F77" s="6" t="s">
        <v>22</v>
      </c>
      <c r="G77" s="8"/>
      <c r="H77" s="5" t="s">
        <v>23</v>
      </c>
      <c r="I77" s="5">
        <v>6</v>
      </c>
      <c r="J77" s="5" t="s">
        <v>31</v>
      </c>
      <c r="K77" s="9">
        <v>25</v>
      </c>
      <c r="L77" s="9">
        <v>25</v>
      </c>
      <c r="M77" s="196">
        <f>(K77/L77)*100</f>
        <v>100</v>
      </c>
      <c r="N77" s="10">
        <f>'MCC_2018-2019 MCC Histoire Chtx'!O78</f>
        <v>24</v>
      </c>
      <c r="O77" s="10">
        <f>'MCC_2018-2019 MCC Histoire Chtx'!P78</f>
        <v>24</v>
      </c>
      <c r="P77" s="26" t="str">
        <f>'MCC_2018-2019 MCC Histoire Chtx'!Q78</f>
        <v/>
      </c>
      <c r="Q77" s="187">
        <f t="shared" ref="Q77:Q90" si="10">V77+AA77+AF77+AK77</f>
        <v>36</v>
      </c>
      <c r="R77" s="52">
        <v>1.5</v>
      </c>
      <c r="S77" s="53">
        <v>1</v>
      </c>
      <c r="T77" s="53">
        <v>24</v>
      </c>
      <c r="U77" s="53">
        <v>36</v>
      </c>
      <c r="V77" s="186">
        <f>U77*M77%</f>
        <v>36</v>
      </c>
      <c r="W77" s="53"/>
      <c r="X77" s="53"/>
      <c r="Y77" s="53"/>
      <c r="Z77" s="53"/>
      <c r="AA77" s="53"/>
      <c r="AB77" s="53"/>
      <c r="AC77" s="53"/>
      <c r="AD77" s="46"/>
      <c r="AE77" s="46"/>
      <c r="AF77" s="46"/>
      <c r="AG77" s="46"/>
      <c r="AH77" s="46"/>
      <c r="AI77" s="46"/>
      <c r="AJ77" s="46"/>
      <c r="AK77" s="46"/>
    </row>
    <row r="78" spans="1:37" ht="30.75" customHeight="1">
      <c r="A78" s="1" t="s">
        <v>25</v>
      </c>
      <c r="B78" s="15" t="str">
        <f>'MCC_2018-2019 MCC Histoire Chtx'!C79</f>
        <v>Histoire sociale et culturelle de l’Europe moderne</v>
      </c>
      <c r="C78" s="5" t="str">
        <f>'MCC_2018-2019 MCC Histoire Chtx'!D79</f>
        <v>LXL5E20</v>
      </c>
      <c r="D78" s="6" t="s">
        <v>130</v>
      </c>
      <c r="E78" s="6"/>
      <c r="F78" s="6" t="s">
        <v>22</v>
      </c>
      <c r="G78" s="8"/>
      <c r="H78" s="5" t="s">
        <v>23</v>
      </c>
      <c r="I78" s="5">
        <v>6</v>
      </c>
      <c r="J78" s="5" t="s">
        <v>24</v>
      </c>
      <c r="K78" s="9">
        <v>25</v>
      </c>
      <c r="L78" s="9">
        <v>25</v>
      </c>
      <c r="M78" s="196">
        <f>(K78/L78)*100</f>
        <v>100</v>
      </c>
      <c r="N78" s="10">
        <f>'MCC_2018-2019 MCC Histoire Chtx'!O79</f>
        <v>24</v>
      </c>
      <c r="O78" s="10">
        <f>'MCC_2018-2019 MCC Histoire Chtx'!P79</f>
        <v>24</v>
      </c>
      <c r="P78" s="26" t="str">
        <f>'MCC_2018-2019 MCC Histoire Chtx'!Q79</f>
        <v/>
      </c>
      <c r="Q78" s="187">
        <f t="shared" si="10"/>
        <v>36</v>
      </c>
      <c r="R78" s="52">
        <v>1.5</v>
      </c>
      <c r="S78" s="53">
        <v>1</v>
      </c>
      <c r="T78" s="53">
        <v>24</v>
      </c>
      <c r="U78" s="53">
        <v>36</v>
      </c>
      <c r="V78" s="186">
        <f>U78*M78%</f>
        <v>36</v>
      </c>
      <c r="W78" s="53"/>
      <c r="X78" s="53"/>
      <c r="Y78" s="53"/>
      <c r="Z78" s="53"/>
      <c r="AA78" s="53"/>
      <c r="AB78" s="53"/>
      <c r="AC78" s="53"/>
      <c r="AD78" s="46"/>
      <c r="AE78" s="46"/>
      <c r="AF78" s="46"/>
      <c r="AG78" s="46"/>
      <c r="AH78" s="46"/>
      <c r="AI78" s="46"/>
      <c r="AJ78" s="46"/>
      <c r="AK78" s="46"/>
    </row>
    <row r="79" spans="1:37" ht="30.75" customHeight="1">
      <c r="A79" s="184" t="s">
        <v>215</v>
      </c>
      <c r="B79" s="189" t="str">
        <f>'MCC_2018-2019 MCC Histoire Chtx'!C84</f>
        <v>Choix langue vivante S5</v>
      </c>
      <c r="C79" s="165">
        <f>'MCC_2018-2019 MCC Histoire Chtx'!D84</f>
        <v>0</v>
      </c>
      <c r="D79" s="166" t="s">
        <v>216</v>
      </c>
      <c r="E79" s="166"/>
      <c r="F79" s="166" t="s">
        <v>41</v>
      </c>
      <c r="G79" s="168">
        <v>1</v>
      </c>
      <c r="H79" s="169"/>
      <c r="I79" s="169"/>
      <c r="J79" s="169"/>
      <c r="K79" s="188"/>
      <c r="L79" s="188"/>
      <c r="M79" s="188"/>
      <c r="N79" s="169"/>
      <c r="O79" s="169"/>
      <c r="P79" s="171"/>
      <c r="Q79" s="172"/>
      <c r="R79" s="173"/>
      <c r="S79" s="174"/>
      <c r="T79" s="174"/>
      <c r="U79" s="174"/>
      <c r="V79" s="174"/>
      <c r="W79" s="174"/>
      <c r="X79" s="174"/>
      <c r="Y79" s="174"/>
      <c r="Z79" s="174"/>
      <c r="AA79" s="174"/>
      <c r="AB79" s="174"/>
      <c r="AC79" s="174"/>
      <c r="AD79" s="222"/>
      <c r="AE79" s="222"/>
      <c r="AF79" s="222"/>
      <c r="AG79" s="222"/>
      <c r="AH79" s="222"/>
      <c r="AI79" s="222"/>
      <c r="AJ79" s="222"/>
      <c r="AK79" s="222"/>
    </row>
    <row r="80" spans="1:37" ht="30.75" customHeight="1">
      <c r="A80" s="1" t="s">
        <v>184</v>
      </c>
      <c r="B80" s="21" t="str">
        <f>'MCC_2018-2019 MCC Histoire Chtx'!C85</f>
        <v>Allemand S5</v>
      </c>
      <c r="C80" s="5" t="str">
        <f>'MCC_2018-2019 MCC Histoire Chtx'!D85</f>
        <v>LXL5E4A</v>
      </c>
      <c r="D80" s="6" t="s">
        <v>130</v>
      </c>
      <c r="E80" s="6"/>
      <c r="F80" s="11"/>
      <c r="G80" s="8"/>
      <c r="H80" s="5" t="s">
        <v>56</v>
      </c>
      <c r="I80" s="5">
        <v>2</v>
      </c>
      <c r="J80" s="10"/>
      <c r="K80" s="9">
        <v>0</v>
      </c>
      <c r="L80" s="9">
        <v>10</v>
      </c>
      <c r="M80" s="196">
        <v>0</v>
      </c>
      <c r="N80" s="10" t="str">
        <f>'MCC_2018-2019 MCC Histoire Chtx'!O85</f>
        <v/>
      </c>
      <c r="O80" s="10">
        <f>'MCC_2018-2019 MCC Histoire Chtx'!P85</f>
        <v>18</v>
      </c>
      <c r="P80" s="26" t="str">
        <f>'MCC_2018-2019 MCC Histoire Chtx'!Q85</f>
        <v/>
      </c>
      <c r="Q80" s="187">
        <f t="shared" si="10"/>
        <v>0</v>
      </c>
      <c r="R80" s="52"/>
      <c r="S80" s="53"/>
      <c r="T80" s="53"/>
      <c r="U80" s="53"/>
      <c r="V80" s="53"/>
      <c r="W80" s="53">
        <v>1</v>
      </c>
      <c r="X80" s="53">
        <v>1</v>
      </c>
      <c r="Y80" s="53">
        <v>18</v>
      </c>
      <c r="Z80" s="53">
        <f>X80*Y80</f>
        <v>18</v>
      </c>
      <c r="AA80" s="198">
        <f>M80*Z80%</f>
        <v>0</v>
      </c>
      <c r="AB80" s="53"/>
      <c r="AC80" s="53"/>
      <c r="AD80" s="46"/>
      <c r="AE80" s="46"/>
      <c r="AF80" s="46"/>
      <c r="AG80" s="46"/>
      <c r="AH80" s="46"/>
      <c r="AI80" s="46"/>
      <c r="AJ80" s="46"/>
      <c r="AK80" s="46"/>
    </row>
    <row r="81" spans="1:245" ht="30.75" customHeight="1">
      <c r="A81" s="1" t="s">
        <v>185</v>
      </c>
      <c r="B81" s="21" t="str">
        <f>'MCC_2018-2019 MCC Histoire Chtx'!C86</f>
        <v>Anglais S5</v>
      </c>
      <c r="C81" s="5" t="str">
        <f>'MCC_2018-2019 MCC Histoire Chtx'!D86</f>
        <v>LXL5E4B</v>
      </c>
      <c r="D81" s="6" t="s">
        <v>130</v>
      </c>
      <c r="E81" s="6"/>
      <c r="F81" s="11"/>
      <c r="G81" s="8"/>
      <c r="H81" s="5" t="s">
        <v>56</v>
      </c>
      <c r="I81" s="5">
        <v>2</v>
      </c>
      <c r="J81" s="10"/>
      <c r="K81" s="9">
        <v>15</v>
      </c>
      <c r="L81" s="9">
        <v>35</v>
      </c>
      <c r="M81" s="196">
        <f>(K81/L81)*100</f>
        <v>42.857142857142854</v>
      </c>
      <c r="N81" s="10" t="str">
        <f>'MCC_2018-2019 MCC Histoire Chtx'!O86</f>
        <v/>
      </c>
      <c r="O81" s="10">
        <f>'MCC_2018-2019 MCC Histoire Chtx'!P86</f>
        <v>18</v>
      </c>
      <c r="P81" s="26" t="str">
        <f>'MCC_2018-2019 MCC Histoire Chtx'!Q86</f>
        <v/>
      </c>
      <c r="Q81" s="187">
        <f t="shared" si="10"/>
        <v>7.7142857142857135</v>
      </c>
      <c r="R81" s="52"/>
      <c r="S81" s="53"/>
      <c r="T81" s="53"/>
      <c r="U81" s="53"/>
      <c r="V81" s="53"/>
      <c r="W81" s="53">
        <v>1</v>
      </c>
      <c r="X81" s="53">
        <v>1</v>
      </c>
      <c r="Y81" s="53">
        <v>18</v>
      </c>
      <c r="Z81" s="53">
        <f>X81*Y81</f>
        <v>18</v>
      </c>
      <c r="AA81" s="198">
        <f>M81*Z81%</f>
        <v>7.7142857142857135</v>
      </c>
      <c r="AB81" s="53"/>
      <c r="AC81" s="53"/>
      <c r="AD81" s="46"/>
      <c r="AE81" s="46"/>
      <c r="AF81" s="46"/>
      <c r="AG81" s="46"/>
      <c r="AH81" s="46"/>
      <c r="AI81" s="46"/>
      <c r="AJ81" s="46"/>
      <c r="AK81" s="46"/>
    </row>
    <row r="82" spans="1:245" ht="30.75" customHeight="1">
      <c r="A82" s="1" t="s">
        <v>186</v>
      </c>
      <c r="B82" s="21" t="str">
        <f>'MCC_2018-2019 MCC Histoire Chtx'!C87</f>
        <v>Espagnol S5</v>
      </c>
      <c r="C82" s="5" t="str">
        <f>'MCC_2018-2019 MCC Histoire Chtx'!D87</f>
        <v>LXL5E4C</v>
      </c>
      <c r="D82" s="6" t="s">
        <v>130</v>
      </c>
      <c r="E82" s="6"/>
      <c r="F82" s="11"/>
      <c r="G82" s="8"/>
      <c r="H82" s="5" t="s">
        <v>56</v>
      </c>
      <c r="I82" s="5">
        <v>2</v>
      </c>
      <c r="J82" s="10"/>
      <c r="K82" s="9">
        <v>10</v>
      </c>
      <c r="L82" s="9">
        <v>19</v>
      </c>
      <c r="M82" s="196">
        <f>(K82/L82)*100</f>
        <v>52.631578947368418</v>
      </c>
      <c r="N82" s="10" t="str">
        <f>'MCC_2018-2019 MCC Histoire Chtx'!O87</f>
        <v/>
      </c>
      <c r="O82" s="10">
        <f>'MCC_2018-2019 MCC Histoire Chtx'!P87</f>
        <v>18</v>
      </c>
      <c r="P82" s="26" t="str">
        <f>'MCC_2018-2019 MCC Histoire Chtx'!Q87</f>
        <v/>
      </c>
      <c r="Q82" s="187">
        <f t="shared" si="10"/>
        <v>9.473684210526315</v>
      </c>
      <c r="R82" s="52"/>
      <c r="S82" s="53"/>
      <c r="T82" s="53"/>
      <c r="U82" s="53"/>
      <c r="V82" s="53"/>
      <c r="W82" s="53">
        <v>1</v>
      </c>
      <c r="X82" s="53">
        <v>1</v>
      </c>
      <c r="Y82" s="53">
        <v>18</v>
      </c>
      <c r="Z82" s="53">
        <f>X82*Y82</f>
        <v>18</v>
      </c>
      <c r="AA82" s="198">
        <f>M82*Z82%</f>
        <v>9.473684210526315</v>
      </c>
      <c r="AB82" s="53"/>
      <c r="AC82" s="53"/>
      <c r="AD82" s="46"/>
      <c r="AE82" s="46"/>
      <c r="AF82" s="46"/>
      <c r="AG82" s="46"/>
      <c r="AH82" s="46"/>
      <c r="AI82" s="46"/>
      <c r="AJ82" s="46"/>
      <c r="AK82" s="46"/>
    </row>
    <row r="83" spans="1:245" ht="30.75" customHeight="1">
      <c r="A83" s="1" t="s">
        <v>217</v>
      </c>
      <c r="B83" s="21" t="str">
        <f>'MCC_2018-2019 MCC Histoire Chtx'!C90</f>
        <v>Atelier d'histoire contemporaine S5</v>
      </c>
      <c r="C83" s="5" t="str">
        <f>'MCC_2018-2019 MCC Histoire Chtx'!D90</f>
        <v>LXL5E3A</v>
      </c>
      <c r="D83" s="11"/>
      <c r="E83" s="11"/>
      <c r="F83" s="11"/>
      <c r="G83" s="8"/>
      <c r="H83" s="5" t="s">
        <v>30</v>
      </c>
      <c r="I83" s="5">
        <v>3</v>
      </c>
      <c r="J83" s="5" t="s">
        <v>24</v>
      </c>
      <c r="K83" s="9">
        <v>25</v>
      </c>
      <c r="L83" s="9">
        <v>25</v>
      </c>
      <c r="M83" s="196">
        <f>(K83/L83)*100</f>
        <v>100</v>
      </c>
      <c r="N83" s="10">
        <f>'MCC_2018-2019 MCC Histoire Chtx'!O90</f>
        <v>20</v>
      </c>
      <c r="O83" s="10" t="str">
        <f>'MCC_2018-2019 MCC Histoire Chtx'!P90</f>
        <v/>
      </c>
      <c r="P83" s="26" t="str">
        <f>'MCC_2018-2019 MCC Histoire Chtx'!Q90</f>
        <v/>
      </c>
      <c r="Q83" s="187">
        <f t="shared" si="10"/>
        <v>36</v>
      </c>
      <c r="R83" s="52">
        <v>1.5</v>
      </c>
      <c r="S83" s="53">
        <v>1</v>
      </c>
      <c r="T83" s="53">
        <v>12</v>
      </c>
      <c r="U83" s="53">
        <v>18</v>
      </c>
      <c r="V83" s="186">
        <f>U83*M83%</f>
        <v>18</v>
      </c>
      <c r="W83" s="53">
        <v>1</v>
      </c>
      <c r="X83" s="53">
        <v>1</v>
      </c>
      <c r="Y83" s="53">
        <v>18</v>
      </c>
      <c r="Z83" s="53">
        <f>X83*Y83</f>
        <v>18</v>
      </c>
      <c r="AA83" s="198">
        <f>M83*Z83%</f>
        <v>18</v>
      </c>
      <c r="AB83" s="53"/>
      <c r="AC83" s="53"/>
      <c r="AD83" s="46"/>
      <c r="AE83" s="46"/>
      <c r="AF83" s="46"/>
      <c r="AG83" s="46"/>
      <c r="AH83" s="46"/>
      <c r="AI83" s="46"/>
      <c r="AJ83" s="46"/>
      <c r="AK83" s="46"/>
    </row>
    <row r="84" spans="1:245" ht="30.75" customHeight="1">
      <c r="A84" s="184" t="s">
        <v>43</v>
      </c>
      <c r="B84" s="189" t="str">
        <f>'MCC_2018-2019 MCC Histoire Chtx'!C80</f>
        <v>Les outils de l’historien 1 (2 UE au choix parmi 3)</v>
      </c>
      <c r="C84" s="165">
        <f>'MCC_2018-2019 MCC Histoire Chtx'!D80</f>
        <v>0</v>
      </c>
      <c r="D84" s="166" t="s">
        <v>130</v>
      </c>
      <c r="E84" s="167"/>
      <c r="F84" s="166" t="s">
        <v>22</v>
      </c>
      <c r="G84" s="168">
        <v>2</v>
      </c>
      <c r="H84" s="169"/>
      <c r="I84" s="169"/>
      <c r="J84" s="169"/>
      <c r="K84" s="188"/>
      <c r="L84" s="188"/>
      <c r="M84" s="188"/>
      <c r="N84" s="169"/>
      <c r="O84" s="169"/>
      <c r="P84" s="171"/>
      <c r="Q84" s="172"/>
      <c r="R84" s="173"/>
      <c r="S84" s="174"/>
      <c r="T84" s="174"/>
      <c r="U84" s="174"/>
      <c r="V84" s="174"/>
      <c r="W84" s="174"/>
      <c r="X84" s="174"/>
      <c r="Y84" s="174"/>
      <c r="Z84" s="174"/>
      <c r="AA84" s="174"/>
      <c r="AB84" s="174"/>
      <c r="AC84" s="174"/>
      <c r="AD84" s="222"/>
      <c r="AE84" s="222"/>
      <c r="AF84" s="222"/>
      <c r="AG84" s="222"/>
      <c r="AH84" s="222"/>
      <c r="AI84" s="222"/>
      <c r="AJ84" s="222"/>
      <c r="AK84" s="222"/>
    </row>
    <row r="85" spans="1:245" s="254" customFormat="1" ht="30.75" customHeight="1">
      <c r="A85" s="245" t="s">
        <v>221</v>
      </c>
      <c r="B85" s="21" t="str">
        <f>'MCC_2018-2019 MCC Histoire Chtx'!C81</f>
        <v>Iconographie médiévale S5</v>
      </c>
      <c r="C85" s="246" t="str">
        <f>'MCC_2018-2019 MCC Histoire Chtx'!D81</f>
        <v>LXL5E5A</v>
      </c>
      <c r="D85" s="22"/>
      <c r="E85" s="20" t="s">
        <v>64</v>
      </c>
      <c r="F85" s="20" t="s">
        <v>22</v>
      </c>
      <c r="G85" s="247"/>
      <c r="H85" s="5" t="s">
        <v>30</v>
      </c>
      <c r="I85" s="5">
        <v>3</v>
      </c>
      <c r="J85" s="5" t="s">
        <v>31</v>
      </c>
      <c r="K85" s="9">
        <v>25</v>
      </c>
      <c r="L85" s="9">
        <v>25</v>
      </c>
      <c r="M85" s="196">
        <f t="shared" ref="M85:M90" si="11">(K85/L85)*100</f>
        <v>100</v>
      </c>
      <c r="N85" s="248" t="str">
        <f>'MCC_2018-2019 MCC Histoire Chtx'!O81</f>
        <v/>
      </c>
      <c r="O85" s="10">
        <f>'MCC_2018-2019 MCC Histoire Chtx'!P81</f>
        <v>24</v>
      </c>
      <c r="P85" s="249" t="str">
        <f>'MCC_2018-2019 MCC Histoire Chtx'!Q81</f>
        <v/>
      </c>
      <c r="Q85" s="187">
        <f t="shared" si="10"/>
        <v>24</v>
      </c>
      <c r="R85" s="250"/>
      <c r="S85" s="251"/>
      <c r="T85" s="251"/>
      <c r="U85" s="251"/>
      <c r="V85" s="251"/>
      <c r="W85" s="251">
        <v>1</v>
      </c>
      <c r="X85" s="53">
        <v>1</v>
      </c>
      <c r="Y85" s="53">
        <v>24</v>
      </c>
      <c r="Z85" s="53">
        <f>X85*Y85</f>
        <v>24</v>
      </c>
      <c r="AA85" s="198">
        <f>M85*Z85%</f>
        <v>24</v>
      </c>
      <c r="AB85" s="251"/>
      <c r="AC85" s="251"/>
      <c r="AD85" s="252"/>
      <c r="AE85" s="252"/>
      <c r="AF85" s="252"/>
      <c r="AG85" s="252"/>
      <c r="AH85" s="252"/>
      <c r="AI85" s="252"/>
      <c r="AJ85" s="252"/>
      <c r="AK85" s="252"/>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3"/>
      <c r="FX85" s="253"/>
      <c r="FY85" s="253"/>
      <c r="FZ85" s="253"/>
      <c r="GA85" s="253"/>
      <c r="GB85" s="253"/>
      <c r="GC85" s="253"/>
      <c r="GD85" s="253"/>
      <c r="GE85" s="253"/>
      <c r="GF85" s="253"/>
      <c r="GG85" s="253"/>
      <c r="GH85" s="253"/>
      <c r="GI85" s="253"/>
      <c r="GJ85" s="253"/>
      <c r="GK85" s="253"/>
      <c r="GL85" s="253"/>
      <c r="GM85" s="253"/>
      <c r="GN85" s="253"/>
      <c r="GO85" s="253"/>
      <c r="GP85" s="253"/>
      <c r="GQ85" s="253"/>
      <c r="GR85" s="253"/>
      <c r="GS85" s="253"/>
      <c r="GT85" s="253"/>
      <c r="GU85" s="253"/>
      <c r="GV85" s="253"/>
      <c r="GW85" s="253"/>
      <c r="GX85" s="253"/>
      <c r="GY85" s="253"/>
      <c r="GZ85" s="253"/>
      <c r="HA85" s="253"/>
      <c r="HB85" s="253"/>
      <c r="HC85" s="253"/>
      <c r="HD85" s="253"/>
      <c r="HE85" s="253"/>
      <c r="HF85" s="253"/>
      <c r="HG85" s="253"/>
      <c r="HH85" s="253"/>
      <c r="HI85" s="253"/>
      <c r="HJ85" s="253"/>
      <c r="HK85" s="253"/>
      <c r="HL85" s="253"/>
      <c r="HM85" s="253"/>
      <c r="HN85" s="253"/>
      <c r="HO85" s="253"/>
      <c r="HP85" s="253"/>
      <c r="HQ85" s="253"/>
      <c r="HR85" s="253"/>
      <c r="HS85" s="253"/>
      <c r="HT85" s="253"/>
      <c r="HU85" s="253"/>
      <c r="HV85" s="253"/>
      <c r="HW85" s="253"/>
      <c r="HX85" s="253"/>
      <c r="HY85" s="253"/>
      <c r="HZ85" s="253"/>
      <c r="IA85" s="253"/>
      <c r="IB85" s="253"/>
      <c r="IC85" s="253"/>
      <c r="ID85" s="253"/>
      <c r="IE85" s="253"/>
      <c r="IF85" s="253"/>
      <c r="IG85" s="253"/>
      <c r="IH85" s="253"/>
      <c r="II85" s="253"/>
      <c r="IJ85" s="253"/>
      <c r="IK85" s="253"/>
    </row>
    <row r="86" spans="1:245" s="254" customFormat="1" ht="30.75" customHeight="1">
      <c r="A86" s="245" t="s">
        <v>223</v>
      </c>
      <c r="B86" s="21" t="str">
        <f>'MCC_2018-2019 MCC Histoire Chtx'!C82</f>
        <v>Latin S5</v>
      </c>
      <c r="C86" s="246" t="str">
        <f>'MCC_2018-2019 MCC Histoire Chtx'!D82</f>
        <v>LXL5E5B</v>
      </c>
      <c r="D86" s="22"/>
      <c r="E86" s="22"/>
      <c r="F86" s="22"/>
      <c r="G86" s="247"/>
      <c r="H86" s="5" t="s">
        <v>30</v>
      </c>
      <c r="I86" s="5">
        <v>3</v>
      </c>
      <c r="J86" s="248"/>
      <c r="K86" s="9">
        <v>25</v>
      </c>
      <c r="L86" s="9">
        <v>25</v>
      </c>
      <c r="M86" s="196">
        <f t="shared" si="11"/>
        <v>100</v>
      </c>
      <c r="N86" s="248" t="str">
        <f>'MCC_2018-2019 MCC Histoire Chtx'!O82</f>
        <v/>
      </c>
      <c r="O86" s="10">
        <f>'MCC_2018-2019 MCC Histoire Chtx'!P82</f>
        <v>24</v>
      </c>
      <c r="P86" s="249" t="str">
        <f>'MCC_2018-2019 MCC Histoire Chtx'!Q82</f>
        <v/>
      </c>
      <c r="Q86" s="187">
        <f t="shared" si="10"/>
        <v>24</v>
      </c>
      <c r="R86" s="250"/>
      <c r="S86" s="251"/>
      <c r="T86" s="251"/>
      <c r="U86" s="251"/>
      <c r="V86" s="251"/>
      <c r="W86" s="251">
        <v>1</v>
      </c>
      <c r="X86" s="53">
        <v>1</v>
      </c>
      <c r="Y86" s="53">
        <v>24</v>
      </c>
      <c r="Z86" s="53">
        <f>X86*Y86</f>
        <v>24</v>
      </c>
      <c r="AA86" s="198">
        <f>M86*Z86%</f>
        <v>24</v>
      </c>
      <c r="AB86" s="251"/>
      <c r="AC86" s="251"/>
      <c r="AD86" s="252"/>
      <c r="AE86" s="252"/>
      <c r="AF86" s="252"/>
      <c r="AG86" s="252"/>
      <c r="AH86" s="252"/>
      <c r="AI86" s="252"/>
      <c r="AJ86" s="252"/>
      <c r="AK86" s="252"/>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c r="DV86" s="253"/>
      <c r="DW86" s="253"/>
      <c r="DX86" s="253"/>
      <c r="DY86" s="253"/>
      <c r="DZ86" s="253"/>
      <c r="EA86" s="253"/>
      <c r="EB86" s="253"/>
      <c r="EC86" s="253"/>
      <c r="ED86" s="253"/>
      <c r="EE86" s="253"/>
      <c r="EF86" s="253"/>
      <c r="EG86" s="253"/>
      <c r="EH86" s="253"/>
      <c r="EI86" s="253"/>
      <c r="EJ86" s="253"/>
      <c r="EK86" s="253"/>
      <c r="EL86" s="253"/>
      <c r="EM86" s="253"/>
      <c r="EN86" s="253"/>
      <c r="EO86" s="253"/>
      <c r="EP86" s="253"/>
      <c r="EQ86" s="253"/>
      <c r="ER86" s="253"/>
      <c r="ES86" s="253"/>
      <c r="ET86" s="253"/>
      <c r="EU86" s="253"/>
      <c r="EV86" s="253"/>
      <c r="EW86" s="253"/>
      <c r="EX86" s="253"/>
      <c r="EY86" s="253"/>
      <c r="EZ86" s="253"/>
      <c r="FA86" s="253"/>
      <c r="FB86" s="253"/>
      <c r="FC86" s="253"/>
      <c r="FD86" s="253"/>
      <c r="FE86" s="253"/>
      <c r="FF86" s="253"/>
      <c r="FG86" s="253"/>
      <c r="FH86" s="253"/>
      <c r="FI86" s="253"/>
      <c r="FJ86" s="253"/>
      <c r="FK86" s="253"/>
      <c r="FL86" s="253"/>
      <c r="FM86" s="253"/>
      <c r="FN86" s="253"/>
      <c r="FO86" s="253"/>
      <c r="FP86" s="253"/>
      <c r="FQ86" s="253"/>
      <c r="FR86" s="253"/>
      <c r="FS86" s="253"/>
      <c r="FT86" s="253"/>
      <c r="FU86" s="253"/>
      <c r="FV86" s="253"/>
      <c r="FW86" s="253"/>
      <c r="FX86" s="253"/>
      <c r="FY86" s="253"/>
      <c r="FZ86" s="253"/>
      <c r="GA86" s="253"/>
      <c r="GB86" s="253"/>
      <c r="GC86" s="253"/>
      <c r="GD86" s="253"/>
      <c r="GE86" s="253"/>
      <c r="GF86" s="253"/>
      <c r="GG86" s="253"/>
      <c r="GH86" s="253"/>
      <c r="GI86" s="253"/>
      <c r="GJ86" s="253"/>
      <c r="GK86" s="253"/>
      <c r="GL86" s="253"/>
      <c r="GM86" s="253"/>
      <c r="GN86" s="253"/>
      <c r="GO86" s="253"/>
      <c r="GP86" s="253"/>
      <c r="GQ86" s="253"/>
      <c r="GR86" s="253"/>
      <c r="GS86" s="253"/>
      <c r="GT86" s="253"/>
      <c r="GU86" s="253"/>
      <c r="GV86" s="253"/>
      <c r="GW86" s="253"/>
      <c r="GX86" s="253"/>
      <c r="GY86" s="253"/>
      <c r="GZ86" s="253"/>
      <c r="HA86" s="253"/>
      <c r="HB86" s="253"/>
      <c r="HC86" s="253"/>
      <c r="HD86" s="253"/>
      <c r="HE86" s="253"/>
      <c r="HF86" s="253"/>
      <c r="HG86" s="253"/>
      <c r="HH86" s="253"/>
      <c r="HI86" s="253"/>
      <c r="HJ86" s="253"/>
      <c r="HK86" s="253"/>
      <c r="HL86" s="253"/>
      <c r="HM86" s="253"/>
      <c r="HN86" s="253"/>
      <c r="HO86" s="253"/>
      <c r="HP86" s="253"/>
      <c r="HQ86" s="253"/>
      <c r="HR86" s="253"/>
      <c r="HS86" s="253"/>
      <c r="HT86" s="253"/>
      <c r="HU86" s="253"/>
      <c r="HV86" s="253"/>
      <c r="HW86" s="253"/>
      <c r="HX86" s="253"/>
      <c r="HY86" s="253"/>
      <c r="HZ86" s="253"/>
      <c r="IA86" s="253"/>
      <c r="IB86" s="253"/>
      <c r="IC86" s="253"/>
      <c r="ID86" s="253"/>
      <c r="IE86" s="253"/>
      <c r="IF86" s="253"/>
      <c r="IG86" s="253"/>
      <c r="IH86" s="253"/>
      <c r="II86" s="253"/>
      <c r="IJ86" s="253"/>
      <c r="IK86" s="253"/>
    </row>
    <row r="87" spans="1:245" ht="30.75" customHeight="1">
      <c r="A87" s="47"/>
      <c r="B87" s="227" t="e">
        <f>'MCC_2018-2019 MCC Histoire Chtx'!#REF!</f>
        <v>#REF!</v>
      </c>
      <c r="C87" s="38" t="e">
        <f>'MCC_2018-2019 MCC Histoire Chtx'!#REF!</f>
        <v>#REF!</v>
      </c>
      <c r="D87" s="36"/>
      <c r="E87" s="36"/>
      <c r="F87" s="36"/>
      <c r="G87" s="40"/>
      <c r="H87" s="38"/>
      <c r="I87" s="38"/>
      <c r="J87" s="38"/>
      <c r="K87" s="47"/>
      <c r="L87" s="47"/>
      <c r="M87" s="47"/>
      <c r="N87" s="38"/>
      <c r="O87" s="38"/>
      <c r="P87" s="41"/>
      <c r="Q87" s="42"/>
      <c r="R87" s="125"/>
      <c r="S87" s="135"/>
      <c r="T87" s="135"/>
      <c r="U87" s="135"/>
      <c r="V87" s="135"/>
      <c r="W87" s="135"/>
      <c r="X87" s="135"/>
      <c r="Y87" s="135"/>
      <c r="Z87" s="135"/>
      <c r="AA87" s="135"/>
      <c r="AB87" s="135"/>
      <c r="AC87" s="135"/>
      <c r="AD87" s="89"/>
      <c r="AE87" s="89"/>
      <c r="AF87" s="89"/>
      <c r="AG87" s="89"/>
      <c r="AH87" s="89"/>
      <c r="AI87" s="89"/>
      <c r="AJ87" s="89"/>
      <c r="AK87" s="89"/>
    </row>
    <row r="88" spans="1:245" ht="30.75" customHeight="1">
      <c r="A88" s="1" t="s">
        <v>46</v>
      </c>
      <c r="B88" s="15" t="str">
        <f>'MCC_2018-2019 MCC Histoire Chtx'!C91</f>
        <v>Comment on écrit l’histoire</v>
      </c>
      <c r="C88" s="5" t="str">
        <f>'MCC_2018-2019 MCC Histoire Chtx'!D91</f>
        <v>LXL5E6B</v>
      </c>
      <c r="D88" s="6" t="s">
        <v>120</v>
      </c>
      <c r="E88" s="6" t="s">
        <v>29</v>
      </c>
      <c r="F88" s="6" t="s">
        <v>22</v>
      </c>
      <c r="G88" s="8"/>
      <c r="H88" s="5" t="s">
        <v>56</v>
      </c>
      <c r="I88" s="5">
        <v>2</v>
      </c>
      <c r="J88" s="10"/>
      <c r="K88" s="9">
        <v>25</v>
      </c>
      <c r="L88" s="9">
        <v>25</v>
      </c>
      <c r="M88" s="196">
        <f t="shared" si="11"/>
        <v>100</v>
      </c>
      <c r="N88" s="10">
        <f>'MCC_2018-2019 MCC Histoire Chtx'!O91</f>
        <v>22</v>
      </c>
      <c r="O88" s="10" t="str">
        <f>'MCC_2018-2019 MCC Histoire Chtx'!P91</f>
        <v/>
      </c>
      <c r="P88" s="26" t="str">
        <f>'MCC_2018-2019 MCC Histoire Chtx'!Q91</f>
        <v/>
      </c>
      <c r="Q88" s="187">
        <f t="shared" si="10"/>
        <v>33</v>
      </c>
      <c r="R88" s="52">
        <v>1.5</v>
      </c>
      <c r="S88" s="53">
        <v>1</v>
      </c>
      <c r="T88" s="53">
        <v>22</v>
      </c>
      <c r="U88" s="53">
        <v>33</v>
      </c>
      <c r="V88" s="186">
        <f>U88*M88%</f>
        <v>33</v>
      </c>
      <c r="W88" s="53"/>
      <c r="X88" s="53"/>
      <c r="Y88" s="53"/>
      <c r="Z88" s="53"/>
      <c r="AA88" s="53"/>
      <c r="AB88" s="53"/>
      <c r="AC88" s="53"/>
      <c r="AD88" s="46"/>
      <c r="AE88" s="46"/>
      <c r="AF88" s="46"/>
      <c r="AG88" s="46"/>
      <c r="AH88" s="46"/>
      <c r="AI88" s="46"/>
      <c r="AJ88" s="46"/>
      <c r="AK88" s="46"/>
    </row>
    <row r="89" spans="1:245" ht="30.75" customHeight="1">
      <c r="A89" s="1" t="s">
        <v>49</v>
      </c>
      <c r="B89" s="15" t="str">
        <f>'MCC_2018-2019 MCC Histoire Chtx'!C92</f>
        <v>Géographie des risques (CM)</v>
      </c>
      <c r="C89" s="5">
        <f>'MCC_2018-2019 MCC Histoire Chtx'!D92</f>
        <v>0</v>
      </c>
      <c r="D89" s="6" t="s">
        <v>120</v>
      </c>
      <c r="E89" s="6" t="s">
        <v>29</v>
      </c>
      <c r="F89" s="6" t="s">
        <v>41</v>
      </c>
      <c r="G89" s="8"/>
      <c r="H89" s="5" t="s">
        <v>56</v>
      </c>
      <c r="I89" s="5">
        <v>2</v>
      </c>
      <c r="J89" s="5" t="s">
        <v>42</v>
      </c>
      <c r="K89" s="9">
        <v>25</v>
      </c>
      <c r="L89" s="9">
        <v>25</v>
      </c>
      <c r="M89" s="196">
        <f t="shared" si="11"/>
        <v>100</v>
      </c>
      <c r="N89" s="10">
        <f>'MCC_2018-2019 MCC Histoire Chtx'!O92</f>
        <v>15</v>
      </c>
      <c r="O89" s="10" t="str">
        <f>'MCC_2018-2019 MCC Histoire Chtx'!P92</f>
        <v/>
      </c>
      <c r="P89" s="26" t="str">
        <f>'MCC_2018-2019 MCC Histoire Chtx'!Q92</f>
        <v/>
      </c>
      <c r="Q89" s="187">
        <f t="shared" si="10"/>
        <v>22.5</v>
      </c>
      <c r="R89" s="52">
        <v>1.5</v>
      </c>
      <c r="S89" s="53">
        <v>1</v>
      </c>
      <c r="T89" s="53">
        <v>15</v>
      </c>
      <c r="U89" s="53">
        <v>22.5</v>
      </c>
      <c r="V89" s="186">
        <f>U89*M89%</f>
        <v>22.5</v>
      </c>
      <c r="W89" s="53"/>
      <c r="X89" s="53"/>
      <c r="Y89" s="53"/>
      <c r="Z89" s="53"/>
      <c r="AA89" s="53"/>
      <c r="AB89" s="53"/>
      <c r="AC89" s="53"/>
      <c r="AD89" s="46"/>
      <c r="AE89" s="46"/>
      <c r="AF89" s="46"/>
      <c r="AG89" s="46"/>
      <c r="AH89" s="46"/>
      <c r="AI89" s="46"/>
      <c r="AJ89" s="46"/>
      <c r="AK89" s="46"/>
    </row>
    <row r="90" spans="1:245" ht="30.75" customHeight="1">
      <c r="A90" s="1" t="s">
        <v>72</v>
      </c>
      <c r="B90" s="15" t="str">
        <f>'MCC_2018-2019 MCC Histoire Chtx'!C101</f>
        <v>Histoire et patrimoine : le Val de Loire</v>
      </c>
      <c r="C90" s="5" t="str">
        <f>'MCC_2018-2019 MCC Histoire Chtx'!D101</f>
        <v>LXL5E7B</v>
      </c>
      <c r="D90" s="6" t="s">
        <v>120</v>
      </c>
      <c r="E90" s="6" t="s">
        <v>80</v>
      </c>
      <c r="F90" s="6" t="s">
        <v>22</v>
      </c>
      <c r="G90" s="8"/>
      <c r="H90" s="5" t="s">
        <v>30</v>
      </c>
      <c r="I90" s="5">
        <v>3</v>
      </c>
      <c r="J90" s="10"/>
      <c r="K90" s="9">
        <v>25</v>
      </c>
      <c r="L90" s="9">
        <v>25</v>
      </c>
      <c r="M90" s="196">
        <f t="shared" si="11"/>
        <v>100</v>
      </c>
      <c r="N90" s="10">
        <f>'MCC_2018-2019 MCC Histoire Chtx'!O101</f>
        <v>18</v>
      </c>
      <c r="O90" s="10">
        <f>'MCC_2018-2019 MCC Histoire Chtx'!P101</f>
        <v>8</v>
      </c>
      <c r="P90" s="26" t="str">
        <f>'MCC_2018-2019 MCC Histoire Chtx'!Q101</f>
        <v/>
      </c>
      <c r="Q90" s="187">
        <f t="shared" si="10"/>
        <v>35</v>
      </c>
      <c r="R90" s="52">
        <v>1.5</v>
      </c>
      <c r="S90" s="53">
        <v>1</v>
      </c>
      <c r="T90" s="53">
        <v>18</v>
      </c>
      <c r="U90" s="53">
        <v>27</v>
      </c>
      <c r="V90" s="186">
        <f>U90*M90%</f>
        <v>27</v>
      </c>
      <c r="W90" s="53">
        <v>1</v>
      </c>
      <c r="X90" s="53">
        <v>1</v>
      </c>
      <c r="Y90" s="53">
        <v>8</v>
      </c>
      <c r="Z90" s="53">
        <f>X90*Y90</f>
        <v>8</v>
      </c>
      <c r="AA90" s="198">
        <f>M90*Z90%</f>
        <v>8</v>
      </c>
      <c r="AB90" s="53"/>
      <c r="AC90" s="53"/>
      <c r="AD90" s="46"/>
      <c r="AE90" s="46"/>
      <c r="AF90" s="46"/>
      <c r="AG90" s="46"/>
      <c r="AH90" s="46"/>
      <c r="AI90" s="46"/>
      <c r="AJ90" s="46"/>
      <c r="AK90" s="46"/>
    </row>
    <row r="91" spans="1:245" ht="23.25" customHeight="1">
      <c r="A91" s="214"/>
      <c r="B91" s="1413" t="s">
        <v>293</v>
      </c>
      <c r="C91" s="1348"/>
      <c r="D91" s="1348"/>
      <c r="E91" s="1348"/>
      <c r="F91" s="1348"/>
      <c r="G91" s="1348"/>
      <c r="H91" s="1348"/>
      <c r="I91" s="1348"/>
      <c r="J91" s="1348"/>
      <c r="K91" s="1348"/>
      <c r="L91" s="1348"/>
      <c r="M91" s="1348"/>
      <c r="N91" s="209">
        <f>SUM(N77:N90)</f>
        <v>123</v>
      </c>
      <c r="O91" s="209">
        <f>SUM(O90,O86,O85,O83,O82,O78,O77)</f>
        <v>122</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245" ht="23.25" customHeight="1">
      <c r="A92" s="113"/>
      <c r="B92" s="114"/>
      <c r="C92" s="115"/>
      <c r="D92" s="1355" t="s">
        <v>277</v>
      </c>
      <c r="E92" s="1356"/>
      <c r="F92" s="1356"/>
      <c r="G92" s="1356"/>
      <c r="H92" s="1356"/>
      <c r="I92" s="1356"/>
      <c r="J92" s="1356"/>
      <c r="K92" s="1356"/>
      <c r="L92" s="1356"/>
      <c r="M92" s="1356"/>
      <c r="N92" s="1356"/>
      <c r="O92" s="1356"/>
      <c r="P92" s="1357"/>
      <c r="Q92" s="210">
        <f>SUM(Q77:Q90)</f>
        <v>263.68796992481202</v>
      </c>
      <c r="R92" s="148"/>
      <c r="S92" s="155"/>
      <c r="T92" s="149"/>
      <c r="U92" s="149"/>
      <c r="V92" s="149"/>
      <c r="W92" s="149"/>
      <c r="X92" s="149"/>
      <c r="Y92" s="149"/>
      <c r="Z92" s="149"/>
      <c r="AA92" s="149"/>
      <c r="AB92" s="149"/>
      <c r="AC92" s="149"/>
      <c r="AD92" s="117"/>
      <c r="AE92" s="117"/>
      <c r="AF92" s="117"/>
      <c r="AG92" s="117"/>
      <c r="AH92" s="117"/>
      <c r="AI92" s="117"/>
      <c r="AJ92" s="117"/>
      <c r="AK92" s="117"/>
    </row>
    <row r="93" spans="1:245" ht="30.75" customHeight="1">
      <c r="A93" s="118"/>
      <c r="B93" s="119"/>
      <c r="C93" s="119"/>
      <c r="D93" s="119"/>
      <c r="E93" s="119"/>
      <c r="F93" s="119"/>
      <c r="G93" s="119"/>
      <c r="H93" s="119"/>
      <c r="I93" s="119"/>
      <c r="J93" s="119"/>
      <c r="K93" s="119"/>
      <c r="L93" s="119"/>
      <c r="M93" s="119"/>
      <c r="N93" s="119"/>
      <c r="O93" s="119"/>
      <c r="P93" s="119"/>
      <c r="Q93" s="120"/>
      <c r="R93" s="156"/>
      <c r="S93" s="158"/>
      <c r="T93" s="158"/>
      <c r="U93" s="158"/>
      <c r="V93" s="158"/>
      <c r="W93" s="158"/>
      <c r="X93" s="158"/>
      <c r="Y93" s="158"/>
      <c r="Z93" s="158"/>
      <c r="AA93" s="158"/>
      <c r="AB93" s="158"/>
      <c r="AC93" s="158"/>
      <c r="AD93" s="121"/>
      <c r="AE93" s="121"/>
      <c r="AF93" s="121"/>
      <c r="AG93" s="121"/>
      <c r="AH93" s="121"/>
      <c r="AI93" s="121"/>
      <c r="AJ93" s="121"/>
      <c r="AK93" s="121"/>
    </row>
    <row r="94" spans="1:245" ht="30.75" customHeight="1">
      <c r="A94" s="127"/>
      <c r="B94" s="128" t="str">
        <f>'MCC_2018-2019 MCC Histoire Chtx'!C111</f>
        <v>Semestre 6  LICENCE 3 HISTOIRE CHATEAUROUX</v>
      </c>
      <c r="C94" s="127" t="str">
        <f>'MCC_2018-2019 MCC Histoire Chtx'!D111</f>
        <v>LXL6EE</v>
      </c>
      <c r="D94" s="127"/>
      <c r="E94" s="127"/>
      <c r="F94" s="127"/>
      <c r="G94" s="127"/>
      <c r="H94" s="127"/>
      <c r="I94" s="127"/>
      <c r="J94" s="127"/>
      <c r="K94" s="129">
        <v>25</v>
      </c>
      <c r="L94" s="129"/>
      <c r="M94" s="129"/>
      <c r="N94" s="127"/>
      <c r="O94" s="127"/>
      <c r="P94" s="130"/>
      <c r="Q94" s="131"/>
      <c r="R94" s="162"/>
      <c r="S94" s="163"/>
      <c r="T94" s="163"/>
      <c r="U94" s="163"/>
      <c r="V94" s="163"/>
      <c r="W94" s="163"/>
      <c r="X94" s="163"/>
      <c r="Y94" s="163"/>
      <c r="Z94" s="163"/>
      <c r="AA94" s="163"/>
      <c r="AB94" s="163"/>
      <c r="AC94" s="163"/>
      <c r="AD94" s="132"/>
      <c r="AE94" s="132"/>
      <c r="AF94" s="132"/>
      <c r="AG94" s="132"/>
      <c r="AH94" s="132"/>
      <c r="AI94" s="132"/>
      <c r="AJ94" s="132"/>
      <c r="AK94" s="132"/>
    </row>
    <row r="95" spans="1:245" ht="30.75" customHeight="1">
      <c r="A95" s="1" t="s">
        <v>17</v>
      </c>
      <c r="B95" s="15" t="str">
        <f>'MCC_2018-2019 MCC Histoire Chtx'!C113</f>
        <v>Savoirs, pouvoirs et société dans l’Europe médiévale</v>
      </c>
      <c r="C95" s="5" t="str">
        <f>'MCC_2018-2019 MCC Histoire Chtx'!D113</f>
        <v>LXL6E10</v>
      </c>
      <c r="D95" s="6" t="s">
        <v>130</v>
      </c>
      <c r="E95" s="11"/>
      <c r="F95" s="6" t="s">
        <v>22</v>
      </c>
      <c r="G95" s="8"/>
      <c r="H95" s="5" t="s">
        <v>84</v>
      </c>
      <c r="I95" s="5" t="s">
        <v>84</v>
      </c>
      <c r="J95" s="5" t="s">
        <v>31</v>
      </c>
      <c r="K95" s="9">
        <v>25</v>
      </c>
      <c r="L95" s="9">
        <v>25</v>
      </c>
      <c r="M95" s="196">
        <f t="shared" ref="M95:M108" si="12">(K95/L95)*100</f>
        <v>100</v>
      </c>
      <c r="N95" s="10">
        <f>'MCC_2018-2019 MCC Histoire Chtx'!O113</f>
        <v>24</v>
      </c>
      <c r="O95" s="10">
        <f>'MCC_2018-2019 MCC Histoire Chtx'!P113</f>
        <v>24</v>
      </c>
      <c r="P95" s="26" t="str">
        <f>'MCC_2018-2019 MCC Histoire Chtx'!Q113</f>
        <v/>
      </c>
      <c r="Q95" s="187">
        <f t="shared" ref="Q95:Q108" si="13">V95+AA95+AF95+AK95</f>
        <v>60</v>
      </c>
      <c r="R95" s="52">
        <v>1.5</v>
      </c>
      <c r="S95" s="53">
        <v>1</v>
      </c>
      <c r="T95" s="53">
        <v>24</v>
      </c>
      <c r="U95" s="53">
        <v>36</v>
      </c>
      <c r="V95" s="186">
        <f>U95*M95%</f>
        <v>36</v>
      </c>
      <c r="W95" s="53">
        <v>1</v>
      </c>
      <c r="X95" s="53">
        <v>1</v>
      </c>
      <c r="Y95" s="53">
        <v>24</v>
      </c>
      <c r="Z95" s="53">
        <f>X95*Y95</f>
        <v>24</v>
      </c>
      <c r="AA95" s="198">
        <f>M95*Z95%</f>
        <v>24</v>
      </c>
      <c r="AB95" s="53"/>
      <c r="AC95" s="53"/>
      <c r="AD95" s="46"/>
      <c r="AE95" s="46"/>
      <c r="AF95" s="46"/>
      <c r="AG95" s="46"/>
      <c r="AH95" s="46"/>
      <c r="AI95" s="46"/>
      <c r="AJ95" s="46"/>
      <c r="AK95" s="46"/>
    </row>
    <row r="96" spans="1:245" ht="30.75" customHeight="1">
      <c r="A96" s="1" t="s">
        <v>25</v>
      </c>
      <c r="B96" s="15" t="str">
        <f>'MCC_2018-2019 MCC Histoire Chtx'!C114</f>
        <v xml:space="preserve">Pouvoirs et sociétés en Occident à l’époque contemporaine </v>
      </c>
      <c r="C96" s="5" t="str">
        <f>'MCC_2018-2019 MCC Histoire Chtx'!D114</f>
        <v>LXL6E20</v>
      </c>
      <c r="D96" s="6" t="s">
        <v>130</v>
      </c>
      <c r="E96" s="11"/>
      <c r="F96" s="6" t="s">
        <v>22</v>
      </c>
      <c r="G96" s="8"/>
      <c r="H96" s="5" t="s">
        <v>84</v>
      </c>
      <c r="I96" s="5" t="s">
        <v>84</v>
      </c>
      <c r="J96" s="5" t="s">
        <v>24</v>
      </c>
      <c r="K96" s="9">
        <v>25</v>
      </c>
      <c r="L96" s="9">
        <v>25</v>
      </c>
      <c r="M96" s="196">
        <f t="shared" si="12"/>
        <v>100</v>
      </c>
      <c r="N96" s="10">
        <f>'MCC_2018-2019 MCC Histoire Chtx'!O114</f>
        <v>24</v>
      </c>
      <c r="O96" s="10">
        <f>'MCC_2018-2019 MCC Histoire Chtx'!P114</f>
        <v>24</v>
      </c>
      <c r="P96" s="26" t="str">
        <f>'MCC_2018-2019 MCC Histoire Chtx'!Q114</f>
        <v/>
      </c>
      <c r="Q96" s="187">
        <f t="shared" si="13"/>
        <v>60</v>
      </c>
      <c r="R96" s="52">
        <v>1.5</v>
      </c>
      <c r="S96" s="53">
        <v>1</v>
      </c>
      <c r="T96" s="53">
        <v>24</v>
      </c>
      <c r="U96" s="53">
        <v>36</v>
      </c>
      <c r="V96" s="186">
        <f>U96*M96%</f>
        <v>36</v>
      </c>
      <c r="W96" s="53">
        <v>1</v>
      </c>
      <c r="X96" s="53">
        <v>1</v>
      </c>
      <c r="Y96" s="53">
        <v>24</v>
      </c>
      <c r="Z96" s="53">
        <f>X96*Y96</f>
        <v>24</v>
      </c>
      <c r="AA96" s="198">
        <f>M96*Z96%</f>
        <v>24</v>
      </c>
      <c r="AB96" s="53"/>
      <c r="AC96" s="53"/>
      <c r="AD96" s="46"/>
      <c r="AE96" s="46"/>
      <c r="AF96" s="46"/>
      <c r="AG96" s="46"/>
      <c r="AH96" s="46"/>
      <c r="AI96" s="46"/>
      <c r="AJ96" s="46"/>
      <c r="AK96" s="46"/>
    </row>
    <row r="97" spans="1:37" ht="30.75" customHeight="1">
      <c r="A97" s="1" t="s">
        <v>32</v>
      </c>
      <c r="B97" s="15" t="str">
        <f>'MCC_2018-2019 MCC Histoire Chtx'!C126</f>
        <v>Les métiers de l'histoire : stage d'observation (ou valorisation expérience professionnelle) + journée Masters + initiation à la recherche</v>
      </c>
      <c r="C97" s="5">
        <f>'MCC_2018-2019 MCC Histoire Chtx'!D126</f>
        <v>0</v>
      </c>
      <c r="D97" s="6" t="s">
        <v>130</v>
      </c>
      <c r="E97" s="11"/>
      <c r="F97" s="6" t="s">
        <v>22</v>
      </c>
      <c r="G97" s="8"/>
      <c r="H97" s="5" t="s">
        <v>36</v>
      </c>
      <c r="I97" s="5" t="s">
        <v>36</v>
      </c>
      <c r="J97" s="10"/>
      <c r="K97" s="9">
        <v>25</v>
      </c>
      <c r="L97" s="9">
        <v>25</v>
      </c>
      <c r="M97" s="196">
        <f t="shared" si="12"/>
        <v>100</v>
      </c>
      <c r="N97" s="10" t="str">
        <f>'MCC_2018-2019 MCC Histoire Chtx'!O126</f>
        <v/>
      </c>
      <c r="O97" s="10">
        <f>'MCC_2018-2019 MCC Histoire Chtx'!P126</f>
        <v>24</v>
      </c>
      <c r="P97" s="26" t="str">
        <f>'MCC_2018-2019 MCC Histoire Chtx'!Q126</f>
        <v/>
      </c>
      <c r="Q97" s="187">
        <f t="shared" si="13"/>
        <v>24</v>
      </c>
      <c r="R97" s="52"/>
      <c r="S97" s="53"/>
      <c r="T97" s="53"/>
      <c r="U97" s="53"/>
      <c r="V97" s="186">
        <f>U97*M97%</f>
        <v>0</v>
      </c>
      <c r="W97" s="53">
        <v>1</v>
      </c>
      <c r="X97" s="53">
        <v>1</v>
      </c>
      <c r="Y97" s="53">
        <v>24</v>
      </c>
      <c r="Z97" s="53">
        <f>X97*Y97</f>
        <v>24</v>
      </c>
      <c r="AA97" s="198">
        <f>M97*Z97%</f>
        <v>24</v>
      </c>
      <c r="AB97" s="53"/>
      <c r="AC97" s="53"/>
      <c r="AD97" s="46"/>
      <c r="AE97" s="46"/>
      <c r="AF97" s="46"/>
      <c r="AG97" s="46"/>
      <c r="AH97" s="46"/>
      <c r="AI97" s="46"/>
      <c r="AJ97" s="46"/>
      <c r="AK97" s="46"/>
    </row>
    <row r="98" spans="1:37" ht="30.75" customHeight="1">
      <c r="A98" s="184" t="s">
        <v>37</v>
      </c>
      <c r="B98" s="189" t="str">
        <f>'MCC_2018-2019 MCC Histoire Chtx'!C120</f>
        <v>Langue Vivante étrangère</v>
      </c>
      <c r="C98" s="165">
        <f>'MCC_2018-2019 MCC Histoire Chtx'!D120</f>
        <v>0</v>
      </c>
      <c r="D98" s="166" t="s">
        <v>130</v>
      </c>
      <c r="E98" s="166" t="s">
        <v>199</v>
      </c>
      <c r="F98" s="166" t="s">
        <v>41</v>
      </c>
      <c r="G98" s="168">
        <v>1</v>
      </c>
      <c r="H98" s="165" t="s">
        <v>56</v>
      </c>
      <c r="I98" s="165" t="s">
        <v>56</v>
      </c>
      <c r="J98" s="169"/>
      <c r="K98" s="188"/>
      <c r="L98" s="188"/>
      <c r="M98" s="188"/>
      <c r="N98" s="169"/>
      <c r="O98" s="169"/>
      <c r="P98" s="171"/>
      <c r="Q98" s="172"/>
      <c r="R98" s="173"/>
      <c r="S98" s="174"/>
      <c r="T98" s="174"/>
      <c r="U98" s="174"/>
      <c r="V98" s="174"/>
      <c r="W98" s="174"/>
      <c r="X98" s="174"/>
      <c r="Y98" s="174"/>
      <c r="Z98" s="174"/>
      <c r="AA98" s="174"/>
      <c r="AB98" s="174"/>
      <c r="AC98" s="174"/>
      <c r="AD98" s="222"/>
      <c r="AE98" s="222"/>
      <c r="AF98" s="222"/>
      <c r="AG98" s="222"/>
      <c r="AH98" s="222"/>
      <c r="AI98" s="222"/>
      <c r="AJ98" s="222"/>
      <c r="AK98" s="222"/>
    </row>
    <row r="99" spans="1:37" ht="30.75" customHeight="1">
      <c r="A99" s="1" t="s">
        <v>217</v>
      </c>
      <c r="B99" s="21" t="str">
        <f>'MCC_2018-2019 MCC Histoire Chtx'!C121</f>
        <v>Allemand S6</v>
      </c>
      <c r="C99" s="5" t="str">
        <f>'MCC_2018-2019 MCC Histoire Chtx'!D121</f>
        <v>LXL6E4A</v>
      </c>
      <c r="D99" s="11"/>
      <c r="E99" s="6" t="s">
        <v>199</v>
      </c>
      <c r="F99" s="11"/>
      <c r="G99" s="8"/>
      <c r="H99" s="5" t="s">
        <v>56</v>
      </c>
      <c r="I99" s="5" t="s">
        <v>56</v>
      </c>
      <c r="J99" s="10"/>
      <c r="K99" s="9">
        <v>0</v>
      </c>
      <c r="L99" s="9">
        <v>10</v>
      </c>
      <c r="M99" s="196">
        <f t="shared" si="12"/>
        <v>0</v>
      </c>
      <c r="N99" s="10" t="str">
        <f>'MCC_2018-2019 MCC Histoire Chtx'!O121</f>
        <v/>
      </c>
      <c r="O99" s="10">
        <f>'MCC_2018-2019 MCC Histoire Chtx'!P121</f>
        <v>18</v>
      </c>
      <c r="P99" s="26" t="str">
        <f>'MCC_2018-2019 MCC Histoire Chtx'!Q121</f>
        <v/>
      </c>
      <c r="Q99" s="187">
        <f>V99+AA99+AF99+AK99</f>
        <v>0</v>
      </c>
      <c r="R99" s="52"/>
      <c r="S99" s="53"/>
      <c r="T99" s="53"/>
      <c r="U99" s="53"/>
      <c r="V99" s="53"/>
      <c r="W99" s="53">
        <v>1</v>
      </c>
      <c r="X99" s="53">
        <v>1</v>
      </c>
      <c r="Y99" s="53">
        <v>18</v>
      </c>
      <c r="Z99" s="53">
        <f>X99*Y99</f>
        <v>18</v>
      </c>
      <c r="AA99" s="198">
        <f>M99*Z99%</f>
        <v>0</v>
      </c>
      <c r="AB99" s="53"/>
      <c r="AC99" s="53"/>
      <c r="AD99" s="46"/>
      <c r="AE99" s="46"/>
      <c r="AF99" s="46"/>
      <c r="AG99" s="46"/>
      <c r="AH99" s="46"/>
      <c r="AI99" s="46"/>
      <c r="AJ99" s="46"/>
      <c r="AK99" s="46"/>
    </row>
    <row r="100" spans="1:37" ht="30.75" customHeight="1">
      <c r="A100" s="1" t="s">
        <v>218</v>
      </c>
      <c r="B100" s="21" t="str">
        <f>'MCC_2018-2019 MCC Histoire Chtx'!C122</f>
        <v>Anglais S6</v>
      </c>
      <c r="C100" s="5" t="str">
        <f>'MCC_2018-2019 MCC Histoire Chtx'!D122</f>
        <v>LXL6E4B</v>
      </c>
      <c r="D100" s="11"/>
      <c r="E100" s="6" t="s">
        <v>199</v>
      </c>
      <c r="F100" s="11"/>
      <c r="G100" s="8"/>
      <c r="H100" s="5" t="s">
        <v>56</v>
      </c>
      <c r="I100" s="5" t="s">
        <v>56</v>
      </c>
      <c r="J100" s="10"/>
      <c r="K100" s="9">
        <v>15</v>
      </c>
      <c r="L100" s="9">
        <v>35</v>
      </c>
      <c r="M100" s="196">
        <f t="shared" si="12"/>
        <v>42.857142857142854</v>
      </c>
      <c r="N100" s="10" t="str">
        <f>'MCC_2018-2019 MCC Histoire Chtx'!O122</f>
        <v/>
      </c>
      <c r="O100" s="10">
        <f>'MCC_2018-2019 MCC Histoire Chtx'!P122</f>
        <v>18</v>
      </c>
      <c r="P100" s="26" t="str">
        <f>'MCC_2018-2019 MCC Histoire Chtx'!Q122</f>
        <v/>
      </c>
      <c r="Q100" s="187">
        <f>V100+AA100+AF100+AK100</f>
        <v>7.7142857142857135</v>
      </c>
      <c r="R100" s="52"/>
      <c r="S100" s="53"/>
      <c r="T100" s="53"/>
      <c r="U100" s="53"/>
      <c r="V100" s="53"/>
      <c r="W100" s="53">
        <v>1</v>
      </c>
      <c r="X100" s="53">
        <v>1</v>
      </c>
      <c r="Y100" s="53">
        <v>18</v>
      </c>
      <c r="Z100" s="53">
        <f>X100*Y100</f>
        <v>18</v>
      </c>
      <c r="AA100" s="198">
        <f>M100*Z100%</f>
        <v>7.7142857142857135</v>
      </c>
      <c r="AB100" s="53"/>
      <c r="AC100" s="53"/>
      <c r="AD100" s="46"/>
      <c r="AE100" s="46"/>
      <c r="AF100" s="46"/>
      <c r="AG100" s="46"/>
      <c r="AH100" s="46"/>
      <c r="AI100" s="46"/>
      <c r="AJ100" s="46"/>
      <c r="AK100" s="46"/>
    </row>
    <row r="101" spans="1:37" ht="30.75" customHeight="1">
      <c r="A101" s="1" t="s">
        <v>228</v>
      </c>
      <c r="B101" s="21" t="str">
        <f>'MCC_2018-2019 MCC Histoire Chtx'!C123</f>
        <v>Espagnol S6</v>
      </c>
      <c r="C101" s="5" t="str">
        <f>'MCC_2018-2019 MCC Histoire Chtx'!D123</f>
        <v>LXL6E4C</v>
      </c>
      <c r="D101" s="11"/>
      <c r="E101" s="6" t="s">
        <v>199</v>
      </c>
      <c r="F101" s="11"/>
      <c r="G101" s="8"/>
      <c r="H101" s="5" t="s">
        <v>56</v>
      </c>
      <c r="I101" s="5" t="s">
        <v>56</v>
      </c>
      <c r="J101" s="10"/>
      <c r="K101" s="9">
        <v>10</v>
      </c>
      <c r="L101" s="9">
        <v>19</v>
      </c>
      <c r="M101" s="196">
        <f t="shared" si="12"/>
        <v>52.631578947368418</v>
      </c>
      <c r="N101" s="10" t="str">
        <f>'MCC_2018-2019 MCC Histoire Chtx'!O123</f>
        <v/>
      </c>
      <c r="O101" s="10">
        <f>'MCC_2018-2019 MCC Histoire Chtx'!P123</f>
        <v>18</v>
      </c>
      <c r="P101" s="26" t="str">
        <f>'MCC_2018-2019 MCC Histoire Chtx'!Q123</f>
        <v/>
      </c>
      <c r="Q101" s="187">
        <f>V101+AA101+AF101+AK101</f>
        <v>9.473684210526315</v>
      </c>
      <c r="R101" s="52"/>
      <c r="S101" s="53"/>
      <c r="T101" s="53"/>
      <c r="U101" s="53"/>
      <c r="V101" s="53"/>
      <c r="W101" s="53">
        <v>1</v>
      </c>
      <c r="X101" s="53">
        <v>1</v>
      </c>
      <c r="Y101" s="53">
        <v>18</v>
      </c>
      <c r="Z101" s="53">
        <f>X101*Y101</f>
        <v>18</v>
      </c>
      <c r="AA101" s="198">
        <f>M101*Z101%</f>
        <v>9.473684210526315</v>
      </c>
      <c r="AB101" s="53"/>
      <c r="AC101" s="53"/>
      <c r="AD101" s="46"/>
      <c r="AE101" s="46"/>
      <c r="AF101" s="46"/>
      <c r="AG101" s="46"/>
      <c r="AH101" s="46"/>
      <c r="AI101" s="46"/>
      <c r="AJ101" s="46"/>
      <c r="AK101" s="46"/>
    </row>
    <row r="102" spans="1:37" ht="30.75" customHeight="1">
      <c r="A102" s="1" t="s">
        <v>43</v>
      </c>
      <c r="B102" s="21" t="str">
        <f>'MCC_2018-2019 MCC Histoire Chtx'!C119</f>
        <v>Familles et sociétés dans l’Antiquité</v>
      </c>
      <c r="C102" s="5" t="str">
        <f>'MCC_2018-2019 MCC Histoire Chtx'!D119</f>
        <v>LXL6E3A</v>
      </c>
      <c r="D102" s="11"/>
      <c r="E102" s="11"/>
      <c r="F102" s="11"/>
      <c r="G102" s="8"/>
      <c r="H102" s="10"/>
      <c r="I102" s="10"/>
      <c r="J102" s="5" t="s">
        <v>31</v>
      </c>
      <c r="K102" s="9">
        <v>25</v>
      </c>
      <c r="L102" s="9">
        <v>25</v>
      </c>
      <c r="M102" s="196">
        <f t="shared" si="12"/>
        <v>100</v>
      </c>
      <c r="N102" s="10">
        <f>'MCC_2018-2019 MCC Histoire Chtx'!O119</f>
        <v>12</v>
      </c>
      <c r="O102" s="10">
        <f>'MCC_2018-2019 MCC Histoire Chtx'!P119</f>
        <v>12</v>
      </c>
      <c r="P102" s="26" t="str">
        <f>'MCC_2018-2019 MCC Histoire Chtx'!Q119</f>
        <v/>
      </c>
      <c r="Q102" s="187">
        <f t="shared" si="13"/>
        <v>30</v>
      </c>
      <c r="R102" s="52">
        <v>1.5</v>
      </c>
      <c r="S102" s="53">
        <v>1</v>
      </c>
      <c r="T102" s="53">
        <v>12</v>
      </c>
      <c r="U102" s="53">
        <v>18</v>
      </c>
      <c r="V102" s="186">
        <f>U102*M102%</f>
        <v>18</v>
      </c>
      <c r="W102" s="53">
        <v>1</v>
      </c>
      <c r="X102" s="53">
        <v>1</v>
      </c>
      <c r="Y102" s="53">
        <v>12</v>
      </c>
      <c r="Z102" s="53">
        <f>X102*Y102</f>
        <v>12</v>
      </c>
      <c r="AA102" s="198">
        <f>M102*Z102%</f>
        <v>12</v>
      </c>
      <c r="AB102" s="53"/>
      <c r="AC102" s="53"/>
      <c r="AD102" s="46"/>
      <c r="AE102" s="46"/>
      <c r="AF102" s="46"/>
      <c r="AG102" s="46"/>
      <c r="AH102" s="46"/>
      <c r="AI102" s="46"/>
      <c r="AJ102" s="46"/>
      <c r="AK102" s="46"/>
    </row>
    <row r="103" spans="1:37" ht="30.75" customHeight="1">
      <c r="A103" s="184" t="s">
        <v>46</v>
      </c>
      <c r="B103" s="189" t="str">
        <f>'MCC_2018-2019 MCC Histoire Chtx'!C115</f>
        <v>Les outils de l’historien 2</v>
      </c>
      <c r="C103" s="165">
        <f>'MCC_2018-2019 MCC Histoire Chtx'!D115</f>
        <v>0</v>
      </c>
      <c r="D103" s="166" t="s">
        <v>130</v>
      </c>
      <c r="E103" s="167"/>
      <c r="F103" s="166" t="s">
        <v>22</v>
      </c>
      <c r="G103" s="168">
        <v>2</v>
      </c>
      <c r="H103" s="165" t="s">
        <v>56</v>
      </c>
      <c r="I103" s="165" t="s">
        <v>56</v>
      </c>
      <c r="J103" s="169"/>
      <c r="K103" s="188"/>
      <c r="L103" s="188"/>
      <c r="M103" s="188"/>
      <c r="N103" s="169"/>
      <c r="O103" s="169"/>
      <c r="P103" s="171"/>
      <c r="Q103" s="224"/>
      <c r="R103" s="173"/>
      <c r="S103" s="174"/>
      <c r="T103" s="174"/>
      <c r="U103" s="174"/>
      <c r="V103" s="174"/>
      <c r="W103" s="174"/>
      <c r="X103" s="174"/>
      <c r="Y103" s="174"/>
      <c r="Z103" s="174"/>
      <c r="AA103" s="174"/>
      <c r="AB103" s="174"/>
      <c r="AC103" s="174"/>
      <c r="AD103" s="222"/>
      <c r="AE103" s="222"/>
      <c r="AF103" s="222"/>
      <c r="AG103" s="222"/>
      <c r="AH103" s="222"/>
      <c r="AI103" s="222"/>
      <c r="AJ103" s="222"/>
      <c r="AK103" s="222"/>
    </row>
    <row r="104" spans="1:37" ht="30.75" customHeight="1">
      <c r="A104" s="1" t="s">
        <v>200</v>
      </c>
      <c r="B104" s="21" t="str">
        <f>'MCC_2018-2019 MCC Histoire Chtx'!C116</f>
        <v>Numismatique romaine</v>
      </c>
      <c r="C104" s="5" t="str">
        <f>'MCC_2018-2019 MCC Histoire Chtx'!D116</f>
        <v>LXL6E5A</v>
      </c>
      <c r="D104" s="6" t="s">
        <v>130</v>
      </c>
      <c r="E104" s="11"/>
      <c r="F104" s="6" t="s">
        <v>22</v>
      </c>
      <c r="G104" s="8"/>
      <c r="H104" s="10"/>
      <c r="I104" s="10"/>
      <c r="J104" s="5" t="s">
        <v>31</v>
      </c>
      <c r="K104" s="9">
        <v>25</v>
      </c>
      <c r="L104" s="9">
        <v>25</v>
      </c>
      <c r="M104" s="196">
        <f t="shared" si="12"/>
        <v>100</v>
      </c>
      <c r="N104" s="10" t="str">
        <f>'MCC_2018-2019 MCC Histoire Chtx'!O116</f>
        <v/>
      </c>
      <c r="O104" s="10">
        <f>'MCC_2018-2019 MCC Histoire Chtx'!P116</f>
        <v>24</v>
      </c>
      <c r="P104" s="26" t="str">
        <f>'MCC_2018-2019 MCC Histoire Chtx'!Q116</f>
        <v/>
      </c>
      <c r="Q104" s="187">
        <f t="shared" si="13"/>
        <v>24</v>
      </c>
      <c r="R104" s="52"/>
      <c r="S104" s="53"/>
      <c r="T104" s="53"/>
      <c r="U104" s="53"/>
      <c r="V104" s="53"/>
      <c r="W104" s="53">
        <v>1</v>
      </c>
      <c r="X104" s="53">
        <v>1</v>
      </c>
      <c r="Y104" s="53">
        <v>24</v>
      </c>
      <c r="Z104" s="53">
        <f>X104*Y104</f>
        <v>24</v>
      </c>
      <c r="AA104" s="198">
        <f>M104*Z104%</f>
        <v>24</v>
      </c>
      <c r="AB104" s="53"/>
      <c r="AC104" s="53"/>
      <c r="AD104" s="46"/>
      <c r="AE104" s="46"/>
      <c r="AF104" s="46"/>
      <c r="AG104" s="46"/>
      <c r="AH104" s="46"/>
      <c r="AI104" s="46"/>
      <c r="AJ104" s="46"/>
      <c r="AK104" s="46"/>
    </row>
    <row r="105" spans="1:37" ht="30.75" customHeight="1">
      <c r="A105" s="1" t="s">
        <v>201</v>
      </c>
      <c r="B105" s="21" t="str">
        <f>'MCC_2018-2019 MCC Histoire Chtx'!C117</f>
        <v>La presse, des Lumières à l’âge contemporain</v>
      </c>
      <c r="C105" s="5" t="str">
        <f>'MCC_2018-2019 MCC Histoire Chtx'!D117</f>
        <v>LXL6E5B</v>
      </c>
      <c r="D105" s="6" t="s">
        <v>130</v>
      </c>
      <c r="E105" s="6" t="s">
        <v>80</v>
      </c>
      <c r="F105" s="6" t="s">
        <v>22</v>
      </c>
      <c r="G105" s="8"/>
      <c r="H105" s="10"/>
      <c r="I105" s="10"/>
      <c r="J105" s="5" t="s">
        <v>57</v>
      </c>
      <c r="K105" s="9">
        <v>25</v>
      </c>
      <c r="L105" s="9">
        <v>25</v>
      </c>
      <c r="M105" s="196">
        <f t="shared" si="12"/>
        <v>100</v>
      </c>
      <c r="N105" s="10" t="str">
        <f>'MCC_2018-2019 MCC Histoire Chtx'!O117</f>
        <v/>
      </c>
      <c r="O105" s="10">
        <f>'MCC_2018-2019 MCC Histoire Chtx'!P117</f>
        <v>24</v>
      </c>
      <c r="P105" s="26" t="str">
        <f>'MCC_2018-2019 MCC Histoire Chtx'!Q117</f>
        <v/>
      </c>
      <c r="Q105" s="187">
        <f t="shared" si="13"/>
        <v>24</v>
      </c>
      <c r="R105" s="52"/>
      <c r="S105" s="53"/>
      <c r="T105" s="53"/>
      <c r="U105" s="53"/>
      <c r="V105" s="53"/>
      <c r="W105" s="53">
        <v>1</v>
      </c>
      <c r="X105" s="53">
        <v>1</v>
      </c>
      <c r="Y105" s="53">
        <v>24</v>
      </c>
      <c r="Z105" s="53">
        <f>X105*Y105</f>
        <v>24</v>
      </c>
      <c r="AA105" s="198">
        <f>M105*Z105%</f>
        <v>24</v>
      </c>
      <c r="AB105" s="53"/>
      <c r="AC105" s="53"/>
      <c r="AD105" s="46"/>
      <c r="AE105" s="46"/>
      <c r="AF105" s="46"/>
      <c r="AG105" s="46"/>
      <c r="AH105" s="46"/>
      <c r="AI105" s="46"/>
      <c r="AJ105" s="46"/>
      <c r="AK105" s="46"/>
    </row>
    <row r="106" spans="1:37" ht="30.75" customHeight="1">
      <c r="A106" s="47"/>
      <c r="B106" s="124" t="e">
        <f>'MCC_2018-2019 MCC Histoire Chtx'!#REF!</f>
        <v>#REF!</v>
      </c>
      <c r="C106" s="38" t="e">
        <f>'MCC_2018-2019 MCC Histoire Chtx'!#REF!</f>
        <v>#REF!</v>
      </c>
      <c r="D106" s="36"/>
      <c r="E106" s="36"/>
      <c r="F106" s="36"/>
      <c r="G106" s="40"/>
      <c r="H106" s="38"/>
      <c r="I106" s="38"/>
      <c r="J106" s="38"/>
      <c r="K106" s="47"/>
      <c r="L106" s="47"/>
      <c r="M106" s="47"/>
      <c r="N106" s="38"/>
      <c r="O106" s="38"/>
      <c r="P106" s="41"/>
      <c r="Q106" s="42"/>
      <c r="R106" s="125"/>
      <c r="S106" s="135"/>
      <c r="T106" s="135"/>
      <c r="U106" s="135"/>
      <c r="V106" s="135"/>
      <c r="W106" s="135"/>
      <c r="X106" s="135"/>
      <c r="Y106" s="135"/>
      <c r="Z106" s="135"/>
      <c r="AA106" s="135"/>
      <c r="AB106" s="135"/>
      <c r="AC106" s="135"/>
      <c r="AD106" s="89"/>
      <c r="AE106" s="89"/>
      <c r="AF106" s="89"/>
      <c r="AG106" s="89"/>
      <c r="AH106" s="89"/>
      <c r="AI106" s="89"/>
      <c r="AJ106" s="89"/>
      <c r="AK106" s="89"/>
    </row>
    <row r="107" spans="1:37" ht="30.75" customHeight="1">
      <c r="A107" s="1" t="s">
        <v>72</v>
      </c>
      <c r="B107" s="15" t="str">
        <f>'MCC_2018-2019 MCC Histoire Chtx'!C127</f>
        <v>Archives et bibliothèques : histoire et pratiques</v>
      </c>
      <c r="C107" s="5" t="str">
        <f>'MCC_2018-2019 MCC Histoire Chtx'!D127</f>
        <v>LXL6E8D</v>
      </c>
      <c r="D107" s="6" t="s">
        <v>120</v>
      </c>
      <c r="E107" s="6" t="s">
        <v>80</v>
      </c>
      <c r="F107" s="6" t="s">
        <v>22</v>
      </c>
      <c r="G107" s="8"/>
      <c r="H107" s="5" t="s">
        <v>36</v>
      </c>
      <c r="I107" s="5" t="s">
        <v>36</v>
      </c>
      <c r="J107" s="5" t="s">
        <v>57</v>
      </c>
      <c r="K107" s="9">
        <v>25</v>
      </c>
      <c r="L107" s="9">
        <v>25</v>
      </c>
      <c r="M107" s="196">
        <f>(K107/L107)*100</f>
        <v>100</v>
      </c>
      <c r="N107" s="10">
        <f>'MCC_2018-2019 MCC Histoire Chtx'!O127</f>
        <v>18</v>
      </c>
      <c r="O107" s="10">
        <f>'MCC_2018-2019 MCC Histoire Chtx'!P127</f>
        <v>18</v>
      </c>
      <c r="P107" s="26" t="str">
        <f>'MCC_2018-2019 MCC Histoire Chtx'!Q127</f>
        <v/>
      </c>
      <c r="Q107" s="187">
        <f>V107+AA107+AF107+AK107</f>
        <v>39</v>
      </c>
      <c r="R107" s="52">
        <v>1.5</v>
      </c>
      <c r="S107" s="53">
        <v>1</v>
      </c>
      <c r="T107" s="53">
        <v>18</v>
      </c>
      <c r="U107" s="53">
        <v>27</v>
      </c>
      <c r="V107" s="186">
        <f>U107*M107%</f>
        <v>27</v>
      </c>
      <c r="W107" s="53">
        <v>1</v>
      </c>
      <c r="X107" s="53">
        <v>1</v>
      </c>
      <c r="Y107" s="53">
        <v>12</v>
      </c>
      <c r="Z107" s="53">
        <f>X107*Y107</f>
        <v>12</v>
      </c>
      <c r="AA107" s="198">
        <f>M107*Z107%</f>
        <v>12</v>
      </c>
      <c r="AB107" s="53"/>
      <c r="AC107" s="53"/>
      <c r="AD107" s="46"/>
      <c r="AE107" s="46"/>
      <c r="AF107" s="46"/>
      <c r="AG107" s="46"/>
      <c r="AH107" s="46"/>
      <c r="AI107" s="46"/>
      <c r="AJ107" s="46"/>
      <c r="AK107" s="46"/>
    </row>
    <row r="108" spans="1:37" ht="30.75" customHeight="1">
      <c r="A108" s="1" t="s">
        <v>154</v>
      </c>
      <c r="B108" s="15" t="str">
        <f>'MCC_2018-2019 MCC Histoire Chtx'!C128</f>
        <v>Enseigner l'histoire-géographie (1er et 2nd degrés)</v>
      </c>
      <c r="C108" s="5" t="str">
        <f>'MCC_2018-2019 MCC Histoire Chtx'!D128</f>
        <v>LXL6E7B</v>
      </c>
      <c r="D108" s="6" t="s">
        <v>120</v>
      </c>
      <c r="E108" s="6" t="s">
        <v>29</v>
      </c>
      <c r="F108" s="6" t="s">
        <v>41</v>
      </c>
      <c r="G108" s="8"/>
      <c r="H108" s="5" t="s">
        <v>30</v>
      </c>
      <c r="I108" s="5" t="s">
        <v>30</v>
      </c>
      <c r="J108" s="10"/>
      <c r="K108" s="9">
        <v>25</v>
      </c>
      <c r="L108" s="9">
        <v>25</v>
      </c>
      <c r="M108" s="196">
        <f t="shared" si="12"/>
        <v>100</v>
      </c>
      <c r="N108" s="10" t="str">
        <f>'MCC_2018-2019 MCC Histoire Chtx'!O128</f>
        <v/>
      </c>
      <c r="O108" s="10">
        <f>'MCC_2018-2019 MCC Histoire Chtx'!P128</f>
        <v>20</v>
      </c>
      <c r="P108" s="26" t="str">
        <f>'MCC_2018-2019 MCC Histoire Chtx'!Q128</f>
        <v/>
      </c>
      <c r="Q108" s="187">
        <f t="shared" si="13"/>
        <v>20</v>
      </c>
      <c r="R108" s="52"/>
      <c r="S108" s="53"/>
      <c r="T108" s="53"/>
      <c r="U108" s="53"/>
      <c r="V108" s="53"/>
      <c r="W108" s="53">
        <v>1</v>
      </c>
      <c r="X108" s="53">
        <v>1</v>
      </c>
      <c r="Y108" s="53">
        <v>20</v>
      </c>
      <c r="Z108" s="53">
        <f>X108*Y108</f>
        <v>20</v>
      </c>
      <c r="AA108" s="198">
        <f>M108*Z108%</f>
        <v>20</v>
      </c>
      <c r="AB108" s="53"/>
      <c r="AC108" s="53"/>
      <c r="AD108" s="46"/>
      <c r="AE108" s="46"/>
      <c r="AF108" s="46"/>
      <c r="AG108" s="46"/>
      <c r="AH108" s="46"/>
      <c r="AI108" s="46"/>
      <c r="AJ108" s="46"/>
      <c r="AK108" s="46"/>
    </row>
    <row r="109" spans="1:37" ht="23.25" customHeight="1" thickBot="1">
      <c r="A109" s="262"/>
      <c r="B109" s="236" t="str">
        <f>'MCC_2018-2019 MCC Histoire Chtx'!C135</f>
        <v>Histoire, épistémologie et didactique de la Géographie</v>
      </c>
      <c r="C109" s="237"/>
      <c r="D109" s="1360" t="s">
        <v>281</v>
      </c>
      <c r="E109" s="1361"/>
      <c r="F109" s="1361"/>
      <c r="G109" s="1361"/>
      <c r="H109" s="1361"/>
      <c r="I109" s="1361"/>
      <c r="J109" s="1361"/>
      <c r="K109" s="1361"/>
      <c r="L109" s="1361"/>
      <c r="M109" s="1361"/>
      <c r="N109" s="1361"/>
      <c r="O109" s="1361"/>
      <c r="P109" s="1362"/>
      <c r="Q109" s="210">
        <f>SUM(Q95:Q108)</f>
        <v>298.18796992481202</v>
      </c>
      <c r="R109" s="148"/>
      <c r="S109" s="155"/>
      <c r="T109" s="149"/>
      <c r="U109" s="149"/>
      <c r="V109" s="149"/>
      <c r="W109" s="149"/>
      <c r="X109" s="149"/>
      <c r="Y109" s="149"/>
      <c r="Z109" s="149"/>
      <c r="AA109" s="149"/>
      <c r="AB109" s="149"/>
      <c r="AC109" s="149"/>
      <c r="AD109" s="117"/>
      <c r="AE109" s="117"/>
      <c r="AF109" s="117"/>
      <c r="AG109" s="117"/>
      <c r="AH109" s="117"/>
      <c r="AI109" s="117"/>
      <c r="AJ109" s="117"/>
      <c r="AK109" s="117"/>
    </row>
    <row r="110" spans="1:37" ht="32.25" customHeight="1">
      <c r="A110" s="238"/>
      <c r="B110" s="1351" t="s">
        <v>285</v>
      </c>
      <c r="C110" s="1352"/>
      <c r="D110" s="1352"/>
      <c r="E110" s="1352"/>
      <c r="F110" s="1352"/>
      <c r="G110" s="1352"/>
      <c r="H110" s="1352"/>
      <c r="I110" s="1352"/>
      <c r="J110" s="1352"/>
      <c r="K110" s="1352"/>
      <c r="L110" s="1352"/>
      <c r="M110" s="1352"/>
      <c r="N110" s="1353">
        <f>Q19+Q36+Q55+Q74+Q92+Q109</f>
        <v>1710.9343814080655</v>
      </c>
      <c r="O110" s="1354"/>
      <c r="P110" s="1370"/>
      <c r="Q110" s="1370"/>
      <c r="R110" s="1370"/>
      <c r="S110" s="1370"/>
      <c r="T110" s="1370"/>
      <c r="U110" s="1370"/>
      <c r="V110" s="1370"/>
      <c r="W110" s="1370"/>
      <c r="X110" s="1370"/>
      <c r="Y110" s="1370"/>
      <c r="Z110" s="1370"/>
      <c r="AA110" s="1370"/>
      <c r="AB110" s="1370"/>
      <c r="AC110" s="1370"/>
      <c r="AD110" s="1370"/>
      <c r="AE110" s="1370"/>
      <c r="AF110" s="1370"/>
      <c r="AG110" s="1370"/>
      <c r="AH110" s="1370"/>
      <c r="AI110" s="1370"/>
      <c r="AJ110" s="1370"/>
      <c r="AK110" s="1370"/>
    </row>
    <row r="111" spans="1:37">
      <c r="N111" s="1410">
        <f>SUM(N110)/98</f>
        <v>17.45851409600067</v>
      </c>
      <c r="O111" s="1411"/>
    </row>
    <row r="112" spans="1:37">
      <c r="N112" s="1412"/>
      <c r="O112" s="1412"/>
    </row>
    <row r="114" spans="7:8" ht="15" customHeight="1">
      <c r="G114" s="242" t="s">
        <v>286</v>
      </c>
      <c r="H114" s="243">
        <f>SUM(Q19,Q36)</f>
        <v>602.35714285714289</v>
      </c>
    </row>
    <row r="115" spans="7:8" ht="15" customHeight="1">
      <c r="G115" s="25" t="s">
        <v>287</v>
      </c>
      <c r="H115" s="243">
        <f>SUM(Q74,Q55)</f>
        <v>546.70129870129858</v>
      </c>
    </row>
    <row r="116" spans="7:8" ht="15" customHeight="1">
      <c r="G116" s="25" t="s">
        <v>288</v>
      </c>
      <c r="H116" s="243">
        <f>SUM(Q109,Q92)</f>
        <v>561.87593984962405</v>
      </c>
    </row>
    <row r="117" spans="7:8" ht="15" customHeight="1">
      <c r="H117" s="243">
        <f>SUM(H114:H116)</f>
        <v>1710.9343814080655</v>
      </c>
    </row>
  </sheetData>
  <mergeCells count="55">
    <mergeCell ref="V2:V3"/>
    <mergeCell ref="AG1:AK1"/>
    <mergeCell ref="N110:O110"/>
    <mergeCell ref="P110:AK110"/>
    <mergeCell ref="AF2:AF3"/>
    <mergeCell ref="AG2:AG3"/>
    <mergeCell ref="AB1:AF1"/>
    <mergeCell ref="X2:X3"/>
    <mergeCell ref="S2:S3"/>
    <mergeCell ref="T2:T3"/>
    <mergeCell ref="U2:U3"/>
    <mergeCell ref="AK2:AK3"/>
    <mergeCell ref="AI2:AI3"/>
    <mergeCell ref="AE2:AE3"/>
    <mergeCell ref="AJ2:AJ3"/>
    <mergeCell ref="Y2:Y3"/>
    <mergeCell ref="G1:G3"/>
    <mergeCell ref="N1:Q1"/>
    <mergeCell ref="K1:K3"/>
    <mergeCell ref="N2:N3"/>
    <mergeCell ref="O2:O3"/>
    <mergeCell ref="P2:P3"/>
    <mergeCell ref="Q2:Q3"/>
    <mergeCell ref="B36:M36"/>
    <mergeCell ref="D55:P55"/>
    <mergeCell ref="B73:M73"/>
    <mergeCell ref="D74:P74"/>
    <mergeCell ref="B54:M54"/>
    <mergeCell ref="N111:O112"/>
    <mergeCell ref="D92:P92"/>
    <mergeCell ref="D109:P109"/>
    <mergeCell ref="W2:W3"/>
    <mergeCell ref="R1:V1"/>
    <mergeCell ref="W1:AA1"/>
    <mergeCell ref="R2:R3"/>
    <mergeCell ref="F1:F3"/>
    <mergeCell ref="H1:H3"/>
    <mergeCell ref="I1:I3"/>
    <mergeCell ref="J1:J3"/>
    <mergeCell ref="B110:M110"/>
    <mergeCell ref="B91:M91"/>
    <mergeCell ref="B18:M18"/>
    <mergeCell ref="B19:M19"/>
    <mergeCell ref="B35:M35"/>
    <mergeCell ref="A1:A3"/>
    <mergeCell ref="B1:B3"/>
    <mergeCell ref="C1:C3"/>
    <mergeCell ref="D1:D3"/>
    <mergeCell ref="E1:E3"/>
    <mergeCell ref="Z2:Z3"/>
    <mergeCell ref="AA2:AA3"/>
    <mergeCell ref="AB2:AB3"/>
    <mergeCell ref="AC2:AC3"/>
    <mergeCell ref="AH2:AH3"/>
    <mergeCell ref="AD2:AD3"/>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7"/>
  <sheetViews>
    <sheetView workbookViewId="0">
      <selection sqref="A1:XFD1048576"/>
    </sheetView>
  </sheetViews>
  <sheetFormatPr baseColWidth="10" defaultRowHeight="15"/>
  <cols>
    <col min="1" max="1" width="11.19921875" style="269"/>
    <col min="2" max="2" width="11.796875" style="269" customWidth="1"/>
    <col min="3" max="16384" width="11.19921875" style="269"/>
  </cols>
  <sheetData>
    <row r="1" spans="1:3">
      <c r="A1" s="269" t="s">
        <v>308</v>
      </c>
      <c r="B1" s="269" t="s">
        <v>309</v>
      </c>
      <c r="C1" s="269" t="s">
        <v>310</v>
      </c>
    </row>
    <row r="2" spans="1:3">
      <c r="A2" s="269" t="s">
        <v>311</v>
      </c>
      <c r="B2" s="269" t="s">
        <v>312</v>
      </c>
      <c r="C2" s="269" t="s">
        <v>313</v>
      </c>
    </row>
    <row r="3" spans="1:3">
      <c r="A3" s="269" t="s">
        <v>314</v>
      </c>
      <c r="B3" s="269" t="s">
        <v>315</v>
      </c>
    </row>
    <row r="4" spans="1:3">
      <c r="A4" s="269" t="s">
        <v>316</v>
      </c>
      <c r="B4" s="269" t="s">
        <v>317</v>
      </c>
    </row>
    <row r="5" spans="1:3">
      <c r="B5" s="269" t="s">
        <v>318</v>
      </c>
    </row>
    <row r="6" spans="1:3">
      <c r="B6" s="269" t="s">
        <v>319</v>
      </c>
    </row>
    <row r="7" spans="1:3">
      <c r="B7" s="269" t="s">
        <v>320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Rappel régl. - dates conseils</vt:lpstr>
      <vt:lpstr>MCC_2018-2019 Histoire</vt:lpstr>
      <vt:lpstr>Coût après MCC orléans</vt:lpstr>
      <vt:lpstr>MCC_2018-2019 MCC Histoire Chtx</vt:lpstr>
      <vt:lpstr>Coût après MCC Chtx</vt:lpstr>
      <vt:lpstr>Liste de valeurs</vt:lpstr>
      <vt:lpstr>'MCC_2018-2019 Histoire'!Impression_des_titres</vt:lpstr>
      <vt:lpstr>'MCC_2018-2019 MCC Histoire Chtx'!Impression_des_titres</vt:lpstr>
      <vt:lpstr>mod</vt:lpstr>
      <vt:lpstr>nat</vt:lpstr>
      <vt:lpstr>'MCC_2018-2019 Histoire'!Zone_d_impression</vt:lpstr>
      <vt:lpstr>'MCC_2018-2019 MCC Histoire Chtx'!Zone_d_impression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vaufrere</dc:creator>
  <cp:lastModifiedBy>Nico</cp:lastModifiedBy>
  <cp:lastPrinted>2020-04-02T15:57:59Z</cp:lastPrinted>
  <dcterms:created xsi:type="dcterms:W3CDTF">2017-06-06T13:28:55Z</dcterms:created>
  <dcterms:modified xsi:type="dcterms:W3CDTF">2020-04-08T07:11:09Z</dcterms:modified>
</cp:coreProperties>
</file>