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05" yWindow="-105" windowWidth="19440" windowHeight="11760" tabRatio="523" activeTab="1"/>
  </bookViews>
  <sheets>
    <sheet name="Rappel régle.-dates conseils" sheetId="3" r:id="rId1"/>
    <sheet name="MCC_2019-2020" sheetId="2" r:id="rId2"/>
    <sheet name="Coût après MCC" sheetId="5" state="hidden" r:id="rId3"/>
    <sheet name="Liste de valeurs" sheetId="4" state="hidden" r:id="rId4"/>
  </sheets>
  <externalReferences>
    <externalReference r:id="rId5"/>
    <externalReference r:id="rId6"/>
    <externalReference r:id="rId7"/>
  </externalReferences>
  <definedNames>
    <definedName name="_xlnm.Print_Titles" localSheetId="1">'MCC_2019-2020'!$A:$D,'MCC_2019-2020'!$1:$3</definedName>
    <definedName name="mod">'[1]Liste de valeurs'!$A$2:$A$4</definedName>
    <definedName name="moda">'Liste de valeurs'!$A$2:$A$4</definedName>
    <definedName name="nat">'[1]Liste de valeurs'!$B$2:$B$7</definedName>
    <definedName name="natu">'Liste de valeurs'!$B$2:$B$7</definedName>
    <definedName name="nature_ens">'[2]valeurs listes déroulantes'!$G$1:$G$2</definedName>
    <definedName name="Nature2">'[3]Liste de valeurs'!$B$2:$B$7</definedName>
    <definedName name="oui_non">'[2]valeurs listes déroulantes'!$E$1:$E$2</definedName>
    <definedName name="sections_CNU">'[2]valeurs listes déroulantes'!$K$1:$K$46</definedName>
    <definedName name="type_UE">#REF!</definedName>
    <definedName name="Type_UE_licence_2_3">'[2]valeurs listes déroulantes'!$M$1:$M$2</definedName>
    <definedName name="_xlnm.Print_Area" localSheetId="1">'MCC_2019-2020'!$A$1:$AI$190</definedName>
  </definedNames>
  <calcPr calcId="124519" iterateDelta="1E-4"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60" i="2"/>
  <c r="AH160"/>
  <c r="AG160"/>
  <c r="AF160"/>
  <c r="AE160"/>
  <c r="AD160"/>
  <c r="AC160"/>
  <c r="AB160"/>
  <c r="AA160"/>
  <c r="Z160"/>
  <c r="Y160"/>
  <c r="X160"/>
  <c r="W160"/>
  <c r="V160"/>
  <c r="U160"/>
  <c r="T160"/>
  <c r="S160"/>
  <c r="P160"/>
  <c r="O160"/>
  <c r="N160"/>
  <c r="L96"/>
  <c r="L160"/>
  <c r="K160"/>
  <c r="G160"/>
  <c r="F160"/>
  <c r="B160"/>
  <c r="L148"/>
  <c r="I110"/>
  <c r="J110"/>
  <c r="J86"/>
  <c r="I86"/>
  <c r="L90"/>
  <c r="AI190"/>
  <c r="AH190"/>
  <c r="AG190"/>
  <c r="AF190"/>
  <c r="AE190"/>
  <c r="AD190"/>
  <c r="AC190"/>
  <c r="AB190"/>
  <c r="AA190"/>
  <c r="Z190"/>
  <c r="Y190"/>
  <c r="X190"/>
  <c r="W190"/>
  <c r="V190"/>
  <c r="U190"/>
  <c r="T190"/>
  <c r="S190"/>
  <c r="P190"/>
  <c r="O190"/>
  <c r="N190"/>
  <c r="L190"/>
  <c r="K190"/>
  <c r="J190"/>
  <c r="I190"/>
  <c r="B190"/>
  <c r="C190"/>
  <c r="D190"/>
  <c r="E190"/>
  <c r="F190"/>
  <c r="G190"/>
  <c r="A190"/>
  <c r="AI184"/>
  <c r="AH184"/>
  <c r="AG184"/>
  <c r="AF184"/>
  <c r="AE184"/>
  <c r="AD184"/>
  <c r="AC184"/>
  <c r="AB184"/>
  <c r="AA184"/>
  <c r="Z184"/>
  <c r="Y184"/>
  <c r="X184"/>
  <c r="W184"/>
  <c r="V184"/>
  <c r="U184"/>
  <c r="T184"/>
  <c r="S184"/>
  <c r="P184"/>
  <c r="O184"/>
  <c r="N184"/>
  <c r="L184"/>
  <c r="K184"/>
  <c r="J184"/>
  <c r="I184"/>
  <c r="A184"/>
  <c r="B184"/>
  <c r="C184"/>
  <c r="D184"/>
  <c r="E184"/>
  <c r="F184"/>
  <c r="G184"/>
  <c r="AI183"/>
  <c r="AH183"/>
  <c r="AG183"/>
  <c r="AF183"/>
  <c r="AE183"/>
  <c r="AD183"/>
  <c r="AC183"/>
  <c r="AB183"/>
  <c r="AA183"/>
  <c r="Z183"/>
  <c r="Y183"/>
  <c r="X183"/>
  <c r="W183"/>
  <c r="V183"/>
  <c r="U183"/>
  <c r="T183"/>
  <c r="S183"/>
  <c r="P183"/>
  <c r="O183"/>
  <c r="N183"/>
  <c r="L183"/>
  <c r="K183"/>
  <c r="J183"/>
  <c r="I183"/>
  <c r="B183"/>
  <c r="C183"/>
  <c r="D183"/>
  <c r="E183"/>
  <c r="F183"/>
  <c r="G183"/>
  <c r="A183"/>
  <c r="J164"/>
  <c r="I164"/>
  <c r="J133"/>
  <c r="J156"/>
  <c r="I133"/>
  <c r="I156"/>
  <c r="AI153"/>
  <c r="AH153"/>
  <c r="AG153"/>
  <c r="AF153"/>
  <c r="AE153"/>
  <c r="AD153"/>
  <c r="AC153"/>
  <c r="AB153"/>
  <c r="AA153"/>
  <c r="Z153"/>
  <c r="Y153"/>
  <c r="X153"/>
  <c r="W153"/>
  <c r="V153"/>
  <c r="U153"/>
  <c r="T153"/>
  <c r="S153"/>
  <c r="P153"/>
  <c r="O153"/>
  <c r="N153"/>
  <c r="L153"/>
  <c r="K153"/>
  <c r="J153"/>
  <c r="J151"/>
  <c r="I153"/>
  <c r="B153"/>
  <c r="C153"/>
  <c r="D153"/>
  <c r="E153"/>
  <c r="F153"/>
  <c r="G153"/>
  <c r="A153"/>
  <c r="I151"/>
  <c r="J146"/>
  <c r="I146"/>
  <c r="L92"/>
  <c r="AI171"/>
  <c r="AH171"/>
  <c r="AG171"/>
  <c r="AF171"/>
  <c r="AE171"/>
  <c r="AD171"/>
  <c r="AC171"/>
  <c r="AB171"/>
  <c r="AA171"/>
  <c r="Z171"/>
  <c r="Y171"/>
  <c r="X171"/>
  <c r="W171"/>
  <c r="V171"/>
  <c r="U171"/>
  <c r="T171"/>
  <c r="S171"/>
  <c r="P171"/>
  <c r="O171"/>
  <c r="N171"/>
  <c r="M171"/>
  <c r="L171"/>
  <c r="B171"/>
  <c r="C171"/>
  <c r="D171"/>
  <c r="E171"/>
  <c r="F171"/>
  <c r="A171"/>
  <c r="H183"/>
  <c r="I182"/>
  <c r="I181"/>
  <c r="H184"/>
  <c r="L170"/>
  <c r="L166"/>
  <c r="J187"/>
  <c r="J186"/>
  <c r="I187"/>
  <c r="I186"/>
  <c r="J182"/>
  <c r="J181"/>
  <c r="J177"/>
  <c r="J176"/>
  <c r="I177"/>
  <c r="I176"/>
  <c r="L155"/>
  <c r="L139"/>
  <c r="L141"/>
  <c r="L137"/>
  <c r="L134"/>
  <c r="L118"/>
  <c r="L99"/>
  <c r="L98"/>
  <c r="L91"/>
  <c r="L88"/>
  <c r="L87"/>
  <c r="O145" i="5"/>
  <c r="Y145"/>
  <c r="X145"/>
  <c r="Z145"/>
  <c r="M145"/>
  <c r="AA145"/>
  <c r="P176"/>
  <c r="O176"/>
  <c r="N176"/>
  <c r="P175"/>
  <c r="O175"/>
  <c r="Y175"/>
  <c r="Z175"/>
  <c r="M175"/>
  <c r="AA175"/>
  <c r="N175"/>
  <c r="T175"/>
  <c r="U175"/>
  <c r="V175"/>
  <c r="Q175"/>
  <c r="P174"/>
  <c r="O174"/>
  <c r="N174"/>
  <c r="P172"/>
  <c r="O172"/>
  <c r="N172"/>
  <c r="P171"/>
  <c r="O171"/>
  <c r="Y171"/>
  <c r="Z171"/>
  <c r="M171"/>
  <c r="AA171"/>
  <c r="N171"/>
  <c r="T171"/>
  <c r="U171"/>
  <c r="V171"/>
  <c r="Q171"/>
  <c r="P170"/>
  <c r="O170"/>
  <c r="Y170"/>
  <c r="Z170"/>
  <c r="M170"/>
  <c r="AA170"/>
  <c r="N170"/>
  <c r="T170"/>
  <c r="U170"/>
  <c r="V170"/>
  <c r="P168"/>
  <c r="O168"/>
  <c r="N168"/>
  <c r="P167"/>
  <c r="O167"/>
  <c r="Y167"/>
  <c r="Z167"/>
  <c r="M167"/>
  <c r="AA167"/>
  <c r="Q167"/>
  <c r="N167"/>
  <c r="P166"/>
  <c r="O166"/>
  <c r="Y166"/>
  <c r="Z166"/>
  <c r="M166"/>
  <c r="AA166"/>
  <c r="Q166"/>
  <c r="N166"/>
  <c r="P164"/>
  <c r="O164"/>
  <c r="Y164"/>
  <c r="Z164"/>
  <c r="M164"/>
  <c r="AA164"/>
  <c r="Q164"/>
  <c r="N164"/>
  <c r="P163"/>
  <c r="O163"/>
  <c r="N163"/>
  <c r="P161"/>
  <c r="O161"/>
  <c r="Y161"/>
  <c r="N161"/>
  <c r="P160"/>
  <c r="O160"/>
  <c r="Y160"/>
  <c r="X160"/>
  <c r="Z160"/>
  <c r="M160"/>
  <c r="AA160"/>
  <c r="Q160"/>
  <c r="N160"/>
  <c r="P159"/>
  <c r="O159"/>
  <c r="Y159"/>
  <c r="X159"/>
  <c r="Z159"/>
  <c r="M159"/>
  <c r="AA159"/>
  <c r="Q159"/>
  <c r="N159"/>
  <c r="P157"/>
  <c r="O157"/>
  <c r="Y157"/>
  <c r="X157"/>
  <c r="Z157"/>
  <c r="M157"/>
  <c r="AA157"/>
  <c r="Q157"/>
  <c r="N157"/>
  <c r="P156"/>
  <c r="O156"/>
  <c r="Y156"/>
  <c r="N156"/>
  <c r="T156"/>
  <c r="U156"/>
  <c r="M156"/>
  <c r="V156"/>
  <c r="P155"/>
  <c r="O155"/>
  <c r="Y155"/>
  <c r="X155"/>
  <c r="Z155"/>
  <c r="M155"/>
  <c r="AA155"/>
  <c r="N155"/>
  <c r="P154"/>
  <c r="O154"/>
  <c r="Y154"/>
  <c r="X154"/>
  <c r="Z154"/>
  <c r="M154"/>
  <c r="AA154"/>
  <c r="N154"/>
  <c r="T154"/>
  <c r="U154"/>
  <c r="V154"/>
  <c r="Q154"/>
  <c r="P150"/>
  <c r="O150"/>
  <c r="N150"/>
  <c r="T150"/>
  <c r="U150"/>
  <c r="M150"/>
  <c r="V150"/>
  <c r="P149"/>
  <c r="O149"/>
  <c r="Y149"/>
  <c r="Z149"/>
  <c r="M149"/>
  <c r="AA149"/>
  <c r="N149"/>
  <c r="T149"/>
  <c r="U149"/>
  <c r="V149"/>
  <c r="Q149"/>
  <c r="P148"/>
  <c r="O148"/>
  <c r="N148"/>
  <c r="T148"/>
  <c r="U148"/>
  <c r="M148"/>
  <c r="V148"/>
  <c r="Q148"/>
  <c r="P146"/>
  <c r="O146"/>
  <c r="N146"/>
  <c r="T146"/>
  <c r="U146"/>
  <c r="M146"/>
  <c r="V146"/>
  <c r="P145"/>
  <c r="N145"/>
  <c r="T145"/>
  <c r="U145"/>
  <c r="V145"/>
  <c r="Q145"/>
  <c r="P144"/>
  <c r="O144"/>
  <c r="Y144"/>
  <c r="X144"/>
  <c r="Z144"/>
  <c r="M144"/>
  <c r="AA144"/>
  <c r="N144"/>
  <c r="T144"/>
  <c r="U144"/>
  <c r="V144"/>
  <c r="P142"/>
  <c r="O142"/>
  <c r="Y142"/>
  <c r="X142"/>
  <c r="Z142"/>
  <c r="M142"/>
  <c r="AA142"/>
  <c r="N142"/>
  <c r="T142"/>
  <c r="U142"/>
  <c r="V142"/>
  <c r="Q142"/>
  <c r="P141"/>
  <c r="O141"/>
  <c r="N141"/>
  <c r="T141"/>
  <c r="U141"/>
  <c r="M141"/>
  <c r="V141"/>
  <c r="X141"/>
  <c r="Y141"/>
  <c r="Z141"/>
  <c r="AA141"/>
  <c r="Q141"/>
  <c r="P140"/>
  <c r="O140"/>
  <c r="N140"/>
  <c r="P138"/>
  <c r="O138"/>
  <c r="Y138"/>
  <c r="N138"/>
  <c r="T138"/>
  <c r="U138"/>
  <c r="M138"/>
  <c r="V138"/>
  <c r="X138"/>
  <c r="Z138"/>
  <c r="AA138"/>
  <c r="Q138"/>
  <c r="P137"/>
  <c r="O137"/>
  <c r="Y137"/>
  <c r="X137"/>
  <c r="Z137"/>
  <c r="M137"/>
  <c r="AA137"/>
  <c r="N137"/>
  <c r="T137"/>
  <c r="U137"/>
  <c r="V137"/>
  <c r="Q137"/>
  <c r="P136"/>
  <c r="O136"/>
  <c r="N136"/>
  <c r="T136"/>
  <c r="U136"/>
  <c r="M136"/>
  <c r="V136"/>
  <c r="P134"/>
  <c r="O134"/>
  <c r="Y134"/>
  <c r="Z134"/>
  <c r="M134"/>
  <c r="AA134"/>
  <c r="Q134"/>
  <c r="N134"/>
  <c r="P133"/>
  <c r="O133"/>
  <c r="Y133"/>
  <c r="Z133"/>
  <c r="M133"/>
  <c r="AA133"/>
  <c r="Q133"/>
  <c r="N133"/>
  <c r="P132"/>
  <c r="O132"/>
  <c r="Y132"/>
  <c r="Z132"/>
  <c r="M132"/>
  <c r="AA132"/>
  <c r="Q132"/>
  <c r="N132"/>
  <c r="P130"/>
  <c r="O130"/>
  <c r="N130"/>
  <c r="T130"/>
  <c r="U130"/>
  <c r="M130"/>
  <c r="V130"/>
  <c r="P129"/>
  <c r="O129"/>
  <c r="Y129"/>
  <c r="Z129"/>
  <c r="M129"/>
  <c r="AA129"/>
  <c r="N129"/>
  <c r="P128"/>
  <c r="O128"/>
  <c r="Y128"/>
  <c r="Z128"/>
  <c r="M128"/>
  <c r="AA128"/>
  <c r="N128"/>
  <c r="T128"/>
  <c r="U128"/>
  <c r="V128"/>
  <c r="Q128"/>
  <c r="P127"/>
  <c r="O127"/>
  <c r="Y127"/>
  <c r="Z127"/>
  <c r="M127"/>
  <c r="AA127"/>
  <c r="N127"/>
  <c r="T127"/>
  <c r="U127"/>
  <c r="V127"/>
  <c r="P123"/>
  <c r="O123"/>
  <c r="N123"/>
  <c r="T123"/>
  <c r="U123"/>
  <c r="M123"/>
  <c r="V123"/>
  <c r="P122"/>
  <c r="O122"/>
  <c r="Y122"/>
  <c r="Z122"/>
  <c r="M122"/>
  <c r="AA122"/>
  <c r="N122"/>
  <c r="P120"/>
  <c r="O120"/>
  <c r="N120"/>
  <c r="T120"/>
  <c r="U120"/>
  <c r="M120"/>
  <c r="V120"/>
  <c r="Q120"/>
  <c r="P119"/>
  <c r="O119"/>
  <c r="Y119"/>
  <c r="Z119"/>
  <c r="M119"/>
  <c r="AA119"/>
  <c r="N119"/>
  <c r="T119"/>
  <c r="U119"/>
  <c r="V119"/>
  <c r="Q119"/>
  <c r="P117"/>
  <c r="O117"/>
  <c r="N117"/>
  <c r="T117"/>
  <c r="U117"/>
  <c r="M117"/>
  <c r="V117"/>
  <c r="P116"/>
  <c r="O116"/>
  <c r="Y116"/>
  <c r="Z116"/>
  <c r="M116"/>
  <c r="AA116"/>
  <c r="N116"/>
  <c r="P115"/>
  <c r="O115"/>
  <c r="Y115"/>
  <c r="Z115"/>
  <c r="M115"/>
  <c r="AA115"/>
  <c r="N115"/>
  <c r="T115"/>
  <c r="U115"/>
  <c r="V115"/>
  <c r="Q115"/>
  <c r="P113"/>
  <c r="O113"/>
  <c r="N113"/>
  <c r="T113"/>
  <c r="U113"/>
  <c r="M113"/>
  <c r="V113"/>
  <c r="P112"/>
  <c r="O112"/>
  <c r="N112"/>
  <c r="T112"/>
  <c r="U112"/>
  <c r="M112"/>
  <c r="V112"/>
  <c r="P111"/>
  <c r="O111"/>
  <c r="Y111"/>
  <c r="Z111"/>
  <c r="M111"/>
  <c r="AA111"/>
  <c r="N111"/>
  <c r="T111"/>
  <c r="U111"/>
  <c r="V111"/>
  <c r="P110"/>
  <c r="O110"/>
  <c r="Y110"/>
  <c r="Z110"/>
  <c r="M110"/>
  <c r="AA110"/>
  <c r="N110"/>
  <c r="T110"/>
  <c r="U110"/>
  <c r="V110"/>
  <c r="P109"/>
  <c r="O109"/>
  <c r="Y109"/>
  <c r="Z109"/>
  <c r="M109"/>
  <c r="AA109"/>
  <c r="O107"/>
  <c r="Y107"/>
  <c r="Z107"/>
  <c r="M107"/>
  <c r="AA107"/>
  <c r="O108"/>
  <c r="Y108"/>
  <c r="Z108"/>
  <c r="M108"/>
  <c r="AA108"/>
  <c r="N109"/>
  <c r="T109"/>
  <c r="U109"/>
  <c r="V109"/>
  <c r="Q109"/>
  <c r="P108"/>
  <c r="N108"/>
  <c r="T108"/>
  <c r="U108"/>
  <c r="V108"/>
  <c r="Q108"/>
  <c r="P107"/>
  <c r="N107"/>
  <c r="T107"/>
  <c r="U107"/>
  <c r="V107"/>
  <c r="P103"/>
  <c r="O103"/>
  <c r="N103"/>
  <c r="T103"/>
  <c r="U103"/>
  <c r="M103"/>
  <c r="V103"/>
  <c r="Q103"/>
  <c r="P102"/>
  <c r="O102"/>
  <c r="Y102"/>
  <c r="Z102"/>
  <c r="M102"/>
  <c r="AA102"/>
  <c r="Q102"/>
  <c r="N102"/>
  <c r="P100"/>
  <c r="O100"/>
  <c r="Y100"/>
  <c r="Z100"/>
  <c r="M100"/>
  <c r="AA100"/>
  <c r="N100"/>
  <c r="T100"/>
  <c r="U100"/>
  <c r="V100"/>
  <c r="Q100"/>
  <c r="P99"/>
  <c r="O99"/>
  <c r="Y99"/>
  <c r="X99"/>
  <c r="Z99"/>
  <c r="M99"/>
  <c r="AA99"/>
  <c r="N99"/>
  <c r="T99"/>
  <c r="U99"/>
  <c r="V99"/>
  <c r="Q99"/>
  <c r="O97"/>
  <c r="Y97"/>
  <c r="X97"/>
  <c r="Z97"/>
  <c r="M97"/>
  <c r="AA97"/>
  <c r="N97"/>
  <c r="O96"/>
  <c r="Y96"/>
  <c r="Z96"/>
  <c r="M96"/>
  <c r="AA96"/>
  <c r="N96"/>
  <c r="T96"/>
  <c r="U96"/>
  <c r="V96"/>
  <c r="Q96"/>
  <c r="O95"/>
  <c r="Y95"/>
  <c r="Z95"/>
  <c r="M95"/>
  <c r="AA95"/>
  <c r="N95"/>
  <c r="O93"/>
  <c r="Y93"/>
  <c r="Z93"/>
  <c r="M93"/>
  <c r="AA93"/>
  <c r="N93"/>
  <c r="T93"/>
  <c r="U93"/>
  <c r="V93"/>
  <c r="Q93"/>
  <c r="N89"/>
  <c r="T89"/>
  <c r="U89"/>
  <c r="M89"/>
  <c r="V89"/>
  <c r="O89"/>
  <c r="Y89"/>
  <c r="Z89"/>
  <c r="AA89"/>
  <c r="N90"/>
  <c r="T90"/>
  <c r="U90"/>
  <c r="M90"/>
  <c r="V90"/>
  <c r="O90"/>
  <c r="Y90"/>
  <c r="Z90"/>
  <c r="AA90"/>
  <c r="N91"/>
  <c r="T91"/>
  <c r="U91"/>
  <c r="M91"/>
  <c r="V91"/>
  <c r="O91"/>
  <c r="Y91"/>
  <c r="Z91"/>
  <c r="AA91"/>
  <c r="N92"/>
  <c r="T92"/>
  <c r="U92"/>
  <c r="M92"/>
  <c r="V92"/>
  <c r="O92"/>
  <c r="P97"/>
  <c r="P96"/>
  <c r="P95"/>
  <c r="P93"/>
  <c r="P92"/>
  <c r="P91"/>
  <c r="P90"/>
  <c r="P89"/>
  <c r="P88"/>
  <c r="O88"/>
  <c r="N88"/>
  <c r="T88"/>
  <c r="U88"/>
  <c r="M88"/>
  <c r="V88"/>
  <c r="C176"/>
  <c r="C175"/>
  <c r="C174"/>
  <c r="C173"/>
  <c r="C172"/>
  <c r="C171"/>
  <c r="C170"/>
  <c r="C169"/>
  <c r="C168"/>
  <c r="C167"/>
  <c r="C166"/>
  <c r="C165"/>
  <c r="C164"/>
  <c r="C163"/>
  <c r="C162"/>
  <c r="C161"/>
  <c r="C160"/>
  <c r="C159"/>
  <c r="C158"/>
  <c r="C157"/>
  <c r="C156"/>
  <c r="C155"/>
  <c r="C154"/>
  <c r="C153"/>
  <c r="C150"/>
  <c r="C149"/>
  <c r="C148"/>
  <c r="C147"/>
  <c r="C146"/>
  <c r="C145"/>
  <c r="C144"/>
  <c r="C143"/>
  <c r="C142"/>
  <c r="C141"/>
  <c r="C140"/>
  <c r="C139"/>
  <c r="C138"/>
  <c r="C137"/>
  <c r="C136"/>
  <c r="C135"/>
  <c r="C134"/>
  <c r="C133"/>
  <c r="C132"/>
  <c r="C131"/>
  <c r="C130"/>
  <c r="C129"/>
  <c r="C128"/>
  <c r="C127"/>
  <c r="C126"/>
  <c r="C123"/>
  <c r="C122"/>
  <c r="C121"/>
  <c r="C120"/>
  <c r="C119"/>
  <c r="C118"/>
  <c r="C117"/>
  <c r="C116"/>
  <c r="C115"/>
  <c r="C114"/>
  <c r="C113"/>
  <c r="C112"/>
  <c r="C111"/>
  <c r="C110"/>
  <c r="C109"/>
  <c r="C108"/>
  <c r="C107"/>
  <c r="C103"/>
  <c r="C102"/>
  <c r="C101"/>
  <c r="C100"/>
  <c r="C99"/>
  <c r="C98"/>
  <c r="C97"/>
  <c r="C96"/>
  <c r="C95"/>
  <c r="C94"/>
  <c r="C93"/>
  <c r="C92"/>
  <c r="C91"/>
  <c r="C90"/>
  <c r="C89"/>
  <c r="C88"/>
  <c r="C87"/>
  <c r="B176"/>
  <c r="B175"/>
  <c r="B174"/>
  <c r="B173"/>
  <c r="B172"/>
  <c r="B171"/>
  <c r="B170"/>
  <c r="B169"/>
  <c r="B168"/>
  <c r="B167"/>
  <c r="B166"/>
  <c r="B165"/>
  <c r="B164"/>
  <c r="B163"/>
  <c r="B162"/>
  <c r="B161"/>
  <c r="B160"/>
  <c r="B159"/>
  <c r="B158"/>
  <c r="B157"/>
  <c r="B156"/>
  <c r="B155"/>
  <c r="B154"/>
  <c r="B153"/>
  <c r="B150"/>
  <c r="B149"/>
  <c r="B148"/>
  <c r="B147"/>
  <c r="B146"/>
  <c r="B145"/>
  <c r="B144"/>
  <c r="B143"/>
  <c r="B142"/>
  <c r="B141"/>
  <c r="B140"/>
  <c r="B139"/>
  <c r="B138"/>
  <c r="B137"/>
  <c r="B136"/>
  <c r="B135"/>
  <c r="B134"/>
  <c r="B133"/>
  <c r="B132"/>
  <c r="B131"/>
  <c r="B130"/>
  <c r="B129"/>
  <c r="B128"/>
  <c r="B127"/>
  <c r="B126"/>
  <c r="B123"/>
  <c r="B122"/>
  <c r="B121"/>
  <c r="B120"/>
  <c r="B119"/>
  <c r="B118"/>
  <c r="B117"/>
  <c r="B116"/>
  <c r="B115"/>
  <c r="B114"/>
  <c r="B113"/>
  <c r="B112"/>
  <c r="B111"/>
  <c r="B110"/>
  <c r="B109"/>
  <c r="B108"/>
  <c r="B107"/>
  <c r="B106"/>
  <c r="B103"/>
  <c r="B102"/>
  <c r="B101"/>
  <c r="B100"/>
  <c r="B99"/>
  <c r="B98"/>
  <c r="B97"/>
  <c r="B96"/>
  <c r="B95"/>
  <c r="B94"/>
  <c r="B93"/>
  <c r="B92"/>
  <c r="B91"/>
  <c r="B90"/>
  <c r="B89"/>
  <c r="B88"/>
  <c r="B87"/>
  <c r="M176"/>
  <c r="M174"/>
  <c r="Q172"/>
  <c r="M172"/>
  <c r="Q168"/>
  <c r="M168"/>
  <c r="Y163"/>
  <c r="Z163"/>
  <c r="M163"/>
  <c r="AA163"/>
  <c r="Q163"/>
  <c r="X161"/>
  <c r="M161"/>
  <c r="X156"/>
  <c r="Y150"/>
  <c r="Z150"/>
  <c r="AA150"/>
  <c r="Y146"/>
  <c r="X146"/>
  <c r="Z146"/>
  <c r="AA146"/>
  <c r="Y140"/>
  <c r="X140"/>
  <c r="T140"/>
  <c r="U140"/>
  <c r="M140"/>
  <c r="Y136"/>
  <c r="X136"/>
  <c r="Y130"/>
  <c r="Z130"/>
  <c r="AA130"/>
  <c r="T129"/>
  <c r="U129"/>
  <c r="V129"/>
  <c r="Q129"/>
  <c r="Y123"/>
  <c r="Z123"/>
  <c r="AA123"/>
  <c r="T122"/>
  <c r="U122"/>
  <c r="V122"/>
  <c r="Q122"/>
  <c r="Y117"/>
  <c r="Z117"/>
  <c r="AA117"/>
  <c r="T116"/>
  <c r="U116"/>
  <c r="V116"/>
  <c r="Q116"/>
  <c r="Y112"/>
  <c r="Z112"/>
  <c r="AA112"/>
  <c r="T97"/>
  <c r="U97"/>
  <c r="V97"/>
  <c r="Q97"/>
  <c r="T95"/>
  <c r="U95"/>
  <c r="V95"/>
  <c r="Q95"/>
  <c r="Y88"/>
  <c r="Z88"/>
  <c r="AA88"/>
  <c r="P85"/>
  <c r="O85"/>
  <c r="N85"/>
  <c r="AI84"/>
  <c r="AH84"/>
  <c r="AD84"/>
  <c r="AC84"/>
  <c r="Y84"/>
  <c r="X84"/>
  <c r="Z84"/>
  <c r="M84"/>
  <c r="AA84"/>
  <c r="T84"/>
  <c r="U84"/>
  <c r="V84"/>
  <c r="AI83"/>
  <c r="AH83"/>
  <c r="AD83"/>
  <c r="AC83"/>
  <c r="AE83"/>
  <c r="M83"/>
  <c r="AF83"/>
  <c r="Y83"/>
  <c r="X83"/>
  <c r="Z83"/>
  <c r="AA83"/>
  <c r="T83"/>
  <c r="U83"/>
  <c r="V83"/>
  <c r="AI82"/>
  <c r="AH82"/>
  <c r="AJ82"/>
  <c r="M82"/>
  <c r="AK82"/>
  <c r="AD82"/>
  <c r="AC82"/>
  <c r="Y82"/>
  <c r="X82"/>
  <c r="Z82"/>
  <c r="AA82"/>
  <c r="T82"/>
  <c r="U82"/>
  <c r="AI81"/>
  <c r="AH81"/>
  <c r="AD81"/>
  <c r="AC81"/>
  <c r="AE81"/>
  <c r="M81"/>
  <c r="AF81"/>
  <c r="Y81"/>
  <c r="X81"/>
  <c r="Z81"/>
  <c r="AA81"/>
  <c r="T81"/>
  <c r="U81"/>
  <c r="V81"/>
  <c r="AI80"/>
  <c r="AH80"/>
  <c r="AD80"/>
  <c r="AC80"/>
  <c r="Y80"/>
  <c r="X80"/>
  <c r="T80"/>
  <c r="U80"/>
  <c r="M80"/>
  <c r="V80"/>
  <c r="Z80"/>
  <c r="AA80"/>
  <c r="AE80"/>
  <c r="AF80"/>
  <c r="AJ80"/>
  <c r="AK80"/>
  <c r="Q80"/>
  <c r="AI79"/>
  <c r="AH79"/>
  <c r="AD79"/>
  <c r="AC79"/>
  <c r="Y79"/>
  <c r="X79"/>
  <c r="Z79"/>
  <c r="M79"/>
  <c r="AA79"/>
  <c r="T79"/>
  <c r="U79"/>
  <c r="V79"/>
  <c r="AI78"/>
  <c r="AH78"/>
  <c r="AJ78"/>
  <c r="AD78"/>
  <c r="AC78"/>
  <c r="AE78"/>
  <c r="Y78"/>
  <c r="X78"/>
  <c r="Z78"/>
  <c r="T78"/>
  <c r="U78"/>
  <c r="M78"/>
  <c r="AI77"/>
  <c r="AH77"/>
  <c r="AD77"/>
  <c r="AC77"/>
  <c r="Y77"/>
  <c r="X77"/>
  <c r="T77"/>
  <c r="U77"/>
  <c r="M77"/>
  <c r="V77"/>
  <c r="AI76"/>
  <c r="AH76"/>
  <c r="AJ76"/>
  <c r="M76"/>
  <c r="AK76"/>
  <c r="AD76"/>
  <c r="AC76"/>
  <c r="AE76"/>
  <c r="AF76"/>
  <c r="Y76"/>
  <c r="X76"/>
  <c r="T76"/>
  <c r="U76"/>
  <c r="V76"/>
  <c r="AI75"/>
  <c r="AH75"/>
  <c r="AJ75"/>
  <c r="M75"/>
  <c r="AK75"/>
  <c r="AD75"/>
  <c r="AC75"/>
  <c r="Y75"/>
  <c r="X75"/>
  <c r="T75"/>
  <c r="U75"/>
  <c r="V75"/>
  <c r="AI74"/>
  <c r="AH74"/>
  <c r="AJ74"/>
  <c r="M74"/>
  <c r="AK74"/>
  <c r="AD74"/>
  <c r="AC74"/>
  <c r="Y74"/>
  <c r="X74"/>
  <c r="Z74"/>
  <c r="AA74"/>
  <c r="T74"/>
  <c r="U74"/>
  <c r="V74"/>
  <c r="AE74"/>
  <c r="AF74"/>
  <c r="Q74"/>
  <c r="P72"/>
  <c r="O72"/>
  <c r="N72"/>
  <c r="M66"/>
  <c r="M72"/>
  <c r="AI71"/>
  <c r="AH71"/>
  <c r="AJ71"/>
  <c r="M71"/>
  <c r="AK71"/>
  <c r="AD71"/>
  <c r="AC71"/>
  <c r="Y71"/>
  <c r="X71"/>
  <c r="T71"/>
  <c r="U71"/>
  <c r="V71"/>
  <c r="AI70"/>
  <c r="AH70"/>
  <c r="AJ70"/>
  <c r="M70"/>
  <c r="AK70"/>
  <c r="AD70"/>
  <c r="AC70"/>
  <c r="AE70"/>
  <c r="AF70"/>
  <c r="Y70"/>
  <c r="X70"/>
  <c r="T70"/>
  <c r="U70"/>
  <c r="V70"/>
  <c r="AI69"/>
  <c r="AH69"/>
  <c r="AJ69"/>
  <c r="M69"/>
  <c r="AK69"/>
  <c r="AD69"/>
  <c r="AC69"/>
  <c r="AE69"/>
  <c r="Y69"/>
  <c r="X69"/>
  <c r="Z69"/>
  <c r="AA69"/>
  <c r="T69"/>
  <c r="U69"/>
  <c r="V69"/>
  <c r="AF69"/>
  <c r="Q69"/>
  <c r="AI68"/>
  <c r="AH68"/>
  <c r="AJ68"/>
  <c r="AD68"/>
  <c r="AC68"/>
  <c r="AE68"/>
  <c r="M68"/>
  <c r="AF68"/>
  <c r="Y68"/>
  <c r="X68"/>
  <c r="T68"/>
  <c r="U68"/>
  <c r="V68"/>
  <c r="AI67"/>
  <c r="AH67"/>
  <c r="AD67"/>
  <c r="AC67"/>
  <c r="AE67"/>
  <c r="M67"/>
  <c r="AF67"/>
  <c r="Y67"/>
  <c r="X67"/>
  <c r="Z67"/>
  <c r="AA67"/>
  <c r="T67"/>
  <c r="U67"/>
  <c r="V67"/>
  <c r="AJ67"/>
  <c r="AK67"/>
  <c r="Q67"/>
  <c r="AI66"/>
  <c r="AH66"/>
  <c r="AJ66"/>
  <c r="AK66"/>
  <c r="AD66"/>
  <c r="AC66"/>
  <c r="Y66"/>
  <c r="X66"/>
  <c r="Z66"/>
  <c r="AA66"/>
  <c r="T66"/>
  <c r="U66"/>
  <c r="V66"/>
  <c r="AI65"/>
  <c r="AH65"/>
  <c r="AJ65"/>
  <c r="M65"/>
  <c r="AK65"/>
  <c r="AD65"/>
  <c r="AC65"/>
  <c r="AE65"/>
  <c r="AF65"/>
  <c r="Y65"/>
  <c r="X65"/>
  <c r="Z65"/>
  <c r="AA65"/>
  <c r="T65"/>
  <c r="U65"/>
  <c r="V65"/>
  <c r="Q65"/>
  <c r="AI64"/>
  <c r="AH64"/>
  <c r="AD64"/>
  <c r="AC64"/>
  <c r="Y64"/>
  <c r="X64"/>
  <c r="T64"/>
  <c r="U64"/>
  <c r="M64"/>
  <c r="AI63"/>
  <c r="AH63"/>
  <c r="AD63"/>
  <c r="AC63"/>
  <c r="AE63"/>
  <c r="M63"/>
  <c r="AF63"/>
  <c r="X63"/>
  <c r="Y63"/>
  <c r="Z63"/>
  <c r="AA63"/>
  <c r="T63"/>
  <c r="U63"/>
  <c r="V63"/>
  <c r="AI62"/>
  <c r="AH62"/>
  <c r="AJ62"/>
  <c r="M62"/>
  <c r="AK62"/>
  <c r="AD62"/>
  <c r="AC62"/>
  <c r="Y62"/>
  <c r="X62"/>
  <c r="Z62"/>
  <c r="AA62"/>
  <c r="T62"/>
  <c r="U62"/>
  <c r="P60"/>
  <c r="O60"/>
  <c r="N60"/>
  <c r="AI59"/>
  <c r="AH59"/>
  <c r="AD59"/>
  <c r="AC59"/>
  <c r="Y59"/>
  <c r="X59"/>
  <c r="T59"/>
  <c r="U59"/>
  <c r="M59"/>
  <c r="V59"/>
  <c r="AI58"/>
  <c r="AH58"/>
  <c r="AJ58"/>
  <c r="M58"/>
  <c r="AK58"/>
  <c r="AD58"/>
  <c r="AC58"/>
  <c r="AE58"/>
  <c r="AF58"/>
  <c r="Y58"/>
  <c r="X58"/>
  <c r="Z58"/>
  <c r="AA58"/>
  <c r="T58"/>
  <c r="U58"/>
  <c r="V58"/>
  <c r="AI57"/>
  <c r="AH57"/>
  <c r="AJ57"/>
  <c r="M57"/>
  <c r="AK57"/>
  <c r="AD57"/>
  <c r="AC57"/>
  <c r="Y57"/>
  <c r="X57"/>
  <c r="Z57"/>
  <c r="AA57"/>
  <c r="T57"/>
  <c r="U57"/>
  <c r="V57"/>
  <c r="AI56"/>
  <c r="AH56"/>
  <c r="AJ56"/>
  <c r="AD56"/>
  <c r="AC56"/>
  <c r="AE56"/>
  <c r="M56"/>
  <c r="AF56"/>
  <c r="Y56"/>
  <c r="X56"/>
  <c r="Z56"/>
  <c r="AA56"/>
  <c r="T56"/>
  <c r="U56"/>
  <c r="V56"/>
  <c r="AK56"/>
  <c r="Q56"/>
  <c r="AI55"/>
  <c r="AH55"/>
  <c r="AJ55"/>
  <c r="M55"/>
  <c r="AK55"/>
  <c r="AD55"/>
  <c r="AC55"/>
  <c r="Y55"/>
  <c r="X55"/>
  <c r="Z55"/>
  <c r="AA55"/>
  <c r="T55"/>
  <c r="U55"/>
  <c r="V55"/>
  <c r="AI54"/>
  <c r="AH54"/>
  <c r="AD54"/>
  <c r="AC54"/>
  <c r="Y54"/>
  <c r="X54"/>
  <c r="Z54"/>
  <c r="M54"/>
  <c r="AA54"/>
  <c r="T54"/>
  <c r="U54"/>
  <c r="V54"/>
  <c r="M60"/>
  <c r="AI53"/>
  <c r="AH53"/>
  <c r="AD53"/>
  <c r="AC53"/>
  <c r="AE53"/>
  <c r="M53"/>
  <c r="AF53"/>
  <c r="Y53"/>
  <c r="X53"/>
  <c r="T53"/>
  <c r="U53"/>
  <c r="V53"/>
  <c r="AI52"/>
  <c r="AH52"/>
  <c r="AJ52"/>
  <c r="M52"/>
  <c r="AK52"/>
  <c r="AD52"/>
  <c r="AC52"/>
  <c r="AE52"/>
  <c r="AF52"/>
  <c r="Y52"/>
  <c r="X52"/>
  <c r="T52"/>
  <c r="U52"/>
  <c r="V52"/>
  <c r="AI51"/>
  <c r="AH51"/>
  <c r="AD51"/>
  <c r="AC51"/>
  <c r="AE51"/>
  <c r="M51"/>
  <c r="AF51"/>
  <c r="Y51"/>
  <c r="X51"/>
  <c r="T51"/>
  <c r="U51"/>
  <c r="V51"/>
  <c r="AI50"/>
  <c r="AH50"/>
  <c r="AD50"/>
  <c r="AC50"/>
  <c r="Y50"/>
  <c r="X50"/>
  <c r="T50"/>
  <c r="U50"/>
  <c r="M50"/>
  <c r="V50"/>
  <c r="AI49"/>
  <c r="AH49"/>
  <c r="AJ49"/>
  <c r="M49"/>
  <c r="AK49"/>
  <c r="AD49"/>
  <c r="AC49"/>
  <c r="Y49"/>
  <c r="X49"/>
  <c r="Z49"/>
  <c r="T49"/>
  <c r="U49"/>
  <c r="AA49"/>
  <c r="P45"/>
  <c r="O45"/>
  <c r="N45"/>
  <c r="Y44"/>
  <c r="X44"/>
  <c r="T44"/>
  <c r="U44"/>
  <c r="M44"/>
  <c r="Y43"/>
  <c r="X43"/>
  <c r="Z43"/>
  <c r="M43"/>
  <c r="AA43"/>
  <c r="T42"/>
  <c r="U42"/>
  <c r="M42"/>
  <c r="V42"/>
  <c r="Q42"/>
  <c r="Y41"/>
  <c r="X41"/>
  <c r="Z41"/>
  <c r="M41"/>
  <c r="AA41"/>
  <c r="Y40"/>
  <c r="X40"/>
  <c r="Z40"/>
  <c r="M40"/>
  <c r="AA40"/>
  <c r="T40"/>
  <c r="U40"/>
  <c r="V40"/>
  <c r="Q40"/>
  <c r="Y39"/>
  <c r="X39"/>
  <c r="M39"/>
  <c r="Y38"/>
  <c r="X38"/>
  <c r="Z38"/>
  <c r="M38"/>
  <c r="AA38"/>
  <c r="T38"/>
  <c r="U38"/>
  <c r="V38"/>
  <c r="Q38"/>
  <c r="Y37"/>
  <c r="X37"/>
  <c r="Z37"/>
  <c r="M37"/>
  <c r="AA37"/>
  <c r="T37"/>
  <c r="U37"/>
  <c r="V37"/>
  <c r="Y36"/>
  <c r="X36"/>
  <c r="Z36"/>
  <c r="M36"/>
  <c r="AA36"/>
  <c r="T36"/>
  <c r="U36"/>
  <c r="V36"/>
  <c r="P34"/>
  <c r="O34"/>
  <c r="N34"/>
  <c r="Z33"/>
  <c r="M33"/>
  <c r="Z32"/>
  <c r="M32"/>
  <c r="Z31"/>
  <c r="M31"/>
  <c r="AA31"/>
  <c r="Q31"/>
  <c r="Y30"/>
  <c r="X30"/>
  <c r="Z30"/>
  <c r="M30"/>
  <c r="AA30"/>
  <c r="T29"/>
  <c r="U29"/>
  <c r="M29"/>
  <c r="V29"/>
  <c r="Q29"/>
  <c r="Y28"/>
  <c r="X28"/>
  <c r="Z28"/>
  <c r="M28"/>
  <c r="AA28"/>
  <c r="Y27"/>
  <c r="X27"/>
  <c r="Z27"/>
  <c r="M27"/>
  <c r="AA27"/>
  <c r="T27"/>
  <c r="U27"/>
  <c r="V27"/>
  <c r="Q27"/>
  <c r="Y26"/>
  <c r="X26"/>
  <c r="M26"/>
  <c r="T25"/>
  <c r="U25"/>
  <c r="M25"/>
  <c r="V25"/>
  <c r="Q25"/>
  <c r="Y24"/>
  <c r="X24"/>
  <c r="M24"/>
  <c r="Z24"/>
  <c r="AA24"/>
  <c r="Y23"/>
  <c r="X23"/>
  <c r="Z23"/>
  <c r="M23"/>
  <c r="AA23"/>
  <c r="T23"/>
  <c r="U23"/>
  <c r="V23"/>
  <c r="Q23"/>
  <c r="M45"/>
  <c r="Y22"/>
  <c r="X22"/>
  <c r="Z22"/>
  <c r="M22"/>
  <c r="AA22"/>
  <c r="Y21"/>
  <c r="X21"/>
  <c r="Z21"/>
  <c r="T21"/>
  <c r="U21"/>
  <c r="M21"/>
  <c r="AA21"/>
  <c r="Y20"/>
  <c r="X20"/>
  <c r="T20"/>
  <c r="U20"/>
  <c r="M20"/>
  <c r="Y19"/>
  <c r="X19"/>
  <c r="T19"/>
  <c r="U19"/>
  <c r="M19"/>
  <c r="V19"/>
  <c r="Z19"/>
  <c r="AA19"/>
  <c r="Q19"/>
  <c r="P17"/>
  <c r="O17"/>
  <c r="N17"/>
  <c r="Z16"/>
  <c r="M16"/>
  <c r="AA16"/>
  <c r="Q16"/>
  <c r="Z15"/>
  <c r="M15"/>
  <c r="Z14"/>
  <c r="M14"/>
  <c r="Y13"/>
  <c r="X13"/>
  <c r="Z13"/>
  <c r="M13"/>
  <c r="AA13"/>
  <c r="X12"/>
  <c r="T12"/>
  <c r="U12"/>
  <c r="M12"/>
  <c r="V12"/>
  <c r="Q12"/>
  <c r="Y11"/>
  <c r="X11"/>
  <c r="Z11"/>
  <c r="M11"/>
  <c r="AA11"/>
  <c r="Y10"/>
  <c r="X10"/>
  <c r="T10"/>
  <c r="U10"/>
  <c r="M10"/>
  <c r="V10"/>
  <c r="Y9"/>
  <c r="X9"/>
  <c r="M9"/>
  <c r="Y8"/>
  <c r="X8"/>
  <c r="T8"/>
  <c r="U8"/>
  <c r="M8"/>
  <c r="V8"/>
  <c r="Y7"/>
  <c r="X7"/>
  <c r="T7"/>
  <c r="U7"/>
  <c r="M7"/>
  <c r="Y6"/>
  <c r="X6"/>
  <c r="Z6"/>
  <c r="M6"/>
  <c r="AA6"/>
  <c r="T6"/>
  <c r="U6"/>
  <c r="M34"/>
  <c r="AE84"/>
  <c r="AF84"/>
  <c r="AJ84"/>
  <c r="AK84"/>
  <c r="Q84"/>
  <c r="V7"/>
  <c r="Z7"/>
  <c r="AA7"/>
  <c r="Q7"/>
  <c r="V20"/>
  <c r="Z20"/>
  <c r="AA20"/>
  <c r="Q20"/>
  <c r="AA32"/>
  <c r="Q32"/>
  <c r="V62"/>
  <c r="AK68"/>
  <c r="AJ79"/>
  <c r="AK79"/>
  <c r="AA15"/>
  <c r="Q15"/>
  <c r="M17"/>
  <c r="Z26"/>
  <c r="AA26"/>
  <c r="AE49"/>
  <c r="AF49"/>
  <c r="Z52"/>
  <c r="AA52"/>
  <c r="Q52"/>
  <c r="AJ63"/>
  <c r="AK63"/>
  <c r="Z64"/>
  <c r="AA64"/>
  <c r="AJ64"/>
  <c r="AK64"/>
  <c r="AE66"/>
  <c r="AF66"/>
  <c r="Z71"/>
  <c r="AA71"/>
  <c r="AE71"/>
  <c r="AF71"/>
  <c r="Q71"/>
  <c r="V82"/>
  <c r="AE82"/>
  <c r="AF82"/>
  <c r="Q82"/>
  <c r="Z8"/>
  <c r="AA8"/>
  <c r="AA14"/>
  <c r="Q14"/>
  <c r="AA33"/>
  <c r="Q33"/>
  <c r="AJ51"/>
  <c r="AK51"/>
  <c r="Z53"/>
  <c r="AA53"/>
  <c r="AJ53"/>
  <c r="AK53"/>
  <c r="AE54"/>
  <c r="AF54"/>
  <c r="AE57"/>
  <c r="AF57"/>
  <c r="Z59"/>
  <c r="AA59"/>
  <c r="V64"/>
  <c r="AE75"/>
  <c r="AF75"/>
  <c r="Z76"/>
  <c r="AA76"/>
  <c r="Q76"/>
  <c r="AE77"/>
  <c r="AF77"/>
  <c r="AE79"/>
  <c r="AF79"/>
  <c r="Q79"/>
  <c r="AJ83"/>
  <c r="AK83"/>
  <c r="M85"/>
  <c r="V78"/>
  <c r="AA78"/>
  <c r="AF78"/>
  <c r="AK78"/>
  <c r="Q78"/>
  <c r="AE55"/>
  <c r="AF55"/>
  <c r="AE59"/>
  <c r="AF59"/>
  <c r="Z9"/>
  <c r="AA9"/>
  <c r="Z51"/>
  <c r="AA51"/>
  <c r="AJ59"/>
  <c r="AK59"/>
  <c r="AE64"/>
  <c r="AF64"/>
  <c r="Z68"/>
  <c r="AA68"/>
  <c r="Z70"/>
  <c r="AA70"/>
  <c r="Q70"/>
  <c r="Z75"/>
  <c r="AA75"/>
  <c r="AJ77"/>
  <c r="AK77"/>
  <c r="AJ81"/>
  <c r="AK81"/>
  <c r="Z77"/>
  <c r="AA77"/>
  <c r="Q77"/>
  <c r="Q8"/>
  <c r="P161" i="2"/>
  <c r="O161"/>
  <c r="N161"/>
  <c r="P130"/>
  <c r="O130"/>
  <c r="N130"/>
  <c r="P108"/>
  <c r="O108"/>
  <c r="N108"/>
  <c r="P72"/>
  <c r="O72"/>
  <c r="N72"/>
  <c r="P60"/>
  <c r="O60"/>
  <c r="N60"/>
  <c r="P45"/>
  <c r="O45"/>
  <c r="N45"/>
  <c r="P34"/>
  <c r="O34"/>
  <c r="N34"/>
  <c r="P17"/>
  <c r="O17"/>
  <c r="N17"/>
  <c r="T155" i="5"/>
  <c r="U155"/>
  <c r="V155"/>
  <c r="Q155"/>
  <c r="P124"/>
  <c r="O104"/>
  <c r="P104"/>
  <c r="M104"/>
  <c r="O124"/>
  <c r="Z156"/>
  <c r="AA156"/>
  <c r="P151"/>
  <c r="O177"/>
  <c r="N177"/>
  <c r="P177"/>
  <c r="O151"/>
  <c r="N151"/>
  <c r="Q53"/>
  <c r="Q58"/>
  <c r="Q59"/>
  <c r="Q64"/>
  <c r="Q81"/>
  <c r="AE62"/>
  <c r="AF62"/>
  <c r="Q62"/>
  <c r="Q37"/>
  <c r="Q51"/>
  <c r="Q55"/>
  <c r="Q57"/>
  <c r="Q75"/>
  <c r="Q66"/>
  <c r="Q68"/>
  <c r="Q36"/>
  <c r="V21"/>
  <c r="Q21"/>
  <c r="V44"/>
  <c r="Z44"/>
  <c r="AA44"/>
  <c r="Q44"/>
  <c r="V49"/>
  <c r="Q49"/>
  <c r="AE50"/>
  <c r="AF50"/>
  <c r="Z10"/>
  <c r="AA10"/>
  <c r="Q10"/>
  <c r="Z39"/>
  <c r="AA39"/>
  <c r="Z50"/>
  <c r="AA50"/>
  <c r="AJ50"/>
  <c r="AK50"/>
  <c r="Q50"/>
  <c r="AJ54"/>
  <c r="AK54"/>
  <c r="Q54"/>
  <c r="V6"/>
  <c r="Q6"/>
  <c r="Q63"/>
  <c r="Q83"/>
  <c r="N104"/>
  <c r="V140"/>
  <c r="N124"/>
  <c r="Z161"/>
  <c r="AA161"/>
  <c r="Q161"/>
  <c r="Z136"/>
  <c r="AA136"/>
  <c r="Z140"/>
  <c r="AA140"/>
  <c r="Q140"/>
  <c r="Q88"/>
  <c r="Q112"/>
  <c r="Q123"/>
  <c r="Q136"/>
  <c r="Q146"/>
  <c r="Q156"/>
  <c r="Q91"/>
  <c r="Q90"/>
  <c r="Q89"/>
  <c r="Q107"/>
  <c r="Q124"/>
  <c r="Q110"/>
  <c r="Q111"/>
  <c r="Q117"/>
  <c r="Q127"/>
  <c r="Q130"/>
  <c r="Q144"/>
  <c r="Q150"/>
  <c r="Q170"/>
  <c r="Q177"/>
  <c r="Q151"/>
  <c r="M180"/>
  <c r="O180"/>
  <c r="Q104"/>
  <c r="M179"/>
  <c r="O179"/>
</calcChain>
</file>

<file path=xl/sharedStrings.xml><?xml version="1.0" encoding="utf-8"?>
<sst xmlns="http://schemas.openxmlformats.org/spreadsheetml/2006/main" count="2319" uniqueCount="633">
  <si>
    <t>N°UE</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</si>
  <si>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</si>
  <si>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</si>
  <si>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</si>
  <si>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</si>
  <si>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</si>
  <si>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</si>
  <si>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</si>
  <si>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Volume horaire</t>
  </si>
  <si>
    <t>CM</t>
  </si>
  <si>
    <t>TD</t>
  </si>
  <si>
    <t>TP</t>
  </si>
  <si>
    <t xml:space="preserve">Semestre 1 </t>
  </si>
  <si>
    <t xml:space="preserve"> </t>
  </si>
  <si>
    <t>Semestre 2</t>
  </si>
  <si>
    <t>Semestre 3</t>
  </si>
  <si>
    <t>Semestre 3  Total Heures présentielles Etudiant</t>
  </si>
  <si>
    <t>Semestre 4</t>
  </si>
  <si>
    <t>Semestre 4  Total Heures présentielles Etudiant</t>
  </si>
  <si>
    <t>Semestre 5</t>
  </si>
  <si>
    <t>Semestre 5  Total Heures présentielles Etudiant</t>
  </si>
  <si>
    <t>Semestre 6</t>
  </si>
  <si>
    <t>Semestre 6  Total Heures présentielles Etudiant</t>
  </si>
  <si>
    <t>Portail sdl Lettres</t>
  </si>
  <si>
    <t>Introduction à la linguistique</t>
  </si>
  <si>
    <t xml:space="preserve">De la grammaire à la syntaxe </t>
  </si>
  <si>
    <t>Lexicologie</t>
  </si>
  <si>
    <t>Méthodologie du travail universitaire en Lettres</t>
  </si>
  <si>
    <t>Romantismes</t>
  </si>
  <si>
    <t>Mythes et littérature</t>
  </si>
  <si>
    <t xml:space="preserve">Littérature des lumières  </t>
  </si>
  <si>
    <t>Lansad</t>
  </si>
  <si>
    <t>UE Partagée</t>
  </si>
  <si>
    <t>UE Transversale</t>
  </si>
  <si>
    <t>SDL/LLCER/LEA/Lettres</t>
  </si>
  <si>
    <t>LLCER/Histoire</t>
  </si>
  <si>
    <t>4</t>
  </si>
  <si>
    <t>7</t>
  </si>
  <si>
    <t>5</t>
  </si>
  <si>
    <t>2</t>
  </si>
  <si>
    <t>Littérature contemporaine</t>
  </si>
  <si>
    <t>Littérature et histoire</t>
  </si>
  <si>
    <t>Atelier de lecture: littératures actuelles</t>
  </si>
  <si>
    <t>Liste de lecture</t>
  </si>
  <si>
    <t>Littératures francophones</t>
  </si>
  <si>
    <t>Choix : Introduction to Cinema ou Introduction au cinéma</t>
  </si>
  <si>
    <t>Analyse de l'image</t>
  </si>
  <si>
    <t>Langue française et Projet Voltaire</t>
  </si>
  <si>
    <t>Atelier d'écriture créative</t>
  </si>
  <si>
    <t>Phonétique</t>
  </si>
  <si>
    <t>UE Spécialisation</t>
  </si>
  <si>
    <t>LLCER/Histoire/SDL</t>
  </si>
  <si>
    <t>Portail 5</t>
  </si>
  <si>
    <t>Portail 6</t>
  </si>
  <si>
    <t>Portail 5 et 6</t>
  </si>
  <si>
    <t>Choix : Syntaxe anglais ou espagnol</t>
  </si>
  <si>
    <t>Choix : Grammaire anglais ou espagnol</t>
  </si>
  <si>
    <t>Choix : Introduction à la civilisation anglais ou espagnol</t>
  </si>
  <si>
    <t>Choix : Texte/Scène/Ecran anglais ou espagnol</t>
  </si>
  <si>
    <t>Choix : Introduction aux études littéraires anglais ou espagnol</t>
  </si>
  <si>
    <r>
      <t xml:space="preserve">Choix </t>
    </r>
    <r>
      <rPr>
        <sz val="13"/>
        <color rgb="FFFF0000"/>
        <rFont val="Times New Roman"/>
        <family val="1"/>
      </rPr>
      <t>Lansad Langue B</t>
    </r>
    <r>
      <rPr>
        <sz val="13"/>
        <color theme="1"/>
        <rFont val="Times New Roman"/>
        <family val="1"/>
      </rPr>
      <t xml:space="preserve"> ou Liste de lecture (non présentiel - 1h/3 étudiants)</t>
    </r>
  </si>
  <si>
    <t>Histoire/SDL</t>
  </si>
  <si>
    <t>Lettres</t>
  </si>
  <si>
    <t>SDL/Lettres/LEA</t>
  </si>
  <si>
    <t>SDL/Lettres</t>
  </si>
  <si>
    <t>Lettres/Langues</t>
  </si>
  <si>
    <t>Semestre 1 SDL LETTRES  Total Heures présentielles Etudiant</t>
  </si>
  <si>
    <t>Semestre 1 LETTRES-LLCER  Total Heures présentielles Etudiant</t>
  </si>
  <si>
    <t>Portail llcer -lettres</t>
  </si>
  <si>
    <t>Portail Histoire-Lettres</t>
  </si>
  <si>
    <t>Approches de l'histoire ancienne</t>
  </si>
  <si>
    <t>Initiation à l'histoire moderne</t>
  </si>
  <si>
    <t>Méthodologie du travail universitaire en Histoire</t>
  </si>
  <si>
    <t>Atelier d’écriture " créative ?"</t>
  </si>
  <si>
    <t>Littérature des Lumières</t>
  </si>
  <si>
    <t>Mythes et Littérature</t>
  </si>
  <si>
    <t>Lettres/Géographie</t>
  </si>
  <si>
    <t>Géographie/histoire</t>
  </si>
  <si>
    <t>SDL/LLCER</t>
  </si>
  <si>
    <t>6</t>
  </si>
  <si>
    <t>3</t>
  </si>
  <si>
    <t>SDL Lettres</t>
  </si>
  <si>
    <t>Semestre 2  SDL Lettres Total Heures présentielles Etudiant</t>
  </si>
  <si>
    <t>Approches de l'histoire médiévale</t>
  </si>
  <si>
    <t>Géographie/Lettres</t>
  </si>
  <si>
    <t xml:space="preserve">Histoire lettres </t>
  </si>
  <si>
    <t>Introduction aux sciences du langage</t>
  </si>
  <si>
    <t>Choix : Introduction au cinéma ou Introduction to cinema</t>
  </si>
  <si>
    <t>SDL</t>
  </si>
  <si>
    <t>Portail 3</t>
  </si>
  <si>
    <t>Portail 3 et 5</t>
  </si>
  <si>
    <t>1</t>
  </si>
  <si>
    <t>Semestre 2  Histoire Lettres Total Heures présentielles Etudiant</t>
  </si>
  <si>
    <t xml:space="preserve">LLCER lettres </t>
  </si>
  <si>
    <t>Expressions et compréhension orales (groupe de 25)</t>
  </si>
  <si>
    <t>Choix : Société des pays anglophones ou hispanophones</t>
  </si>
  <si>
    <t>Choix : Lecture et analyse littéraire ou grammaire espagnole ou Lansad allemand</t>
  </si>
  <si>
    <t>Atelier de lecture : littératures actuelles</t>
  </si>
  <si>
    <t>Langues/SDL</t>
  </si>
  <si>
    <t>SDL/Histoire</t>
  </si>
  <si>
    <t>Portail 1</t>
  </si>
  <si>
    <t>Portail 3 et 6</t>
  </si>
  <si>
    <t>UE9a</t>
  </si>
  <si>
    <t>Allemand</t>
  </si>
  <si>
    <t>LOL1E4D</t>
  </si>
  <si>
    <t>UFR Collegium LLSH</t>
  </si>
  <si>
    <t>non</t>
  </si>
  <si>
    <t>UE9b</t>
  </si>
  <si>
    <t>Anglais</t>
  </si>
  <si>
    <t>LOL1E4E</t>
  </si>
  <si>
    <t>UE9c</t>
  </si>
  <si>
    <t>Espagnol</t>
  </si>
  <si>
    <t>LOL1E4F</t>
  </si>
  <si>
    <t>Littératures de la modernité</t>
  </si>
  <si>
    <t>Exercices littéraires: dissertation, explication de texte</t>
  </si>
  <si>
    <t>UE de tronc commun</t>
  </si>
  <si>
    <t>LLSH</t>
  </si>
  <si>
    <t>oui</t>
  </si>
  <si>
    <t>UE de spécialisation</t>
  </si>
  <si>
    <t>parcours L3</t>
  </si>
  <si>
    <t>DEG</t>
  </si>
  <si>
    <t>Littérature de la Renaissance et de l'âge baroque</t>
  </si>
  <si>
    <t>Littérature et arts</t>
  </si>
  <si>
    <t>Rhétorique</t>
  </si>
  <si>
    <t>Approche linguistique du texte littéraire</t>
  </si>
  <si>
    <t>Poétique des textes</t>
  </si>
  <si>
    <t>Histoire</t>
  </si>
  <si>
    <t xml:space="preserve">LEA franco-allemand </t>
  </si>
  <si>
    <t>ESPE</t>
  </si>
  <si>
    <t xml:space="preserve">     Littérature et politique</t>
  </si>
  <si>
    <t>Grammaire de langue française 1</t>
  </si>
  <si>
    <t>Psychologie et sociologie pour l'enseignement</t>
  </si>
  <si>
    <t>Parcours Métiers des lettres et de la culture</t>
  </si>
  <si>
    <t>SdL</t>
  </si>
  <si>
    <t>Parcours MEEF 2nd degré</t>
  </si>
  <si>
    <t>Parcours MEEF 1er degré</t>
  </si>
  <si>
    <t>L2</t>
  </si>
  <si>
    <t>Littérature du Moyen Âge</t>
  </si>
  <si>
    <t>Genre 4: Roman</t>
  </si>
  <si>
    <t>Littératures européennes</t>
  </si>
  <si>
    <t>Littérature et sciences humaines</t>
  </si>
  <si>
    <t>Grammaire de la langue française 2</t>
  </si>
  <si>
    <t>Histoire de la langue française / Ancien français 2</t>
  </si>
  <si>
    <t xml:space="preserve">3 </t>
  </si>
  <si>
    <t>Master Histoire parcours PCS</t>
  </si>
  <si>
    <t>oui-géographie</t>
  </si>
  <si>
    <t>ESPE-histoire geographie-sdl</t>
  </si>
  <si>
    <t>ESPE-COST-PLURI</t>
  </si>
  <si>
    <r>
      <t>Histoire, SdL,</t>
    </r>
    <r>
      <rPr>
        <b/>
        <sz val="10"/>
        <color rgb="FF408002"/>
        <rFont val="Arial"/>
        <family val="2"/>
      </rPr>
      <t xml:space="preserve"> </t>
    </r>
    <r>
      <rPr>
        <b/>
        <sz val="10"/>
        <color rgb="FFE800B9"/>
        <rFont val="Arial"/>
        <family val="2"/>
      </rPr>
      <t>Droit-Histoire</t>
    </r>
  </si>
  <si>
    <t>Session 1</t>
  </si>
  <si>
    <t>Session de rattrapage</t>
  </si>
  <si>
    <t>RNE</t>
  </si>
  <si>
    <t>RSE</t>
  </si>
  <si>
    <t>quotité (en %)</t>
  </si>
  <si>
    <t>modalité</t>
  </si>
  <si>
    <t>nature</t>
  </si>
  <si>
    <t>durée</t>
  </si>
  <si>
    <t>quotité (%)</t>
  </si>
  <si>
    <t xml:space="preserve">Intitulé de la mention </t>
  </si>
  <si>
    <r>
      <t xml:space="preserve">Date de l'examen et avis du conseil de l'UFR 
</t>
    </r>
    <r>
      <rPr>
        <b/>
        <sz val="11"/>
        <color rgb="FFFF0000"/>
        <rFont val="Calibri"/>
        <family val="2"/>
        <scheme val="minor"/>
      </rPr>
      <t>(la saisie de la date conditionne le passage à la CFVU)</t>
    </r>
  </si>
  <si>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</si>
  <si>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</si>
  <si>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</si>
  <si>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</si>
  <si>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</si>
  <si>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</si>
  <si>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</si>
  <si>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</si>
  <si>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</si>
  <si>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NATURE</t>
  </si>
  <si>
    <t>Quotité</t>
  </si>
  <si>
    <t>CC</t>
  </si>
  <si>
    <t>écrit</t>
  </si>
  <si>
    <t>(en %)</t>
  </si>
  <si>
    <t>CT</t>
  </si>
  <si>
    <t>oral</t>
  </si>
  <si>
    <t>mixte</t>
  </si>
  <si>
    <t>dossier</t>
  </si>
  <si>
    <t>mémoire</t>
  </si>
  <si>
    <t>rapport de visite</t>
  </si>
  <si>
    <t>écrit et oral</t>
  </si>
  <si>
    <t>Code Apogée de l'ELP
contrat 2018</t>
  </si>
  <si>
    <t>Section 
CNU
Enseignement</t>
  </si>
  <si>
    <t xml:space="preserve">Effectifs attendus parcours </t>
  </si>
  <si>
    <t>Heures CM</t>
  </si>
  <si>
    <t>Heures TD - norme 35/gr</t>
  </si>
  <si>
    <t>Heures CTD/50 gr</t>
  </si>
  <si>
    <t>Heures TP 17/gr</t>
  </si>
  <si>
    <t>Effectifs global cours</t>
  </si>
  <si>
    <t>%</t>
  </si>
  <si>
    <t>Total Heq TD</t>
  </si>
  <si>
    <t>Coef eq TD</t>
  </si>
  <si>
    <t>Nbre de groupes</t>
  </si>
  <si>
    <t>Nbres d'heures</t>
  </si>
  <si>
    <t>Charges eq TD</t>
  </si>
  <si>
    <t>Charges eq TD propratisées</t>
  </si>
  <si>
    <t>Semestre 2  LLCER Lettres Total Heures présentielles Etudiant</t>
  </si>
  <si>
    <t>09 : Langue et littérature françaises</t>
  </si>
  <si>
    <t>10 : Littératures comparées</t>
  </si>
  <si>
    <t>11 : Langues et littératures anglaises et anglo-saxonnes</t>
  </si>
  <si>
    <t>14 : Langues et littératures romanes : espagnol, italien, portugais…</t>
  </si>
  <si>
    <t>12 : Langues et littératures germaniques et scandinaves</t>
  </si>
  <si>
    <t>08 : Langue et littérature anciennes</t>
  </si>
  <si>
    <t>07 : Sciences du langage : linguistique et phonétique générales</t>
  </si>
  <si>
    <t>TOTAL LICENCE LETTRES</t>
  </si>
  <si>
    <t>TOTAL Heq TD L1</t>
  </si>
  <si>
    <t xml:space="preserve">Coût 
portail </t>
  </si>
  <si>
    <t>TOTAL H/E</t>
  </si>
  <si>
    <t>TOTAL Heq TD L2</t>
  </si>
  <si>
    <t>TOTAL Heq TD L3</t>
  </si>
  <si>
    <t>Code 
Apogée 
de l'ELP
contrat 2018</t>
  </si>
  <si>
    <t xml:space="preserve">Type 
de 
l'enseignement </t>
  </si>
  <si>
    <t>Si UE mutualisée 
à d'autres
 mentions
ou années 
de formation, 
indiquer lesquelles</t>
  </si>
  <si>
    <t>Enseignement du premier degré *</t>
  </si>
  <si>
    <t>Enseignement des Lettres*</t>
  </si>
  <si>
    <t>Métiers des lettres et de la culture *</t>
  </si>
  <si>
    <t>Options</t>
  </si>
  <si>
    <t>LLA3G10</t>
  </si>
  <si>
    <t>LLA3G40</t>
  </si>
  <si>
    <t>LLA3O01</t>
  </si>
  <si>
    <t>LLA3I10</t>
  </si>
  <si>
    <t>LLA3LAN1</t>
  </si>
  <si>
    <t>LLA3ANG</t>
  </si>
  <si>
    <t>LLA3ESP</t>
  </si>
  <si>
    <t>LLA4LAN1</t>
  </si>
  <si>
    <t>LLA4ANG</t>
  </si>
  <si>
    <t>LLA4ESP</t>
  </si>
  <si>
    <t>LLA4ALL</t>
  </si>
  <si>
    <t>LLA5LAN1</t>
  </si>
  <si>
    <t>LLA5ANG</t>
  </si>
  <si>
    <t>LLA5ESP</t>
  </si>
  <si>
    <t>LLA6LAN1</t>
  </si>
  <si>
    <t>LLA6ANG</t>
  </si>
  <si>
    <t>LLA6ESP</t>
  </si>
  <si>
    <t>LLA6ALL</t>
  </si>
  <si>
    <t>3h00</t>
  </si>
  <si>
    <t>2h00</t>
  </si>
  <si>
    <t>100% CT</t>
  </si>
  <si>
    <t>1h30</t>
  </si>
  <si>
    <t>15 min.</t>
  </si>
  <si>
    <t>LLA3G6A</t>
  </si>
  <si>
    <t xml:space="preserve">écrit </t>
  </si>
  <si>
    <t>1h00</t>
  </si>
  <si>
    <t>Ecrit</t>
  </si>
  <si>
    <t>LLA4G10</t>
  </si>
  <si>
    <t>LLA4G30</t>
  </si>
  <si>
    <t>LLA4G40</t>
  </si>
  <si>
    <t>LLA4G50</t>
  </si>
  <si>
    <t>LLA4G60</t>
  </si>
  <si>
    <t>LLA4O01</t>
  </si>
  <si>
    <t>LLA4G7A</t>
  </si>
  <si>
    <t>Mixte</t>
  </si>
  <si>
    <t>LLA4G70</t>
  </si>
  <si>
    <t>LLA4G8A</t>
  </si>
  <si>
    <t>Stage d'observation en milieu scolaire</t>
  </si>
  <si>
    <t>Oral</t>
  </si>
  <si>
    <t>20 min</t>
  </si>
  <si>
    <t>rapport écrit</t>
  </si>
  <si>
    <t>LLA5G10</t>
  </si>
  <si>
    <t>LLA5G20</t>
  </si>
  <si>
    <t>LLA5G30</t>
  </si>
  <si>
    <t>LLA5G40</t>
  </si>
  <si>
    <t>4h00</t>
  </si>
  <si>
    <t>LLA5G50</t>
  </si>
  <si>
    <t>LLA5G5A</t>
  </si>
  <si>
    <t>LLA5G5B</t>
  </si>
  <si>
    <t>LLA5G6A</t>
  </si>
  <si>
    <t>LLA5MF1</t>
  </si>
  <si>
    <t>LLA5MF2</t>
  </si>
  <si>
    <t>LLA5H8A</t>
  </si>
  <si>
    <t xml:space="preserve">LLA5G7B </t>
  </si>
  <si>
    <t>LLA6G10</t>
  </si>
  <si>
    <t>LLA6G20</t>
  </si>
  <si>
    <t>LLA6G30</t>
  </si>
  <si>
    <t>LLA6G40</t>
  </si>
  <si>
    <t>30 min</t>
  </si>
  <si>
    <t>LLA6G50</t>
  </si>
  <si>
    <t>LLA6G5A</t>
  </si>
  <si>
    <t>LLA6G5B</t>
  </si>
  <si>
    <t>LLA6G7A</t>
  </si>
  <si>
    <t>15 min</t>
  </si>
  <si>
    <t>LLA6G60</t>
  </si>
  <si>
    <t>Communication interculturelle</t>
  </si>
  <si>
    <t>La presse, des Lumières à l’âge contemporain</t>
  </si>
  <si>
    <t xml:space="preserve">CC </t>
  </si>
  <si>
    <t>Ecrit (poste informatique)</t>
  </si>
  <si>
    <t>épreuve pratique + QCM 
2h00</t>
  </si>
  <si>
    <t>LLA3GG</t>
  </si>
  <si>
    <t>CODE
LISTE</t>
  </si>
  <si>
    <t>LCLA3UO1</t>
  </si>
  <si>
    <t>LCLA3LAN</t>
  </si>
  <si>
    <t>LLA3MF1</t>
  </si>
  <si>
    <t>LLA3G60</t>
  </si>
  <si>
    <t>LCLA3G01</t>
  </si>
  <si>
    <t>LLA3G21</t>
  </si>
  <si>
    <t>LLA3G31</t>
  </si>
  <si>
    <t>Informatique/bureautique (CM)</t>
  </si>
  <si>
    <t>LLA3I1A</t>
  </si>
  <si>
    <t>LLA3I1B</t>
  </si>
  <si>
    <t>Informatique/bureautique TD S3 LETTRES (salle informatique)</t>
  </si>
  <si>
    <t>LOLA3G02</t>
  </si>
  <si>
    <t>Choix UE spécialisation 2 (1 UE parmi 2)</t>
  </si>
  <si>
    <t>Choix langue vivante S5</t>
  </si>
  <si>
    <t>1 UE 3 ECTS</t>
  </si>
  <si>
    <t>Genre 3: Théâtre - S5 Lettres</t>
  </si>
  <si>
    <t>Littérature comparée - S5 Lettres</t>
  </si>
  <si>
    <t>Critique et théorie littéraires - S5 Lettres</t>
  </si>
  <si>
    <t>LLA5MAT1</t>
  </si>
  <si>
    <t>LLA5E6B1</t>
  </si>
  <si>
    <t>LLA5G60</t>
  </si>
  <si>
    <t>LLA5G70</t>
  </si>
  <si>
    <t>Histoire de langue française / Ancien français 1 - S5</t>
  </si>
  <si>
    <t>Méthodologie de la dissertation - S5</t>
  </si>
  <si>
    <t>LLA5G80</t>
  </si>
  <si>
    <t>UE spécialisation parcours Métiers Lettres &amp; Culture S5</t>
  </si>
  <si>
    <t>LLA4G21</t>
  </si>
  <si>
    <t>Choix langue vivante S4</t>
  </si>
  <si>
    <t>Choix UE spécialisation 1 S4  (1 UE au choix)</t>
  </si>
  <si>
    <t>Choix Période observation S4 (1 UE au choix)</t>
  </si>
  <si>
    <t>LLA4G80</t>
  </si>
  <si>
    <t>Choix langue vivante S6</t>
  </si>
  <si>
    <t>Code 
Apogée 
de l'ELP
contrat 2012</t>
  </si>
  <si>
    <t>LLA5G7A</t>
  </si>
  <si>
    <t>Madame RIBEMONT</t>
  </si>
  <si>
    <t>Maître de conférences</t>
  </si>
  <si>
    <t>Informatique/bureautique (salle informatique)</t>
  </si>
  <si>
    <t>Anglais S3</t>
  </si>
  <si>
    <t>Espagnol S3</t>
  </si>
  <si>
    <t>Choix UE Métiers des lettres (1 UE parmi 2)</t>
  </si>
  <si>
    <t>Anglais S4</t>
  </si>
  <si>
    <t>Espagnol S4</t>
  </si>
  <si>
    <t>Allemand S4</t>
  </si>
  <si>
    <t>Anglais S5</t>
  </si>
  <si>
    <t>Espagnol S5</t>
  </si>
  <si>
    <t>Enseigner l'histoire-géographie à l'école primaire</t>
  </si>
  <si>
    <t>Histoire et patrimoine: Val de Loire CM</t>
  </si>
  <si>
    <t>Humanités numériques et traitement de l'information (salle informatique)</t>
  </si>
  <si>
    <t>Anglais S6</t>
  </si>
  <si>
    <t>Espagnol S6</t>
  </si>
  <si>
    <t>Allemand S6</t>
  </si>
  <si>
    <t>Enseigner les sciences expérimentales à l'école primaire</t>
  </si>
  <si>
    <t>DEG L2 Eco-gestion</t>
  </si>
  <si>
    <t>LOLA2G00</t>
  </si>
  <si>
    <t>LICENCE 2 LETTRES</t>
  </si>
  <si>
    <t>LLA4GG</t>
  </si>
  <si>
    <t>LOLA4G01</t>
  </si>
  <si>
    <t>1 UE / 3 ECTS</t>
  </si>
  <si>
    <r>
      <t xml:space="preserve">Choix </t>
    </r>
    <r>
      <rPr>
        <sz val="13"/>
        <color rgb="FFFF0000"/>
        <rFont val="Arial"/>
        <family val="2"/>
      </rPr>
      <t>Lansad Langue B</t>
    </r>
    <r>
      <rPr>
        <sz val="13"/>
        <color theme="1"/>
        <rFont val="Arial"/>
        <family val="2"/>
      </rPr>
      <t xml:space="preserve"> ou Liste de lecture (non présentiel - 1h/3 étudiants)</t>
    </r>
  </si>
  <si>
    <t>Section
CNU</t>
  </si>
  <si>
    <t>Responsable
UE</t>
  </si>
  <si>
    <t>OBLIG</t>
  </si>
  <si>
    <t>CHOIX</t>
  </si>
  <si>
    <t>EC</t>
  </si>
  <si>
    <t>L2 Histoire , L2 Lettres</t>
  </si>
  <si>
    <t>L2 Histoire , L2 Lettres et L2 SDL</t>
  </si>
  <si>
    <t>Choix langue vivante S3</t>
  </si>
  <si>
    <t>1 UE / 2 ECTS</t>
  </si>
  <si>
    <t>Allemand S3</t>
  </si>
  <si>
    <t>LLA3ALL</t>
  </si>
  <si>
    <t>Choix UEOI LLSH  S3: Unité d'Enseignement d'Ouverture Intégrée S3</t>
  </si>
  <si>
    <t>LLSH + UEO tranverses</t>
  </si>
  <si>
    <t>L2 Histoire, L2 Lettres</t>
  </si>
  <si>
    <t>LCLA4G01</t>
  </si>
  <si>
    <t>LLA6E6B1</t>
  </si>
  <si>
    <t>L2 et L3 Lettres</t>
  </si>
  <si>
    <t>LLA4G8B</t>
  </si>
  <si>
    <t>1/2 heure/étudiant</t>
  </si>
  <si>
    <t>choix</t>
  </si>
  <si>
    <t>LCLA4LA1</t>
  </si>
  <si>
    <t>1 UE 2 ECTS</t>
  </si>
  <si>
    <t>Choix UE  Ouverture Intégrée LLSH S4 Orléans</t>
  </si>
  <si>
    <t>LCLA4UO1</t>
  </si>
  <si>
    <t>09</t>
  </si>
  <si>
    <t>19 et 09</t>
  </si>
  <si>
    <t>LICENCE 3 LETTRES</t>
  </si>
  <si>
    <t>LOLA3G00</t>
  </si>
  <si>
    <t>LLA5GG</t>
  </si>
  <si>
    <t>Mathématiques élémentaires (en 2018/19 pas ouvert au choix si déjà validé)</t>
  </si>
  <si>
    <t>LCLA5G01</t>
  </si>
  <si>
    <t>TRONC COMMUN</t>
  </si>
  <si>
    <t>LLA6GG</t>
  </si>
  <si>
    <t>LCLA6G01</t>
  </si>
  <si>
    <t>Choix UE spécialisation 1 S5 Lettres (choix 1 UE parmi 3)</t>
  </si>
  <si>
    <t>LLA5ALL</t>
  </si>
  <si>
    <t>Allemand S5</t>
  </si>
  <si>
    <t>LCLA5G02</t>
  </si>
  <si>
    <t>LCLA5LAN</t>
  </si>
  <si>
    <t>LLA5GP1</t>
  </si>
  <si>
    <t>Parcours MEEF 1 Enseignement du 1er degré</t>
  </si>
  <si>
    <t>LLA5GP2</t>
  </si>
  <si>
    <t>Parcours MEEF 2 Enseignement des Lettres</t>
  </si>
  <si>
    <t>UE spécialisation parcours MEEF 1 - S5 Lettres</t>
  </si>
  <si>
    <t>UE spécialisation parcours MEEF 2 - S5 Lettres</t>
  </si>
  <si>
    <t>LOLA5GP1</t>
  </si>
  <si>
    <t>LOLA5GP2</t>
  </si>
  <si>
    <t>LLA5GP3</t>
  </si>
  <si>
    <t>LOLA5GP3</t>
  </si>
  <si>
    <t>LOLA5G01</t>
  </si>
  <si>
    <t>LOLA5G02</t>
  </si>
  <si>
    <t>L2 Lettres parcours MEEF 1 et MEEF 2</t>
  </si>
  <si>
    <t>LOLA5G03</t>
  </si>
  <si>
    <t>Métiers des lettres et de la culture  (choix impossible si suivi au S3)</t>
  </si>
  <si>
    <t>L2 et parcours L3 métiers des lettres</t>
  </si>
  <si>
    <t>L3 Lettres, M1 Histoire PCS</t>
  </si>
  <si>
    <t>L3 Histoire, L3 Lettres</t>
  </si>
  <si>
    <t>L3 Lettres, L3 LEA parc. MEEF 1 , L3 SDL parc. MEF-FLM</t>
  </si>
  <si>
    <t>ESPE- L3 LEA parc. MEEF 1, L3 Lettres parc. MEEF 1, L3 Histoire parc. MEEF, L3 Géo parc. MEEF, L3 SDL parc. MEF-FLM et LSF</t>
  </si>
  <si>
    <t xml:space="preserve">ESPE-COST-PLURI  - L3 LEA parc. MEEF 1, L3 Lettres parc. MEEF 1, L3 SDL parc. MEF-FLM
</t>
  </si>
  <si>
    <t>LLA6GP01</t>
  </si>
  <si>
    <t>Parcours MEEF 1 - Enseignement du 1er degré</t>
  </si>
  <si>
    <t>LOLA6GP1</t>
  </si>
  <si>
    <t>LOLA6GP2</t>
  </si>
  <si>
    <t xml:space="preserve">Parcours  MEEF 2 - Enseignement des Lettres </t>
  </si>
  <si>
    <t>LOLA6GP3</t>
  </si>
  <si>
    <t>LLA6GP02</t>
  </si>
  <si>
    <t>LLA6GP03</t>
  </si>
  <si>
    <t>Choix Langue et littérature anciennes / Atelier d'actualités socio-culturelles</t>
  </si>
  <si>
    <t>LCLA6G02</t>
  </si>
  <si>
    <t>LCLA6LA1</t>
  </si>
  <si>
    <t>UE spécialisation parcours MEEF 1 - S6 Lettres</t>
  </si>
  <si>
    <t>UE spécialisation parcours MEEF 2 - S6 Lettres</t>
  </si>
  <si>
    <t>UE spécialisation parcours Métiers Lettres &amp; Culture S6</t>
  </si>
  <si>
    <t>LOLA6G01</t>
  </si>
  <si>
    <t>LOLA6G02</t>
  </si>
  <si>
    <t>LLA6G70</t>
  </si>
  <si>
    <t>LOLA6G03</t>
  </si>
  <si>
    <t>LLA6G80</t>
  </si>
  <si>
    <t>LLA6G6A</t>
  </si>
  <si>
    <t>L3 Lettres parcours MEEF1 et MEEF 2</t>
  </si>
  <si>
    <t>Expérience d'observation S6 Lettres</t>
  </si>
  <si>
    <t>LLA6G6B</t>
  </si>
  <si>
    <t>LLA6MF1</t>
  </si>
  <si>
    <t>L3 Lettres</t>
  </si>
  <si>
    <t>LLA4H6A</t>
  </si>
  <si>
    <t>FLEURY Alain</t>
  </si>
  <si>
    <t>08 et 09</t>
  </si>
  <si>
    <t>09 et 08</t>
  </si>
  <si>
    <t>M1 Histoire parcours PCS, L3 Lettres parc. MEEF 2</t>
  </si>
  <si>
    <t>LLA6E3B</t>
  </si>
  <si>
    <t>ESPE - L3 SDL parc. MEF-FLM, L3 LEA parc. MEEF 1, L3 lettres parc. MEEF 1</t>
  </si>
  <si>
    <t>L3 Histoire parc. MEEF et patrimoine, L3 Lettres parc. Métiers des lettres</t>
  </si>
  <si>
    <t>DERUELLE Aude</t>
  </si>
  <si>
    <t>HAROCHE Geneviève</t>
  </si>
  <si>
    <t>RIBEMONT Gabriele</t>
  </si>
  <si>
    <t>LEFAY Sophie</t>
  </si>
  <si>
    <t>BONORD Aude</t>
  </si>
  <si>
    <t>CALTOT Pierre-Alain</t>
  </si>
  <si>
    <t>BARUT Benoît</t>
  </si>
  <si>
    <t>LOMBART Nicolas</t>
  </si>
  <si>
    <t>LAGRANGE Maxime</t>
  </si>
  <si>
    <t>HAUGEARD Philippe</t>
  </si>
  <si>
    <t>FASQUEL Samuel</t>
  </si>
  <si>
    <t>QUITTELIER Sylvie</t>
  </si>
  <si>
    <t>BELOUAH Rachid</t>
  </si>
  <si>
    <t>DOYEN Anne-Lise</t>
  </si>
  <si>
    <t>BADIER Walter</t>
  </si>
  <si>
    <t>SENSEBY Chantal</t>
  </si>
  <si>
    <t>Expressions et compréhension Orales (groupe de 25)</t>
  </si>
  <si>
    <t>écrit et Oral</t>
  </si>
  <si>
    <t>Oral et écrit</t>
  </si>
  <si>
    <t>LOL3GG</t>
  </si>
  <si>
    <t>LOL3G11</t>
  </si>
  <si>
    <t>LOL4G41</t>
  </si>
  <si>
    <t>LOL1G52</t>
  </si>
  <si>
    <t>LOL6G9C</t>
  </si>
  <si>
    <t>LOL2G51</t>
  </si>
  <si>
    <t>LOL3D7B
LOL3E7D
LOL3H7C</t>
  </si>
  <si>
    <t>LOL3E40
LOL3G90</t>
  </si>
  <si>
    <t>LOL3B6A
LOL3C6A
LOL3D6A
LOL3DH41
LOL3E3A
LOL3G8A
LOL3H5A</t>
  </si>
  <si>
    <t>LOL3C6B
LOL3D6B
LOL3DH40
LOL3E3B
LOL3G8B
LOL3H5B</t>
  </si>
  <si>
    <t>LOL3B6B
LOL3D6C
LOL3DH42
LOL3E3C
LOL3G8C
LOL3H5C</t>
  </si>
  <si>
    <t>PAV3UL01</t>
  </si>
  <si>
    <t>LOL3G61</t>
  </si>
  <si>
    <t>LOL3G41</t>
  </si>
  <si>
    <t>LOL4G6B</t>
  </si>
  <si>
    <t>LOL4GG</t>
  </si>
  <si>
    <t>LOL4G5B</t>
  </si>
  <si>
    <t>LOL5G9B</t>
  </si>
  <si>
    <t>LOL4B6A
LOL4C6C
LOL4D6A
LOL4DH41
LOL4E4A
LOL4G8A
LOL4H5A</t>
  </si>
  <si>
    <t>LOL4DH40
LOL4E4B
LOL4G8B
LOL4H5B</t>
  </si>
  <si>
    <t>LOL4B6B
LOL4D6C
LOL4DH42
LOL4E4C
LOL4G8C
LOL4H5C</t>
  </si>
  <si>
    <t>PAV4UL01</t>
  </si>
  <si>
    <t>LOL4G11</t>
  </si>
  <si>
    <t>LOL5G20</t>
  </si>
  <si>
    <t>LOL4G30</t>
  </si>
  <si>
    <t>LOL5G5A</t>
  </si>
  <si>
    <t>LOL3E8C
LOL5G9C</t>
  </si>
  <si>
    <t>LOM1H4C</t>
  </si>
  <si>
    <t>LOL6G7E</t>
  </si>
  <si>
    <t>LOL5GP3</t>
  </si>
  <si>
    <t>LOL5GP4</t>
  </si>
  <si>
    <t>LOL5D7B
LOL5E6C
LOL5H7E
LOL6G7G
LOL6H6E</t>
  </si>
  <si>
    <t>LOL5G4B</t>
  </si>
  <si>
    <t>LOL5H9D</t>
  </si>
  <si>
    <t>LOL3MAT3</t>
  </si>
  <si>
    <t>LOL5B5A
LOL5C4A
LOL5D6A
LOL5DH2A
LOL5E4A
LOL5G6A
LOL5H6A</t>
  </si>
  <si>
    <t>LOL5C4B
LOL5D6B
LOL5DH1A
LOL5E4B
LOL5G6B
LOL5H6B</t>
  </si>
  <si>
    <t>LLO5B5B
LOL5B5B
LOL5D6C
LOL5DH3A
LOL5E4C
LOL5G6C
LOL5H6C</t>
  </si>
  <si>
    <t>LOL6G21</t>
  </si>
  <si>
    <t>LOL6G61</t>
  </si>
  <si>
    <t>LOL6GP3</t>
  </si>
  <si>
    <t>LOL6GP4</t>
  </si>
  <si>
    <t>LOL6B6A
LOL6C5A
LOL6D6A
LOL6DH1B
LOL6E4A
LOL6G5A
LOL6H5A</t>
  </si>
  <si>
    <t>LOL6C5B
LOL6D6B
LOL6DH1A
LOL6E4B
LOL6G5B
LOL6H5B</t>
  </si>
  <si>
    <t>LOL6H6F</t>
  </si>
  <si>
    <t>LOL6E5C
LOL6G9E</t>
  </si>
  <si>
    <t>DESCRIPTIF</t>
  </si>
  <si>
    <t>ESPE- L2 LEA parc. MEEF 2 et MEF FLM-FLE, L2 LLCER parc. MEEF 2 et MEF FLM-FLE, L2 Lettres, L2 Histoire parc. MEEF, L2 Géo parc. MEEF, L2 SDL parc. MEF FLM-FLE et LSF</t>
  </si>
  <si>
    <t>LOL6B6B
LOL4D6C
LOL6D6C
LOL6DH1C
LOL6E4C
LOL6G5C
LOL6H5C</t>
  </si>
  <si>
    <t>UE spécialisation</t>
  </si>
  <si>
    <t>Le cours retracera l'historique du genre, dégagera ses enjeux politiques, sociaux et culturels, explorera sa poétique, au croisement des questions de la description, de la narration, et de l'intertextualité. Pourquoi, selon Flaubert, le genre voyage est-il "par soi-même une chose presque impossible" (lettre à Taine, 1866) ? On s'attachera notamment à la représentation de la littérarité.</t>
  </si>
  <si>
    <t>Ce cours est destiné à compléter la formation méthodologique des étudiants. Nous travaillerons sur les exercices traditionnels que sont l'explication de texte et la dissertation, mais aborderons également la question de la recherche documentaire et bibliographique.</t>
  </si>
  <si>
    <t>Pratique orale et écrite de langue vivante non spécialiste.</t>
  </si>
  <si>
    <t>L'enseignement d'allemand pour spécialistes des autres disciplines travaille sur toutes les compétences écrites et orales et est organisé par groupes de niveau (A2/2 à B1+).</t>
  </si>
  <si>
    <t>L'enseignement se déclinera en deux volets :
- un premier volet consacré aux deux littératures et civilisations anciennes, fondatrices de la culture européenne, grecque et latine, avec découverte des principaux genres et auteurs (en traduction), et de la culture antique, tels que les arts, la philosophie, les institutions politiques et juridiques...
- un secon volet consacré à l'étude de la langue latine, avec une progression adaptée.</t>
  </si>
  <si>
    <t>Ce cours se propose d'introduire les étudiants à la gestion d'entreprise, en partant d'une présentation des concepts utilisés en management d'entreprise, et des différents courants de a pensée managériale. Les différentes structures et configurations organisationnelles sont ensuite examinées. Les fonctions de l'entreprise sont ensuite détaillées, à partir d'interventions de collègues spécialistes de chacun de ces domaines. Les fonctions commerciales et de marketing, de comptabilité audit, de gestion des ressources humaines sont particulièrement étudiées. Le cours se conclut par une présentation de la notion de stratégie d'entreprise.</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</si>
  <si>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</si>
  <si>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Fondée sur l'offre de l'agglomération orléanaise, cette UE vise à présenter aux étudiants la diversité des structures culturelles et leurs spécificités (missions, métiers, etc.). Une partie de l'enseignement portera sur les métiers du patrimoine (archives, bibliothèques, musées...), une autre sur les métiers du spectacle (théâtre, cinéma, danse...).</t>
  </si>
  <si>
    <t>Le CM aborde la littérature des débuts de la Renaissance à l'âge baroque dans son rapport à l'histoire des formes (évolution des genres, rapport prose/poésie, émergence de la théorie littéraire) et à l'histoire des idées (usages politiques et religieux de la littérature par ex.). Fondé sur deux oeuvres complètes et des florilèges d'extraits d'oeuvres illustrant les genres majeurs de de 1500 à 1650, le TD privilégie quant à lui l'analyse textuelle en combinant les approches rhétorico-stylistiques et historiques.</t>
  </si>
  <si>
    <t>Consacré aux relations entre littérature et arts, ce cours s’intéressera essentiellement aux liens qui unissent littérature et peinture, notamment de la Renaissance au seuil de la modernité.</t>
  </si>
  <si>
    <t>Le cours proposera d'abord en un bref panorama une histoire de la rhétorique de l'Antiquité à l'époque actuelle. Les principales notions formulées par la rhétorique antique (invention, disposition, élocution notamment) seront illustrées par plusieurs exemples littéraires, variés dans leur époque et dans leur genre et accompagnés d'exercices d'application. Il s'agira ensuite de développer, plus largement, des compétences en termes d'argumentation. Dans cette perspective, les usages contemporains de la rhétorique hors de la littérature (politique, publicité,communication) seron aussi étudiés.</t>
  </si>
  <si>
    <t>Approche de textes littéraires et autres. Typologie textuelle. Grammaire et stylistique.</t>
  </si>
  <si>
    <t>Ce cours vise à fournir aux étudiants les outils stylistiques et poétiques nécessaires à l’analyse des textes narratifs, dramatiques et poétiques ainsi que les grands principes permettant l'élaboration et la rédaction correcte d'une analyse littéraire. On travaillera à partir d'extraits composés en florilèges distribués au fur et à mesure du semestre.</t>
  </si>
  <si>
    <t>L'enseignement, qui s'inscrit dans le prolongement de l'UE du S3, abordera aussi bien des questions de civilisation et de littérature anciennes, avec étude (en traduction) des principaux genres et auteurs, que l'étude de la langue latine, avec une progression adaptée.</t>
  </si>
  <si>
    <t>Réinvestir les notions abordées dans l'UE "Connaissance des institutions éducatives"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t>
  </si>
  <si>
    <t>Expérience d'observation d'une semaine en entreprise ou en administration culturelle. Evaluation sur rapport de stage.</t>
  </si>
  <si>
    <t>Le cours magistral, centré sur les périodes médiévale et moderne, s'intéressera aux bibliothèques, qu'elles soient princières, publiques ou privées afin d'en souligner les voies de constitution, d'inventaire et les usages sociaux. Les pratiques de lecture et de bibliophilie seront également évoquées. Les travaux dirigés donneront lieu à des interventions de professionnels des bibliothèques.</t>
  </si>
  <si>
    <t>A partir de l'actualité culturelle -notamment orléanaise- tant dans le domaine de la musique que du cinéma, du théâtre, des beaux-arts, etc. les étudiants seront invités à (re)découvrir et questionner des mouvements ou des trajectoires artistiques en plan large, afin de parfaire de manière dynamique et constructive leur culture générale. Ce travail d'investigation s'effectuera dans le cadre de recherches actives et critiques à mener sur internet, en bibliothèque, en musée ou, le cas échéant, auprès de personnes ressources.</t>
  </si>
  <si>
    <t>Le cours vise à compléter la formation des étudiants pour la période qui va de 1650 à 1820. Sont donc envisagés, dans le cadre du CM, des points d'histoire littéraire relatifs essentiellement à l'élaboration de la doctrine classique puis à la recomposition et au renouvellement du paysage littéraire dans le courant du XVIIIe siècle. Les séances de travaux dirigés permettent l'étude approfondie d'oeuvres complètes relevant des différents genres et périodes de l'empan chronologique considéré.</t>
  </si>
  <si>
    <t>Ce cours se propose d'étudier la manière dont le théâtre accueille et traite les marginaux, terme que nous prendrons dans une extension très large : ceux qui se situent en marge de la société, que cela soit par rapport à une norme socio-économique, légale, sexuelle, mentale, etc.
Dans le CM, on tracera un panorama des marginaux que le théâtre a mis en scène à travers le temps. Une fois posées définitions et typologies, on explorera les soubassements idéologiques et les conséquences esthétiques liées à la représentation de cette frange polymorphe et mouvante de la population.
Dans le TD, on se concentrera sur trois auteurs particulièrement sensibles à la question de la marginalité : Hugo, Genet et Koltès. Pour chaque auteur, nous privilégierons l'étude d'une pièce (respectivement Marion de Lorme, Les Paravents et Quai ouest) mais nous nous servirons régulièrement d'oeuvres voisines pour étendre et affiner l'analyse. (La lecture de ces oeuvres est donc fortement conseillée). On verra notamment, à partir de ces études de cas, comment la figure du marginal entre dans une redéfinition -voire une indéfinition- de l'écriture dramatique/théâtrale.</t>
  </si>
  <si>
    <t>Cet enseignement approfondira un des principaux champs de la littérature comparée, par l'étude thématique de l'écriture de la ville au XIXe et XXe siècles. Le CM présentera les enjeux et un panorama historique de l'écriture de la ville, motif emblématique des littératures et arts modernes et postmodernes. Sur le fond d'une représentation moralisée péjorative de la ville émerge au XIXe siècle une nouvelle conscience urbaine qui tire une fascination de l'espace de tous les possibles que la ville est aux yeux des auteurs de la modernité. L'esthétique du fugitif et de l'ambivalence émerge de la représentation des métropoles dans la littérature et les arts.
Le TD s'attachera à étudier en contexte un éventail de textes issus de différents domaines linguistiques et culturels, de Rousseau à Paul Auster. Pour préparer leur travail personnel, les étudiants explorerot les ressources du SCD et en ligne concernant plus particulièrement la critique des littératures étrangères au programme.</t>
  </si>
  <si>
    <t>Ce cours est spécifiquement consacré aux courants les plus récents de la critique et de la théorie littéraires. Après avoir rappelé les fondements de la critique littéraire du XXe siècle (de l'"histoire littéraire" lansonienne  l'école des Formalistes russes), on reviendra successivement sur le structuralisme français (1950-1975), la critique politique et sociologique (années 1970-80), puis sur les différents aspects du "poststruturalism" contemporain. Nous ferons également une place à la critique des créateurs à travers des fictions qui intègrent à la narration une réflexion sur la création littéraire. Des textes théoriques et des textes littéraires seront étudiés en cours. On verra notamment comment un même texte peut-être interprété selon différentes perspectives, et comment, surtout, les différents courant critiques doivent êtres fructueusement associés dans un même mouvement interprétatif.</t>
  </si>
  <si>
    <t>L'enseignement, qui s'inscrit dans le prolongement de l'enseignement de langue et littérature ancienne, abordera aussi bien des questions de civilisation et de littérature anciennes, avec étude (en traduction ou en bilingue) des principaux genres et auteurs, que l'étude de la langue latine, avec une progression adaptée.</t>
  </si>
  <si>
    <t>Dans la mesure où la littérature est le reflet de son temps, toute œuvre relève toujours du politique, dans le choix des sujets, le ton de leur traitemet, la position de l'auteur dans la société. La politique tient souvent tribune dans la littérature contre/pour les grands problèmes de la société : la religion, la monarchie, la guerre, l'injustice sociale, le colonialisme, les totalitarismes, l'ordre établi quel qu'il soit, l'écologie dont ce cours abordera un exemple.</t>
  </si>
  <si>
    <t>Le cours, sous la forme de TD, sera consacré à l'étude du "français moderne" dans ses différents aspects lexicaux (graphie, morphologie et sémantique), syntaxiques et morphosyntaxiques (la phrase simple et ses constituants). Cette étude se fondera sur l'examen de textes des XIXe et XXe siècles.</t>
  </si>
  <si>
    <t>Le CM consistera en une histoire de la langue française, des origines jusqu'à nos jours, en insistant plus particulièrement sur la période médiévale. On envisagera l'histoire de la langue française dans ses différents aspects phonétiques et graphiques (mutation vocalique, diphtongaisons spontanées, évolution de l'implosif et des consonnes intervocaliques), morphologiques (déterminants, substantifs, pronoms personnels, possessifs et démonstratifs), syntaxiques (constituats de la phrase simple) et lexicaux.
Le TD sera essentiellement consacré à l'étude de l'ancien français, à la fois par la traduction suivie d'une oeuvre : les Lais de Marie de France (présentés, traduits et annotés par A. Micha, Paris, GF Flammarion, 1994) et par l'étude d'un certain nombre de points de grammaire et de lexicologie en diachronie, depuis l'ancien français jusqu'au français moderne.</t>
  </si>
  <si>
    <t>Ce cours sera l'occasion de revenir sur la méthode de la dissertation, exercice central des concours destinés aux futurs enseignants. Il s'agira de perfectionner la méthode de l'exercice tout en abordant des questions centrales de théorie littéraire : la réception des oeuvres littéraires, les genres littéraires, la valeur littéraire, dans un esprit proche de celui des concours généralistes (type CAPES).</t>
  </si>
  <si>
    <t>Il s'agit d'un cours de remise à niveau en mathématiques élémentaires, en vue de la préparation à divers concours -professorat des écoles, etc.
Programme (non exhaustif) :
- numération
- arithmétique : multiples, diviseurs, ppcm, pgcd…
- calcul : proportionnalité, pourcentages, mesures, conversions,...
- géométrie plane : constructions à la règle et au compas, polygones...</t>
  </si>
  <si>
    <t>Connaître le programme de cycle 3 en histoire-géographie et en maîtriser les grandes notions.
Connaître les démarches et outils pour enseigner l'histoire et la géographie.</t>
  </si>
  <si>
    <t>Ce cours prend appui sur le patrimoine historique du Val de Loire pour aborder les grandes questions historiques françaises et européennes. La richesse particulière de la zone étudiée, depuis l'Antiquité classique jusqu'à l'histoire la plus contemporaine, en passant par la civilisation médiévale et la construction du monde moderne, permet en effet d'aborder en partant d'exemples concrets des questions majeures et de portée générale (histoire de France sur la longue durée, insertion dans des ensembles plus vastes, de l'Empire romain à l'Union européenne, questions religieuses, guerres et conflits, acculturation et "chocs des cultures", etc.
Ce cours permet ainsi de réfléchir à la valorisation du patrimoine régional sous toutes ses formes, matérielles ou intellectuelles en liant connaissances scientifiques et support patrimonial.</t>
  </si>
  <si>
    <t>Présentation du domaine des Humanités Numériques (définition, enjeux, problématiques, outils) et des différents types de traitement de l'information linguistique à travers l'exploration de corpus de diverses natures (presse, tweets, … oral), des questionnements sur les moyens de rendre explicite les informations recherchées (outils, typologie, ...), les enjeux, méthodologies et méthodes d'évaluation de l'annotation de corpus.</t>
  </si>
  <si>
    <t>Le CM aura pour objectif de présenter les principaux genres, narratifs et non narratifs, qui ont marqué la naissance et l'essor, du XIIe au Xve siècle, d'une littérature en langue française. Seront notamment abordés la poésie lyrique, la chanson de geste, le roman dit "antique", le récit arthurien et tristanien, les genres brefs comme le lai ou le fabliau, la littérature religieuse (voyages dans l'au-delà), la littérature allégorique, le théâtre, etc.
Le TD sera consacré à l'étude d'oeuvres complètes.</t>
  </si>
  <si>
    <t>Le cours explorera le genre du roman historique, examinera ses relations avec l'historiographie et interrogera sa prétention à faire revivre le passé.</t>
  </si>
  <si>
    <t>Cet enseignement préssente l'approche des relations culturelles et littéraires par l'exemple des littératures européennes. Le CM se propose de faire un rapide panorama du réseau des influences et des moments forts des principales littératures européennes et d'introduire plus particulièrement l'histoire croisée de la comédie européenne du deuxième XVIIe et du XVIIIe siècles qui fera l'objet du TD. Celui-ci étudiera, par un corpus assez vaste les différences et similitudes et les éventuelles relations d'influence entre comédies de différents pays européens. Après un premier temps centré sur l'étude d'extraits, le TD se déroulera sous forme de séminaire pour privilégier l'échange des apports personnels. Ce travail sera accompagné par l'élaboration d'une synthèse par groupes lesquels travailleront par un outil collaboratif (Wiki).</t>
  </si>
  <si>
    <t>La littérature a toujours été une source de réflexion et d'inspiration pour les Sciences Humaines (sociologie, anthropologie, sciences politiques, psychanalyse, philosophie). Avant même la constitution de ces disciplines "récentes" (entre la fin du XIXe et le début du XXe s.), elle a mis en scène l'individu et les passions individuelles, la société et les passions sociales. De fait, la littérature constitue un authentique domaine de réflexion et de recherche sur l'homme et le comportement humain. Le sociologue, l'anthropologue, le politologue, le psychanalyste ou le philosophe ne cessent de puiser dans la littérature pour nourrir leur réflexion théorique. Ce sont ces différents "échanges" qui seront étudiés dans ce cours, avec une insistance particulière sur l'anthropologie et la sociologie.</t>
  </si>
  <si>
    <t>L'enseignement, qui s'inscrit dans le prolongement de l'enseignement de Langue et littérature anciennes, abordera aussi bien des questions de civilisations et de littérature anciennes, avec étude (en traduction ou en bilingue) des principaux genres et auteurs, que l'étude de la langue latine, avec une progression adaptée.
Une initiation à langue grecque ancinne pourra être envisagée.</t>
  </si>
  <si>
    <t>Le cous, qui prolonge celui de "Grammaire de langue française 1", sera consacré, sous la forme de TD, à l'étude du "français moderne" dans ses aspects syntaxiques et morphosyntaxiques (enploi des temps et des modes, la phrase complexe). Cette étude se fondera sur des textes allant de la Renaissance à nos jours.</t>
  </si>
  <si>
    <t>Stage d'observation de deux semianes en milieu scolaire, en administration culturelle, en entreprise (exemple : édition, journalisme), selon le parcours choisi.
Evaluation sur rapport de stage.</t>
  </si>
  <si>
    <t>Comme pour l'UE "Histoire de la langue française 1" qu'il prolonge, le CM consistera en une histoire de la langue française, des origines jusqu'à nos jours, en insistant plus particulièrement sur la période médiévale. On étudiera le développement de la langue dans ses différents aspects phonétiques et graphiques (nasalisations et palatalisations), morphologiques (modes et temps verbaux), syntaxiques (la phrase complexe et l 'emploi des modes) et lexicaux.
Le TD sera essentiellement consacré à l'étude de l'ancien français, à la fois par la traduction de textes variés du Moyen Age et par l'étude d'un certain nombre de points de grammaire et de lexicologie en diachronie, depuis l'ancien français jusqu'au français moderne.</t>
  </si>
  <si>
    <t>Acquérir une vue globale du contenu des programmes de scineces expérimentales à l’école primaire.
Découvrir les méthodes pédagogiques et les contenus didactiques actuels propre à l'enseignement des sciences à l'école primaire (socio-constructivisme, démarche d'investigation).
Eléments de cours sur la démarche d'investigation et sur quelques notions fondamentales de SVT, de Sciences Physiques et de Technologie.
Mise en situation d'investigation (résolution de problème en travail de groupe,manipulations, recherches documentaires, etc.).
Echange entre étudiants lors de phases de débat pour comparer les conclusions des groupes et favoriser l'analyse des situations d'apprentissage.</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</si>
  <si>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</si>
  <si>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Le dessin de presse politique en France de 1815 à 1945.
On abordera l'histoire du dessin de presse à fonction de propagande ou de raillerie politique, un genre longtemps décrié par les élites, et étouffé par les régimes autoritaires, mais que les historiens considèrent aujourd'hui comme une source de premier ordre sur l'histoire de la vie et des cultures politiques. On considèrera d'abord le dessin de presse sous l'angle d'une série de thèmes transversaux : les conditions qui en ont permis l'essor ; sa rhétorique et ses procédés ; ses auteurs, dans leur ensemble comme à travers leurs principales figures ; et ses supports, principalement la presse d'opinion généraliste et la presse satirique spécialisée. On l'appréhendera aussi, et surtout, dans son évolution, dans le cadre d'une périodisation qui suivra les grandes phases de l'histoire politique de la  France, de la Restauration à la Libération en 1945, en dégageant pour chacune d'entre elles les enjeux d'une "guerre des crayons" souvent acharnée, qui a mobilisé mais aussi profondément divisé l'opinion publique durant près d'un siècle et demi.</t>
  </si>
  <si>
    <t>Le programme de cet enseignement s'inscrit dans le cadre du référentiel national de compétences du C2i® niveau 1.</t>
  </si>
  <si>
    <t>Des points cruciaux de la culture de base en informatique seront abordés (notamment : aspects légaux et déontologiques, sécurités, protocoles...).</t>
  </si>
  <si>
    <t>L3 SDL sauf parc. MEF-FLM et MEF-FLE, L3 Lettres parc. Métiers des Lettres</t>
  </si>
  <si>
    <t>DURAND Olivier</t>
  </si>
  <si>
    <t>LEA</t>
  </si>
  <si>
    <t>LLCER</t>
  </si>
  <si>
    <t>LETTRES</t>
  </si>
  <si>
    <t>CHOIX TRONC COMMUN</t>
  </si>
  <si>
    <t>UFR COLLEGIUM LLSH</t>
  </si>
  <si>
    <t>GUERIN Emmanuelle</t>
  </si>
  <si>
    <t/>
  </si>
  <si>
    <t>15-20 min</t>
  </si>
  <si>
    <t>HIST</t>
  </si>
  <si>
    <t>L3 Lettres et L2 Histoire parc. Patrimoine et culture</t>
  </si>
  <si>
    <t>BOUDET Jean-Patrice</t>
  </si>
  <si>
    <t>50% CC
50% CT</t>
  </si>
  <si>
    <t>CT écrit = 3h00</t>
  </si>
  <si>
    <t>Bibliothèques: histoire et pratiques (CM)</t>
  </si>
  <si>
    <t>Atelier d'actualités socio-culturelles</t>
  </si>
  <si>
    <t>BLOC</t>
  </si>
  <si>
    <t>BLOC/CHAPEAU</t>
  </si>
  <si>
    <t>Période d'observation en institution culturelle (1/2h par étudiant)</t>
  </si>
  <si>
    <t>choix tronc commun</t>
  </si>
  <si>
    <t>L3 Histoire, L2 Lettres (= CM uniquement)</t>
  </si>
  <si>
    <t>Connaissance des institutions  éducatives</t>
  </si>
  <si>
    <t>Métiers des lettres et de la culture</t>
  </si>
  <si>
    <t>Introduction aux sciences de gestion</t>
  </si>
  <si>
    <t>LEA ?</t>
  </si>
  <si>
    <r>
      <t xml:space="preserve">Langue et littérature anciennes </t>
    </r>
    <r>
      <rPr>
        <sz val="10"/>
        <color rgb="FFFF0000"/>
        <rFont val="Arial"/>
        <family val="2"/>
      </rPr>
      <t>2</t>
    </r>
  </si>
  <si>
    <t>duréee ?</t>
  </si>
  <si>
    <t>HISTOIRE</t>
  </si>
  <si>
    <t>MINARD Anne-Lise</t>
  </si>
  <si>
    <t>SOTTEAU-JANTON Emilie</t>
  </si>
  <si>
    <t xml:space="preserve">Genres 2 : Genres non-fictionnels </t>
  </si>
  <si>
    <r>
      <t xml:space="preserve">Genres 1 : Poésie </t>
    </r>
    <r>
      <rPr>
        <sz val="10"/>
        <color rgb="FFFF0000"/>
        <rFont val="Arial"/>
        <family val="2"/>
      </rPr>
      <t xml:space="preserve"> </t>
    </r>
  </si>
  <si>
    <t>LLA4MF2</t>
  </si>
  <si>
    <t>LOL4D7B
LOL4H7C</t>
  </si>
  <si>
    <t>Dossier</t>
  </si>
  <si>
    <t>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t>
  </si>
  <si>
    <t>L2 Géo parc. MEEF, L2 SDL parc. MEF FLM-FLE, L2 Lettres</t>
  </si>
  <si>
    <t>VERON Laélia</t>
  </si>
  <si>
    <t>07 et 09</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</si>
  <si>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</si>
  <si>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Langue et littérature anciennes 1</t>
  </si>
  <si>
    <t>LLA3G50</t>
  </si>
  <si>
    <t>Initiation Langue et littérature anciennes</t>
  </si>
  <si>
    <t>LLA3G7B</t>
  </si>
  <si>
    <t>LLA3G71</t>
  </si>
  <si>
    <t>Littérature de l'Âge classique</t>
  </si>
  <si>
    <t>09 et 18</t>
  </si>
  <si>
    <t xml:space="preserve">     Langue et littérature anciennes 3</t>
  </si>
  <si>
    <t xml:space="preserve"> Langue et littérature anciennes 4</t>
  </si>
  <si>
    <t>DLA1GE18</t>
  </si>
  <si>
    <t>LCLA3G03</t>
  </si>
  <si>
    <t>LOLA3G03</t>
  </si>
  <si>
    <t>LL2LI8</t>
  </si>
  <si>
    <t>LLA3G30</t>
  </si>
  <si>
    <t>Introduction à la littérature comparée</t>
  </si>
  <si>
    <t>LOL2G21</t>
  </si>
  <si>
    <t>Cet enseignement présentera la discipline de la Littérature générale et comparée avec ses champs principaux. Le CM présentera une approche théorique des questions et la terminologie appropriée, le TD approfondira les questions à l’aide de textes courts ou d’extraits et initiera aux réflexions comparatistes.</t>
  </si>
  <si>
    <t>L2 Lettres, L2 Espagnol</t>
  </si>
  <si>
    <t>A compter 2020/2021, mutualisation avec L3 Espagnol</t>
  </si>
  <si>
    <t>LCLA4G03</t>
  </si>
  <si>
    <t>100% CC</t>
  </si>
  <si>
    <t>100% CT rapport écrit</t>
  </si>
  <si>
    <t>100% CT (dossier)</t>
  </si>
  <si>
    <t>CT = DM devoir maison
dépôt sujet sur CELENE le 27/04/2020
restitution avant le 06/05/2020</t>
  </si>
  <si>
    <t>100% CT = DM devoir maison
dépôt sujet sur CELENE le 27/04/2020
restitution avant le 06/05/2020</t>
  </si>
  <si>
    <t>100% CC = DM devoir maison
dépôt sujet sur CELENE le 04/05/2020
restitution avant le 15/05/2020</t>
  </si>
  <si>
    <t>100% CT = DM devoir maison
dépôt sujet sur CELENE le 04/05/2020
restitution avant le 15/05/2020</t>
  </si>
  <si>
    <t>100% CT DOSSIER</t>
  </si>
  <si>
    <t>100% CT
DEVOIR MAISON</t>
  </si>
  <si>
    <t>100 % CC</t>
  </si>
  <si>
    <t>100 % CT Oral</t>
  </si>
  <si>
    <t>100% CC DEVOIR MAISON pour les gpes dont nbre notes CC insuffisant au 16/03</t>
  </si>
  <si>
    <t>100% CT / Ecrit à distance en temps limité</t>
  </si>
  <si>
    <t>100% CC DONT DEVOIR MAISON</t>
  </si>
  <si>
    <t>100% CT DEVOIR MAISON</t>
  </si>
  <si>
    <t>PAS DE CHANGEMENT</t>
  </si>
  <si>
    <t>L2 SDL,  L2 LLCER parc. MEF FLM-FLE, L2 LEA parc. MEF FLM-FLE, L2 LEA ANG/ALLD parc. Siegen, L3 Lettres parc. Métiers des lettres</t>
  </si>
  <si>
    <t>MODALITES EPREUVE(S) REMPLACEMENT SESSION 1
(dont nature et durée épreuves)</t>
  </si>
</sst>
</file>

<file path=xl/styles.xml><?xml version="1.0" encoding="utf-8"?>
<styleSheet xmlns="http://schemas.openxmlformats.org/spreadsheetml/2006/main">
  <numFmts count="1">
    <numFmt numFmtId="164" formatCode="[$-40C]General"/>
  </numFmts>
  <fonts count="107">
    <font>
      <sz val="11"/>
      <color theme="1"/>
      <name val="Calibri"/>
      <family val="2"/>
      <scheme val="minor"/>
    </font>
    <font>
      <b/>
      <sz val="10"/>
      <color indexed="8"/>
      <name val="Arial"/>
      <family val="2"/>
    </font>
    <font>
      <b/>
      <sz val="11"/>
      <color indexed="8"/>
      <name val="Calibri"/>
      <family val="2"/>
    </font>
    <font>
      <sz val="12"/>
      <color indexed="8"/>
      <name val="Verdana"/>
      <family val="2"/>
    </font>
    <font>
      <sz val="10"/>
      <color indexed="8"/>
      <name val="Arial"/>
      <family val="2"/>
    </font>
    <font>
      <b/>
      <sz val="10"/>
      <color indexed="16"/>
      <name val="Arial"/>
      <family val="2"/>
    </font>
    <font>
      <sz val="11"/>
      <color indexed="8"/>
      <name val="Calibri"/>
      <family val="2"/>
    </font>
    <font>
      <b/>
      <sz val="10"/>
      <color theme="8" tint="-0.499984740745262"/>
      <name val="Arial"/>
      <family val="2"/>
    </font>
    <font>
      <b/>
      <sz val="10"/>
      <color rgb="FFFF0000"/>
      <name val="Arial"/>
      <family val="2"/>
    </font>
    <font>
      <b/>
      <i/>
      <sz val="10"/>
      <color rgb="FFFF0000"/>
      <name val="Arial"/>
      <family val="2"/>
    </font>
    <font>
      <sz val="10"/>
      <name val="Arial"/>
      <family val="2"/>
    </font>
    <font>
      <sz val="11"/>
      <color rgb="FFFF0000"/>
      <name val="Calibri"/>
      <family val="2"/>
      <scheme val="minor"/>
    </font>
    <font>
      <b/>
      <sz val="11"/>
      <color theme="1"/>
      <name val="Calibri"/>
      <family val="2"/>
      <scheme val="minor"/>
    </font>
    <font>
      <sz val="13"/>
      <color theme="1"/>
      <name val="Times New Roman"/>
      <family val="1"/>
    </font>
    <font>
      <sz val="13"/>
      <color rgb="FF000000"/>
      <name val="Times New Roman"/>
      <family val="1"/>
    </font>
    <font>
      <sz val="13"/>
      <name val="Times New Roman"/>
      <family val="1"/>
    </font>
    <font>
      <sz val="13"/>
      <color rgb="FFFF0000"/>
      <name val="Times New Roman"/>
      <family val="1"/>
    </font>
    <font>
      <b/>
      <sz val="10"/>
      <name val="Arial"/>
      <family val="2"/>
    </font>
    <font>
      <sz val="10"/>
      <color theme="1"/>
      <name val="Arial"/>
      <family val="2"/>
    </font>
    <font>
      <sz val="10"/>
      <color rgb="FFFF0000"/>
      <name val="Arial"/>
      <family val="2"/>
    </font>
    <font>
      <b/>
      <sz val="11"/>
      <name val="Calibri"/>
      <family val="2"/>
      <scheme val="minor"/>
    </font>
    <font>
      <sz val="11"/>
      <name val="Calibri"/>
      <family val="2"/>
      <scheme val="minor"/>
    </font>
    <font>
      <sz val="13"/>
      <color indexed="8"/>
      <name val="Times New Roman"/>
      <family val="1"/>
    </font>
    <font>
      <sz val="12"/>
      <color indexed="8"/>
      <name val="Times New Roman"/>
      <family val="1"/>
    </font>
    <font>
      <b/>
      <sz val="10"/>
      <color indexed="8"/>
      <name val="Times New Roman"/>
      <family val="1"/>
    </font>
    <font>
      <b/>
      <sz val="10"/>
      <color rgb="FF00B050"/>
      <name val="Arial"/>
      <family val="2"/>
    </font>
    <font>
      <sz val="10"/>
      <color rgb="FF00B050"/>
      <name val="Arial"/>
      <family val="2"/>
    </font>
    <font>
      <b/>
      <sz val="10"/>
      <color rgb="FF408002"/>
      <name val="Arial"/>
      <family val="2"/>
    </font>
    <font>
      <b/>
      <sz val="10"/>
      <color rgb="FFE800B9"/>
      <name val="Arial"/>
      <family val="2"/>
    </font>
    <font>
      <b/>
      <sz val="9"/>
      <color theme="1"/>
      <name val="Arial"/>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9"/>
      <color indexed="8"/>
      <name val="Arial"/>
      <family val="2"/>
    </font>
    <font>
      <sz val="9"/>
      <color indexed="8"/>
      <name val="Arial"/>
      <family val="2"/>
    </font>
    <font>
      <sz val="12"/>
      <color indexed="8"/>
      <name val="Arial"/>
      <family val="2"/>
    </font>
    <font>
      <sz val="11"/>
      <color rgb="FFFF0000"/>
      <name val="Calibri"/>
      <family val="2"/>
    </font>
    <font>
      <sz val="9"/>
      <color rgb="FFFF0000"/>
      <name val="Arial"/>
      <family val="2"/>
    </font>
    <font>
      <b/>
      <sz val="11"/>
      <color rgb="FFFF0000"/>
      <name val="Calibri"/>
      <family val="2"/>
    </font>
    <font>
      <sz val="11"/>
      <name val="Calibri"/>
      <family val="2"/>
    </font>
    <font>
      <sz val="11"/>
      <color rgb="FF00B050"/>
      <name val="Calibri"/>
      <family val="2"/>
    </font>
    <font>
      <b/>
      <sz val="14"/>
      <color indexed="8"/>
      <name val="Calibri"/>
      <family val="2"/>
    </font>
    <font>
      <sz val="9"/>
      <name val="Arial"/>
      <family val="2"/>
    </font>
    <font>
      <b/>
      <sz val="10"/>
      <color indexed="12"/>
      <name val="Arial"/>
      <family val="2"/>
    </font>
    <font>
      <b/>
      <sz val="12"/>
      <color indexed="8"/>
      <name val="Calibri"/>
      <family val="2"/>
    </font>
    <font>
      <b/>
      <sz val="14"/>
      <color rgb="FFFF0000"/>
      <name val="Calibri"/>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sz val="11"/>
      <name val="Arial"/>
      <family val="2"/>
    </font>
    <font>
      <sz val="11"/>
      <color rgb="FF000000"/>
      <name val="Calibri"/>
      <family val="2"/>
    </font>
    <font>
      <sz val="11"/>
      <color rgb="FF000000"/>
      <name val="Calibri"/>
      <family val="2"/>
      <charset val="1"/>
    </font>
    <font>
      <sz val="11"/>
      <color rgb="FF000000"/>
      <name val="Arial"/>
      <family val="2"/>
    </font>
    <font>
      <b/>
      <sz val="11"/>
      <color rgb="FF000000"/>
      <name val="Arial"/>
      <family val="2"/>
    </font>
    <font>
      <b/>
      <sz val="10"/>
      <color theme="1"/>
      <name val="Arial"/>
      <family val="2"/>
    </font>
    <font>
      <sz val="11"/>
      <color theme="1"/>
      <name val="Arial"/>
      <family val="2"/>
    </font>
    <font>
      <b/>
      <sz val="11"/>
      <color theme="1"/>
      <name val="Arial"/>
      <family val="2"/>
    </font>
    <font>
      <b/>
      <sz val="14"/>
      <color indexed="8"/>
      <name val="Arial"/>
      <family val="2"/>
    </font>
    <font>
      <b/>
      <sz val="11"/>
      <color indexed="8"/>
      <name val="Arial"/>
      <family val="2"/>
    </font>
    <font>
      <sz val="11"/>
      <color indexed="8"/>
      <name val="Arial"/>
      <family val="2"/>
    </font>
    <font>
      <sz val="13"/>
      <color theme="1"/>
      <name val="Arial"/>
      <family val="2"/>
    </font>
    <font>
      <sz val="13"/>
      <color rgb="FF000000"/>
      <name val="Arial"/>
      <family val="2"/>
    </font>
    <font>
      <sz val="13"/>
      <name val="Arial"/>
      <family val="2"/>
    </font>
    <font>
      <sz val="13"/>
      <color rgb="FFFF0000"/>
      <name val="Arial"/>
      <family val="2"/>
    </font>
    <font>
      <sz val="13"/>
      <color indexed="8"/>
      <name val="Arial"/>
      <family val="2"/>
    </font>
    <font>
      <sz val="11"/>
      <color rgb="FFFF0000"/>
      <name val="Arial"/>
      <family val="2"/>
    </font>
    <font>
      <b/>
      <sz val="14"/>
      <color theme="1"/>
      <name val="Arial"/>
      <family val="2"/>
    </font>
    <font>
      <sz val="12"/>
      <name val="Arial"/>
      <family val="2"/>
    </font>
    <font>
      <sz val="12"/>
      <color theme="1"/>
      <name val="Arial"/>
      <family val="2"/>
    </font>
    <font>
      <b/>
      <sz val="11"/>
      <color rgb="FFFF0000"/>
      <name val="Arial"/>
      <family val="2"/>
    </font>
    <font>
      <sz val="12"/>
      <color rgb="FFFF0000"/>
      <name val="Arial"/>
      <family val="2"/>
    </font>
    <font>
      <u/>
      <sz val="11"/>
      <color theme="10"/>
      <name val="Calibri"/>
      <family val="2"/>
    </font>
    <font>
      <u/>
      <sz val="11"/>
      <color theme="10"/>
      <name val="Calibri"/>
      <family val="2"/>
      <scheme val="minor"/>
    </font>
    <font>
      <strike/>
      <sz val="10"/>
      <color rgb="FFFF0000"/>
      <name val="Arial"/>
      <family val="2"/>
    </font>
    <font>
      <b/>
      <sz val="14"/>
      <name val="Arial"/>
      <family val="2"/>
    </font>
    <font>
      <b/>
      <strike/>
      <sz val="10"/>
      <color rgb="FFFF0000"/>
      <name val="Arial"/>
      <family val="2"/>
    </font>
    <font>
      <sz val="10"/>
      <color rgb="FF0000FF"/>
      <name val="Arial"/>
      <family val="2"/>
    </font>
    <font>
      <b/>
      <sz val="10"/>
      <color rgb="FF0000FF"/>
      <name val="Arial"/>
      <family val="2"/>
    </font>
    <font>
      <sz val="12"/>
      <color rgb="FF0000FF"/>
      <name val="Arial"/>
      <family val="2"/>
    </font>
    <font>
      <sz val="11"/>
      <color rgb="FF0000FF"/>
      <name val="Arial"/>
      <family val="2"/>
    </font>
    <font>
      <strike/>
      <sz val="10"/>
      <color rgb="FF0000FF"/>
      <name val="Arial"/>
      <family val="2"/>
    </font>
    <font>
      <b/>
      <strike/>
      <sz val="10"/>
      <color rgb="FF0000FF"/>
      <name val="Arial"/>
      <family val="2"/>
    </font>
    <font>
      <strike/>
      <sz val="12"/>
      <color rgb="FF0000FF"/>
      <name val="Arial"/>
      <family val="2"/>
    </font>
    <font>
      <strike/>
      <sz val="11"/>
      <color rgb="FF0000FF"/>
      <name val="Arial"/>
      <family val="2"/>
    </font>
    <font>
      <sz val="10"/>
      <name val="Arial"/>
      <family val="2"/>
      <charset val="1"/>
    </font>
  </fonts>
  <fills count="69">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FFFF"/>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6699FF"/>
        <bgColor indexed="64"/>
      </patternFill>
    </fill>
    <fill>
      <patternFill patternType="solid">
        <fgColor theme="0"/>
        <bgColor indexed="64"/>
      </patternFill>
    </fill>
    <fill>
      <patternFill patternType="solid">
        <fgColor rgb="FF00B0F0"/>
        <bgColor indexed="64"/>
      </patternFill>
    </fill>
    <fill>
      <patternFill patternType="solid">
        <fgColor indexed="14"/>
        <bgColor auto="1"/>
      </patternFill>
    </fill>
    <fill>
      <patternFill patternType="solid">
        <fgColor rgb="FFFFFF00"/>
        <bgColor indexed="64"/>
      </patternFill>
    </fill>
    <fill>
      <patternFill patternType="solid">
        <fgColor rgb="FFFF66FF"/>
        <bgColor indexed="64"/>
      </patternFill>
    </fill>
    <fill>
      <patternFill patternType="solid">
        <fgColor rgb="FF99CCF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5" tint="0.39997558519241921"/>
        <bgColor indexed="64"/>
      </patternFill>
    </fill>
    <fill>
      <patternFill patternType="solid">
        <fgColor indexed="9"/>
        <bgColor indexed="64"/>
      </patternFill>
    </fill>
    <fill>
      <patternFill patternType="solid">
        <fgColor rgb="FFFF0000"/>
        <bgColor indexed="64"/>
      </patternFill>
    </fill>
    <fill>
      <patternFill patternType="solid">
        <fgColor rgb="FFCCFFCC"/>
        <bgColor indexed="64"/>
      </patternFill>
    </fill>
    <fill>
      <patternFill patternType="solid">
        <fgColor rgb="FFCCCCFF"/>
        <bgColor indexed="64"/>
      </patternFill>
    </fill>
    <fill>
      <patternFill patternType="solid">
        <fgColor rgb="FFEDE9FD"/>
        <bgColor indexed="64"/>
      </patternFill>
    </fill>
    <fill>
      <patternFill patternType="solid">
        <fgColor rgb="FFFDEEE3"/>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EDEF8"/>
        <bgColor indexed="64"/>
      </patternFill>
    </fill>
    <fill>
      <patternFill patternType="solid">
        <fgColor indexed="12"/>
        <bgColor auto="1"/>
      </patternFill>
    </fill>
    <fill>
      <patternFill patternType="solid">
        <fgColor indexed="13"/>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E2FDFE"/>
        <bgColor rgb="FFE2FDFE"/>
      </patternFill>
    </fill>
    <fill>
      <patternFill patternType="solid">
        <fgColor theme="0" tint="-4.9989318521683403E-2"/>
        <bgColor indexed="64"/>
      </patternFill>
    </fill>
    <fill>
      <patternFill patternType="solid">
        <fgColor rgb="FFCCFFFF"/>
        <bgColor indexed="64"/>
      </patternFill>
    </fill>
    <fill>
      <patternFill patternType="solid">
        <fgColor rgb="FF66FF99"/>
        <bgColor indexed="64"/>
      </patternFill>
    </fill>
    <fill>
      <patternFill patternType="solid">
        <fgColor theme="0" tint="-0.34998626667073579"/>
        <bgColor indexed="64"/>
      </patternFill>
    </fill>
    <fill>
      <patternFill patternType="solid">
        <fgColor rgb="FFFFFF00"/>
        <bgColor rgb="FFB9CDE5"/>
      </patternFill>
    </fill>
    <fill>
      <patternFill patternType="solid">
        <fgColor rgb="FFFFFF00"/>
        <bgColor rgb="FFEBF1DE"/>
      </patternFill>
    </fill>
  </fills>
  <borders count="174">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64"/>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auto="1"/>
      </right>
      <top/>
      <bottom style="thin">
        <color auto="1"/>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auto="1"/>
      </right>
      <top style="thin">
        <color auto="1"/>
      </top>
      <bottom/>
      <diagonal/>
    </border>
    <border>
      <left style="thin">
        <color indexed="8"/>
      </left>
      <right style="thin">
        <color indexed="64"/>
      </right>
      <top style="thin">
        <color indexed="8"/>
      </top>
      <bottom style="thin">
        <color indexed="8"/>
      </bottom>
      <diagonal/>
    </border>
    <border>
      <left style="thin">
        <color indexed="64"/>
      </left>
      <right style="thin">
        <color auto="1"/>
      </right>
      <top style="thin">
        <color auto="1"/>
      </top>
      <bottom style="thin">
        <color auto="1"/>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auto="1"/>
      </bottom>
      <diagonal/>
    </border>
    <border>
      <left/>
      <right/>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64"/>
      </top>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auto="1"/>
      </left>
      <right style="thin">
        <color auto="1"/>
      </right>
      <top style="thin">
        <color indexed="64"/>
      </top>
      <bottom style="thin">
        <color auto="1"/>
      </bottom>
      <diagonal/>
    </border>
    <border>
      <left/>
      <right style="thin">
        <color auto="1"/>
      </right>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top style="thin">
        <color indexed="8"/>
      </top>
      <bottom style="thin">
        <color indexed="8"/>
      </bottom>
      <diagonal/>
    </border>
    <border>
      <left/>
      <right style="thin">
        <color auto="1"/>
      </right>
      <top style="thin">
        <color auto="1"/>
      </top>
      <bottom/>
      <diagonal/>
    </border>
    <border>
      <left style="thin">
        <color indexed="64"/>
      </left>
      <right/>
      <top style="thin">
        <color indexed="64"/>
      </top>
      <bottom/>
      <diagonal/>
    </border>
    <border>
      <left style="thin">
        <color indexed="9"/>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style="thin">
        <color indexed="9"/>
      </left>
      <right style="thin">
        <color indexed="8"/>
      </right>
      <top/>
      <bottom/>
      <diagonal/>
    </border>
    <border>
      <left style="thin">
        <color indexed="9"/>
      </left>
      <right style="thin">
        <color indexed="8"/>
      </right>
      <top/>
      <bottom style="thin">
        <color indexed="9"/>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indexed="64"/>
      </top>
      <bottom style="thin">
        <color auto="1"/>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auto="1"/>
      </left>
      <right style="thin">
        <color indexed="64"/>
      </right>
      <top/>
      <bottom/>
      <diagonal/>
    </border>
    <border>
      <left style="thin">
        <color indexed="8"/>
      </left>
      <right style="thin">
        <color auto="1"/>
      </right>
      <top/>
      <bottom/>
      <diagonal/>
    </border>
    <border>
      <left style="thin">
        <color indexed="64"/>
      </left>
      <right style="thin">
        <color indexed="64"/>
      </right>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style="thin">
        <color auto="1"/>
      </left>
      <right/>
      <top style="thin">
        <color indexed="8"/>
      </top>
      <bottom/>
      <diagonal/>
    </border>
    <border>
      <left style="thin">
        <color auto="1"/>
      </left>
      <right/>
      <top/>
      <bottom style="thin">
        <color indexed="8"/>
      </bottom>
      <diagonal/>
    </border>
    <border>
      <left style="thin">
        <color auto="1"/>
      </left>
      <right/>
      <top style="thin">
        <color auto="1"/>
      </top>
      <bottom style="thin">
        <color auto="1"/>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s>
  <cellStyleXfs count="28794">
    <xf numFmtId="0" fontId="0" fillId="0" borderId="0"/>
    <xf numFmtId="0" fontId="10" fillId="0" borderId="0"/>
    <xf numFmtId="0" fontId="56" fillId="0" borderId="0" applyNumberFormat="0" applyFill="0" applyBorder="0" applyAlignment="0" applyProtection="0"/>
    <xf numFmtId="0" fontId="57" fillId="0" borderId="109" applyNumberFormat="0" applyFill="0" applyAlignment="0" applyProtection="0"/>
    <xf numFmtId="0" fontId="58" fillId="0" borderId="110" applyNumberFormat="0" applyFill="0" applyAlignment="0" applyProtection="0"/>
    <xf numFmtId="0" fontId="59" fillId="0" borderId="111"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3" fillId="33" borderId="112" applyNumberFormat="0" applyAlignment="0" applyProtection="0"/>
    <xf numFmtId="0" fontId="64" fillId="34" borderId="113" applyNumberFormat="0" applyAlignment="0" applyProtection="0"/>
    <xf numFmtId="0" fontId="65" fillId="34" borderId="112" applyNumberFormat="0" applyAlignment="0" applyProtection="0"/>
    <xf numFmtId="0" fontId="66" fillId="0" borderId="114" applyNumberFormat="0" applyFill="0" applyAlignment="0" applyProtection="0"/>
    <xf numFmtId="0" fontId="67" fillId="35" borderId="115" applyNumberFormat="0" applyAlignment="0" applyProtection="0"/>
    <xf numFmtId="0" fontId="11" fillId="0" borderId="0" applyNumberFormat="0" applyFill="0" applyBorder="0" applyAlignment="0" applyProtection="0"/>
    <xf numFmtId="0" fontId="68" fillId="0" borderId="0" applyNumberFormat="0" applyFill="0" applyBorder="0" applyAlignment="0" applyProtection="0"/>
    <xf numFmtId="0" fontId="12" fillId="0" borderId="117" applyNumberFormat="0" applyFill="0" applyAlignment="0" applyProtection="0"/>
    <xf numFmtId="0" fontId="69"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69" fillId="60" borderId="0" applyNumberFormat="0" applyBorder="0" applyAlignment="0" applyProtection="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0" borderId="0"/>
    <xf numFmtId="164" fontId="72" fillId="0" borderId="0"/>
    <xf numFmtId="0" fontId="10" fillId="0" borderId="0"/>
    <xf numFmtId="0" fontId="10" fillId="0" borderId="0"/>
    <xf numFmtId="0" fontId="10" fillId="0" borderId="0"/>
    <xf numFmtId="0" fontId="10" fillId="0" borderId="0"/>
    <xf numFmtId="9" fontId="6" fillId="0" borderId="0" applyFont="0" applyFill="0" applyBorder="0" applyAlignment="0" applyProtection="0"/>
    <xf numFmtId="9" fontId="6" fillId="0" borderId="0" applyFont="0" applyFill="0" applyBorder="0" applyAlignment="0" applyProtection="0"/>
    <xf numFmtId="0" fontId="73" fillId="0" borderId="0"/>
    <xf numFmtId="0" fontId="75" fillId="62" borderId="118">
      <alignment horizontal="center" vertical="center" wrapText="1"/>
    </xf>
    <xf numFmtId="0" fontId="55" fillId="0" borderId="0"/>
    <xf numFmtId="0" fontId="69" fillId="60" borderId="0" applyNumberFormat="0" applyBorder="0" applyAlignment="0" applyProtection="0"/>
    <xf numFmtId="0" fontId="55" fillId="59" borderId="0" applyNumberFormat="0" applyBorder="0" applyAlignment="0" applyProtection="0"/>
    <xf numFmtId="0" fontId="55"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69" fillId="53" borderId="0" applyNumberFormat="0" applyBorder="0" applyAlignment="0" applyProtection="0"/>
    <xf numFmtId="0" fontId="69" fillId="52"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69" fillId="49" borderId="0" applyNumberFormat="0" applyBorder="0" applyAlignment="0" applyProtection="0"/>
    <xf numFmtId="0" fontId="69" fillId="48"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69" fillId="45" borderId="0" applyNumberFormat="0" applyBorder="0" applyAlignment="0" applyProtection="0"/>
    <xf numFmtId="0" fontId="69"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69" fillId="37" borderId="0" applyNumberFormat="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2" fillId="32" borderId="0" applyNumberFormat="0" applyBorder="0" applyAlignment="0" applyProtection="0"/>
    <xf numFmtId="0" fontId="61" fillId="31" borderId="0" applyNumberFormat="0" applyBorder="0" applyAlignment="0" applyProtection="0"/>
    <xf numFmtId="0" fontId="60" fillId="30" borderId="0" applyNumberFormat="0" applyBorder="0" applyAlignment="0" applyProtection="0"/>
    <xf numFmtId="0" fontId="59" fillId="0" borderId="0" applyNumberFormat="0" applyFill="0" applyBorder="0" applyAlignment="0" applyProtection="0"/>
    <xf numFmtId="0" fontId="56" fillId="0" borderId="0" applyNumberFormat="0" applyFill="0" applyBorder="0" applyAlignment="0" applyProtection="0"/>
    <xf numFmtId="9" fontId="55" fillId="0" borderId="0" applyFont="0" applyFill="0" applyBorder="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74" fillId="61" borderId="118">
      <alignment horizontal="left" vertical="center" wrapText="1"/>
    </xf>
    <xf numFmtId="0" fontId="55" fillId="0" borderId="0"/>
    <xf numFmtId="0" fontId="55" fillId="0" borderId="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36" borderId="116" applyNumberFormat="0" applyFont="0" applyAlignment="0" applyProtection="0"/>
    <xf numFmtId="0" fontId="10" fillId="0" borderId="0"/>
    <xf numFmtId="0" fontId="55" fillId="0" borderId="0"/>
    <xf numFmtId="0" fontId="55" fillId="0" borderId="0"/>
    <xf numFmtId="0" fontId="3" fillId="0" borderId="0" applyNumberFormat="0" applyFill="0" applyBorder="0" applyProtection="0">
      <alignment vertical="top" wrapText="1"/>
    </xf>
    <xf numFmtId="9" fontId="3" fillId="0" borderId="0" applyFont="0" applyFill="0" applyBorder="0" applyAlignment="0" applyProtection="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xf numFmtId="0" fontId="55" fillId="0" borderId="0"/>
    <xf numFmtId="0" fontId="58" fillId="0" borderId="110" applyNumberFormat="0" applyFill="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10" fillId="0" borderId="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74" fillId="61" borderId="118">
      <alignment horizontal="left" vertical="center"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55" fillId="0" borderId="0"/>
    <xf numFmtId="0" fontId="55"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55" fillId="0" borderId="0"/>
    <xf numFmtId="0" fontId="55" fillId="0" borderId="0"/>
    <xf numFmtId="9" fontId="55" fillId="0" borderId="0" applyFont="0" applyFill="0" applyBorder="0" applyAlignment="0" applyProtection="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9" fontId="55" fillId="0" borderId="0" applyFont="0" applyFill="0" applyBorder="0" applyAlignment="0" applyProtection="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10"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10"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38"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36" borderId="116"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59" borderId="0" applyNumberFormat="0" applyBorder="0" applyAlignment="0" applyProtection="0"/>
    <xf numFmtId="0" fontId="55" fillId="58"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55" fillId="0" borderId="0" applyFont="0" applyFill="0" applyBorder="0" applyAlignment="0" applyProtection="0"/>
    <xf numFmtId="0" fontId="55" fillId="0" borderId="0"/>
  </cellStyleXfs>
  <cellXfs count="1291">
    <xf numFmtId="0" fontId="0" fillId="0" borderId="0" xfId="0"/>
    <xf numFmtId="0" fontId="3" fillId="0" borderId="0" xfId="0" applyNumberFormat="1" applyFont="1" applyAlignment="1">
      <alignment vertical="top" wrapText="1"/>
    </xf>
    <xf numFmtId="0" fontId="0" fillId="0" borderId="0" xfId="0" applyFont="1" applyAlignment="1">
      <alignment vertical="top" wrapText="1"/>
    </xf>
    <xf numFmtId="0" fontId="6" fillId="4" borderId="0" xfId="0" applyNumberFormat="1" applyFont="1" applyFill="1" applyBorder="1" applyAlignment="1"/>
    <xf numFmtId="0" fontId="4" fillId="4" borderId="0" xfId="0" applyNumberFormat="1" applyFont="1" applyFill="1" applyBorder="1" applyAlignment="1">
      <alignment horizontal="center" wrapText="1"/>
    </xf>
    <xf numFmtId="1" fontId="1" fillId="4" borderId="0" xfId="0" applyNumberFormat="1" applyFont="1" applyFill="1" applyBorder="1" applyAlignment="1">
      <alignment horizontal="center" wrapText="1"/>
    </xf>
    <xf numFmtId="1" fontId="4" fillId="4" borderId="0" xfId="0" applyNumberFormat="1" applyFont="1" applyFill="1" applyBorder="1" applyAlignment="1">
      <alignment horizontal="center" wrapText="1"/>
    </xf>
    <xf numFmtId="1" fontId="1" fillId="5" borderId="7" xfId="0" applyNumberFormat="1" applyFont="1" applyFill="1" applyBorder="1" applyAlignment="1">
      <alignment horizontal="center" wrapText="1"/>
    </xf>
    <xf numFmtId="0" fontId="13" fillId="14" borderId="17" xfId="0" applyFont="1" applyFill="1" applyBorder="1" applyAlignment="1">
      <alignment vertical="center"/>
    </xf>
    <xf numFmtId="0" fontId="16" fillId="0" borderId="21" xfId="0" applyFont="1" applyFill="1" applyBorder="1" applyAlignment="1">
      <alignment vertical="center"/>
    </xf>
    <xf numFmtId="0" fontId="17" fillId="14" borderId="22" xfId="1" quotePrefix="1" applyFont="1" applyFill="1" applyBorder="1" applyAlignment="1" applyProtection="1">
      <alignment vertical="center" wrapText="1"/>
    </xf>
    <xf numFmtId="0" fontId="17" fillId="14" borderId="4" xfId="1" quotePrefix="1" applyFont="1" applyFill="1" applyBorder="1" applyAlignment="1" applyProtection="1">
      <alignment vertical="center" wrapText="1"/>
    </xf>
    <xf numFmtId="0" fontId="17" fillId="3" borderId="7" xfId="1" quotePrefix="1" applyFont="1" applyFill="1" applyBorder="1" applyAlignment="1" applyProtection="1">
      <alignment vertical="center" wrapText="1"/>
    </xf>
    <xf numFmtId="0" fontId="17" fillId="3" borderId="4" xfId="1" quotePrefix="1" applyFont="1" applyFill="1" applyBorder="1" applyAlignment="1" applyProtection="1">
      <alignment vertical="center" wrapText="1"/>
    </xf>
    <xf numFmtId="49" fontId="10" fillId="14" borderId="22" xfId="1" applyNumberFormat="1" applyFont="1" applyFill="1" applyBorder="1" applyAlignment="1" applyProtection="1">
      <alignment horizontal="center" vertical="center" wrapText="1"/>
    </xf>
    <xf numFmtId="49" fontId="10" fillId="3" borderId="7" xfId="1" applyNumberFormat="1" applyFont="1" applyFill="1" applyBorder="1" applyAlignment="1" applyProtection="1">
      <alignment horizontal="center" wrapText="1"/>
    </xf>
    <xf numFmtId="0" fontId="15" fillId="0" borderId="7" xfId="1" applyFont="1" applyFill="1" applyBorder="1" applyAlignment="1" applyProtection="1">
      <alignment horizontal="left" wrapText="1"/>
    </xf>
    <xf numFmtId="0" fontId="17" fillId="0" borderId="7" xfId="1" quotePrefix="1" applyFont="1" applyFill="1" applyBorder="1" applyAlignment="1" applyProtection="1">
      <alignment horizontal="center" wrapText="1"/>
    </xf>
    <xf numFmtId="0" fontId="17" fillId="0" borderId="7" xfId="1" quotePrefix="1" applyFont="1" applyFill="1" applyBorder="1" applyAlignment="1" applyProtection="1">
      <alignment vertical="center" wrapText="1"/>
    </xf>
    <xf numFmtId="0" fontId="17" fillId="0" borderId="28" xfId="1" quotePrefix="1" applyFont="1" applyFill="1" applyBorder="1" applyAlignment="1" applyProtection="1">
      <alignment vertical="center" wrapText="1"/>
    </xf>
    <xf numFmtId="0" fontId="17" fillId="0" borderId="29" xfId="1" quotePrefix="1" applyFont="1" applyFill="1" applyBorder="1" applyAlignment="1" applyProtection="1">
      <alignment vertical="center" wrapText="1"/>
    </xf>
    <xf numFmtId="0" fontId="0" fillId="0" borderId="7" xfId="0" applyFill="1" applyBorder="1" applyAlignment="1">
      <alignment horizontal="center"/>
    </xf>
    <xf numFmtId="0" fontId="10" fillId="3" borderId="27" xfId="1" applyFont="1" applyFill="1" applyBorder="1" applyAlignment="1" applyProtection="1">
      <alignment horizontal="center" wrapText="1"/>
    </xf>
    <xf numFmtId="0" fontId="0" fillId="0" borderId="30" xfId="0" applyFill="1" applyBorder="1" applyAlignment="1">
      <alignment horizontal="center"/>
    </xf>
    <xf numFmtId="0" fontId="15" fillId="15" borderId="32" xfId="0" applyFont="1" applyFill="1" applyBorder="1" applyAlignment="1">
      <alignment vertical="center"/>
    </xf>
    <xf numFmtId="0" fontId="17" fillId="3" borderId="30" xfId="1" quotePrefix="1" applyFont="1" applyFill="1" applyBorder="1" applyAlignment="1" applyProtection="1">
      <alignment horizontal="center" wrapText="1"/>
    </xf>
    <xf numFmtId="0" fontId="17" fillId="15" borderId="30" xfId="1" quotePrefix="1" applyFont="1" applyFill="1" applyBorder="1" applyAlignment="1" applyProtection="1">
      <alignment horizontal="center" wrapText="1"/>
    </xf>
    <xf numFmtId="0" fontId="17" fillId="3" borderId="30" xfId="1" quotePrefix="1" applyFont="1" applyFill="1" applyBorder="1" applyAlignment="1" applyProtection="1">
      <alignment vertical="center" wrapText="1"/>
    </xf>
    <xf numFmtId="0" fontId="20" fillId="15" borderId="30" xfId="0" applyFont="1" applyFill="1" applyBorder="1"/>
    <xf numFmtId="49" fontId="10" fillId="3" borderId="30" xfId="1" applyNumberFormat="1" applyFont="1" applyFill="1" applyBorder="1" applyAlignment="1" applyProtection="1">
      <alignment horizontal="center" wrapText="1"/>
    </xf>
    <xf numFmtId="0" fontId="21" fillId="15" borderId="30" xfId="0" applyFont="1" applyFill="1" applyBorder="1" applyAlignment="1">
      <alignment horizontal="center"/>
    </xf>
    <xf numFmtId="0" fontId="0" fillId="15" borderId="30" xfId="0" applyFill="1" applyBorder="1" applyAlignment="1">
      <alignment horizontal="center"/>
    </xf>
    <xf numFmtId="0" fontId="17" fillId="3" borderId="30" xfId="1" quotePrefix="1" applyFont="1" applyFill="1" applyBorder="1" applyAlignment="1" applyProtection="1">
      <alignment horizontal="center" vertical="center" wrapText="1"/>
    </xf>
    <xf numFmtId="0" fontId="10" fillId="3" borderId="30" xfId="1" quotePrefix="1" applyFont="1" applyFill="1" applyBorder="1" applyAlignment="1" applyProtection="1">
      <alignment horizontal="center" vertical="center" wrapText="1"/>
    </xf>
    <xf numFmtId="0" fontId="10" fillId="3" borderId="30" xfId="1" applyFont="1" applyFill="1" applyBorder="1" applyAlignment="1" applyProtection="1">
      <alignment horizontal="center" wrapText="1"/>
    </xf>
    <xf numFmtId="0" fontId="21" fillId="15" borderId="30" xfId="0" applyFont="1" applyFill="1" applyBorder="1"/>
    <xf numFmtId="0" fontId="0" fillId="15" borderId="30" xfId="0" applyFill="1" applyBorder="1"/>
    <xf numFmtId="0" fontId="15" fillId="16" borderId="30" xfId="0" applyFont="1" applyFill="1" applyBorder="1" applyAlignment="1">
      <alignment horizontal="left" vertical="top" wrapText="1"/>
    </xf>
    <xf numFmtId="0" fontId="17" fillId="16" borderId="30" xfId="1" quotePrefix="1" applyFont="1" applyFill="1" applyBorder="1" applyAlignment="1" applyProtection="1">
      <alignment horizontal="center" wrapText="1"/>
    </xf>
    <xf numFmtId="0" fontId="17" fillId="0" borderId="30" xfId="1" quotePrefix="1" applyFont="1" applyFill="1" applyBorder="1" applyAlignment="1" applyProtection="1">
      <alignment horizontal="center" wrapText="1"/>
    </xf>
    <xf numFmtId="0" fontId="1" fillId="16" borderId="30" xfId="0" applyNumberFormat="1" applyFont="1" applyFill="1" applyBorder="1" applyAlignment="1">
      <alignment horizontal="left" wrapText="1"/>
    </xf>
    <xf numFmtId="0" fontId="8" fillId="17" borderId="30" xfId="1" quotePrefix="1" applyFont="1" applyFill="1" applyBorder="1" applyAlignment="1" applyProtection="1">
      <alignment vertical="center" wrapText="1"/>
    </xf>
    <xf numFmtId="0" fontId="15" fillId="0" borderId="30" xfId="1" applyFont="1" applyFill="1" applyBorder="1" applyAlignment="1" applyProtection="1">
      <alignment horizontal="left" wrapText="1"/>
    </xf>
    <xf numFmtId="0" fontId="13" fillId="0" borderId="12" xfId="0" applyFont="1" applyFill="1" applyBorder="1" applyAlignment="1">
      <alignment vertical="center"/>
    </xf>
    <xf numFmtId="0" fontId="13" fillId="0" borderId="30" xfId="0" applyFont="1" applyFill="1" applyBorder="1" applyAlignment="1">
      <alignment vertical="center"/>
    </xf>
    <xf numFmtId="1" fontId="24" fillId="0" borderId="35" xfId="0" applyNumberFormat="1" applyFont="1" applyFill="1" applyBorder="1" applyAlignment="1">
      <alignment horizontal="left" wrapText="1"/>
    </xf>
    <xf numFmtId="49" fontId="10" fillId="0" borderId="7" xfId="1" applyNumberFormat="1" applyFont="1" applyFill="1" applyBorder="1" applyAlignment="1" applyProtection="1">
      <alignment horizontal="center" wrapText="1"/>
    </xf>
    <xf numFmtId="49" fontId="10" fillId="0" borderId="30" xfId="1" applyNumberFormat="1" applyFont="1" applyFill="1" applyBorder="1" applyAlignment="1" applyProtection="1">
      <alignment horizontal="center" wrapText="1"/>
    </xf>
    <xf numFmtId="0" fontId="10" fillId="0" borderId="7" xfId="1" applyNumberFormat="1" applyFont="1" applyFill="1" applyBorder="1" applyAlignment="1" applyProtection="1">
      <alignment horizontal="center" wrapText="1"/>
    </xf>
    <xf numFmtId="0" fontId="10" fillId="0" borderId="30" xfId="1" applyNumberFormat="1" applyFont="1" applyFill="1" applyBorder="1" applyAlignment="1" applyProtection="1">
      <alignment horizontal="center" wrapText="1"/>
    </xf>
    <xf numFmtId="0" fontId="15" fillId="15" borderId="17" xfId="0" applyFont="1" applyFill="1" applyBorder="1" applyAlignment="1">
      <alignment vertical="center"/>
    </xf>
    <xf numFmtId="0" fontId="13" fillId="3" borderId="36" xfId="0" applyFont="1" applyFill="1" applyBorder="1" applyAlignment="1">
      <alignment vertical="center"/>
    </xf>
    <xf numFmtId="0" fontId="13" fillId="0" borderId="31" xfId="0" applyFont="1" applyFill="1" applyBorder="1" applyAlignment="1">
      <alignment vertical="center"/>
    </xf>
    <xf numFmtId="0" fontId="17" fillId="15" borderId="34" xfId="1" quotePrefix="1" applyFont="1" applyFill="1" applyBorder="1" applyAlignment="1" applyProtection="1">
      <alignment horizontal="center" wrapText="1"/>
    </xf>
    <xf numFmtId="0" fontId="17" fillId="3" borderId="33" xfId="1" quotePrefix="1" applyFont="1" applyFill="1" applyBorder="1" applyAlignment="1" applyProtection="1">
      <alignment horizontal="center" wrapText="1"/>
    </xf>
    <xf numFmtId="0" fontId="17" fillId="0" borderId="31" xfId="1" quotePrefix="1" applyFont="1" applyFill="1" applyBorder="1" applyAlignment="1" applyProtection="1">
      <alignment horizontal="center" wrapText="1"/>
    </xf>
    <xf numFmtId="0" fontId="12" fillId="15" borderId="34" xfId="0" applyFont="1" applyFill="1" applyBorder="1"/>
    <xf numFmtId="0" fontId="17" fillId="3" borderId="33" xfId="1" quotePrefix="1" applyFont="1" applyFill="1" applyBorder="1" applyAlignment="1" applyProtection="1">
      <alignment vertical="center" wrapText="1"/>
    </xf>
    <xf numFmtId="0" fontId="17" fillId="0" borderId="37" xfId="1" quotePrefix="1" applyFont="1" applyFill="1" applyBorder="1" applyAlignment="1" applyProtection="1">
      <alignment vertical="center" wrapText="1"/>
    </xf>
    <xf numFmtId="0" fontId="17" fillId="0" borderId="25" xfId="1" quotePrefix="1" applyFont="1" applyFill="1" applyBorder="1" applyAlignment="1" applyProtection="1">
      <alignment vertical="center" wrapText="1"/>
    </xf>
    <xf numFmtId="0" fontId="21" fillId="15" borderId="34" xfId="0" applyFont="1" applyFill="1" applyBorder="1" applyAlignment="1">
      <alignment horizontal="center"/>
    </xf>
    <xf numFmtId="49" fontId="10" fillId="0" borderId="31" xfId="1" applyNumberFormat="1" applyFont="1" applyFill="1" applyBorder="1" applyAlignment="1" applyProtection="1">
      <alignment horizontal="center" wrapText="1"/>
    </xf>
    <xf numFmtId="1" fontId="4" fillId="10" borderId="6" xfId="0" applyNumberFormat="1" applyFont="1" applyFill="1" applyBorder="1" applyAlignment="1">
      <alignment horizontal="center"/>
    </xf>
    <xf numFmtId="0" fontId="0" fillId="0" borderId="30" xfId="0" applyFill="1" applyBorder="1" applyAlignment="1">
      <alignment horizontal="center" vertical="center"/>
    </xf>
    <xf numFmtId="0" fontId="10" fillId="3" borderId="33" xfId="1" applyFont="1" applyFill="1" applyBorder="1" applyAlignment="1" applyProtection="1">
      <alignment horizontal="center" wrapText="1"/>
    </xf>
    <xf numFmtId="0" fontId="6" fillId="10" borderId="6" xfId="0" applyNumberFormat="1" applyFont="1" applyFill="1" applyBorder="1" applyAlignment="1"/>
    <xf numFmtId="0" fontId="9" fillId="5" borderId="31" xfId="0" applyNumberFormat="1" applyFont="1" applyFill="1" applyBorder="1" applyAlignment="1">
      <alignment horizontal="center" wrapText="1"/>
    </xf>
    <xf numFmtId="1" fontId="1" fillId="5" borderId="31" xfId="0" applyNumberFormat="1" applyFont="1" applyFill="1" applyBorder="1" applyAlignment="1">
      <alignment horizontal="center" wrapText="1"/>
    </xf>
    <xf numFmtId="0" fontId="10" fillId="18" borderId="37" xfId="1" quotePrefix="1" applyFont="1" applyFill="1" applyBorder="1" applyAlignment="1" applyProtection="1">
      <alignment vertical="center" wrapText="1"/>
    </xf>
    <xf numFmtId="0" fontId="13" fillId="14" borderId="30" xfId="0" applyFont="1" applyFill="1" applyBorder="1" applyAlignment="1">
      <alignment vertical="center"/>
    </xf>
    <xf numFmtId="0" fontId="4" fillId="10" borderId="30" xfId="0" applyNumberFormat="1" applyFont="1" applyFill="1" applyBorder="1" applyAlignment="1">
      <alignment horizontal="center" wrapText="1"/>
    </xf>
    <xf numFmtId="0" fontId="17" fillId="14" borderId="30" xfId="1" quotePrefix="1" applyFont="1" applyFill="1" applyBorder="1" applyAlignment="1" applyProtection="1">
      <alignment horizontal="center" wrapText="1"/>
    </xf>
    <xf numFmtId="0" fontId="17" fillId="14" borderId="30" xfId="1" quotePrefix="1" applyFont="1" applyFill="1" applyBorder="1" applyAlignment="1" applyProtection="1">
      <alignment vertical="center" wrapText="1"/>
    </xf>
    <xf numFmtId="0" fontId="1" fillId="10" borderId="30" xfId="0" applyNumberFormat="1" applyFont="1" applyFill="1" applyBorder="1" applyAlignment="1">
      <alignment horizontal="center" wrapText="1"/>
    </xf>
    <xf numFmtId="1" fontId="4" fillId="10" borderId="30" xfId="0" applyNumberFormat="1" applyFont="1" applyFill="1" applyBorder="1" applyAlignment="1">
      <alignment horizontal="center"/>
    </xf>
    <xf numFmtId="49" fontId="10" fillId="14" borderId="30" xfId="1" applyNumberFormat="1" applyFont="1" applyFill="1" applyBorder="1" applyAlignment="1" applyProtection="1">
      <alignment horizontal="center" wrapText="1"/>
    </xf>
    <xf numFmtId="0" fontId="17" fillId="14" borderId="30" xfId="1" quotePrefix="1" applyFont="1" applyFill="1" applyBorder="1" applyAlignment="1" applyProtection="1">
      <alignment horizontal="center" vertical="center" wrapText="1"/>
    </xf>
    <xf numFmtId="0" fontId="15" fillId="3" borderId="30" xfId="1" applyFont="1" applyFill="1" applyBorder="1" applyAlignment="1" applyProtection="1">
      <alignment horizontal="left" wrapText="1"/>
    </xf>
    <xf numFmtId="1" fontId="6" fillId="6" borderId="6" xfId="0" applyNumberFormat="1" applyFont="1" applyFill="1" applyBorder="1" applyAlignment="1"/>
    <xf numFmtId="0" fontId="22" fillId="16" borderId="30" xfId="0" applyNumberFormat="1" applyFont="1" applyFill="1" applyBorder="1" applyAlignment="1">
      <alignment horizontal="left" wrapText="1"/>
    </xf>
    <xf numFmtId="0" fontId="4" fillId="0" borderId="30" xfId="0" applyNumberFormat="1" applyFont="1" applyBorder="1" applyAlignment="1">
      <alignment horizontal="center" vertical="top" wrapText="1"/>
    </xf>
    <xf numFmtId="0" fontId="4" fillId="16" borderId="30" xfId="0" applyNumberFormat="1" applyFont="1" applyFill="1" applyBorder="1" applyAlignment="1">
      <alignment horizontal="center" wrapText="1"/>
    </xf>
    <xf numFmtId="1" fontId="4" fillId="16" borderId="30" xfId="0" applyNumberFormat="1" applyFont="1" applyFill="1" applyBorder="1" applyAlignment="1">
      <alignment horizontal="center" wrapText="1"/>
    </xf>
    <xf numFmtId="1" fontId="18" fillId="16" borderId="30" xfId="0" applyNumberFormat="1" applyFont="1" applyFill="1" applyBorder="1" applyAlignment="1">
      <alignment horizontal="center" wrapText="1"/>
    </xf>
    <xf numFmtId="0" fontId="16" fillId="17" borderId="30" xfId="0" applyNumberFormat="1" applyFont="1" applyFill="1" applyBorder="1" applyAlignment="1">
      <alignment horizontal="justify" vertical="top" wrapText="1"/>
    </xf>
    <xf numFmtId="0" fontId="4" fillId="0" borderId="30" xfId="0" applyNumberFormat="1" applyFont="1" applyFill="1" applyBorder="1" applyAlignment="1">
      <alignment horizontal="center" wrapText="1"/>
    </xf>
    <xf numFmtId="1" fontId="4" fillId="0" borderId="30" xfId="0" applyNumberFormat="1" applyFont="1" applyFill="1" applyBorder="1" applyAlignment="1">
      <alignment horizontal="center" wrapText="1"/>
    </xf>
    <xf numFmtId="1" fontId="19" fillId="17" borderId="30" xfId="0" applyNumberFormat="1" applyFont="1" applyFill="1" applyBorder="1" applyAlignment="1">
      <alignment horizontal="center" wrapText="1"/>
    </xf>
    <xf numFmtId="0" fontId="22" fillId="3" borderId="30" xfId="0" applyNumberFormat="1" applyFont="1" applyFill="1" applyBorder="1" applyAlignment="1">
      <alignment horizontal="left" wrapText="1"/>
    </xf>
    <xf numFmtId="0" fontId="4" fillId="3" borderId="30" xfId="0" applyNumberFormat="1" applyFont="1" applyFill="1" applyBorder="1" applyAlignment="1">
      <alignment horizontal="center" wrapText="1"/>
    </xf>
    <xf numFmtId="1" fontId="4" fillId="3" borderId="30" xfId="0" applyNumberFormat="1" applyFont="1" applyFill="1" applyBorder="1" applyAlignment="1">
      <alignment horizontal="center" wrapText="1"/>
    </xf>
    <xf numFmtId="0" fontId="16" fillId="0" borderId="30" xfId="0" applyNumberFormat="1" applyFont="1" applyFill="1" applyBorder="1" applyAlignment="1">
      <alignment horizontal="left" wrapText="1"/>
    </xf>
    <xf numFmtId="0" fontId="8" fillId="0" borderId="30" xfId="1" quotePrefix="1" applyFont="1" applyFill="1" applyBorder="1" applyAlignment="1" applyProtection="1">
      <alignment horizontal="center" wrapText="1"/>
    </xf>
    <xf numFmtId="0" fontId="19" fillId="0" borderId="30" xfId="0" applyNumberFormat="1" applyFont="1" applyFill="1" applyBorder="1" applyAlignment="1">
      <alignment horizontal="center" wrapText="1"/>
    </xf>
    <xf numFmtId="1" fontId="19" fillId="0" borderId="30" xfId="0" applyNumberFormat="1" applyFont="1" applyFill="1" applyBorder="1" applyAlignment="1">
      <alignment horizontal="center" wrapText="1"/>
    </xf>
    <xf numFmtId="0" fontId="11" fillId="0" borderId="30" xfId="0" applyFont="1" applyFill="1" applyBorder="1" applyAlignment="1">
      <alignment horizontal="center"/>
    </xf>
    <xf numFmtId="0" fontId="13" fillId="3" borderId="30" xfId="0" applyFont="1" applyFill="1" applyBorder="1" applyAlignment="1">
      <alignment vertical="center"/>
    </xf>
    <xf numFmtId="0" fontId="16" fillId="15" borderId="30" xfId="0" applyFont="1" applyFill="1" applyBorder="1" applyAlignment="1">
      <alignment vertical="center"/>
    </xf>
    <xf numFmtId="0" fontId="15" fillId="15" borderId="30" xfId="0" applyFont="1" applyFill="1" applyBorder="1" applyAlignment="1">
      <alignment vertical="center"/>
    </xf>
    <xf numFmtId="0" fontId="13" fillId="15" borderId="30" xfId="0" applyFont="1" applyFill="1" applyBorder="1" applyAlignment="1">
      <alignment vertical="center"/>
    </xf>
    <xf numFmtId="0" fontId="13" fillId="15" borderId="30" xfId="0" applyFont="1" applyFill="1" applyBorder="1" applyAlignment="1">
      <alignment vertical="center" wrapText="1"/>
    </xf>
    <xf numFmtId="0" fontId="17" fillId="15" borderId="30" xfId="1" quotePrefix="1" applyFont="1" applyFill="1" applyBorder="1" applyAlignment="1" applyProtection="1">
      <alignment horizontal="center" vertical="center" wrapText="1"/>
    </xf>
    <xf numFmtId="0" fontId="3" fillId="10" borderId="0" xfId="0" applyNumberFormat="1" applyFont="1" applyFill="1" applyAlignment="1">
      <alignment vertical="top" wrapText="1"/>
    </xf>
    <xf numFmtId="0" fontId="0" fillId="10" borderId="0" xfId="0" applyFont="1" applyFill="1" applyAlignment="1">
      <alignment vertical="top" wrapText="1"/>
    </xf>
    <xf numFmtId="1" fontId="1" fillId="2" borderId="2" xfId="0" applyNumberFormat="1" applyFont="1" applyFill="1" applyBorder="1" applyAlignment="1">
      <alignment horizontal="center" vertical="center" wrapText="1"/>
    </xf>
    <xf numFmtId="1" fontId="6" fillId="6" borderId="40" xfId="0" applyNumberFormat="1" applyFont="1" applyFill="1" applyBorder="1" applyAlignment="1"/>
    <xf numFmtId="1" fontId="1" fillId="2" borderId="50" xfId="0" applyNumberFormat="1" applyFont="1" applyFill="1" applyBorder="1" applyAlignment="1">
      <alignment horizontal="center" vertical="center" wrapText="1"/>
    </xf>
    <xf numFmtId="0" fontId="10" fillId="14" borderId="34" xfId="1" applyFont="1" applyFill="1" applyBorder="1" applyAlignment="1" applyProtection="1">
      <alignment horizontal="center" vertical="center" wrapText="1"/>
    </xf>
    <xf numFmtId="0" fontId="19" fillId="0" borderId="27" xfId="1" applyFont="1" applyFill="1" applyBorder="1" applyAlignment="1" applyProtection="1">
      <alignment horizontal="center" wrapText="1"/>
    </xf>
    <xf numFmtId="1" fontId="1" fillId="5" borderId="30" xfId="0" applyNumberFormat="1" applyFont="1" applyFill="1" applyBorder="1" applyAlignment="1">
      <alignment horizontal="center" wrapText="1"/>
    </xf>
    <xf numFmtId="0" fontId="10" fillId="14" borderId="34" xfId="1" applyFont="1" applyFill="1" applyBorder="1" applyAlignment="1" applyProtection="1">
      <alignment horizontal="center" wrapText="1"/>
    </xf>
    <xf numFmtId="1" fontId="6" fillId="6" borderId="66" xfId="0" applyNumberFormat="1" applyFont="1" applyFill="1" applyBorder="1" applyAlignment="1"/>
    <xf numFmtId="1" fontId="6" fillId="4" borderId="66" xfId="0" applyNumberFormat="1" applyFont="1" applyFill="1" applyBorder="1" applyAlignment="1"/>
    <xf numFmtId="1" fontId="1" fillId="7" borderId="69" xfId="0" applyNumberFormat="1" applyFont="1" applyFill="1" applyBorder="1" applyAlignment="1">
      <alignment horizontal="center" wrapText="1"/>
    </xf>
    <xf numFmtId="1" fontId="6" fillId="8" borderId="66" xfId="0" applyNumberFormat="1" applyFont="1" applyFill="1" applyBorder="1" applyAlignment="1"/>
    <xf numFmtId="1" fontId="1" fillId="9" borderId="69" xfId="0" applyNumberFormat="1" applyFont="1" applyFill="1" applyBorder="1" applyAlignment="1">
      <alignment horizontal="center" wrapText="1"/>
    </xf>
    <xf numFmtId="1" fontId="1" fillId="11" borderId="69" xfId="0" applyNumberFormat="1" applyFont="1" applyFill="1" applyBorder="1" applyAlignment="1">
      <alignment horizontal="center" wrapText="1"/>
    </xf>
    <xf numFmtId="1" fontId="4" fillId="10" borderId="70" xfId="0" applyNumberFormat="1" applyFont="1" applyFill="1" applyBorder="1" applyAlignment="1">
      <alignment horizontal="center" wrapText="1"/>
    </xf>
    <xf numFmtId="0" fontId="12" fillId="0" borderId="30" xfId="0" applyFont="1" applyBorder="1" applyAlignment="1">
      <alignment vertical="center"/>
    </xf>
    <xf numFmtId="0" fontId="12" fillId="0" borderId="55" xfId="0" applyFont="1" applyBorder="1" applyAlignment="1">
      <alignment wrapText="1"/>
    </xf>
    <xf numFmtId="15" fontId="0" fillId="27" borderId="55" xfId="0" applyNumberFormat="1" applyFill="1" applyBorder="1"/>
    <xf numFmtId="0" fontId="12" fillId="0" borderId="0" xfId="0" applyFont="1"/>
    <xf numFmtId="15" fontId="0" fillId="27" borderId="30" xfId="0" applyNumberFormat="1" applyFill="1" applyBorder="1"/>
    <xf numFmtId="0" fontId="12" fillId="0" borderId="0" xfId="0" applyFont="1" applyAlignment="1">
      <alignment vertical="center"/>
    </xf>
    <xf numFmtId="0" fontId="0" fillId="27" borderId="30" xfId="0" applyFill="1" applyBorder="1" applyAlignment="1">
      <alignment horizontal="right"/>
    </xf>
    <xf numFmtId="0" fontId="12" fillId="0" borderId="0" xfId="0" applyFont="1" applyBorder="1"/>
    <xf numFmtId="0" fontId="0" fillId="10" borderId="0" xfId="0" applyFill="1" applyBorder="1"/>
    <xf numFmtId="0" fontId="32" fillId="0" borderId="0" xfId="0" applyFont="1" applyAlignment="1">
      <alignment horizontal="justify" vertical="center"/>
    </xf>
    <xf numFmtId="0" fontId="32" fillId="0" borderId="0" xfId="0" applyFont="1" applyAlignment="1">
      <alignment horizontal="justify" vertical="center" wrapText="1"/>
    </xf>
    <xf numFmtId="0" fontId="39" fillId="0" borderId="0" xfId="0" applyFont="1" applyAlignment="1">
      <alignment horizontal="justify" vertical="center" wrapText="1"/>
    </xf>
    <xf numFmtId="0" fontId="37" fillId="0" borderId="0" xfId="0" applyFont="1" applyAlignment="1">
      <alignment horizontal="justify" vertical="center"/>
    </xf>
    <xf numFmtId="0" fontId="34" fillId="0" borderId="0" xfId="0" applyFont="1" applyAlignment="1">
      <alignment horizontal="justify" vertical="center"/>
    </xf>
    <xf numFmtId="0" fontId="1" fillId="2" borderId="77" xfId="0" applyNumberFormat="1" applyFont="1" applyFill="1" applyBorder="1" applyAlignment="1">
      <alignment horizontal="center" vertical="center" wrapText="1"/>
    </xf>
    <xf numFmtId="1" fontId="1" fillId="3" borderId="69" xfId="0" applyNumberFormat="1" applyFont="1" applyFill="1" applyBorder="1" applyAlignment="1">
      <alignment horizontal="center" wrapText="1"/>
    </xf>
    <xf numFmtId="0" fontId="1" fillId="3" borderId="69" xfId="0" applyNumberFormat="1" applyFont="1" applyFill="1" applyBorder="1" applyAlignment="1">
      <alignment horizontal="center" wrapText="1"/>
    </xf>
    <xf numFmtId="1" fontId="4" fillId="3" borderId="69" xfId="0" applyNumberFormat="1" applyFont="1" applyFill="1" applyBorder="1" applyAlignment="1">
      <alignment horizontal="center" wrapText="1"/>
    </xf>
    <xf numFmtId="0" fontId="4" fillId="3" borderId="69" xfId="0" applyNumberFormat="1" applyFont="1" applyFill="1" applyBorder="1" applyAlignment="1">
      <alignment horizontal="center" wrapText="1"/>
    </xf>
    <xf numFmtId="1" fontId="4" fillId="3" borderId="69" xfId="0" applyNumberFormat="1" applyFont="1" applyFill="1" applyBorder="1" applyAlignment="1">
      <alignment horizontal="center"/>
    </xf>
    <xf numFmtId="1" fontId="4" fillId="3" borderId="73" xfId="0" applyNumberFormat="1" applyFont="1" applyFill="1" applyBorder="1" applyAlignment="1">
      <alignment horizontal="center" wrapText="1"/>
    </xf>
    <xf numFmtId="0" fontId="43" fillId="3" borderId="30" xfId="0" applyNumberFormat="1" applyFont="1" applyFill="1" applyBorder="1" applyAlignment="1">
      <alignment vertical="top" wrapText="1"/>
    </xf>
    <xf numFmtId="0" fontId="44" fillId="3" borderId="30" xfId="0" applyNumberFormat="1" applyFont="1" applyFill="1" applyBorder="1" applyAlignment="1">
      <alignment vertical="top" wrapText="1"/>
    </xf>
    <xf numFmtId="0" fontId="4" fillId="3" borderId="30" xfId="0" applyNumberFormat="1" applyFont="1" applyFill="1" applyBorder="1" applyAlignment="1">
      <alignment vertical="top" wrapText="1"/>
    </xf>
    <xf numFmtId="0" fontId="4" fillId="3" borderId="42" xfId="0" applyNumberFormat="1" applyFont="1" applyFill="1" applyBorder="1" applyAlignment="1">
      <alignment vertical="top" wrapText="1"/>
    </xf>
    <xf numFmtId="1" fontId="4" fillId="3" borderId="30" xfId="0" applyNumberFormat="1" applyFont="1" applyFill="1" applyBorder="1" applyAlignment="1">
      <alignment vertical="top" wrapText="1"/>
    </xf>
    <xf numFmtId="0" fontId="7" fillId="3" borderId="69" xfId="0" applyNumberFormat="1" applyFont="1" applyFill="1" applyBorder="1" applyAlignment="1">
      <alignment horizontal="center" vertical="top" wrapText="1"/>
    </xf>
    <xf numFmtId="1" fontId="5" fillId="3" borderId="69" xfId="0" applyNumberFormat="1" applyFont="1" applyFill="1" applyBorder="1" applyAlignment="1">
      <alignment horizontal="center" wrapText="1"/>
    </xf>
    <xf numFmtId="0" fontId="5" fillId="3" borderId="69" xfId="0" applyNumberFormat="1" applyFont="1" applyFill="1" applyBorder="1" applyAlignment="1">
      <alignment horizontal="center"/>
    </xf>
    <xf numFmtId="0" fontId="43" fillId="3" borderId="30" xfId="0" applyNumberFormat="1" applyFont="1" applyFill="1" applyBorder="1" applyAlignment="1">
      <alignment horizontal="center" vertical="top" wrapText="1"/>
    </xf>
    <xf numFmtId="0" fontId="6" fillId="0" borderId="69" xfId="0" applyNumberFormat="1" applyFont="1" applyBorder="1" applyAlignment="1"/>
    <xf numFmtId="0" fontId="4" fillId="0" borderId="69" xfId="0" applyNumberFormat="1" applyFont="1" applyBorder="1" applyAlignment="1">
      <alignment horizontal="center" vertical="top" wrapText="1"/>
    </xf>
    <xf numFmtId="0" fontId="17" fillId="14" borderId="34" xfId="1" quotePrefix="1" applyFont="1" applyFill="1" applyBorder="1" applyAlignment="1" applyProtection="1">
      <alignment horizontal="center" vertical="center" wrapText="1"/>
    </xf>
    <xf numFmtId="0" fontId="17" fillId="14" borderId="34" xfId="1" quotePrefix="1" applyFont="1" applyFill="1" applyBorder="1" applyAlignment="1" applyProtection="1">
      <alignment vertical="center" wrapText="1"/>
    </xf>
    <xf numFmtId="0" fontId="1" fillId="10" borderId="69" xfId="0" applyNumberFormat="1" applyFont="1" applyFill="1" applyBorder="1" applyAlignment="1">
      <alignment horizontal="center" wrapText="1"/>
    </xf>
    <xf numFmtId="1" fontId="4" fillId="10" borderId="69" xfId="0" applyNumberFormat="1" applyFont="1" applyFill="1" applyBorder="1" applyAlignment="1">
      <alignment horizontal="center"/>
    </xf>
    <xf numFmtId="49" fontId="10" fillId="14" borderId="34" xfId="1" applyNumberFormat="1" applyFont="1" applyFill="1" applyBorder="1" applyAlignment="1" applyProtection="1">
      <alignment horizontal="center" vertical="center" wrapText="1"/>
    </xf>
    <xf numFmtId="0" fontId="4" fillId="10" borderId="69" xfId="0" applyNumberFormat="1" applyFont="1" applyFill="1" applyBorder="1" applyAlignment="1">
      <alignment horizontal="center" wrapText="1"/>
    </xf>
    <xf numFmtId="1" fontId="6" fillId="10" borderId="69" xfId="0" applyNumberFormat="1" applyFont="1" applyFill="1" applyBorder="1" applyAlignment="1">
      <alignment horizontal="center"/>
    </xf>
    <xf numFmtId="0" fontId="10" fillId="14" borderId="81" xfId="1" applyFont="1" applyFill="1" applyBorder="1" applyAlignment="1" applyProtection="1">
      <alignment horizontal="center" vertical="center" wrapText="1"/>
    </xf>
    <xf numFmtId="1" fontId="4" fillId="10" borderId="69" xfId="0" applyNumberFormat="1" applyFont="1" applyFill="1" applyBorder="1" applyAlignment="1">
      <alignment horizontal="center" wrapText="1"/>
    </xf>
    <xf numFmtId="1" fontId="4" fillId="10" borderId="73" xfId="0" applyNumberFormat="1" applyFont="1" applyFill="1" applyBorder="1" applyAlignment="1">
      <alignment horizontal="center" wrapText="1"/>
    </xf>
    <xf numFmtId="1" fontId="4" fillId="10" borderId="30" xfId="0" applyNumberFormat="1" applyFont="1" applyFill="1" applyBorder="1" applyAlignment="1">
      <alignment horizontal="center" wrapText="1"/>
    </xf>
    <xf numFmtId="0" fontId="43" fillId="0" borderId="30" xfId="0" applyNumberFormat="1" applyFont="1" applyBorder="1" applyAlignment="1">
      <alignment horizontal="center" wrapText="1"/>
    </xf>
    <xf numFmtId="0" fontId="4" fillId="0" borderId="30" xfId="0" applyNumberFormat="1" applyFont="1" applyBorder="1" applyAlignment="1">
      <alignment horizontal="center" wrapText="1"/>
    </xf>
    <xf numFmtId="1" fontId="4" fillId="0" borderId="30" xfId="0" applyNumberFormat="1" applyFont="1" applyBorder="1" applyAlignment="1">
      <alignment horizontal="center" wrapText="1"/>
    </xf>
    <xf numFmtId="2" fontId="4" fillId="0" borderId="30" xfId="0" applyNumberFormat="1" applyFont="1" applyBorder="1" applyAlignment="1">
      <alignment horizontal="center" wrapText="1"/>
    </xf>
    <xf numFmtId="2" fontId="8" fillId="0" borderId="42" xfId="0" applyNumberFormat="1" applyFont="1" applyBorder="1" applyAlignment="1">
      <alignment horizontal="center" wrapText="1"/>
    </xf>
    <xf numFmtId="1" fontId="4" fillId="0" borderId="30" xfId="0" applyNumberFormat="1" applyFont="1" applyBorder="1" applyAlignment="1">
      <alignment vertical="top" wrapText="1"/>
    </xf>
    <xf numFmtId="0" fontId="4" fillId="0" borderId="30" xfId="0" applyNumberFormat="1" applyFont="1" applyBorder="1" applyAlignment="1">
      <alignment wrapText="1"/>
    </xf>
    <xf numFmtId="12" fontId="4" fillId="0" borderId="30" xfId="0" applyNumberFormat="1" applyFont="1" applyBorder="1" applyAlignment="1">
      <alignment horizontal="center" wrapText="1"/>
    </xf>
    <xf numFmtId="2" fontId="4" fillId="0" borderId="30" xfId="0" applyNumberFormat="1" applyFont="1" applyBorder="1" applyAlignment="1">
      <alignment wrapText="1"/>
    </xf>
    <xf numFmtId="0" fontId="14" fillId="14" borderId="32" xfId="0" applyFont="1" applyFill="1" applyBorder="1" applyAlignment="1">
      <alignment vertical="center"/>
    </xf>
    <xf numFmtId="0" fontId="17" fillId="14" borderId="80" xfId="1" quotePrefix="1" applyFont="1" applyFill="1" applyBorder="1" applyAlignment="1" applyProtection="1">
      <alignment horizontal="center" wrapText="1"/>
    </xf>
    <xf numFmtId="0" fontId="10" fillId="14" borderId="82" xfId="1" applyFont="1" applyFill="1" applyBorder="1" applyAlignment="1" applyProtection="1">
      <alignment horizontal="center" wrapText="1"/>
    </xf>
    <xf numFmtId="0" fontId="10" fillId="14" borderId="83" xfId="1" applyFont="1" applyFill="1" applyBorder="1" applyAlignment="1" applyProtection="1">
      <alignment horizontal="center" wrapText="1"/>
    </xf>
    <xf numFmtId="0" fontId="4" fillId="0" borderId="30" xfId="0" applyNumberFormat="1" applyFont="1" applyBorder="1" applyAlignment="1">
      <alignment vertical="top" wrapText="1"/>
    </xf>
    <xf numFmtId="0" fontId="15" fillId="14" borderId="32" xfId="0" applyFont="1" applyFill="1" applyBorder="1" applyAlignment="1">
      <alignment horizontal="justify" vertical="top" wrapText="1"/>
    </xf>
    <xf numFmtId="0" fontId="13" fillId="3" borderId="84" xfId="0" applyFont="1" applyFill="1" applyBorder="1" applyAlignment="1">
      <alignment vertical="center"/>
    </xf>
    <xf numFmtId="0" fontId="10" fillId="3" borderId="24" xfId="1" applyFont="1" applyFill="1" applyBorder="1" applyAlignment="1" applyProtection="1">
      <alignment horizontal="center" wrapText="1"/>
    </xf>
    <xf numFmtId="0" fontId="10" fillId="3" borderId="7" xfId="1" applyFont="1" applyFill="1" applyBorder="1" applyAlignment="1" applyProtection="1">
      <alignment horizontal="center" wrapText="1"/>
    </xf>
    <xf numFmtId="0" fontId="13" fillId="3" borderId="32" xfId="0" applyFont="1" applyFill="1" applyBorder="1" applyAlignment="1">
      <alignment vertical="center"/>
    </xf>
    <xf numFmtId="0" fontId="10" fillId="3" borderId="82" xfId="1" applyFont="1" applyFill="1" applyBorder="1" applyAlignment="1" applyProtection="1">
      <alignment horizontal="center" wrapText="1"/>
    </xf>
    <xf numFmtId="0" fontId="10" fillId="3" borderId="83" xfId="1" applyFont="1" applyFill="1" applyBorder="1" applyAlignment="1" applyProtection="1">
      <alignment horizontal="center" wrapText="1"/>
    </xf>
    <xf numFmtId="0" fontId="13" fillId="3" borderId="85" xfId="0" applyFont="1" applyFill="1" applyBorder="1" applyAlignment="1">
      <alignment vertical="center"/>
    </xf>
    <xf numFmtId="49" fontId="18" fillId="3" borderId="30" xfId="1" applyNumberFormat="1" applyFont="1" applyFill="1" applyBorder="1" applyAlignment="1" applyProtection="1">
      <alignment horizontal="center" wrapText="1"/>
    </xf>
    <xf numFmtId="0" fontId="8" fillId="0" borderId="86" xfId="1" quotePrefix="1" applyFont="1" applyFill="1" applyBorder="1" applyAlignment="1" applyProtection="1">
      <alignment horizontal="center" wrapText="1"/>
    </xf>
    <xf numFmtId="49" fontId="19" fillId="0" borderId="86" xfId="1" applyNumberFormat="1" applyFont="1" applyFill="1" applyBorder="1" applyAlignment="1" applyProtection="1">
      <alignment horizontal="center" wrapText="1"/>
    </xf>
    <xf numFmtId="0" fontId="19" fillId="0" borderId="87" xfId="1" applyFont="1" applyFill="1" applyBorder="1" applyAlignment="1" applyProtection="1">
      <alignment horizontal="center" wrapText="1"/>
    </xf>
    <xf numFmtId="0" fontId="4" fillId="0" borderId="69" xfId="0" applyNumberFormat="1" applyFont="1" applyBorder="1" applyAlignment="1">
      <alignment horizontal="left" vertical="top" wrapText="1"/>
    </xf>
    <xf numFmtId="2" fontId="6" fillId="10" borderId="69" xfId="0" applyNumberFormat="1" applyFont="1" applyFill="1" applyBorder="1" applyAlignment="1">
      <alignment horizontal="center"/>
    </xf>
    <xf numFmtId="2" fontId="19" fillId="10" borderId="30" xfId="0" applyNumberFormat="1" applyFont="1" applyFill="1" applyBorder="1" applyAlignment="1">
      <alignment horizontal="center" wrapText="1"/>
    </xf>
    <xf numFmtId="0" fontId="4" fillId="0" borderId="42" xfId="0" applyNumberFormat="1" applyFont="1" applyBorder="1" applyAlignment="1">
      <alignment horizontal="center" wrapText="1"/>
    </xf>
    <xf numFmtId="1" fontId="1" fillId="6" borderId="69" xfId="0" applyNumberFormat="1" applyFont="1" applyFill="1" applyBorder="1" applyAlignment="1">
      <alignment horizontal="center" wrapText="1"/>
    </xf>
    <xf numFmtId="1" fontId="6" fillId="6" borderId="73" xfId="0" applyNumberFormat="1" applyFont="1" applyFill="1" applyBorder="1" applyAlignment="1"/>
    <xf numFmtId="0" fontId="2" fillId="6" borderId="66" xfId="0" applyNumberFormat="1" applyFont="1" applyFill="1" applyBorder="1" applyAlignment="1"/>
    <xf numFmtId="0" fontId="0" fillId="6" borderId="66" xfId="0" applyFont="1" applyFill="1" applyBorder="1" applyAlignment="1"/>
    <xf numFmtId="1" fontId="6" fillId="6" borderId="0" xfId="0" applyNumberFormat="1" applyFont="1" applyFill="1" applyBorder="1" applyAlignment="1"/>
    <xf numFmtId="0" fontId="43" fillId="6" borderId="30" xfId="0" applyNumberFormat="1" applyFont="1" applyFill="1" applyBorder="1" applyAlignment="1">
      <alignment horizontal="center" wrapText="1"/>
    </xf>
    <xf numFmtId="0" fontId="4" fillId="6" borderId="30" xfId="0" applyNumberFormat="1" applyFont="1" applyFill="1" applyBorder="1" applyAlignment="1">
      <alignment horizontal="center" wrapText="1"/>
    </xf>
    <xf numFmtId="2" fontId="4" fillId="6" borderId="30" xfId="0" applyNumberFormat="1" applyFont="1" applyFill="1" applyBorder="1" applyAlignment="1">
      <alignment horizontal="center" wrapText="1"/>
    </xf>
    <xf numFmtId="1" fontId="4" fillId="6" borderId="30" xfId="0" applyNumberFormat="1" applyFont="1" applyFill="1" applyBorder="1" applyAlignment="1">
      <alignment horizontal="center" wrapText="1"/>
    </xf>
    <xf numFmtId="0" fontId="4" fillId="6" borderId="30" xfId="0" applyNumberFormat="1" applyFont="1" applyFill="1" applyBorder="1" applyAlignment="1">
      <alignment vertical="top" wrapText="1"/>
    </xf>
    <xf numFmtId="1" fontId="4" fillId="6" borderId="30" xfId="0" applyNumberFormat="1" applyFont="1" applyFill="1" applyBorder="1" applyAlignment="1">
      <alignment vertical="top" wrapText="1"/>
    </xf>
    <xf numFmtId="2" fontId="4" fillId="6" borderId="30" xfId="0" applyNumberFormat="1" applyFont="1" applyFill="1" applyBorder="1" applyAlignment="1">
      <alignment vertical="top" wrapText="1"/>
    </xf>
    <xf numFmtId="0" fontId="7" fillId="3" borderId="70" xfId="0" applyNumberFormat="1" applyFont="1" applyFill="1" applyBorder="1" applyAlignment="1">
      <alignment horizontal="center" vertical="top" wrapText="1"/>
    </xf>
    <xf numFmtId="1" fontId="1" fillId="3" borderId="70" xfId="0" applyNumberFormat="1" applyFont="1" applyFill="1" applyBorder="1" applyAlignment="1">
      <alignment horizontal="center" wrapText="1"/>
    </xf>
    <xf numFmtId="1" fontId="5" fillId="3" borderId="70" xfId="0" applyNumberFormat="1" applyFont="1" applyFill="1" applyBorder="1" applyAlignment="1">
      <alignment horizontal="center" wrapText="1"/>
    </xf>
    <xf numFmtId="1" fontId="4" fillId="3" borderId="70" xfId="0" applyNumberFormat="1" applyFont="1" applyFill="1" applyBorder="1" applyAlignment="1">
      <alignment horizontal="center" wrapText="1"/>
    </xf>
    <xf numFmtId="0" fontId="5" fillId="3" borderId="70" xfId="0" applyNumberFormat="1" applyFont="1" applyFill="1" applyBorder="1" applyAlignment="1">
      <alignment horizontal="center"/>
    </xf>
    <xf numFmtId="0" fontId="6" fillId="0" borderId="73" xfId="0" applyNumberFormat="1" applyFont="1" applyBorder="1" applyAlignment="1"/>
    <xf numFmtId="49" fontId="10" fillId="10" borderId="30" xfId="1" applyNumberFormat="1" applyFont="1" applyFill="1" applyBorder="1" applyAlignment="1" applyProtection="1">
      <alignment horizontal="center" wrapText="1"/>
    </xf>
    <xf numFmtId="1" fontId="6" fillId="10" borderId="30" xfId="0" applyNumberFormat="1" applyFont="1" applyFill="1" applyBorder="1" applyAlignment="1">
      <alignment horizontal="center"/>
    </xf>
    <xf numFmtId="1" fontId="4" fillId="10" borderId="66" xfId="0" applyNumberFormat="1" applyFont="1" applyFill="1" applyBorder="1" applyAlignment="1">
      <alignment horizontal="center" wrapText="1"/>
    </xf>
    <xf numFmtId="2" fontId="4" fillId="0" borderId="42" xfId="0" applyNumberFormat="1" applyFont="1" applyBorder="1" applyAlignment="1">
      <alignment horizontal="center" wrapText="1"/>
    </xf>
    <xf numFmtId="0" fontId="2" fillId="6" borderId="40" xfId="0" applyNumberFormat="1" applyFont="1" applyFill="1" applyBorder="1" applyAlignment="1"/>
    <xf numFmtId="0" fontId="0" fillId="6" borderId="40" xfId="0" applyFont="1" applyFill="1" applyBorder="1" applyAlignment="1"/>
    <xf numFmtId="0" fontId="4" fillId="4" borderId="88" xfId="0" applyNumberFormat="1" applyFont="1" applyFill="1" applyBorder="1" applyAlignment="1">
      <alignment horizontal="center" wrapText="1"/>
    </xf>
    <xf numFmtId="1" fontId="1" fillId="4" borderId="88" xfId="0" applyNumberFormat="1" applyFont="1" applyFill="1" applyBorder="1" applyAlignment="1">
      <alignment horizontal="center" wrapText="1"/>
    </xf>
    <xf numFmtId="1" fontId="1" fillId="4" borderId="89" xfId="0" applyNumberFormat="1" applyFont="1" applyFill="1" applyBorder="1" applyAlignment="1">
      <alignment horizontal="center" wrapText="1"/>
    </xf>
    <xf numFmtId="1" fontId="4" fillId="4" borderId="88" xfId="0" applyNumberFormat="1" applyFont="1" applyFill="1" applyBorder="1" applyAlignment="1">
      <alignment horizontal="center"/>
    </xf>
    <xf numFmtId="0" fontId="4" fillId="4" borderId="89" xfId="0" applyNumberFormat="1" applyFont="1" applyFill="1" applyBorder="1" applyAlignment="1">
      <alignment horizontal="center" wrapText="1"/>
    </xf>
    <xf numFmtId="1" fontId="6" fillId="4" borderId="89" xfId="0" applyNumberFormat="1" applyFont="1" applyFill="1" applyBorder="1" applyAlignment="1"/>
    <xf numFmtId="1" fontId="6" fillId="4" borderId="88" xfId="0" applyNumberFormat="1" applyFont="1" applyFill="1" applyBorder="1" applyAlignment="1"/>
    <xf numFmtId="1" fontId="4" fillId="4" borderId="88" xfId="0" applyNumberFormat="1" applyFont="1" applyFill="1" applyBorder="1" applyAlignment="1">
      <alignment horizontal="center" wrapText="1"/>
    </xf>
    <xf numFmtId="1" fontId="4" fillId="4" borderId="90" xfId="0" applyNumberFormat="1" applyFont="1" applyFill="1" applyBorder="1" applyAlignment="1">
      <alignment horizontal="center" wrapText="1"/>
    </xf>
    <xf numFmtId="1" fontId="4" fillId="4" borderId="12" xfId="0" applyNumberFormat="1" applyFont="1" applyFill="1" applyBorder="1" applyAlignment="1">
      <alignment horizontal="center" wrapText="1"/>
    </xf>
    <xf numFmtId="0" fontId="43" fillId="4" borderId="12" xfId="0" applyNumberFormat="1" applyFont="1" applyFill="1" applyBorder="1" applyAlignment="1">
      <alignment horizontal="center" wrapText="1"/>
    </xf>
    <xf numFmtId="0" fontId="4" fillId="4" borderId="30" xfId="0" applyNumberFormat="1" applyFont="1" applyFill="1" applyBorder="1" applyAlignment="1">
      <alignment horizontal="center" wrapText="1"/>
    </xf>
    <xf numFmtId="0" fontId="4" fillId="4" borderId="12" xfId="0" applyNumberFormat="1" applyFont="1" applyFill="1" applyBorder="1" applyAlignment="1">
      <alignment horizontal="center" wrapText="1"/>
    </xf>
    <xf numFmtId="2" fontId="4" fillId="4" borderId="12" xfId="0" applyNumberFormat="1" applyFont="1" applyFill="1" applyBorder="1" applyAlignment="1">
      <alignment horizontal="center" wrapText="1"/>
    </xf>
    <xf numFmtId="2" fontId="4" fillId="4" borderId="30" xfId="0" applyNumberFormat="1" applyFont="1" applyFill="1" applyBorder="1" applyAlignment="1">
      <alignment horizontal="center" wrapText="1"/>
    </xf>
    <xf numFmtId="0" fontId="4" fillId="4" borderId="80" xfId="0" applyNumberFormat="1" applyFont="1" applyFill="1" applyBorder="1" applyAlignment="1">
      <alignment horizontal="center" wrapText="1"/>
    </xf>
    <xf numFmtId="1" fontId="4" fillId="4" borderId="30" xfId="0" applyNumberFormat="1" applyFont="1" applyFill="1" applyBorder="1" applyAlignment="1">
      <alignment horizontal="center" wrapText="1"/>
    </xf>
    <xf numFmtId="0" fontId="4" fillId="4" borderId="30" xfId="0" applyNumberFormat="1" applyFont="1" applyFill="1" applyBorder="1" applyAlignment="1">
      <alignment vertical="top" wrapText="1"/>
    </xf>
    <xf numFmtId="0" fontId="4" fillId="4" borderId="12" xfId="0" applyNumberFormat="1" applyFont="1" applyFill="1" applyBorder="1" applyAlignment="1">
      <alignment vertical="top" wrapText="1"/>
    </xf>
    <xf numFmtId="0" fontId="4" fillId="4" borderId="7" xfId="0" applyNumberFormat="1" applyFont="1" applyFill="1" applyBorder="1" applyAlignment="1">
      <alignment vertical="top" wrapText="1"/>
    </xf>
    <xf numFmtId="1" fontId="4" fillId="4" borderId="7" xfId="0" applyNumberFormat="1" applyFont="1" applyFill="1" applyBorder="1" applyAlignment="1">
      <alignment vertical="top" wrapText="1"/>
    </xf>
    <xf numFmtId="2" fontId="4" fillId="4" borderId="7" xfId="0" applyNumberFormat="1" applyFont="1" applyFill="1" applyBorder="1" applyAlignment="1">
      <alignment vertical="top" wrapText="1"/>
    </xf>
    <xf numFmtId="0" fontId="1" fillId="5" borderId="30" xfId="0" applyNumberFormat="1" applyFont="1" applyFill="1" applyBorder="1" applyAlignment="1">
      <alignment horizontal="center" wrapText="1"/>
    </xf>
    <xf numFmtId="0" fontId="43" fillId="5" borderId="30" xfId="0" applyNumberFormat="1" applyFont="1" applyFill="1" applyBorder="1" applyAlignment="1">
      <alignment horizontal="center" wrapText="1"/>
    </xf>
    <xf numFmtId="0" fontId="44" fillId="5" borderId="7" xfId="0" applyNumberFormat="1" applyFont="1" applyFill="1" applyBorder="1" applyAlignment="1">
      <alignment horizontal="center" wrapText="1"/>
    </xf>
    <xf numFmtId="0" fontId="4" fillId="5" borderId="30" xfId="0" applyNumberFormat="1" applyFont="1" applyFill="1" applyBorder="1" applyAlignment="1">
      <alignment horizontal="center" wrapText="1"/>
    </xf>
    <xf numFmtId="2" fontId="4" fillId="5" borderId="30" xfId="0" applyNumberFormat="1" applyFont="1" applyFill="1" applyBorder="1" applyAlignment="1">
      <alignment horizontal="center" wrapText="1"/>
    </xf>
    <xf numFmtId="2" fontId="4" fillId="5" borderId="7" xfId="0" applyNumberFormat="1" applyFont="1" applyFill="1" applyBorder="1" applyAlignment="1">
      <alignment horizontal="center" wrapText="1"/>
    </xf>
    <xf numFmtId="1" fontId="4" fillId="5" borderId="7" xfId="0" applyNumberFormat="1" applyFont="1" applyFill="1" applyBorder="1" applyAlignment="1">
      <alignment horizontal="center" wrapText="1"/>
    </xf>
    <xf numFmtId="0" fontId="4" fillId="5" borderId="7" xfId="0" applyNumberFormat="1" applyFont="1" applyFill="1" applyBorder="1" applyAlignment="1">
      <alignment horizontal="center" wrapText="1"/>
    </xf>
    <xf numFmtId="0" fontId="4" fillId="5" borderId="7" xfId="0" applyNumberFormat="1" applyFont="1" applyFill="1" applyBorder="1" applyAlignment="1">
      <alignment vertical="top" wrapText="1"/>
    </xf>
    <xf numFmtId="0" fontId="4" fillId="5" borderId="30" xfId="0" applyNumberFormat="1" applyFont="1" applyFill="1" applyBorder="1" applyAlignment="1">
      <alignment vertical="top" wrapText="1"/>
    </xf>
    <xf numFmtId="1" fontId="4" fillId="5" borderId="7" xfId="0" applyNumberFormat="1" applyFont="1" applyFill="1" applyBorder="1" applyAlignment="1">
      <alignment vertical="top" wrapText="1"/>
    </xf>
    <xf numFmtId="2" fontId="4" fillId="5" borderId="7" xfId="0" applyNumberFormat="1" applyFont="1" applyFill="1" applyBorder="1" applyAlignment="1">
      <alignment vertical="top" wrapText="1"/>
    </xf>
    <xf numFmtId="0" fontId="9" fillId="5" borderId="80" xfId="0" applyNumberFormat="1" applyFont="1" applyFill="1" applyBorder="1" applyAlignment="1">
      <alignment horizontal="center" wrapText="1"/>
    </xf>
    <xf numFmtId="1" fontId="1" fillId="5" borderId="80" xfId="0" applyNumberFormat="1" applyFont="1" applyFill="1" applyBorder="1" applyAlignment="1">
      <alignment horizontal="center" wrapText="1"/>
    </xf>
    <xf numFmtId="0" fontId="43" fillId="5" borderId="80" xfId="0" applyNumberFormat="1" applyFont="1" applyFill="1" applyBorder="1" applyAlignment="1">
      <alignment horizontal="center" wrapText="1"/>
    </xf>
    <xf numFmtId="0" fontId="44" fillId="5" borderId="30" xfId="0" applyNumberFormat="1" applyFont="1" applyFill="1" applyBorder="1" applyAlignment="1">
      <alignment horizontal="center" wrapText="1"/>
    </xf>
    <xf numFmtId="0" fontId="4" fillId="5" borderId="80" xfId="0" applyNumberFormat="1" applyFont="1" applyFill="1" applyBorder="1" applyAlignment="1">
      <alignment horizontal="center" wrapText="1"/>
    </xf>
    <xf numFmtId="2" fontId="4" fillId="5" borderId="80" xfId="0" applyNumberFormat="1" applyFont="1" applyFill="1" applyBorder="1" applyAlignment="1">
      <alignment horizontal="center" wrapText="1"/>
    </xf>
    <xf numFmtId="1" fontId="4" fillId="5" borderId="80" xfId="0" applyNumberFormat="1" applyFont="1" applyFill="1" applyBorder="1" applyAlignment="1">
      <alignment horizontal="center" wrapText="1"/>
    </xf>
    <xf numFmtId="0" fontId="4" fillId="5" borderId="80" xfId="0" applyNumberFormat="1" applyFont="1" applyFill="1" applyBorder="1" applyAlignment="1">
      <alignment vertical="top" wrapText="1"/>
    </xf>
    <xf numFmtId="1" fontId="4" fillId="5" borderId="80" xfId="0" applyNumberFormat="1" applyFont="1" applyFill="1" applyBorder="1" applyAlignment="1">
      <alignment vertical="top" wrapText="1"/>
    </xf>
    <xf numFmtId="2" fontId="4" fillId="5" borderId="30" xfId="0" applyNumberFormat="1" applyFont="1" applyFill="1" applyBorder="1" applyAlignment="1">
      <alignment vertical="top" wrapText="1"/>
    </xf>
    <xf numFmtId="2" fontId="4" fillId="5" borderId="80" xfId="0" applyNumberFormat="1" applyFont="1" applyFill="1" applyBorder="1" applyAlignment="1">
      <alignment vertical="top" wrapText="1"/>
    </xf>
    <xf numFmtId="1" fontId="10" fillId="10" borderId="30" xfId="1" applyNumberFormat="1" applyFont="1" applyFill="1" applyBorder="1" applyAlignment="1" applyProtection="1">
      <alignment horizontal="center" wrapText="1"/>
    </xf>
    <xf numFmtId="1" fontId="6" fillId="10" borderId="30" xfId="0" applyNumberFormat="1" applyFont="1" applyFill="1" applyBorder="1" applyAlignment="1"/>
    <xf numFmtId="1" fontId="6" fillId="10" borderId="91" xfId="0" applyNumberFormat="1" applyFont="1" applyFill="1" applyBorder="1" applyAlignment="1"/>
    <xf numFmtId="0" fontId="10" fillId="14" borderId="81" xfId="1" applyFont="1" applyFill="1" applyBorder="1" applyAlignment="1" applyProtection="1">
      <alignment horizontal="center" wrapText="1"/>
    </xf>
    <xf numFmtId="1" fontId="4" fillId="10" borderId="6" xfId="0" applyNumberFormat="1" applyFont="1" applyFill="1" applyBorder="1" applyAlignment="1">
      <alignment horizontal="center" wrapText="1"/>
    </xf>
    <xf numFmtId="0" fontId="43" fillId="10" borderId="30" xfId="0" applyNumberFormat="1" applyFont="1" applyFill="1" applyBorder="1" applyAlignment="1">
      <alignment horizontal="center" wrapText="1"/>
    </xf>
    <xf numFmtId="0" fontId="4" fillId="10" borderId="7" xfId="0" applyNumberFormat="1" applyFont="1" applyFill="1" applyBorder="1" applyAlignment="1">
      <alignment horizontal="center" wrapText="1"/>
    </xf>
    <xf numFmtId="2" fontId="4" fillId="10" borderId="42" xfId="0" applyNumberFormat="1" applyFont="1" applyFill="1" applyBorder="1" applyAlignment="1">
      <alignment horizontal="center" wrapText="1"/>
    </xf>
    <xf numFmtId="2" fontId="4" fillId="10" borderId="30" xfId="0" applyNumberFormat="1" applyFont="1" applyFill="1" applyBorder="1" applyAlignment="1">
      <alignment horizontal="center" wrapText="1"/>
    </xf>
    <xf numFmtId="0" fontId="4" fillId="10" borderId="30" xfId="0" applyNumberFormat="1" applyFont="1" applyFill="1" applyBorder="1" applyAlignment="1">
      <alignment vertical="top" wrapText="1"/>
    </xf>
    <xf numFmtId="1" fontId="4" fillId="10" borderId="30" xfId="0" applyNumberFormat="1" applyFont="1" applyFill="1" applyBorder="1" applyAlignment="1">
      <alignment vertical="top" wrapText="1"/>
    </xf>
    <xf numFmtId="0" fontId="10" fillId="3" borderId="87" xfId="1" applyFont="1" applyFill="1" applyBorder="1" applyAlignment="1" applyProtection="1">
      <alignment horizontal="center" wrapText="1"/>
    </xf>
    <xf numFmtId="0" fontId="6" fillId="10" borderId="50" xfId="0" applyNumberFormat="1" applyFont="1" applyFill="1" applyBorder="1" applyAlignment="1"/>
    <xf numFmtId="0" fontId="4" fillId="10" borderId="50" xfId="0" applyNumberFormat="1" applyFont="1" applyFill="1" applyBorder="1" applyAlignment="1">
      <alignment horizontal="center" wrapText="1"/>
    </xf>
    <xf numFmtId="0" fontId="1" fillId="10" borderId="50" xfId="0" applyNumberFormat="1" applyFont="1" applyFill="1" applyBorder="1" applyAlignment="1">
      <alignment horizontal="center" wrapText="1"/>
    </xf>
    <xf numFmtId="1" fontId="4" fillId="10" borderId="50" xfId="0" applyNumberFormat="1" applyFont="1" applyFill="1" applyBorder="1" applyAlignment="1">
      <alignment horizontal="center"/>
    </xf>
    <xf numFmtId="1" fontId="6" fillId="10" borderId="50" xfId="0" applyNumberFormat="1" applyFont="1" applyFill="1" applyBorder="1" applyAlignment="1"/>
    <xf numFmtId="1" fontId="6" fillId="10" borderId="92" xfId="0" applyNumberFormat="1" applyFont="1" applyFill="1" applyBorder="1" applyAlignment="1"/>
    <xf numFmtId="0" fontId="17" fillId="0" borderId="30" xfId="1" quotePrefix="1" applyFont="1" applyFill="1" applyBorder="1" applyAlignment="1" applyProtection="1">
      <alignment vertical="center" wrapText="1"/>
    </xf>
    <xf numFmtId="0" fontId="1" fillId="10" borderId="92" xfId="0" applyNumberFormat="1" applyFont="1" applyFill="1" applyBorder="1" applyAlignment="1">
      <alignment horizontal="center" wrapText="1"/>
    </xf>
    <xf numFmtId="0" fontId="0" fillId="0" borderId="93" xfId="0" applyFill="1" applyBorder="1" applyAlignment="1">
      <alignment horizontal="center"/>
    </xf>
    <xf numFmtId="0" fontId="6" fillId="10" borderId="69" xfId="0" applyNumberFormat="1" applyFont="1" applyFill="1" applyBorder="1" applyAlignment="1"/>
    <xf numFmtId="1" fontId="6" fillId="10" borderId="69" xfId="0" applyNumberFormat="1" applyFont="1" applyFill="1" applyBorder="1" applyAlignment="1"/>
    <xf numFmtId="0" fontId="16" fillId="0" borderId="80" xfId="1" applyFont="1" applyFill="1" applyBorder="1" applyAlignment="1" applyProtection="1">
      <alignment horizontal="left" wrapText="1"/>
    </xf>
    <xf numFmtId="0" fontId="8" fillId="0" borderId="80" xfId="1" quotePrefix="1" applyFont="1" applyFill="1" applyBorder="1" applyAlignment="1" applyProtection="1">
      <alignment horizontal="center" wrapText="1"/>
    </xf>
    <xf numFmtId="0" fontId="17" fillId="0" borderId="80" xfId="1" quotePrefix="1" applyFont="1" applyFill="1" applyBorder="1" applyAlignment="1" applyProtection="1">
      <alignment vertical="center" wrapText="1"/>
    </xf>
    <xf numFmtId="0" fontId="11" fillId="0" borderId="80" xfId="0" applyFont="1" applyFill="1" applyBorder="1" applyAlignment="1">
      <alignment horizontal="center"/>
    </xf>
    <xf numFmtId="0" fontId="43" fillId="5" borderId="31" xfId="0" applyNumberFormat="1" applyFont="1" applyFill="1" applyBorder="1" applyAlignment="1">
      <alignment horizontal="center" wrapText="1"/>
    </xf>
    <xf numFmtId="0" fontId="4" fillId="5" borderId="31" xfId="0" applyNumberFormat="1" applyFont="1" applyFill="1" applyBorder="1" applyAlignment="1">
      <alignment horizontal="center" wrapText="1"/>
    </xf>
    <xf numFmtId="2" fontId="4" fillId="5" borderId="31" xfId="0" applyNumberFormat="1" applyFont="1" applyFill="1" applyBorder="1" applyAlignment="1">
      <alignment horizontal="center" wrapText="1"/>
    </xf>
    <xf numFmtId="1" fontId="4" fillId="5" borderId="31" xfId="0" applyNumberFormat="1" applyFont="1" applyFill="1" applyBorder="1" applyAlignment="1">
      <alignment horizontal="center" wrapText="1"/>
    </xf>
    <xf numFmtId="0" fontId="4" fillId="5" borderId="31" xfId="0" applyNumberFormat="1" applyFont="1" applyFill="1" applyBorder="1" applyAlignment="1">
      <alignment vertical="top" wrapText="1"/>
    </xf>
    <xf numFmtId="1" fontId="4" fillId="5" borderId="31" xfId="0" applyNumberFormat="1" applyFont="1" applyFill="1" applyBorder="1" applyAlignment="1">
      <alignment vertical="top" wrapText="1"/>
    </xf>
    <xf numFmtId="2" fontId="4" fillId="5" borderId="31" xfId="0" applyNumberFormat="1" applyFont="1" applyFill="1" applyBorder="1" applyAlignment="1">
      <alignment vertical="top" wrapText="1"/>
    </xf>
    <xf numFmtId="0" fontId="13" fillId="18" borderId="30" xfId="0" applyFont="1" applyFill="1" applyBorder="1" applyAlignment="1">
      <alignment vertical="center"/>
    </xf>
    <xf numFmtId="0" fontId="10" fillId="18" borderId="30" xfId="1" quotePrefix="1" applyFont="1" applyFill="1" applyBorder="1" applyAlignment="1" applyProtection="1">
      <alignment vertical="center" wrapText="1"/>
    </xf>
    <xf numFmtId="49" fontId="10" fillId="18" borderId="30" xfId="1" applyNumberFormat="1" applyFont="1" applyFill="1" applyBorder="1" applyAlignment="1" applyProtection="1">
      <alignment horizontal="center" wrapText="1"/>
    </xf>
    <xf numFmtId="0" fontId="10" fillId="18" borderId="30" xfId="1" applyNumberFormat="1" applyFont="1" applyFill="1" applyBorder="1" applyAlignment="1" applyProtection="1">
      <alignment horizontal="center" wrapText="1"/>
    </xf>
    <xf numFmtId="0" fontId="15" fillId="16" borderId="30" xfId="1" applyFont="1" applyFill="1" applyBorder="1" applyAlignment="1" applyProtection="1">
      <alignment horizontal="left" wrapText="1"/>
    </xf>
    <xf numFmtId="1" fontId="23" fillId="16" borderId="30" xfId="0" applyNumberFormat="1" applyFont="1" applyFill="1" applyBorder="1" applyAlignment="1">
      <alignment horizontal="left" wrapText="1"/>
    </xf>
    <xf numFmtId="49" fontId="10" fillId="16" borderId="30" xfId="1" applyNumberFormat="1" applyFont="1" applyFill="1" applyBorder="1" applyAlignment="1" applyProtection="1">
      <alignment horizontal="center" wrapText="1"/>
    </xf>
    <xf numFmtId="0" fontId="10" fillId="16" borderId="30" xfId="1" applyNumberFormat="1" applyFont="1" applyFill="1" applyBorder="1" applyAlignment="1" applyProtection="1">
      <alignment horizontal="center" wrapText="1"/>
    </xf>
    <xf numFmtId="0" fontId="15" fillId="16" borderId="30" xfId="1" applyFont="1" applyFill="1" applyBorder="1" applyAlignment="1" applyProtection="1">
      <alignment horizontal="left" vertical="top" wrapText="1"/>
    </xf>
    <xf numFmtId="1" fontId="1" fillId="0" borderId="30" xfId="0" applyNumberFormat="1" applyFont="1" applyFill="1" applyBorder="1" applyAlignment="1">
      <alignment horizontal="center" wrapText="1"/>
    </xf>
    <xf numFmtId="49" fontId="10" fillId="19" borderId="30" xfId="1" applyNumberFormat="1" applyFont="1" applyFill="1" applyBorder="1" applyAlignment="1" applyProtection="1">
      <alignment horizontal="center" wrapText="1"/>
    </xf>
    <xf numFmtId="0" fontId="10" fillId="19" borderId="30" xfId="1" applyNumberFormat="1" applyFont="1" applyFill="1" applyBorder="1" applyAlignment="1" applyProtection="1">
      <alignment horizontal="center" wrapText="1"/>
    </xf>
    <xf numFmtId="0" fontId="13" fillId="0" borderId="55" xfId="0" applyFont="1" applyFill="1" applyBorder="1" applyAlignment="1">
      <alignment vertical="center"/>
    </xf>
    <xf numFmtId="0" fontId="17" fillId="0" borderId="55" xfId="1" quotePrefix="1" applyFont="1" applyFill="1" applyBorder="1" applyAlignment="1" applyProtection="1">
      <alignment horizontal="center" wrapText="1"/>
    </xf>
    <xf numFmtId="0" fontId="17" fillId="0" borderId="55" xfId="1" quotePrefix="1" applyFont="1" applyFill="1" applyBorder="1" applyAlignment="1" applyProtection="1">
      <alignment vertical="center" wrapText="1"/>
    </xf>
    <xf numFmtId="0" fontId="9" fillId="5" borderId="30" xfId="0" applyNumberFormat="1" applyFont="1" applyFill="1" applyBorder="1" applyAlignment="1">
      <alignment horizontal="center" wrapText="1"/>
    </xf>
    <xf numFmtId="1" fontId="21" fillId="10" borderId="34" xfId="0" applyNumberFormat="1" applyFont="1" applyFill="1" applyBorder="1" applyAlignment="1">
      <alignment horizontal="center"/>
    </xf>
    <xf numFmtId="0" fontId="17" fillId="15" borderId="55" xfId="1" quotePrefix="1" applyFont="1" applyFill="1" applyBorder="1" applyAlignment="1" applyProtection="1">
      <alignment horizontal="center" wrapText="1"/>
    </xf>
    <xf numFmtId="0" fontId="12" fillId="15" borderId="30" xfId="0" applyFont="1" applyFill="1" applyBorder="1"/>
    <xf numFmtId="0" fontId="21" fillId="15" borderId="83" xfId="0" applyFont="1" applyFill="1" applyBorder="1" applyAlignment="1">
      <alignment horizontal="center"/>
    </xf>
    <xf numFmtId="1" fontId="21" fillId="10" borderId="83" xfId="0" applyNumberFormat="1" applyFont="1" applyFill="1" applyBorder="1" applyAlignment="1">
      <alignment horizontal="center"/>
    </xf>
    <xf numFmtId="0" fontId="10" fillId="3" borderId="94" xfId="1" applyFont="1" applyFill="1" applyBorder="1" applyAlignment="1" applyProtection="1">
      <alignment horizontal="center" wrapText="1"/>
    </xf>
    <xf numFmtId="1" fontId="4" fillId="10" borderId="96" xfId="0" applyNumberFormat="1" applyFont="1" applyFill="1" applyBorder="1" applyAlignment="1">
      <alignment horizontal="center" wrapText="1"/>
    </xf>
    <xf numFmtId="0" fontId="4" fillId="10" borderId="97" xfId="0" applyNumberFormat="1" applyFont="1" applyFill="1" applyBorder="1" applyAlignment="1">
      <alignment horizontal="center" wrapText="1"/>
    </xf>
    <xf numFmtId="0" fontId="6" fillId="10" borderId="95" xfId="0" applyNumberFormat="1" applyFont="1" applyFill="1" applyBorder="1" applyAlignment="1"/>
    <xf numFmtId="0" fontId="13" fillId="0" borderId="55" xfId="0" applyFont="1" applyFill="1" applyBorder="1" applyAlignment="1">
      <alignment vertical="center" wrapText="1"/>
    </xf>
    <xf numFmtId="0" fontId="4" fillId="10" borderId="95" xfId="0" applyNumberFormat="1" applyFont="1" applyFill="1" applyBorder="1" applyAlignment="1">
      <alignment horizontal="center" wrapText="1"/>
    </xf>
    <xf numFmtId="0" fontId="17" fillId="0" borderId="55" xfId="1" quotePrefix="1" applyFont="1" applyFill="1" applyBorder="1" applyAlignment="1" applyProtection="1">
      <alignment horizontal="center" vertical="center" wrapText="1"/>
    </xf>
    <xf numFmtId="0" fontId="12" fillId="10" borderId="55" xfId="0" applyFont="1" applyFill="1" applyBorder="1" applyAlignment="1">
      <alignment vertical="center"/>
    </xf>
    <xf numFmtId="1" fontId="4" fillId="10" borderId="96" xfId="0" applyNumberFormat="1" applyFont="1" applyFill="1" applyBorder="1" applyAlignment="1">
      <alignment horizontal="center"/>
    </xf>
    <xf numFmtId="1" fontId="0" fillId="10" borderId="30" xfId="0" applyNumberFormat="1" applyFill="1" applyBorder="1" applyAlignment="1">
      <alignment horizontal="center" vertical="center"/>
    </xf>
    <xf numFmtId="0" fontId="0" fillId="0" borderId="97" xfId="0" applyFill="1" applyBorder="1" applyAlignment="1">
      <alignment horizontal="center"/>
    </xf>
    <xf numFmtId="0" fontId="0" fillId="0" borderId="97" xfId="0" applyFill="1" applyBorder="1" applyAlignment="1">
      <alignment horizontal="center" vertical="center"/>
    </xf>
    <xf numFmtId="1" fontId="4" fillId="10" borderId="95" xfId="0" applyNumberFormat="1" applyFont="1" applyFill="1" applyBorder="1" applyAlignment="1">
      <alignment horizontal="center"/>
    </xf>
    <xf numFmtId="49" fontId="10" fillId="0" borderId="55" xfId="1" applyNumberFormat="1" applyFont="1" applyFill="1" applyBorder="1" applyAlignment="1" applyProtection="1">
      <alignment horizontal="center" wrapText="1"/>
    </xf>
    <xf numFmtId="1" fontId="10" fillId="10" borderId="55" xfId="1" applyNumberFormat="1" applyFont="1" applyFill="1" applyBorder="1" applyAlignment="1" applyProtection="1">
      <alignment horizontal="center" wrapText="1"/>
    </xf>
    <xf numFmtId="0" fontId="10" fillId="0" borderId="82" xfId="1" applyFont="1" applyFill="1" applyBorder="1" applyAlignment="1" applyProtection="1">
      <alignment horizontal="center" wrapText="1"/>
    </xf>
    <xf numFmtId="0" fontId="10" fillId="0" borderId="83" xfId="1" applyFont="1" applyFill="1" applyBorder="1" applyAlignment="1" applyProtection="1">
      <alignment horizontal="center" wrapText="1"/>
    </xf>
    <xf numFmtId="1" fontId="4" fillId="10" borderId="83" xfId="0" applyNumberFormat="1" applyFont="1" applyFill="1" applyBorder="1" applyAlignment="1">
      <alignment horizontal="center" wrapText="1"/>
    </xf>
    <xf numFmtId="0" fontId="43" fillId="10" borderId="83" xfId="0" applyNumberFormat="1" applyFont="1" applyFill="1" applyBorder="1" applyAlignment="1">
      <alignment horizontal="center" wrapText="1"/>
    </xf>
    <xf numFmtId="0" fontId="4" fillId="10" borderId="83" xfId="0" applyNumberFormat="1" applyFont="1" applyFill="1" applyBorder="1" applyAlignment="1">
      <alignment horizontal="center" wrapText="1"/>
    </xf>
    <xf numFmtId="2" fontId="4" fillId="0" borderId="83" xfId="0" applyNumberFormat="1" applyFont="1" applyBorder="1" applyAlignment="1">
      <alignment horizontal="center" wrapText="1"/>
    </xf>
    <xf numFmtId="2" fontId="4" fillId="10" borderId="98" xfId="0" applyNumberFormat="1" applyFont="1" applyFill="1" applyBorder="1" applyAlignment="1">
      <alignment horizontal="center" wrapText="1"/>
    </xf>
    <xf numFmtId="2" fontId="4" fillId="10" borderId="83" xfId="0" applyNumberFormat="1" applyFont="1" applyFill="1" applyBorder="1" applyAlignment="1">
      <alignment horizontal="center" wrapText="1"/>
    </xf>
    <xf numFmtId="0" fontId="4" fillId="10" borderId="83" xfId="0" applyNumberFormat="1" applyFont="1" applyFill="1" applyBorder="1" applyAlignment="1">
      <alignment vertical="top" wrapText="1"/>
    </xf>
    <xf numFmtId="0" fontId="4" fillId="0" borderId="83" xfId="0" applyNumberFormat="1" applyFont="1" applyBorder="1" applyAlignment="1">
      <alignment wrapText="1"/>
    </xf>
    <xf numFmtId="12" fontId="4" fillId="0" borderId="83" xfId="0" applyNumberFormat="1" applyFont="1" applyBorder="1" applyAlignment="1">
      <alignment horizontal="center" wrapText="1"/>
    </xf>
    <xf numFmtId="1" fontId="4" fillId="10" borderId="83" xfId="0" applyNumberFormat="1" applyFont="1" applyFill="1" applyBorder="1" applyAlignment="1">
      <alignment vertical="top" wrapText="1"/>
    </xf>
    <xf numFmtId="2" fontId="4" fillId="0" borderId="83" xfId="0" applyNumberFormat="1" applyFont="1" applyBorder="1" applyAlignment="1">
      <alignment wrapText="1"/>
    </xf>
    <xf numFmtId="0" fontId="17" fillId="0" borderId="83" xfId="1" quotePrefix="1" applyFont="1" applyFill="1" applyBorder="1" applyAlignment="1" applyProtection="1">
      <alignment horizontal="center" wrapText="1"/>
    </xf>
    <xf numFmtId="49" fontId="10" fillId="0" borderId="83" xfId="1" applyNumberFormat="1" applyFont="1" applyFill="1" applyBorder="1" applyAlignment="1" applyProtection="1">
      <alignment horizontal="center" wrapText="1"/>
    </xf>
    <xf numFmtId="1" fontId="10" fillId="10" borderId="83" xfId="1" applyNumberFormat="1" applyFont="1" applyFill="1" applyBorder="1" applyAlignment="1" applyProtection="1">
      <alignment horizontal="center" wrapText="1"/>
    </xf>
    <xf numFmtId="0" fontId="13" fillId="0" borderId="83" xfId="0" applyFont="1" applyFill="1" applyBorder="1" applyAlignment="1">
      <alignment vertical="center"/>
    </xf>
    <xf numFmtId="0" fontId="17" fillId="0" borderId="83" xfId="1" quotePrefix="1" applyFont="1" applyFill="1" applyBorder="1" applyAlignment="1" applyProtection="1">
      <alignment vertical="center" wrapText="1"/>
    </xf>
    <xf numFmtId="0" fontId="17" fillId="0" borderId="97" xfId="1" quotePrefix="1" applyFont="1" applyFill="1" applyBorder="1" applyAlignment="1" applyProtection="1">
      <alignment vertical="center" wrapText="1"/>
    </xf>
    <xf numFmtId="1" fontId="10" fillId="10" borderId="31" xfId="1" applyNumberFormat="1" applyFont="1" applyFill="1" applyBorder="1" applyAlignment="1" applyProtection="1">
      <alignment horizontal="center" wrapText="1"/>
    </xf>
    <xf numFmtId="0" fontId="10" fillId="0" borderId="31" xfId="1" applyFont="1" applyFill="1" applyBorder="1" applyAlignment="1" applyProtection="1">
      <alignment horizontal="center" wrapText="1"/>
    </xf>
    <xf numFmtId="0" fontId="12" fillId="0" borderId="83" xfId="0" applyFont="1" applyFill="1" applyBorder="1"/>
    <xf numFmtId="0" fontId="0" fillId="0" borderId="83" xfId="0" applyFill="1" applyBorder="1" applyAlignment="1">
      <alignment horizontal="center"/>
    </xf>
    <xf numFmtId="1" fontId="0" fillId="10" borderId="83" xfId="0" applyNumberFormat="1" applyFill="1" applyBorder="1" applyAlignment="1">
      <alignment horizontal="center"/>
    </xf>
    <xf numFmtId="1" fontId="0" fillId="10" borderId="0" xfId="0" applyNumberFormat="1" applyFont="1" applyFill="1" applyAlignment="1">
      <alignment vertical="top" wrapText="1"/>
    </xf>
    <xf numFmtId="1" fontId="6" fillId="4" borderId="99" xfId="0" applyNumberFormat="1" applyFont="1" applyFill="1" applyBorder="1" applyAlignment="1"/>
    <xf numFmtId="1" fontId="6" fillId="4" borderId="30" xfId="0" applyNumberFormat="1" applyFont="1" applyFill="1" applyBorder="1" applyAlignment="1"/>
    <xf numFmtId="0" fontId="43" fillId="4" borderId="0" xfId="0" applyNumberFormat="1" applyFont="1" applyFill="1" applyAlignment="1">
      <alignment horizontal="center" wrapText="1"/>
    </xf>
    <xf numFmtId="0" fontId="4" fillId="4" borderId="0" xfId="0" applyNumberFormat="1" applyFont="1" applyFill="1" applyAlignment="1">
      <alignment horizontal="center" wrapText="1"/>
    </xf>
    <xf numFmtId="2" fontId="4" fillId="4" borderId="0" xfId="0" applyNumberFormat="1" applyFont="1" applyFill="1" applyAlignment="1">
      <alignment horizontal="center" wrapText="1"/>
    </xf>
    <xf numFmtId="1" fontId="4" fillId="4" borderId="0" xfId="0" applyNumberFormat="1" applyFont="1" applyFill="1" applyAlignment="1">
      <alignment horizontal="center" wrapText="1"/>
    </xf>
    <xf numFmtId="0" fontId="4" fillId="4" borderId="0" xfId="0" applyNumberFormat="1" applyFont="1" applyFill="1" applyAlignment="1">
      <alignment vertical="top" wrapText="1"/>
    </xf>
    <xf numFmtId="1" fontId="4" fillId="4" borderId="0" xfId="0" applyNumberFormat="1" applyFont="1" applyFill="1" applyAlignment="1">
      <alignment vertical="top" wrapText="1"/>
    </xf>
    <xf numFmtId="2" fontId="4" fillId="4" borderId="0" xfId="0" applyNumberFormat="1" applyFont="1" applyFill="1" applyAlignment="1">
      <alignment vertical="top" wrapText="1"/>
    </xf>
    <xf numFmtId="0" fontId="1" fillId="7" borderId="69" xfId="0" applyNumberFormat="1" applyFont="1" applyFill="1" applyBorder="1" applyAlignment="1">
      <alignment horizontal="center" wrapText="1"/>
    </xf>
    <xf numFmtId="1" fontId="5" fillId="7" borderId="69" xfId="0" applyNumberFormat="1" applyFont="1" applyFill="1" applyBorder="1" applyAlignment="1">
      <alignment horizontal="center" wrapText="1"/>
    </xf>
    <xf numFmtId="1" fontId="1" fillId="7" borderId="73" xfId="0" applyNumberFormat="1" applyFont="1" applyFill="1" applyBorder="1" applyAlignment="1">
      <alignment horizontal="center" wrapText="1"/>
    </xf>
    <xf numFmtId="1" fontId="1" fillId="7" borderId="30" xfId="0" applyNumberFormat="1" applyFont="1" applyFill="1" applyBorder="1" applyAlignment="1">
      <alignment horizontal="center" wrapText="1"/>
    </xf>
    <xf numFmtId="0" fontId="43" fillId="7" borderId="30" xfId="0" applyNumberFormat="1" applyFont="1" applyFill="1" applyBorder="1" applyAlignment="1">
      <alignment horizontal="center" wrapText="1"/>
    </xf>
    <xf numFmtId="0" fontId="4" fillId="7" borderId="30" xfId="0" applyNumberFormat="1" applyFont="1" applyFill="1" applyBorder="1" applyAlignment="1">
      <alignment horizontal="center" wrapText="1"/>
    </xf>
    <xf numFmtId="2" fontId="4" fillId="7" borderId="30" xfId="0" applyNumberFormat="1" applyFont="1" applyFill="1" applyBorder="1" applyAlignment="1">
      <alignment horizontal="center" wrapText="1"/>
    </xf>
    <xf numFmtId="1" fontId="4" fillId="7" borderId="30" xfId="0" applyNumberFormat="1" applyFont="1" applyFill="1" applyBorder="1" applyAlignment="1">
      <alignment horizontal="center" wrapText="1"/>
    </xf>
    <xf numFmtId="0" fontId="4" fillId="7" borderId="30" xfId="0" applyNumberFormat="1" applyFont="1" applyFill="1" applyBorder="1" applyAlignment="1">
      <alignment vertical="top" wrapText="1"/>
    </xf>
    <xf numFmtId="1" fontId="4" fillId="7" borderId="30" xfId="0" applyNumberFormat="1" applyFont="1" applyFill="1" applyBorder="1" applyAlignment="1">
      <alignment vertical="top" wrapText="1"/>
    </xf>
    <xf numFmtId="2" fontId="4" fillId="7" borderId="30" xfId="0" applyNumberFormat="1" applyFont="1" applyFill="1" applyBorder="1" applyAlignment="1">
      <alignment vertical="top" wrapText="1"/>
    </xf>
    <xf numFmtId="0" fontId="17" fillId="0" borderId="83" xfId="1" applyFont="1" applyFill="1" applyBorder="1" applyAlignment="1" applyProtection="1">
      <alignment horizontal="left" wrapText="1"/>
    </xf>
    <xf numFmtId="0" fontId="17" fillId="19" borderId="83" xfId="1" quotePrefix="1" applyFont="1" applyFill="1" applyBorder="1" applyAlignment="1" applyProtection="1">
      <alignment horizontal="center" wrapText="1"/>
    </xf>
    <xf numFmtId="49" fontId="10" fillId="19" borderId="82" xfId="1" applyNumberFormat="1" applyFont="1" applyFill="1" applyBorder="1" applyAlignment="1" applyProtection="1">
      <alignment horizontal="center" wrapText="1"/>
    </xf>
    <xf numFmtId="0" fontId="10" fillId="19" borderId="82" xfId="1" applyFont="1" applyFill="1" applyBorder="1" applyAlignment="1" applyProtection="1">
      <alignment horizontal="center" wrapText="1"/>
    </xf>
    <xf numFmtId="0" fontId="10" fillId="19" borderId="83" xfId="1" applyFont="1" applyFill="1" applyBorder="1" applyAlignment="1" applyProtection="1">
      <alignment horizontal="center" wrapText="1"/>
    </xf>
    <xf numFmtId="1" fontId="4" fillId="0" borderId="30" xfId="0" applyNumberFormat="1" applyFont="1" applyBorder="1" applyAlignment="1">
      <alignment horizontal="center" vertical="top" wrapText="1"/>
    </xf>
    <xf numFmtId="2" fontId="19" fillId="13" borderId="30" xfId="0" applyNumberFormat="1" applyFont="1" applyFill="1" applyBorder="1" applyAlignment="1">
      <alignment horizontal="center" wrapText="1"/>
    </xf>
    <xf numFmtId="0" fontId="17" fillId="21" borderId="83" xfId="1" quotePrefix="1" applyFont="1" applyFill="1" applyBorder="1" applyAlignment="1" applyProtection="1">
      <alignment horizontal="center" wrapText="1"/>
    </xf>
    <xf numFmtId="0" fontId="26" fillId="13" borderId="82" xfId="1" applyFont="1" applyFill="1" applyBorder="1" applyAlignment="1" applyProtection="1">
      <alignment horizontal="center" wrapText="1"/>
    </xf>
    <xf numFmtId="0" fontId="26" fillId="13" borderId="83" xfId="1" applyFont="1" applyFill="1" applyBorder="1" applyAlignment="1" applyProtection="1">
      <alignment horizontal="center" wrapText="1"/>
    </xf>
    <xf numFmtId="0" fontId="6" fillId="13" borderId="69" xfId="0" applyNumberFormat="1" applyFont="1" applyFill="1" applyBorder="1" applyAlignment="1"/>
    <xf numFmtId="0" fontId="17" fillId="13" borderId="83" xfId="1" applyFont="1" applyFill="1" applyBorder="1" applyAlignment="1" applyProtection="1">
      <alignment horizontal="left" wrapText="1"/>
    </xf>
    <xf numFmtId="0" fontId="4" fillId="13" borderId="69" xfId="0" applyNumberFormat="1" applyFont="1" applyFill="1" applyBorder="1" applyAlignment="1">
      <alignment horizontal="center" wrapText="1"/>
    </xf>
    <xf numFmtId="0" fontId="17" fillId="13" borderId="83" xfId="1" quotePrefix="1" applyFont="1" applyFill="1" applyBorder="1" applyAlignment="1" applyProtection="1">
      <alignment horizontal="center" wrapText="1"/>
    </xf>
    <xf numFmtId="0" fontId="1" fillId="13" borderId="69" xfId="0" applyNumberFormat="1" applyFont="1" applyFill="1" applyBorder="1" applyAlignment="1">
      <alignment horizontal="center" wrapText="1"/>
    </xf>
    <xf numFmtId="1" fontId="4" fillId="13" borderId="69" xfId="0" applyNumberFormat="1" applyFont="1" applyFill="1" applyBorder="1" applyAlignment="1">
      <alignment horizontal="center"/>
    </xf>
    <xf numFmtId="49" fontId="10" fillId="13" borderId="82" xfId="1" applyNumberFormat="1" applyFont="1" applyFill="1" applyBorder="1" applyAlignment="1" applyProtection="1">
      <alignment horizontal="center" wrapText="1"/>
    </xf>
    <xf numFmtId="1" fontId="6" fillId="13" borderId="69" xfId="0" applyNumberFormat="1" applyFont="1" applyFill="1" applyBorder="1" applyAlignment="1"/>
    <xf numFmtId="1" fontId="6" fillId="13" borderId="69" xfId="0" applyNumberFormat="1" applyFont="1" applyFill="1" applyBorder="1" applyAlignment="1">
      <alignment horizontal="center"/>
    </xf>
    <xf numFmtId="0" fontId="10" fillId="13" borderId="82" xfId="1" applyFont="1" applyFill="1" applyBorder="1" applyAlignment="1" applyProtection="1">
      <alignment horizontal="center" wrapText="1"/>
    </xf>
    <xf numFmtId="0" fontId="10" fillId="13" borderId="83" xfId="1" applyFont="1" applyFill="1" applyBorder="1" applyAlignment="1" applyProtection="1">
      <alignment horizontal="center" wrapText="1"/>
    </xf>
    <xf numFmtId="1" fontId="4" fillId="13" borderId="69" xfId="0" applyNumberFormat="1" applyFont="1" applyFill="1" applyBorder="1" applyAlignment="1">
      <alignment horizontal="center" wrapText="1"/>
    </xf>
    <xf numFmtId="1" fontId="4" fillId="13" borderId="73" xfId="0" applyNumberFormat="1" applyFont="1" applyFill="1" applyBorder="1" applyAlignment="1">
      <alignment horizontal="center" wrapText="1"/>
    </xf>
    <xf numFmtId="1" fontId="4" fillId="13" borderId="30" xfId="0" applyNumberFormat="1" applyFont="1" applyFill="1" applyBorder="1" applyAlignment="1">
      <alignment horizontal="center" wrapText="1"/>
    </xf>
    <xf numFmtId="0" fontId="43" fillId="13" borderId="30" xfId="0" applyNumberFormat="1" applyFont="1" applyFill="1" applyBorder="1" applyAlignment="1">
      <alignment horizontal="center" wrapText="1"/>
    </xf>
    <xf numFmtId="0" fontId="4" fillId="13" borderId="30" xfId="0" applyNumberFormat="1" applyFont="1" applyFill="1" applyBorder="1" applyAlignment="1">
      <alignment horizontal="center" wrapText="1"/>
    </xf>
    <xf numFmtId="2" fontId="4" fillId="13" borderId="30" xfId="0" applyNumberFormat="1" applyFont="1" applyFill="1" applyBorder="1" applyAlignment="1">
      <alignment horizontal="center" wrapText="1"/>
    </xf>
    <xf numFmtId="2" fontId="4" fillId="13" borderId="42" xfId="0" applyNumberFormat="1" applyFont="1" applyFill="1" applyBorder="1" applyAlignment="1">
      <alignment horizontal="center" wrapText="1"/>
    </xf>
    <xf numFmtId="0" fontId="4" fillId="13" borderId="30" xfId="0" applyNumberFormat="1" applyFont="1" applyFill="1" applyBorder="1" applyAlignment="1">
      <alignment wrapText="1"/>
    </xf>
    <xf numFmtId="12" fontId="4" fillId="13" borderId="30" xfId="0" applyNumberFormat="1" applyFont="1" applyFill="1" applyBorder="1" applyAlignment="1">
      <alignment horizontal="center" wrapText="1"/>
    </xf>
    <xf numFmtId="1" fontId="4" fillId="13" borderId="30" xfId="0" applyNumberFormat="1" applyFont="1" applyFill="1" applyBorder="1" applyAlignment="1">
      <alignment horizontal="center" vertical="top" wrapText="1"/>
    </xf>
    <xf numFmtId="0" fontId="4" fillId="13" borderId="30" xfId="0" applyNumberFormat="1" applyFont="1" applyFill="1" applyBorder="1" applyAlignment="1">
      <alignment horizontal="center" vertical="top" wrapText="1"/>
    </xf>
    <xf numFmtId="2" fontId="4" fillId="13" borderId="30" xfId="0" applyNumberFormat="1" applyFont="1" applyFill="1" applyBorder="1" applyAlignment="1">
      <alignment wrapText="1"/>
    </xf>
    <xf numFmtId="0" fontId="8" fillId="13" borderId="83" xfId="1" applyFont="1" applyFill="1" applyBorder="1" applyAlignment="1" applyProtection="1">
      <alignment horizontal="left" wrapText="1"/>
    </xf>
    <xf numFmtId="0" fontId="19" fillId="13" borderId="69" xfId="0" applyNumberFormat="1" applyFont="1" applyFill="1" applyBorder="1" applyAlignment="1">
      <alignment horizontal="center" wrapText="1"/>
    </xf>
    <xf numFmtId="0" fontId="8" fillId="13" borderId="83" xfId="1" quotePrefix="1" applyFont="1" applyFill="1" applyBorder="1" applyAlignment="1" applyProtection="1">
      <alignment horizontal="center" wrapText="1"/>
    </xf>
    <xf numFmtId="0" fontId="8" fillId="13" borderId="69" xfId="0" applyNumberFormat="1" applyFont="1" applyFill="1" applyBorder="1" applyAlignment="1">
      <alignment horizontal="center" wrapText="1"/>
    </xf>
    <xf numFmtId="1" fontId="19" fillId="13" borderId="69" xfId="0" applyNumberFormat="1" applyFont="1" applyFill="1" applyBorder="1" applyAlignment="1">
      <alignment horizontal="center"/>
    </xf>
    <xf numFmtId="1" fontId="19" fillId="13" borderId="69" xfId="0" applyNumberFormat="1" applyFont="1" applyFill="1" applyBorder="1" applyAlignment="1">
      <alignment horizontal="center" wrapText="1"/>
    </xf>
    <xf numFmtId="49" fontId="19" fillId="13" borderId="82" xfId="1" applyNumberFormat="1" applyFont="1" applyFill="1" applyBorder="1" applyAlignment="1" applyProtection="1">
      <alignment horizontal="center" wrapText="1"/>
    </xf>
    <xf numFmtId="1" fontId="45" fillId="21" borderId="69" xfId="0" applyNumberFormat="1" applyFont="1" applyFill="1" applyBorder="1" applyAlignment="1">
      <alignment horizontal="center"/>
    </xf>
    <xf numFmtId="1" fontId="45" fillId="13" borderId="69" xfId="0" applyNumberFormat="1" applyFont="1" applyFill="1" applyBorder="1" applyAlignment="1">
      <alignment horizontal="center"/>
    </xf>
    <xf numFmtId="0" fontId="19" fillId="13" borderId="82" xfId="1" applyFont="1" applyFill="1" applyBorder="1" applyAlignment="1" applyProtection="1">
      <alignment horizontal="center" wrapText="1"/>
    </xf>
    <xf numFmtId="0" fontId="19" fillId="13" borderId="83" xfId="1" applyFont="1" applyFill="1" applyBorder="1" applyAlignment="1" applyProtection="1">
      <alignment horizontal="center" wrapText="1"/>
    </xf>
    <xf numFmtId="1" fontId="19" fillId="13" borderId="73" xfId="0" applyNumberFormat="1" applyFont="1" applyFill="1" applyBorder="1" applyAlignment="1">
      <alignment horizontal="center" wrapText="1"/>
    </xf>
    <xf numFmtId="0" fontId="46" fillId="13" borderId="30" xfId="0" applyNumberFormat="1" applyFont="1" applyFill="1" applyBorder="1" applyAlignment="1">
      <alignment horizontal="center" wrapText="1"/>
    </xf>
    <xf numFmtId="0" fontId="19" fillId="13" borderId="30" xfId="0" applyNumberFormat="1" applyFont="1" applyFill="1" applyBorder="1" applyAlignment="1">
      <alignment horizontal="center" wrapText="1"/>
    </xf>
    <xf numFmtId="2" fontId="19" fillId="13" borderId="42" xfId="0" applyNumberFormat="1" applyFont="1" applyFill="1" applyBorder="1" applyAlignment="1">
      <alignment horizontal="center" wrapText="1"/>
    </xf>
    <xf numFmtId="1" fontId="1" fillId="10" borderId="69" xfId="0" applyNumberFormat="1" applyFont="1" applyFill="1" applyBorder="1" applyAlignment="1">
      <alignment horizontal="center" wrapText="1"/>
    </xf>
    <xf numFmtId="1" fontId="6" fillId="21" borderId="69" xfId="0" applyNumberFormat="1" applyFont="1" applyFill="1" applyBorder="1" applyAlignment="1">
      <alignment horizontal="center"/>
    </xf>
    <xf numFmtId="1" fontId="1" fillId="13" borderId="69" xfId="0" applyNumberFormat="1" applyFont="1" applyFill="1" applyBorder="1" applyAlignment="1">
      <alignment horizontal="center" wrapText="1"/>
    </xf>
    <xf numFmtId="0" fontId="17" fillId="10" borderId="83" xfId="1" applyFont="1" applyFill="1" applyBorder="1" applyAlignment="1" applyProtection="1">
      <alignment horizontal="left" wrapText="1"/>
    </xf>
    <xf numFmtId="0" fontId="4" fillId="10" borderId="30" xfId="0" applyNumberFormat="1" applyFont="1" applyFill="1" applyBorder="1" applyAlignment="1">
      <alignment horizontal="center" vertical="top" wrapText="1"/>
    </xf>
    <xf numFmtId="1" fontId="4" fillId="10" borderId="30" xfId="0" applyNumberFormat="1" applyFont="1" applyFill="1" applyBorder="1" applyAlignment="1">
      <alignment horizontal="center" vertical="top" wrapText="1"/>
    </xf>
    <xf numFmtId="2" fontId="4" fillId="10" borderId="30" xfId="0" applyNumberFormat="1" applyFont="1" applyFill="1" applyBorder="1" applyAlignment="1">
      <alignment horizontal="center" vertical="top" wrapText="1"/>
    </xf>
    <xf numFmtId="1" fontId="2" fillId="6" borderId="66" xfId="0" applyNumberFormat="1" applyFont="1" applyFill="1" applyBorder="1" applyAlignment="1"/>
    <xf numFmtId="2" fontId="47" fillId="6" borderId="66" xfId="0" applyNumberFormat="1" applyFont="1" applyFill="1" applyBorder="1" applyAlignment="1">
      <alignment horizontal="center"/>
    </xf>
    <xf numFmtId="0" fontId="44" fillId="6" borderId="30" xfId="0" applyNumberFormat="1" applyFont="1" applyFill="1" applyBorder="1" applyAlignment="1">
      <alignment horizontal="center" wrapText="1"/>
    </xf>
    <xf numFmtId="0" fontId="4" fillId="6" borderId="30" xfId="0" applyNumberFormat="1" applyFont="1" applyFill="1" applyBorder="1" applyAlignment="1">
      <alignment horizontal="center" vertical="top" wrapText="1"/>
    </xf>
    <xf numFmtId="1" fontId="4" fillId="6" borderId="30" xfId="0" applyNumberFormat="1" applyFont="1" applyFill="1" applyBorder="1" applyAlignment="1">
      <alignment horizontal="center" vertical="top" wrapText="1"/>
    </xf>
    <xf numFmtId="2" fontId="4" fillId="6" borderId="30" xfId="0" applyNumberFormat="1" applyFont="1" applyFill="1" applyBorder="1" applyAlignment="1">
      <alignment horizontal="center" vertical="top" wrapText="1"/>
    </xf>
    <xf numFmtId="1" fontId="6" fillId="8" borderId="99" xfId="0" applyNumberFormat="1" applyFont="1" applyFill="1" applyBorder="1" applyAlignment="1"/>
    <xf numFmtId="1" fontId="6" fillId="8" borderId="30" xfId="0" applyNumberFormat="1" applyFont="1" applyFill="1" applyBorder="1" applyAlignment="1"/>
    <xf numFmtId="0" fontId="43" fillId="8" borderId="30" xfId="0" applyNumberFormat="1" applyFont="1" applyFill="1" applyBorder="1" applyAlignment="1">
      <alignment horizontal="center" wrapText="1"/>
    </xf>
    <xf numFmtId="0" fontId="44" fillId="8" borderId="30" xfId="0" applyNumberFormat="1" applyFont="1" applyFill="1" applyBorder="1" applyAlignment="1">
      <alignment horizontal="center" wrapText="1"/>
    </xf>
    <xf numFmtId="0" fontId="4" fillId="8" borderId="30" xfId="0" applyNumberFormat="1" applyFont="1" applyFill="1" applyBorder="1" applyAlignment="1">
      <alignment horizontal="center" wrapText="1"/>
    </xf>
    <xf numFmtId="2" fontId="4" fillId="8" borderId="30" xfId="0" applyNumberFormat="1" applyFont="1" applyFill="1" applyBorder="1" applyAlignment="1">
      <alignment horizontal="center" wrapText="1"/>
    </xf>
    <xf numFmtId="1" fontId="4" fillId="8" borderId="30" xfId="0" applyNumberFormat="1" applyFont="1" applyFill="1" applyBorder="1" applyAlignment="1">
      <alignment horizontal="center" wrapText="1"/>
    </xf>
    <xf numFmtId="0" fontId="4" fillId="8" borderId="30" xfId="0" applyNumberFormat="1" applyFont="1" applyFill="1" applyBorder="1" applyAlignment="1">
      <alignment horizontal="center" vertical="top" wrapText="1"/>
    </xf>
    <xf numFmtId="1" fontId="4" fillId="8" borderId="30" xfId="0" applyNumberFormat="1" applyFont="1" applyFill="1" applyBorder="1" applyAlignment="1">
      <alignment horizontal="center" vertical="top" wrapText="1"/>
    </xf>
    <xf numFmtId="2" fontId="4" fillId="8" borderId="30" xfId="0" applyNumberFormat="1" applyFont="1" applyFill="1" applyBorder="1" applyAlignment="1">
      <alignment horizontal="center" vertical="top" wrapText="1"/>
    </xf>
    <xf numFmtId="0" fontId="44" fillId="7" borderId="30" xfId="0" applyNumberFormat="1" applyFont="1" applyFill="1" applyBorder="1" applyAlignment="1">
      <alignment horizontal="center" wrapText="1"/>
    </xf>
    <xf numFmtId="0" fontId="4" fillId="7" borderId="30" xfId="0" applyNumberFormat="1" applyFont="1" applyFill="1" applyBorder="1" applyAlignment="1">
      <alignment horizontal="center" vertical="top" wrapText="1"/>
    </xf>
    <xf numFmtId="1" fontId="4" fillId="7" borderId="30" xfId="0" applyNumberFormat="1" applyFont="1" applyFill="1" applyBorder="1" applyAlignment="1">
      <alignment horizontal="center" vertical="top" wrapText="1"/>
    </xf>
    <xf numFmtId="2" fontId="4" fillId="7" borderId="30" xfId="0" applyNumberFormat="1" applyFont="1" applyFill="1" applyBorder="1" applyAlignment="1">
      <alignment horizontal="center" vertical="top" wrapText="1"/>
    </xf>
    <xf numFmtId="0" fontId="17" fillId="19" borderId="83" xfId="1" applyFont="1" applyFill="1" applyBorder="1" applyAlignment="1" applyProtection="1">
      <alignment horizontal="center" wrapText="1"/>
    </xf>
    <xf numFmtId="49" fontId="10" fillId="19" borderId="83" xfId="1" applyNumberFormat="1" applyFont="1" applyFill="1" applyBorder="1" applyAlignment="1" applyProtection="1">
      <alignment horizontal="center" wrapText="1"/>
    </xf>
    <xf numFmtId="0" fontId="17" fillId="13" borderId="83" xfId="1" applyFont="1" applyFill="1" applyBorder="1" applyAlignment="1" applyProtection="1">
      <alignment horizontal="center" wrapText="1"/>
    </xf>
    <xf numFmtId="49" fontId="10" fillId="13" borderId="83" xfId="1" applyNumberFormat="1" applyFont="1" applyFill="1" applyBorder="1" applyAlignment="1" applyProtection="1">
      <alignment horizontal="center" wrapText="1"/>
    </xf>
    <xf numFmtId="1" fontId="6" fillId="0" borderId="69" xfId="0" applyNumberFormat="1" applyFont="1" applyBorder="1" applyAlignment="1"/>
    <xf numFmtId="2" fontId="4" fillId="13" borderId="30" xfId="0" applyNumberFormat="1" applyFont="1" applyFill="1" applyBorder="1" applyAlignment="1">
      <alignment horizontal="center" vertical="top" wrapText="1"/>
    </xf>
    <xf numFmtId="0" fontId="8" fillId="0" borderId="83" xfId="1" applyFont="1" applyFill="1" applyBorder="1" applyAlignment="1" applyProtection="1">
      <alignment horizontal="left" wrapText="1"/>
    </xf>
    <xf numFmtId="2" fontId="47" fillId="6" borderId="66" xfId="0" applyNumberFormat="1" applyFont="1" applyFill="1" applyBorder="1" applyAlignment="1"/>
    <xf numFmtId="0" fontId="1" fillId="9" borderId="69" xfId="0" applyNumberFormat="1" applyFont="1" applyFill="1" applyBorder="1" applyAlignment="1">
      <alignment horizontal="center" wrapText="1"/>
    </xf>
    <xf numFmtId="1" fontId="5" fillId="9" borderId="69" xfId="0" applyNumberFormat="1" applyFont="1" applyFill="1" applyBorder="1" applyAlignment="1">
      <alignment horizontal="center" wrapText="1"/>
    </xf>
    <xf numFmtId="1" fontId="1" fillId="9" borderId="73" xfId="0" applyNumberFormat="1" applyFont="1" applyFill="1" applyBorder="1" applyAlignment="1">
      <alignment horizontal="center" wrapText="1"/>
    </xf>
    <xf numFmtId="1" fontId="1" fillId="9" borderId="30" xfId="0" applyNumberFormat="1" applyFont="1" applyFill="1" applyBorder="1" applyAlignment="1">
      <alignment horizontal="center" wrapText="1"/>
    </xf>
    <xf numFmtId="0" fontId="43" fillId="9" borderId="30" xfId="0" applyNumberFormat="1" applyFont="1" applyFill="1" applyBorder="1" applyAlignment="1">
      <alignment horizontal="center" wrapText="1"/>
    </xf>
    <xf numFmtId="0" fontId="4" fillId="9" borderId="30" xfId="0" applyNumberFormat="1" applyFont="1" applyFill="1" applyBorder="1" applyAlignment="1">
      <alignment horizontal="center" wrapText="1"/>
    </xf>
    <xf numFmtId="2" fontId="4" fillId="9" borderId="30" xfId="0" applyNumberFormat="1" applyFont="1" applyFill="1" applyBorder="1" applyAlignment="1">
      <alignment horizontal="center" wrapText="1"/>
    </xf>
    <xf numFmtId="1" fontId="4" fillId="9" borderId="30" xfId="0" applyNumberFormat="1" applyFont="1" applyFill="1" applyBorder="1" applyAlignment="1">
      <alignment horizontal="center" wrapText="1"/>
    </xf>
    <xf numFmtId="0" fontId="4" fillId="9" borderId="30" xfId="0" applyNumberFormat="1" applyFont="1" applyFill="1" applyBorder="1" applyAlignment="1">
      <alignment horizontal="center" vertical="top" wrapText="1"/>
    </xf>
    <xf numFmtId="1" fontId="4" fillId="9" borderId="30" xfId="0" applyNumberFormat="1" applyFont="1" applyFill="1" applyBorder="1" applyAlignment="1">
      <alignment horizontal="center" vertical="top" wrapText="1"/>
    </xf>
    <xf numFmtId="2" fontId="4" fillId="9" borderId="30" xfId="0" applyNumberFormat="1" applyFont="1" applyFill="1" applyBorder="1" applyAlignment="1">
      <alignment horizontal="center" vertical="top" wrapText="1"/>
    </xf>
    <xf numFmtId="0" fontId="10" fillId="20" borderId="83" xfId="1" applyFont="1" applyFill="1" applyBorder="1" applyAlignment="1" applyProtection="1">
      <alignment horizontal="center" wrapText="1"/>
    </xf>
    <xf numFmtId="0" fontId="6" fillId="3" borderId="69" xfId="0" applyNumberFormat="1" applyFont="1" applyFill="1" applyBorder="1" applyAlignment="1"/>
    <xf numFmtId="0" fontId="17" fillId="3" borderId="83" xfId="1" applyFont="1" applyFill="1" applyBorder="1" applyAlignment="1" applyProtection="1">
      <alignment horizontal="left" wrapText="1"/>
    </xf>
    <xf numFmtId="49" fontId="10" fillId="3" borderId="83" xfId="1" applyNumberFormat="1" applyFont="1" applyFill="1" applyBorder="1" applyAlignment="1" applyProtection="1">
      <alignment horizontal="center" wrapText="1"/>
    </xf>
    <xf numFmtId="49" fontId="10" fillId="3" borderId="82" xfId="1" applyNumberFormat="1" applyFont="1" applyFill="1" applyBorder="1" applyAlignment="1" applyProtection="1">
      <alignment horizontal="center" wrapText="1"/>
    </xf>
    <xf numFmtId="1" fontId="6" fillId="3" borderId="69" xfId="0" applyNumberFormat="1" applyFont="1" applyFill="1" applyBorder="1" applyAlignment="1"/>
    <xf numFmtId="1" fontId="6" fillId="3" borderId="69" xfId="0" applyNumberFormat="1" applyFont="1" applyFill="1" applyBorder="1" applyAlignment="1">
      <alignment horizontal="center"/>
    </xf>
    <xf numFmtId="0" fontId="43" fillId="3" borderId="30" xfId="0" applyNumberFormat="1" applyFont="1" applyFill="1" applyBorder="1" applyAlignment="1">
      <alignment horizontal="center" wrapText="1"/>
    </xf>
    <xf numFmtId="2" fontId="4" fillId="3" borderId="30" xfId="0" applyNumberFormat="1" applyFont="1" applyFill="1" applyBorder="1" applyAlignment="1">
      <alignment horizontal="center" wrapText="1"/>
    </xf>
    <xf numFmtId="2" fontId="4" fillId="3" borderId="42" xfId="0" applyNumberFormat="1" applyFont="1" applyFill="1" applyBorder="1" applyAlignment="1">
      <alignment horizontal="center" wrapText="1"/>
    </xf>
    <xf numFmtId="0" fontId="4" fillId="3" borderId="30" xfId="0" applyNumberFormat="1" applyFont="1" applyFill="1" applyBorder="1" applyAlignment="1">
      <alignment horizontal="center" vertical="top" wrapText="1"/>
    </xf>
    <xf numFmtId="0" fontId="4" fillId="3" borderId="30" xfId="0" applyNumberFormat="1" applyFont="1" applyFill="1" applyBorder="1" applyAlignment="1">
      <alignment wrapText="1"/>
    </xf>
    <xf numFmtId="12" fontId="4" fillId="3" borderId="30" xfId="0" applyNumberFormat="1" applyFont="1" applyFill="1" applyBorder="1" applyAlignment="1">
      <alignment horizontal="center" wrapText="1"/>
    </xf>
    <xf numFmtId="1" fontId="4" fillId="3" borderId="30" xfId="0" applyNumberFormat="1" applyFont="1" applyFill="1" applyBorder="1" applyAlignment="1">
      <alignment horizontal="center" vertical="top" wrapText="1"/>
    </xf>
    <xf numFmtId="2" fontId="4" fillId="3" borderId="30" xfId="0" applyNumberFormat="1" applyFont="1" applyFill="1" applyBorder="1" applyAlignment="1">
      <alignment wrapText="1"/>
    </xf>
    <xf numFmtId="1" fontId="4" fillId="20" borderId="69" xfId="0" applyNumberFormat="1" applyFont="1" applyFill="1" applyBorder="1" applyAlignment="1">
      <alignment horizontal="center" wrapText="1"/>
    </xf>
    <xf numFmtId="0" fontId="10" fillId="10" borderId="69" xfId="0" applyNumberFormat="1" applyFont="1" applyFill="1" applyBorder="1" applyAlignment="1">
      <alignment horizontal="center" wrapText="1"/>
    </xf>
    <xf numFmtId="1" fontId="17" fillId="10" borderId="69" xfId="0" applyNumberFormat="1" applyFont="1" applyFill="1" applyBorder="1" applyAlignment="1">
      <alignment horizontal="center" wrapText="1"/>
    </xf>
    <xf numFmtId="0" fontId="17" fillId="10" borderId="83" xfId="1" quotePrefix="1" applyFont="1" applyFill="1" applyBorder="1" applyAlignment="1" applyProtection="1">
      <alignment horizontal="center" wrapText="1"/>
    </xf>
    <xf numFmtId="49" fontId="10" fillId="10" borderId="83" xfId="1" applyNumberFormat="1" applyFont="1" applyFill="1" applyBorder="1" applyAlignment="1" applyProtection="1">
      <alignment horizontal="center" wrapText="1"/>
    </xf>
    <xf numFmtId="49" fontId="10" fillId="10" borderId="82" xfId="1" applyNumberFormat="1" applyFont="1" applyFill="1" applyBorder="1" applyAlignment="1" applyProtection="1">
      <alignment horizontal="center" wrapText="1"/>
    </xf>
    <xf numFmtId="1" fontId="48" fillId="10" borderId="69" xfId="0" applyNumberFormat="1" applyFont="1" applyFill="1" applyBorder="1" applyAlignment="1">
      <alignment horizontal="center"/>
    </xf>
    <xf numFmtId="0" fontId="10" fillId="10" borderId="82" xfId="1" applyFont="1" applyFill="1" applyBorder="1" applyAlignment="1" applyProtection="1">
      <alignment horizontal="center" wrapText="1"/>
    </xf>
    <xf numFmtId="0" fontId="10" fillId="10" borderId="83" xfId="1" applyFont="1" applyFill="1" applyBorder="1" applyAlignment="1" applyProtection="1">
      <alignment horizontal="center" wrapText="1"/>
    </xf>
    <xf numFmtId="49" fontId="19" fillId="13" borderId="83" xfId="1" applyNumberFormat="1" applyFont="1" applyFill="1" applyBorder="1" applyAlignment="1" applyProtection="1">
      <alignment horizontal="center" wrapText="1"/>
    </xf>
    <xf numFmtId="2" fontId="4" fillId="3" borderId="30" xfId="0" applyNumberFormat="1" applyFont="1" applyFill="1" applyBorder="1" applyAlignment="1">
      <alignment horizontal="center" vertical="top" wrapText="1"/>
    </xf>
    <xf numFmtId="0" fontId="1" fillId="11" borderId="69" xfId="0" applyNumberFormat="1" applyFont="1" applyFill="1" applyBorder="1" applyAlignment="1">
      <alignment horizontal="center" wrapText="1"/>
    </xf>
    <xf numFmtId="1" fontId="5" fillId="11" borderId="69" xfId="0" applyNumberFormat="1" applyFont="1" applyFill="1" applyBorder="1" applyAlignment="1">
      <alignment horizontal="center" wrapText="1"/>
    </xf>
    <xf numFmtId="1" fontId="1" fillId="11" borderId="73" xfId="0" applyNumberFormat="1" applyFont="1" applyFill="1" applyBorder="1" applyAlignment="1">
      <alignment horizontal="center" wrapText="1"/>
    </xf>
    <xf numFmtId="1" fontId="1" fillId="11" borderId="30" xfId="0" applyNumberFormat="1" applyFont="1" applyFill="1" applyBorder="1" applyAlignment="1">
      <alignment horizontal="center" wrapText="1"/>
    </xf>
    <xf numFmtId="0" fontId="43" fillId="11" borderId="30" xfId="0" applyNumberFormat="1" applyFont="1" applyFill="1" applyBorder="1" applyAlignment="1">
      <alignment horizontal="center" wrapText="1"/>
    </xf>
    <xf numFmtId="0" fontId="4" fillId="11" borderId="30" xfId="0" applyNumberFormat="1" applyFont="1" applyFill="1" applyBorder="1" applyAlignment="1">
      <alignment horizontal="center" wrapText="1"/>
    </xf>
    <xf numFmtId="2" fontId="4" fillId="11" borderId="30" xfId="0" applyNumberFormat="1" applyFont="1" applyFill="1" applyBorder="1" applyAlignment="1">
      <alignment horizontal="center" wrapText="1"/>
    </xf>
    <xf numFmtId="1" fontId="4" fillId="11" borderId="30" xfId="0" applyNumberFormat="1" applyFont="1" applyFill="1" applyBorder="1" applyAlignment="1">
      <alignment horizontal="center" wrapText="1"/>
    </xf>
    <xf numFmtId="0" fontId="4" fillId="11" borderId="30" xfId="0" applyNumberFormat="1" applyFont="1" applyFill="1" applyBorder="1" applyAlignment="1">
      <alignment horizontal="center" vertical="top" wrapText="1"/>
    </xf>
    <xf numFmtId="1" fontId="4" fillId="11" borderId="30" xfId="0" applyNumberFormat="1" applyFont="1" applyFill="1" applyBorder="1" applyAlignment="1">
      <alignment horizontal="center" vertical="top" wrapText="1"/>
    </xf>
    <xf numFmtId="2" fontId="4" fillId="11" borderId="30" xfId="0" applyNumberFormat="1" applyFont="1" applyFill="1" applyBorder="1" applyAlignment="1">
      <alignment horizontal="center" vertical="top" wrapText="1"/>
    </xf>
    <xf numFmtId="0" fontId="17" fillId="3" borderId="83" xfId="1" applyFont="1" applyFill="1" applyBorder="1" applyAlignment="1" applyProtection="1">
      <alignment horizontal="center" wrapText="1"/>
    </xf>
    <xf numFmtId="0" fontId="17" fillId="3" borderId="83" xfId="1" quotePrefix="1" applyFont="1" applyFill="1" applyBorder="1" applyAlignment="1" applyProtection="1">
      <alignment horizontal="center" wrapText="1"/>
    </xf>
    <xf numFmtId="0" fontId="25" fillId="13" borderId="83" xfId="1" applyFont="1" applyFill="1" applyBorder="1" applyAlignment="1" applyProtection="1">
      <alignment horizontal="left" wrapText="1"/>
    </xf>
    <xf numFmtId="0" fontId="25" fillId="13" borderId="83" xfId="1" applyFont="1" applyFill="1" applyBorder="1" applyAlignment="1" applyProtection="1">
      <alignment horizontal="center" wrapText="1"/>
    </xf>
    <xf numFmtId="0" fontId="25" fillId="13" borderId="83" xfId="1" quotePrefix="1" applyFont="1" applyFill="1" applyBorder="1" applyAlignment="1" applyProtection="1">
      <alignment horizontal="center" wrapText="1"/>
    </xf>
    <xf numFmtId="0" fontId="25" fillId="13" borderId="69" xfId="0" applyNumberFormat="1" applyFont="1" applyFill="1" applyBorder="1" applyAlignment="1">
      <alignment horizontal="center" wrapText="1"/>
    </xf>
    <xf numFmtId="1" fontId="26" fillId="13" borderId="69" xfId="0" applyNumberFormat="1" applyFont="1" applyFill="1" applyBorder="1" applyAlignment="1">
      <alignment horizontal="center"/>
    </xf>
    <xf numFmtId="49" fontId="26" fillId="13" borderId="83" xfId="1" applyNumberFormat="1" applyFont="1" applyFill="1" applyBorder="1" applyAlignment="1" applyProtection="1">
      <alignment horizontal="center" wrapText="1"/>
    </xf>
    <xf numFmtId="49" fontId="26" fillId="13" borderId="82" xfId="1" applyNumberFormat="1" applyFont="1" applyFill="1" applyBorder="1" applyAlignment="1" applyProtection="1">
      <alignment horizontal="center" wrapText="1"/>
    </xf>
    <xf numFmtId="1" fontId="49" fillId="13" borderId="69" xfId="0" applyNumberFormat="1" applyFont="1" applyFill="1" applyBorder="1" applyAlignment="1">
      <alignment horizontal="center"/>
    </xf>
    <xf numFmtId="2" fontId="19" fillId="3" borderId="30" xfId="0" applyNumberFormat="1" applyFont="1" applyFill="1" applyBorder="1" applyAlignment="1">
      <alignment horizontal="center" wrapText="1"/>
    </xf>
    <xf numFmtId="1" fontId="49" fillId="21" borderId="69" xfId="0" applyNumberFormat="1" applyFont="1" applyFill="1" applyBorder="1" applyAlignment="1">
      <alignment horizontal="center"/>
    </xf>
    <xf numFmtId="0" fontId="17" fillId="19" borderId="31" xfId="1" quotePrefix="1" applyFont="1" applyFill="1" applyBorder="1" applyAlignment="1" applyProtection="1">
      <alignment horizontal="center" wrapText="1"/>
    </xf>
    <xf numFmtId="0" fontId="1" fillId="10" borderId="70" xfId="0" applyNumberFormat="1" applyFont="1" applyFill="1" applyBorder="1" applyAlignment="1">
      <alignment horizontal="center" wrapText="1"/>
    </xf>
    <xf numFmtId="1" fontId="4" fillId="10" borderId="70" xfId="0" applyNumberFormat="1" applyFont="1" applyFill="1" applyBorder="1" applyAlignment="1">
      <alignment horizontal="center"/>
    </xf>
    <xf numFmtId="49" fontId="10" fillId="19" borderId="31" xfId="1" applyNumberFormat="1" applyFont="1" applyFill="1" applyBorder="1" applyAlignment="1" applyProtection="1">
      <alignment horizontal="center" wrapText="1"/>
    </xf>
    <xf numFmtId="49" fontId="10" fillId="19" borderId="100" xfId="1" applyNumberFormat="1" applyFont="1" applyFill="1" applyBorder="1" applyAlignment="1" applyProtection="1">
      <alignment horizontal="center" wrapText="1"/>
    </xf>
    <xf numFmtId="1" fontId="6" fillId="21" borderId="70" xfId="0" applyNumberFormat="1" applyFont="1" applyFill="1" applyBorder="1" applyAlignment="1">
      <alignment horizontal="center"/>
    </xf>
    <xf numFmtId="1" fontId="6" fillId="10" borderId="70" xfId="0" applyNumberFormat="1" applyFont="1" applyFill="1" applyBorder="1" applyAlignment="1">
      <alignment horizontal="center"/>
    </xf>
    <xf numFmtId="1" fontId="4" fillId="10" borderId="39" xfId="0" applyNumberFormat="1" applyFont="1" applyFill="1" applyBorder="1" applyAlignment="1">
      <alignment horizontal="center" wrapText="1"/>
    </xf>
    <xf numFmtId="0" fontId="43" fillId="10" borderId="39" xfId="0" applyNumberFormat="1" applyFont="1" applyFill="1" applyBorder="1" applyAlignment="1">
      <alignment horizontal="center" wrapText="1"/>
    </xf>
    <xf numFmtId="0" fontId="4" fillId="10" borderId="39" xfId="0" applyNumberFormat="1" applyFont="1" applyFill="1" applyBorder="1" applyAlignment="1">
      <alignment horizontal="center" wrapText="1"/>
    </xf>
    <xf numFmtId="2" fontId="4" fillId="0" borderId="39" xfId="0" applyNumberFormat="1" applyFont="1" applyBorder="1" applyAlignment="1">
      <alignment horizontal="center" wrapText="1"/>
    </xf>
    <xf numFmtId="2" fontId="4" fillId="0" borderId="101" xfId="0" applyNumberFormat="1" applyFont="1" applyBorder="1" applyAlignment="1">
      <alignment horizontal="center" wrapText="1"/>
    </xf>
    <xf numFmtId="0" fontId="4" fillId="10" borderId="39" xfId="0" applyNumberFormat="1" applyFont="1" applyFill="1" applyBorder="1" applyAlignment="1">
      <alignment horizontal="center" vertical="top" wrapText="1"/>
    </xf>
    <xf numFmtId="0" fontId="4" fillId="0" borderId="39" xfId="0" applyNumberFormat="1" applyFont="1" applyBorder="1" applyAlignment="1">
      <alignment wrapText="1"/>
    </xf>
    <xf numFmtId="12" fontId="4" fillId="0" borderId="39" xfId="0" applyNumberFormat="1" applyFont="1" applyBorder="1" applyAlignment="1">
      <alignment horizontal="center" wrapText="1"/>
    </xf>
    <xf numFmtId="1" fontId="4" fillId="10" borderId="39" xfId="0" applyNumberFormat="1" applyFont="1" applyFill="1" applyBorder="1" applyAlignment="1">
      <alignment horizontal="center" vertical="top" wrapText="1"/>
    </xf>
    <xf numFmtId="2" fontId="4" fillId="0" borderId="39" xfId="0" applyNumberFormat="1" applyFont="1" applyBorder="1" applyAlignment="1">
      <alignment wrapText="1"/>
    </xf>
    <xf numFmtId="1" fontId="1" fillId="12" borderId="69" xfId="0" applyNumberFormat="1" applyFont="1" applyFill="1" applyBorder="1" applyAlignment="1">
      <alignment horizontal="center" wrapText="1"/>
    </xf>
    <xf numFmtId="1" fontId="6" fillId="12" borderId="73" xfId="0" applyNumberFormat="1" applyFont="1" applyFill="1" applyBorder="1" applyAlignment="1"/>
    <xf numFmtId="1" fontId="6" fillId="12" borderId="66" xfId="0" applyNumberFormat="1" applyFont="1" applyFill="1" applyBorder="1" applyAlignment="1"/>
    <xf numFmtId="0" fontId="17" fillId="5" borderId="83" xfId="1" quotePrefix="1" applyFont="1" applyFill="1" applyBorder="1" applyAlignment="1" applyProtection="1">
      <alignment horizontal="center" wrapText="1"/>
    </xf>
    <xf numFmtId="1" fontId="6" fillId="5" borderId="83" xfId="0" applyNumberFormat="1" applyFont="1" applyFill="1" applyBorder="1" applyAlignment="1"/>
    <xf numFmtId="0" fontId="2" fillId="5" borderId="83" xfId="0" applyNumberFormat="1" applyFont="1" applyFill="1" applyBorder="1" applyAlignment="1"/>
    <xf numFmtId="1" fontId="2" fillId="5" borderId="83" xfId="0" applyNumberFormat="1" applyFont="1" applyFill="1" applyBorder="1" applyAlignment="1"/>
    <xf numFmtId="1" fontId="50" fillId="5" borderId="83" xfId="0" applyNumberFormat="1" applyFont="1" applyFill="1" applyBorder="1" applyAlignment="1">
      <alignment horizontal="center" vertical="center"/>
    </xf>
    <xf numFmtId="2" fontId="47" fillId="5" borderId="83" xfId="0" applyNumberFormat="1" applyFont="1" applyFill="1" applyBorder="1" applyAlignment="1"/>
    <xf numFmtId="0" fontId="51" fillId="5" borderId="83" xfId="0" applyNumberFormat="1" applyFont="1" applyFill="1" applyBorder="1" applyAlignment="1">
      <alignment horizontal="center" wrapText="1"/>
    </xf>
    <xf numFmtId="0" fontId="10" fillId="5" borderId="83" xfId="0" applyNumberFormat="1" applyFont="1" applyFill="1" applyBorder="1" applyAlignment="1">
      <alignment horizontal="center" wrapText="1"/>
    </xf>
    <xf numFmtId="0" fontId="10" fillId="5" borderId="83" xfId="0" applyNumberFormat="1" applyFont="1" applyFill="1" applyBorder="1" applyAlignment="1">
      <alignment horizontal="center" vertical="top" wrapText="1"/>
    </xf>
    <xf numFmtId="1" fontId="6" fillId="28" borderId="102" xfId="0" applyNumberFormat="1" applyFont="1" applyFill="1" applyBorder="1" applyAlignment="1"/>
    <xf numFmtId="1" fontId="50" fillId="0" borderId="104" xfId="0" applyNumberFormat="1" applyFont="1" applyBorder="1" applyAlignment="1">
      <alignment horizontal="center" vertical="center" wrapText="1"/>
    </xf>
    <xf numFmtId="1" fontId="2" fillId="13" borderId="83" xfId="0" applyNumberFormat="1" applyFont="1" applyFill="1" applyBorder="1" applyAlignment="1">
      <alignment horizontal="center" vertical="center"/>
    </xf>
    <xf numFmtId="0" fontId="0" fillId="0" borderId="83" xfId="0" applyBorder="1" applyAlignment="1"/>
    <xf numFmtId="0" fontId="6" fillId="0" borderId="0" xfId="0" applyNumberFormat="1" applyFont="1" applyBorder="1" applyAlignment="1"/>
    <xf numFmtId="0" fontId="43" fillId="0" borderId="0" xfId="0" applyNumberFormat="1" applyFont="1" applyBorder="1" applyAlignment="1">
      <alignment horizontal="center" wrapText="1"/>
    </xf>
    <xf numFmtId="0" fontId="4" fillId="0" borderId="0" xfId="0" applyNumberFormat="1" applyFont="1" applyBorder="1" applyAlignment="1">
      <alignment horizontal="center" wrapText="1"/>
    </xf>
    <xf numFmtId="0" fontId="4" fillId="0" borderId="0" xfId="0" applyNumberFormat="1" applyFont="1" applyBorder="1" applyAlignment="1">
      <alignment horizontal="center" vertical="top" wrapText="1"/>
    </xf>
    <xf numFmtId="1" fontId="6" fillId="28" borderId="105" xfId="0" applyNumberFormat="1" applyFont="1" applyFill="1" applyBorder="1" applyAlignment="1"/>
    <xf numFmtId="2" fontId="54" fillId="0" borderId="104" xfId="0" applyNumberFormat="1" applyFont="1" applyBorder="1" applyAlignment="1">
      <alignment horizontal="center"/>
    </xf>
    <xf numFmtId="1" fontId="1" fillId="28" borderId="106" xfId="0" applyNumberFormat="1" applyFont="1" applyFill="1" applyBorder="1" applyAlignment="1">
      <alignment horizontal="center" wrapText="1"/>
    </xf>
    <xf numFmtId="1" fontId="6" fillId="0" borderId="0" xfId="0" applyNumberFormat="1" applyFont="1" applyBorder="1" applyAlignment="1"/>
    <xf numFmtId="0" fontId="43" fillId="0" borderId="0" xfId="0" applyNumberFormat="1" applyFont="1" applyAlignment="1">
      <alignment vertical="top" wrapText="1"/>
    </xf>
    <xf numFmtId="0" fontId="44" fillId="0" borderId="0" xfId="0" applyNumberFormat="1" applyFont="1" applyAlignment="1">
      <alignment vertical="top" wrapText="1"/>
    </xf>
    <xf numFmtId="0" fontId="4" fillId="0" borderId="0" xfId="0" applyNumberFormat="1" applyFont="1" applyAlignment="1">
      <alignment vertical="top" wrapText="1"/>
    </xf>
    <xf numFmtId="0" fontId="0" fillId="2" borderId="79" xfId="0" applyFont="1" applyFill="1" applyBorder="1" applyAlignment="1">
      <alignment vertical="center"/>
    </xf>
    <xf numFmtId="0" fontId="0" fillId="0" borderId="83" xfId="0" applyBorder="1" applyAlignment="1">
      <alignment vertical="center" wrapText="1"/>
    </xf>
    <xf numFmtId="0" fontId="0" fillId="0" borderId="39" xfId="0" applyBorder="1" applyAlignment="1">
      <alignment vertical="center" wrapText="1"/>
    </xf>
    <xf numFmtId="0" fontId="0" fillId="0" borderId="108" xfId="0" applyFont="1" applyBorder="1" applyAlignment="1">
      <alignment vertical="center" wrapText="1"/>
    </xf>
    <xf numFmtId="1" fontId="1" fillId="3" borderId="8" xfId="0" applyNumberFormat="1" applyFont="1" applyFill="1" applyBorder="1" applyAlignment="1">
      <alignment vertical="center" wrapText="1"/>
    </xf>
    <xf numFmtId="0" fontId="1" fillId="3" borderId="8" xfId="0" applyNumberFormat="1" applyFont="1" applyFill="1" applyBorder="1" applyAlignment="1">
      <alignment vertical="center" wrapText="1"/>
    </xf>
    <xf numFmtId="1" fontId="4" fillId="24" borderId="73" xfId="0" applyNumberFormat="1" applyFont="1" applyFill="1" applyBorder="1" applyAlignment="1">
      <alignment vertical="center" wrapText="1"/>
    </xf>
    <xf numFmtId="0" fontId="7" fillId="3" borderId="8" xfId="0" applyNumberFormat="1" applyFont="1" applyFill="1" applyBorder="1" applyAlignment="1">
      <alignment vertical="center" wrapText="1"/>
    </xf>
    <xf numFmtId="1" fontId="5" fillId="3" borderId="8" xfId="0" applyNumberFormat="1" applyFont="1" applyFill="1" applyBorder="1" applyAlignment="1">
      <alignment vertical="center" wrapText="1"/>
    </xf>
    <xf numFmtId="0" fontId="1" fillId="10" borderId="8" xfId="0" applyNumberFormat="1" applyFont="1" applyFill="1" applyBorder="1" applyAlignment="1">
      <alignment vertical="center" wrapText="1"/>
    </xf>
    <xf numFmtId="1" fontId="4" fillId="10" borderId="8" xfId="0" applyNumberFormat="1" applyFont="1" applyFill="1" applyBorder="1" applyAlignment="1">
      <alignment vertical="center"/>
    </xf>
    <xf numFmtId="0" fontId="4" fillId="0" borderId="26" xfId="0" applyNumberFormat="1" applyFont="1" applyBorder="1" applyAlignment="1">
      <alignment vertical="center" wrapText="1"/>
    </xf>
    <xf numFmtId="0" fontId="1" fillId="10" borderId="26" xfId="0" applyNumberFormat="1" applyFont="1" applyFill="1" applyBorder="1" applyAlignment="1">
      <alignment vertical="center" wrapText="1"/>
    </xf>
    <xf numFmtId="1" fontId="4" fillId="10" borderId="26" xfId="0" applyNumberFormat="1" applyFont="1" applyFill="1" applyBorder="1" applyAlignment="1">
      <alignment vertical="center"/>
    </xf>
    <xf numFmtId="1" fontId="1" fillId="6" borderId="8" xfId="0" applyNumberFormat="1" applyFont="1" applyFill="1" applyBorder="1" applyAlignment="1">
      <alignment vertical="center" wrapText="1"/>
    </xf>
    <xf numFmtId="0" fontId="7" fillId="3" borderId="1" xfId="0" applyNumberFormat="1" applyFont="1" applyFill="1" applyBorder="1" applyAlignment="1">
      <alignment vertical="center" wrapText="1"/>
    </xf>
    <xf numFmtId="1" fontId="1" fillId="3" borderId="1" xfId="0" applyNumberFormat="1" applyFont="1" applyFill="1" applyBorder="1" applyAlignment="1">
      <alignment vertical="center" wrapText="1"/>
    </xf>
    <xf numFmtId="1" fontId="5" fillId="3" borderId="1" xfId="0" applyNumberFormat="1" applyFont="1" applyFill="1" applyBorder="1" applyAlignment="1">
      <alignment vertical="center" wrapText="1"/>
    </xf>
    <xf numFmtId="0" fontId="1" fillId="10" borderId="30" xfId="0" applyNumberFormat="1" applyFont="1" applyFill="1" applyBorder="1" applyAlignment="1">
      <alignment vertical="center" wrapText="1"/>
    </xf>
    <xf numFmtId="1" fontId="4" fillId="10" borderId="30" xfId="0" applyNumberFormat="1" applyFont="1" applyFill="1" applyBorder="1" applyAlignment="1">
      <alignment vertical="center"/>
    </xf>
    <xf numFmtId="0" fontId="1" fillId="16" borderId="30" xfId="0" applyNumberFormat="1" applyFont="1" applyFill="1" applyBorder="1" applyAlignment="1">
      <alignment vertical="center" wrapText="1"/>
    </xf>
    <xf numFmtId="0" fontId="4" fillId="4" borderId="0" xfId="0" applyNumberFormat="1" applyFont="1" applyFill="1" applyBorder="1" applyAlignment="1">
      <alignment vertical="center" wrapText="1"/>
    </xf>
    <xf numFmtId="1" fontId="1" fillId="4" borderId="0" xfId="0" applyNumberFormat="1" applyFont="1" applyFill="1" applyBorder="1" applyAlignment="1">
      <alignment vertical="center" wrapText="1"/>
    </xf>
    <xf numFmtId="1" fontId="1" fillId="4" borderId="11" xfId="0" applyNumberFormat="1" applyFont="1" applyFill="1" applyBorder="1" applyAlignment="1">
      <alignment vertical="center" wrapText="1"/>
    </xf>
    <xf numFmtId="1" fontId="4" fillId="4" borderId="10" xfId="0" applyNumberFormat="1" applyFont="1" applyFill="1" applyBorder="1" applyAlignment="1">
      <alignment vertical="center"/>
    </xf>
    <xf numFmtId="1" fontId="1" fillId="5" borderId="4" xfId="0" applyNumberFormat="1" applyFont="1" applyFill="1" applyBorder="1" applyAlignment="1">
      <alignment vertical="center" wrapText="1"/>
    </xf>
    <xf numFmtId="0" fontId="1" fillId="5" borderId="4" xfId="0" applyNumberFormat="1" applyFont="1" applyFill="1" applyBorder="1" applyAlignment="1">
      <alignment vertical="center" wrapText="1"/>
    </xf>
    <xf numFmtId="1" fontId="1" fillId="5" borderId="7" xfId="0" applyNumberFormat="1" applyFont="1" applyFill="1" applyBorder="1" applyAlignment="1">
      <alignment vertical="center" wrapText="1"/>
    </xf>
    <xf numFmtId="0" fontId="9" fillId="5" borderId="31" xfId="0" applyNumberFormat="1" applyFont="1" applyFill="1" applyBorder="1" applyAlignment="1">
      <alignment vertical="center" wrapText="1"/>
    </xf>
    <xf numFmtId="1" fontId="1" fillId="5" borderId="31" xfId="0" applyNumberFormat="1" applyFont="1" applyFill="1" applyBorder="1" applyAlignment="1">
      <alignment vertical="center" wrapText="1"/>
    </xf>
    <xf numFmtId="0" fontId="1" fillId="10" borderId="5" xfId="0" applyNumberFormat="1" applyFont="1" applyFill="1" applyBorder="1" applyAlignment="1">
      <alignment vertical="center" wrapText="1"/>
    </xf>
    <xf numFmtId="1" fontId="4" fillId="10" borderId="5" xfId="0" applyNumberFormat="1" applyFont="1" applyFill="1" applyBorder="1" applyAlignment="1">
      <alignment vertical="center"/>
    </xf>
    <xf numFmtId="0" fontId="1" fillId="10" borderId="13" xfId="0" applyNumberFormat="1" applyFont="1" applyFill="1" applyBorder="1" applyAlignment="1">
      <alignment vertical="center" wrapText="1"/>
    </xf>
    <xf numFmtId="0" fontId="4" fillId="10" borderId="8" xfId="0" applyNumberFormat="1" applyFont="1" applyFill="1" applyBorder="1" applyAlignment="1">
      <alignment vertical="center" wrapText="1"/>
    </xf>
    <xf numFmtId="0" fontId="1" fillId="10" borderId="37" xfId="0" applyNumberFormat="1" applyFont="1" applyFill="1" applyBorder="1" applyAlignment="1">
      <alignment vertical="center" wrapText="1"/>
    </xf>
    <xf numFmtId="1" fontId="4" fillId="10" borderId="37" xfId="0" applyNumberFormat="1" applyFont="1" applyFill="1" applyBorder="1" applyAlignment="1">
      <alignment vertical="center"/>
    </xf>
    <xf numFmtId="1" fontId="1" fillId="0" borderId="37" xfId="0" applyNumberFormat="1" applyFont="1" applyFill="1" applyBorder="1" applyAlignment="1">
      <alignment vertical="center" wrapText="1"/>
    </xf>
    <xf numFmtId="0" fontId="9" fillId="5" borderId="4" xfId="0" applyNumberFormat="1" applyFont="1" applyFill="1" applyBorder="1" applyAlignment="1">
      <alignment vertical="center" wrapText="1"/>
    </xf>
    <xf numFmtId="1" fontId="1" fillId="5" borderId="3" xfId="0" applyNumberFormat="1" applyFont="1" applyFill="1" applyBorder="1" applyAlignment="1">
      <alignment vertical="center" wrapText="1"/>
    </xf>
    <xf numFmtId="1" fontId="4" fillId="10" borderId="6" xfId="0" applyNumberFormat="1" applyFont="1" applyFill="1" applyBorder="1" applyAlignment="1">
      <alignment vertical="center"/>
    </xf>
    <xf numFmtId="0" fontId="10" fillId="0" borderId="37" xfId="1" applyFont="1" applyFill="1" applyBorder="1" applyAlignment="1" applyProtection="1">
      <alignment vertical="center" wrapText="1"/>
    </xf>
    <xf numFmtId="0" fontId="17" fillId="19" borderId="38" xfId="1" quotePrefix="1" applyFont="1" applyFill="1" applyBorder="1" applyAlignment="1" applyProtection="1">
      <alignment vertical="center" wrapText="1"/>
    </xf>
    <xf numFmtId="1" fontId="4" fillId="10" borderId="8" xfId="0" applyNumberFormat="1" applyFont="1" applyFill="1" applyBorder="1" applyAlignment="1">
      <alignment vertical="center" wrapText="1"/>
    </xf>
    <xf numFmtId="0" fontId="17" fillId="3" borderId="38" xfId="1" applyFont="1" applyFill="1" applyBorder="1" applyAlignment="1" applyProtection="1">
      <alignment vertical="center" wrapText="1"/>
    </xf>
    <xf numFmtId="1" fontId="4" fillId="3" borderId="8" xfId="0" applyNumberFormat="1" applyFont="1" applyFill="1" applyBorder="1" applyAlignment="1">
      <alignment vertical="center"/>
    </xf>
    <xf numFmtId="1" fontId="4" fillId="3" borderId="63" xfId="0" applyNumberFormat="1" applyFont="1" applyFill="1" applyBorder="1" applyAlignment="1">
      <alignment vertical="center" wrapText="1"/>
    </xf>
    <xf numFmtId="0" fontId="17" fillId="3" borderId="38" xfId="1" quotePrefix="1" applyFont="1" applyFill="1" applyBorder="1" applyAlignment="1" applyProtection="1">
      <alignment vertical="center" wrapText="1"/>
    </xf>
    <xf numFmtId="0" fontId="10" fillId="0" borderId="38" xfId="1" applyFont="1" applyFill="1" applyBorder="1" applyAlignment="1" applyProtection="1">
      <alignment horizontal="center" vertical="center" wrapText="1"/>
    </xf>
    <xf numFmtId="49" fontId="10" fillId="19" borderId="38" xfId="1" applyNumberFormat="1" applyFont="1" applyFill="1" applyBorder="1" applyAlignment="1" applyProtection="1">
      <alignment horizontal="center" vertical="center" wrapText="1"/>
    </xf>
    <xf numFmtId="1" fontId="4" fillId="10" borderId="8" xfId="0" applyNumberFormat="1" applyFont="1" applyFill="1" applyBorder="1" applyAlignment="1">
      <alignment horizontal="center" vertical="center" wrapText="1"/>
    </xf>
    <xf numFmtId="0" fontId="4" fillId="10" borderId="8" xfId="0" applyNumberFormat="1" applyFont="1" applyFill="1" applyBorder="1" applyAlignment="1">
      <alignment horizontal="center" vertical="center" wrapText="1"/>
    </xf>
    <xf numFmtId="49" fontId="10" fillId="0" borderId="31" xfId="1" applyNumberFormat="1" applyFont="1" applyFill="1" applyBorder="1" applyAlignment="1" applyProtection="1">
      <alignment horizontal="center" vertical="center" wrapText="1"/>
    </xf>
    <xf numFmtId="49" fontId="10" fillId="0" borderId="37" xfId="1" applyNumberFormat="1" applyFont="1" applyFill="1" applyBorder="1" applyAlignment="1" applyProtection="1">
      <alignment horizontal="center" vertical="center" wrapText="1"/>
    </xf>
    <xf numFmtId="49" fontId="10" fillId="0" borderId="25" xfId="1" applyNumberFormat="1" applyFont="1" applyFill="1" applyBorder="1" applyAlignment="1" applyProtection="1">
      <alignment horizontal="center" vertical="center" wrapText="1"/>
    </xf>
    <xf numFmtId="1" fontId="1" fillId="5" borderId="3" xfId="0" applyNumberFormat="1" applyFont="1" applyFill="1" applyBorder="1" applyAlignment="1">
      <alignment horizontal="center" vertical="center" wrapText="1"/>
    </xf>
    <xf numFmtId="0" fontId="10" fillId="0" borderId="30" xfId="1" applyNumberFormat="1" applyFont="1" applyFill="1" applyBorder="1" applyAlignment="1" applyProtection="1">
      <alignment horizontal="center" vertical="center" wrapText="1"/>
    </xf>
    <xf numFmtId="49" fontId="10" fillId="0" borderId="30" xfId="1" applyNumberFormat="1" applyFont="1" applyFill="1" applyBorder="1" applyAlignment="1" applyProtection="1">
      <alignment horizontal="center" vertical="center" wrapText="1"/>
    </xf>
    <xf numFmtId="0" fontId="10" fillId="0" borderId="7" xfId="1" applyNumberFormat="1" applyFont="1" applyFill="1" applyBorder="1" applyAlignment="1" applyProtection="1">
      <alignment horizontal="center" vertical="center" wrapText="1"/>
    </xf>
    <xf numFmtId="49" fontId="10" fillId="0" borderId="7" xfId="1" applyNumberFormat="1" applyFont="1" applyFill="1" applyBorder="1" applyAlignment="1" applyProtection="1">
      <alignment horizontal="center" vertical="center" wrapText="1"/>
    </xf>
    <xf numFmtId="0" fontId="10" fillId="19" borderId="37" xfId="1" applyNumberFormat="1" applyFont="1" applyFill="1" applyBorder="1" applyAlignment="1" applyProtection="1">
      <alignment horizontal="center" vertical="center" wrapText="1"/>
    </xf>
    <xf numFmtId="49" fontId="10" fillId="19" borderId="37" xfId="1" applyNumberFormat="1" applyFont="1" applyFill="1" applyBorder="1" applyAlignment="1" applyProtection="1">
      <alignment horizontal="center" vertical="center" wrapText="1"/>
    </xf>
    <xf numFmtId="0" fontId="19" fillId="0" borderId="37" xfId="0" applyNumberFormat="1" applyFont="1" applyFill="1" applyBorder="1" applyAlignment="1">
      <alignment horizontal="center" vertical="center" wrapText="1"/>
    </xf>
    <xf numFmtId="0" fontId="10" fillId="16" borderId="37" xfId="1" applyNumberFormat="1" applyFont="1" applyFill="1" applyBorder="1" applyAlignment="1" applyProtection="1">
      <alignment horizontal="center" vertical="center" wrapText="1"/>
    </xf>
    <xf numFmtId="49" fontId="10" fillId="16" borderId="37" xfId="1" applyNumberFormat="1" applyFont="1" applyFill="1" applyBorder="1" applyAlignment="1" applyProtection="1">
      <alignment horizontal="center" vertical="center" wrapText="1"/>
    </xf>
    <xf numFmtId="0" fontId="10" fillId="18" borderId="37" xfId="1" applyNumberFormat="1" applyFont="1" applyFill="1" applyBorder="1" applyAlignment="1" applyProtection="1">
      <alignment horizontal="center" vertical="center" wrapText="1"/>
    </xf>
    <xf numFmtId="49" fontId="10" fillId="18" borderId="37" xfId="1" applyNumberFormat="1" applyFont="1" applyFill="1" applyBorder="1" applyAlignment="1" applyProtection="1">
      <alignment horizontal="center" vertical="center" wrapText="1"/>
    </xf>
    <xf numFmtId="49" fontId="10" fillId="14" borderId="30" xfId="1" applyNumberFormat="1" applyFont="1" applyFill="1" applyBorder="1" applyAlignment="1" applyProtection="1">
      <alignment horizontal="center" vertical="center" wrapText="1"/>
    </xf>
    <xf numFmtId="1" fontId="1" fillId="5" borderId="31"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0" fontId="19" fillId="0" borderId="30"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16" borderId="30" xfId="0" applyNumberFormat="1" applyFont="1" applyFill="1" applyBorder="1" applyAlignment="1">
      <alignment horizontal="center" vertical="center" wrapText="1"/>
    </xf>
    <xf numFmtId="49" fontId="10" fillId="3" borderId="30" xfId="1" applyNumberFormat="1" applyFont="1" applyFill="1" applyBorder="1" applyAlignment="1" applyProtection="1">
      <alignment horizontal="center" vertical="center" wrapText="1"/>
    </xf>
    <xf numFmtId="1" fontId="4" fillId="3" borderId="1" xfId="0" applyNumberFormat="1" applyFont="1" applyFill="1" applyBorder="1" applyAlignment="1">
      <alignment horizontal="center" vertical="center" wrapText="1"/>
    </xf>
    <xf numFmtId="0" fontId="4" fillId="10" borderId="26" xfId="0" applyNumberFormat="1" applyFont="1" applyFill="1" applyBorder="1" applyAlignment="1">
      <alignment horizontal="center" vertical="center" wrapText="1"/>
    </xf>
    <xf numFmtId="49" fontId="19" fillId="0" borderId="23" xfId="1" applyNumberFormat="1" applyFont="1" applyFill="1" applyBorder="1" applyAlignment="1" applyProtection="1">
      <alignment horizontal="center" vertical="center" wrapText="1"/>
    </xf>
    <xf numFmtId="49" fontId="18" fillId="3" borderId="4" xfId="1" applyNumberFormat="1" applyFont="1" applyFill="1" applyBorder="1" applyAlignment="1" applyProtection="1">
      <alignment horizontal="center" vertical="center" wrapText="1"/>
    </xf>
    <xf numFmtId="49" fontId="10" fillId="3" borderId="4" xfId="1" applyNumberFormat="1" applyFont="1" applyFill="1" applyBorder="1" applyAlignment="1" applyProtection="1">
      <alignment horizontal="center" vertical="center" wrapText="1"/>
    </xf>
    <xf numFmtId="49" fontId="10" fillId="3" borderId="7" xfId="1" applyNumberFormat="1" applyFont="1" applyFill="1" applyBorder="1" applyAlignment="1" applyProtection="1">
      <alignment horizontal="center" vertical="center" wrapText="1"/>
    </xf>
    <xf numFmtId="49" fontId="10" fillId="14" borderId="4" xfId="1" applyNumberFormat="1" applyFont="1" applyFill="1" applyBorder="1" applyAlignment="1" applyProtection="1">
      <alignment horizontal="center" vertical="center" wrapText="1"/>
    </xf>
    <xf numFmtId="1" fontId="4" fillId="3" borderId="8" xfId="0" applyNumberFormat="1" applyFont="1" applyFill="1" applyBorder="1" applyAlignment="1">
      <alignment horizontal="center" vertical="center" wrapText="1"/>
    </xf>
    <xf numFmtId="9" fontId="4" fillId="21" borderId="30" xfId="48" applyNumberFormat="1" applyFont="1" applyFill="1" applyBorder="1" applyAlignment="1">
      <alignment horizontal="center" vertical="center" wrapText="1"/>
    </xf>
    <xf numFmtId="0" fontId="4" fillId="21" borderId="30" xfId="48" applyNumberFormat="1" applyFont="1" applyFill="1" applyBorder="1" applyAlignment="1">
      <alignment horizontal="center" vertical="center" wrapText="1"/>
    </xf>
    <xf numFmtId="0" fontId="17" fillId="3" borderId="38" xfId="1" applyFont="1" applyFill="1" applyBorder="1" applyAlignment="1" applyProtection="1">
      <alignment horizontal="center" vertical="center" wrapText="1"/>
    </xf>
    <xf numFmtId="0" fontId="4" fillId="21" borderId="119" xfId="60" applyNumberFormat="1" applyFont="1" applyFill="1" applyBorder="1" applyAlignment="1">
      <alignment horizontal="center" vertical="center" wrapText="1"/>
    </xf>
    <xf numFmtId="0" fontId="10" fillId="10" borderId="38" xfId="1" applyFont="1" applyFill="1" applyBorder="1" applyAlignment="1" applyProtection="1">
      <alignment horizontal="center" vertical="center" wrapText="1"/>
    </xf>
    <xf numFmtId="9" fontId="4" fillId="21" borderId="30" xfId="144" applyFont="1" applyFill="1" applyBorder="1" applyAlignment="1">
      <alignment horizontal="center" vertical="center" wrapText="1"/>
    </xf>
    <xf numFmtId="1" fontId="10" fillId="10" borderId="8" xfId="0" applyNumberFormat="1" applyFont="1" applyFill="1" applyBorder="1" applyAlignment="1">
      <alignment vertical="center"/>
    </xf>
    <xf numFmtId="0" fontId="76" fillId="10" borderId="38" xfId="1" quotePrefix="1" applyFont="1" applyFill="1" applyBorder="1" applyAlignment="1" applyProtection="1">
      <alignment vertical="center" wrapText="1"/>
    </xf>
    <xf numFmtId="1" fontId="18" fillId="10" borderId="8" xfId="0" applyNumberFormat="1" applyFont="1" applyFill="1" applyBorder="1" applyAlignment="1">
      <alignment vertical="center"/>
    </xf>
    <xf numFmtId="49" fontId="18" fillId="10" borderId="38" xfId="1" applyNumberFormat="1" applyFont="1" applyFill="1" applyBorder="1" applyAlignment="1" applyProtection="1">
      <alignment horizontal="center" vertical="center" wrapText="1"/>
    </xf>
    <xf numFmtId="0" fontId="18" fillId="10" borderId="38" xfId="1" applyFont="1" applyFill="1" applyBorder="1" applyAlignment="1" applyProtection="1">
      <alignment horizontal="center" vertical="center" wrapText="1"/>
    </xf>
    <xf numFmtId="0" fontId="18" fillId="0" borderId="38" xfId="1" applyFont="1" applyFill="1" applyBorder="1" applyAlignment="1" applyProtection="1">
      <alignment horizontal="center" vertical="center" wrapText="1"/>
    </xf>
    <xf numFmtId="49" fontId="18" fillId="19" borderId="38" xfId="1" applyNumberFormat="1" applyFont="1" applyFill="1" applyBorder="1" applyAlignment="1" applyProtection="1">
      <alignment horizontal="center" vertical="center" wrapText="1"/>
    </xf>
    <xf numFmtId="9" fontId="18" fillId="21" borderId="30" xfId="144" applyFont="1" applyFill="1" applyBorder="1" applyAlignment="1">
      <alignment horizontal="center" vertical="center" wrapText="1"/>
    </xf>
    <xf numFmtId="0" fontId="76" fillId="3" borderId="38" xfId="1" applyFont="1" applyFill="1" applyBorder="1" applyAlignment="1" applyProtection="1">
      <alignment vertical="center" wrapText="1"/>
    </xf>
    <xf numFmtId="0" fontId="18" fillId="21" borderId="119" xfId="60" applyNumberFormat="1" applyFont="1" applyFill="1" applyBorder="1" applyAlignment="1">
      <alignment horizontal="center" vertical="center" wrapText="1"/>
    </xf>
    <xf numFmtId="1" fontId="4" fillId="25" borderId="75" xfId="0" applyNumberFormat="1" applyFont="1" applyFill="1" applyBorder="1" applyAlignment="1">
      <alignment vertical="center" wrapText="1"/>
    </xf>
    <xf numFmtId="0" fontId="29" fillId="21" borderId="64" xfId="0" applyFont="1" applyFill="1" applyBorder="1" applyAlignment="1">
      <alignment horizontal="center" vertical="center"/>
    </xf>
    <xf numFmtId="0" fontId="17" fillId="16" borderId="38" xfId="1" applyFont="1" applyFill="1" applyBorder="1" applyAlignment="1" applyProtection="1">
      <alignment horizontal="center" vertical="center" wrapText="1"/>
    </xf>
    <xf numFmtId="0" fontId="17" fillId="16" borderId="38" xfId="1" applyFont="1" applyFill="1" applyBorder="1" applyAlignment="1" applyProtection="1">
      <alignment vertical="center" wrapText="1"/>
    </xf>
    <xf numFmtId="0" fontId="17" fillId="16" borderId="38" xfId="1" quotePrefix="1" applyFont="1" applyFill="1" applyBorder="1" applyAlignment="1" applyProtection="1">
      <alignment vertical="center" wrapText="1"/>
    </xf>
    <xf numFmtId="0" fontId="17" fillId="16" borderId="8" xfId="0" applyNumberFormat="1" applyFont="1" applyFill="1" applyBorder="1" applyAlignment="1">
      <alignment vertical="center" wrapText="1"/>
    </xf>
    <xf numFmtId="1" fontId="17" fillId="16" borderId="8" xfId="0" applyNumberFormat="1" applyFont="1" applyFill="1" applyBorder="1" applyAlignment="1">
      <alignment vertical="center"/>
    </xf>
    <xf numFmtId="0" fontId="17" fillId="16" borderId="8" xfId="0" applyNumberFormat="1" applyFont="1" applyFill="1" applyBorder="1" applyAlignment="1">
      <alignment horizontal="center" vertical="center" wrapText="1"/>
    </xf>
    <xf numFmtId="9" fontId="4" fillId="16" borderId="30" xfId="144" applyFont="1" applyFill="1" applyBorder="1" applyAlignment="1">
      <alignment horizontal="center" vertical="center" wrapText="1"/>
    </xf>
    <xf numFmtId="0" fontId="4" fillId="16" borderId="30" xfId="48" applyNumberFormat="1" applyFont="1" applyFill="1" applyBorder="1" applyAlignment="1">
      <alignment horizontal="center" vertical="center" wrapText="1"/>
    </xf>
    <xf numFmtId="0" fontId="44" fillId="0" borderId="0" xfId="0" applyNumberFormat="1" applyFont="1" applyAlignment="1">
      <alignment vertical="center" wrapText="1"/>
    </xf>
    <xf numFmtId="0" fontId="77" fillId="0" borderId="0" xfId="0" applyFont="1" applyAlignment="1">
      <alignment vertical="center" wrapText="1"/>
    </xf>
    <xf numFmtId="0" fontId="81" fillId="0" borderId="8" xfId="0" applyNumberFormat="1" applyFont="1" applyBorder="1" applyAlignment="1">
      <alignment vertical="center"/>
    </xf>
    <xf numFmtId="0" fontId="82" fillId="14" borderId="17" xfId="0" applyFont="1" applyFill="1" applyBorder="1" applyAlignment="1">
      <alignment vertical="center"/>
    </xf>
    <xf numFmtId="0" fontId="83" fillId="14" borderId="18" xfId="0" applyFont="1" applyFill="1" applyBorder="1" applyAlignment="1">
      <alignment vertical="center"/>
    </xf>
    <xf numFmtId="0" fontId="44" fillId="23" borderId="30" xfId="0" applyNumberFormat="1" applyFont="1" applyFill="1" applyBorder="1" applyAlignment="1">
      <alignment vertical="center" wrapText="1"/>
    </xf>
    <xf numFmtId="0" fontId="44" fillId="21" borderId="30" xfId="0" applyNumberFormat="1" applyFont="1" applyFill="1" applyBorder="1" applyAlignment="1">
      <alignment vertical="center" wrapText="1"/>
    </xf>
    <xf numFmtId="0" fontId="84" fillId="14" borderId="18" xfId="0" applyFont="1" applyFill="1" applyBorder="1" applyAlignment="1">
      <alignment vertical="center" wrapText="1"/>
    </xf>
    <xf numFmtId="0" fontId="82" fillId="3" borderId="19" xfId="0" applyFont="1" applyFill="1" applyBorder="1" applyAlignment="1">
      <alignment vertical="center"/>
    </xf>
    <xf numFmtId="0" fontId="82" fillId="3" borderId="18" xfId="0" applyFont="1" applyFill="1" applyBorder="1" applyAlignment="1">
      <alignment vertical="center"/>
    </xf>
    <xf numFmtId="0" fontId="82" fillId="3" borderId="20" xfId="0" applyFont="1" applyFill="1" applyBorder="1" applyAlignment="1">
      <alignment vertical="center"/>
    </xf>
    <xf numFmtId="0" fontId="85" fillId="0" borderId="21" xfId="0" applyFont="1" applyFill="1" applyBorder="1" applyAlignment="1">
      <alignment vertical="center"/>
    </xf>
    <xf numFmtId="0" fontId="81" fillId="0" borderId="26" xfId="0" applyNumberFormat="1" applyFont="1" applyBorder="1" applyAlignment="1">
      <alignment vertical="center"/>
    </xf>
    <xf numFmtId="1" fontId="81" fillId="6" borderId="9" xfId="0" applyNumberFormat="1" applyFont="1" applyFill="1" applyBorder="1" applyAlignment="1">
      <alignment vertical="center"/>
    </xf>
    <xf numFmtId="1" fontId="81" fillId="6" borderId="14" xfId="0" applyNumberFormat="1" applyFont="1" applyFill="1" applyBorder="1" applyAlignment="1">
      <alignment vertical="center"/>
    </xf>
    <xf numFmtId="0" fontId="80" fillId="6" borderId="14" xfId="0" applyNumberFormat="1" applyFont="1" applyFill="1" applyBorder="1" applyAlignment="1">
      <alignment vertical="center"/>
    </xf>
    <xf numFmtId="0" fontId="77" fillId="6" borderId="14" xfId="0" applyFont="1" applyFill="1" applyBorder="1" applyAlignment="1">
      <alignment horizontal="center" vertical="center"/>
    </xf>
    <xf numFmtId="0" fontId="81" fillId="0" borderId="9" xfId="0" applyNumberFormat="1" applyFont="1" applyBorder="1" applyAlignment="1">
      <alignment vertical="center"/>
    </xf>
    <xf numFmtId="0" fontId="82" fillId="3" borderId="30" xfId="0" applyFont="1" applyFill="1" applyBorder="1" applyAlignment="1">
      <alignment vertical="center"/>
    </xf>
    <xf numFmtId="0" fontId="85" fillId="15" borderId="30" xfId="0" applyFont="1" applyFill="1" applyBorder="1" applyAlignment="1">
      <alignment vertical="center"/>
    </xf>
    <xf numFmtId="0" fontId="70" fillId="15" borderId="30" xfId="0" applyFont="1" applyFill="1" applyBorder="1" applyAlignment="1">
      <alignment vertical="center"/>
    </xf>
    <xf numFmtId="0" fontId="71" fillId="15" borderId="30" xfId="0" applyFont="1" applyFill="1" applyBorder="1" applyAlignment="1">
      <alignment horizontal="center" vertical="center"/>
    </xf>
    <xf numFmtId="0" fontId="84" fillId="15" borderId="30" xfId="0" applyFont="1" applyFill="1" applyBorder="1" applyAlignment="1">
      <alignment vertical="center"/>
    </xf>
    <xf numFmtId="0" fontId="82" fillId="15" borderId="30" xfId="0" applyFont="1" applyFill="1" applyBorder="1" applyAlignment="1">
      <alignment vertical="center"/>
    </xf>
    <xf numFmtId="0" fontId="77" fillId="15" borderId="30" xfId="0" applyFont="1" applyFill="1" applyBorder="1" applyAlignment="1">
      <alignment horizontal="center" vertical="center"/>
    </xf>
    <xf numFmtId="0" fontId="82" fillId="15" borderId="30" xfId="0" applyFont="1" applyFill="1" applyBorder="1" applyAlignment="1">
      <alignment vertical="center" wrapText="1"/>
    </xf>
    <xf numFmtId="0" fontId="44" fillId="26" borderId="30" xfId="0" applyNumberFormat="1" applyFont="1" applyFill="1" applyBorder="1" applyAlignment="1">
      <alignment vertical="center" wrapText="1"/>
    </xf>
    <xf numFmtId="1" fontId="81" fillId="6" borderId="6" xfId="0" applyNumberFormat="1" applyFont="1" applyFill="1" applyBorder="1" applyAlignment="1">
      <alignment vertical="center"/>
    </xf>
    <xf numFmtId="1" fontId="81" fillId="6" borderId="16" xfId="0" applyNumberFormat="1" applyFont="1" applyFill="1" applyBorder="1" applyAlignment="1">
      <alignment vertical="center"/>
    </xf>
    <xf numFmtId="0" fontId="80" fillId="6" borderId="16" xfId="0" applyNumberFormat="1" applyFont="1" applyFill="1" applyBorder="1" applyAlignment="1">
      <alignment vertical="center"/>
    </xf>
    <xf numFmtId="0" fontId="77" fillId="6" borderId="16" xfId="0" applyFont="1" applyFill="1" applyBorder="1" applyAlignment="1">
      <alignment horizontal="center" vertical="center"/>
    </xf>
    <xf numFmtId="0" fontId="86" fillId="16" borderId="30" xfId="0" applyNumberFormat="1" applyFont="1" applyFill="1" applyBorder="1" applyAlignment="1">
      <alignment vertical="center" wrapText="1"/>
    </xf>
    <xf numFmtId="0" fontId="84" fillId="16" borderId="30" xfId="0" applyFont="1" applyFill="1" applyBorder="1" applyAlignment="1">
      <alignment vertical="center" wrapText="1"/>
    </xf>
    <xf numFmtId="0" fontId="85" fillId="17" borderId="30" xfId="0" applyNumberFormat="1" applyFont="1" applyFill="1" applyBorder="1" applyAlignment="1">
      <alignment vertical="center" wrapText="1"/>
    </xf>
    <xf numFmtId="0" fontId="86" fillId="3" borderId="30" xfId="0" applyNumberFormat="1" applyFont="1" applyFill="1" applyBorder="1" applyAlignment="1">
      <alignment vertical="center" wrapText="1"/>
    </xf>
    <xf numFmtId="0" fontId="85" fillId="0" borderId="30" xfId="0" applyNumberFormat="1" applyFont="1" applyFill="1" applyBorder="1" applyAlignment="1">
      <alignment vertical="center" wrapText="1"/>
    </xf>
    <xf numFmtId="0" fontId="81" fillId="4" borderId="0" xfId="0" applyNumberFormat="1" applyFont="1" applyFill="1" applyBorder="1" applyAlignment="1">
      <alignment vertical="center"/>
    </xf>
    <xf numFmtId="0" fontId="81" fillId="10" borderId="6" xfId="0" applyNumberFormat="1" applyFont="1" applyFill="1" applyBorder="1" applyAlignment="1">
      <alignment vertical="center"/>
    </xf>
    <xf numFmtId="0" fontId="82" fillId="14" borderId="30" xfId="0" applyFont="1" applyFill="1" applyBorder="1" applyAlignment="1">
      <alignment vertical="center"/>
    </xf>
    <xf numFmtId="0" fontId="84" fillId="3" borderId="30" xfId="1" applyFont="1" applyFill="1" applyBorder="1" applyAlignment="1" applyProtection="1">
      <alignment vertical="center" wrapText="1"/>
    </xf>
    <xf numFmtId="0" fontId="81" fillId="10" borderId="5" xfId="0" applyNumberFormat="1" applyFont="1" applyFill="1" applyBorder="1" applyAlignment="1">
      <alignment vertical="center"/>
    </xf>
    <xf numFmtId="0" fontId="84" fillId="0" borderId="7" xfId="1" applyFont="1" applyFill="1" applyBorder="1" applyAlignment="1" applyProtection="1">
      <alignment vertical="center" wrapText="1"/>
    </xf>
    <xf numFmtId="0" fontId="77" fillId="0" borderId="7" xfId="0" applyFont="1" applyFill="1" applyBorder="1" applyAlignment="1">
      <alignment horizontal="center" vertical="center"/>
    </xf>
    <xf numFmtId="0" fontId="84" fillId="0" borderId="4" xfId="1" applyFont="1" applyFill="1" applyBorder="1" applyAlignment="1" applyProtection="1">
      <alignment vertical="center" wrapText="1"/>
    </xf>
    <xf numFmtId="0" fontId="77" fillId="0" borderId="28" xfId="0" applyFont="1" applyFill="1" applyBorder="1" applyAlignment="1">
      <alignment horizontal="center" vertical="center"/>
    </xf>
    <xf numFmtId="0" fontId="81" fillId="10" borderId="8" xfId="0" applyNumberFormat="1" applyFont="1" applyFill="1" applyBorder="1" applyAlignment="1">
      <alignment vertical="center"/>
    </xf>
    <xf numFmtId="0" fontId="85" fillId="0" borderId="3" xfId="1" applyFont="1" applyFill="1" applyBorder="1" applyAlignment="1" applyProtection="1">
      <alignment vertical="center" wrapText="1"/>
    </xf>
    <xf numFmtId="0" fontId="87" fillId="0" borderId="29" xfId="0" applyFont="1" applyFill="1" applyBorder="1" applyAlignment="1">
      <alignment horizontal="center" vertical="center"/>
    </xf>
    <xf numFmtId="0" fontId="82" fillId="18" borderId="37" xfId="0" applyFont="1" applyFill="1" applyBorder="1" applyAlignment="1">
      <alignment vertical="center"/>
    </xf>
    <xf numFmtId="0" fontId="84" fillId="16" borderId="37" xfId="1" applyFont="1" applyFill="1" applyBorder="1" applyAlignment="1" applyProtection="1">
      <alignment vertical="center" wrapText="1"/>
    </xf>
    <xf numFmtId="1" fontId="44" fillId="16" borderId="37" xfId="0" applyNumberFormat="1" applyFont="1" applyFill="1" applyBorder="1" applyAlignment="1">
      <alignment vertical="center" wrapText="1"/>
    </xf>
    <xf numFmtId="0" fontId="84" fillId="0" borderId="37" xfId="1" applyFont="1" applyFill="1" applyBorder="1" applyAlignment="1" applyProtection="1">
      <alignment vertical="center" wrapText="1"/>
    </xf>
    <xf numFmtId="0" fontId="82" fillId="0" borderId="25" xfId="0" applyFont="1" applyFill="1" applyBorder="1" applyAlignment="1">
      <alignment vertical="center"/>
    </xf>
    <xf numFmtId="0" fontId="84" fillId="0" borderId="30" xfId="1" applyFont="1" applyFill="1" applyBorder="1" applyAlignment="1" applyProtection="1">
      <alignment vertical="center" wrapText="1"/>
    </xf>
    <xf numFmtId="1" fontId="1" fillId="0" borderId="35" xfId="0" applyNumberFormat="1" applyFont="1" applyFill="1" applyBorder="1" applyAlignment="1">
      <alignment vertical="center" wrapText="1"/>
    </xf>
    <xf numFmtId="0" fontId="82" fillId="0" borderId="12" xfId="0" applyFont="1" applyFill="1" applyBorder="1" applyAlignment="1">
      <alignment vertical="center"/>
    </xf>
    <xf numFmtId="0" fontId="82" fillId="0" borderId="30" xfId="0" applyFont="1" applyFill="1" applyBorder="1" applyAlignment="1">
      <alignment vertical="center"/>
    </xf>
    <xf numFmtId="0" fontId="84" fillId="15" borderId="17" xfId="0" applyFont="1" applyFill="1" applyBorder="1" applyAlignment="1">
      <alignment vertical="center"/>
    </xf>
    <xf numFmtId="0" fontId="78" fillId="15" borderId="34" xfId="0" applyFont="1" applyFill="1" applyBorder="1" applyAlignment="1">
      <alignment vertical="center"/>
    </xf>
    <xf numFmtId="0" fontId="71" fillId="15" borderId="34" xfId="0" applyFont="1" applyFill="1" applyBorder="1" applyAlignment="1">
      <alignment horizontal="center" vertical="center"/>
    </xf>
    <xf numFmtId="0" fontId="84" fillId="15" borderId="32" xfId="0" applyFont="1" applyFill="1" applyBorder="1" applyAlignment="1">
      <alignment vertical="center"/>
    </xf>
    <xf numFmtId="0" fontId="78" fillId="15" borderId="37" xfId="0" applyFont="1" applyFill="1" applyBorder="1" applyAlignment="1">
      <alignment vertical="center"/>
    </xf>
    <xf numFmtId="0" fontId="71" fillId="15" borderId="37" xfId="0" applyFont="1" applyFill="1" applyBorder="1" applyAlignment="1">
      <alignment horizontal="center" vertical="center"/>
    </xf>
    <xf numFmtId="0" fontId="82" fillId="3" borderId="36" xfId="0" applyFont="1" applyFill="1" applyBorder="1" applyAlignment="1">
      <alignment vertical="center"/>
    </xf>
    <xf numFmtId="0" fontId="82" fillId="0" borderId="25" xfId="0" applyFont="1" applyFill="1" applyBorder="1" applyAlignment="1">
      <alignment vertical="center" wrapText="1"/>
    </xf>
    <xf numFmtId="0" fontId="78" fillId="10" borderId="25" xfId="0" applyFont="1" applyFill="1" applyBorder="1" applyAlignment="1">
      <alignment vertical="center"/>
    </xf>
    <xf numFmtId="0" fontId="77" fillId="0" borderId="30" xfId="0" applyFont="1" applyFill="1" applyBorder="1" applyAlignment="1">
      <alignment horizontal="center" vertical="center"/>
    </xf>
    <xf numFmtId="0" fontId="82" fillId="0" borderId="37" xfId="0" applyFont="1" applyFill="1" applyBorder="1" applyAlignment="1">
      <alignment vertical="center"/>
    </xf>
    <xf numFmtId="0" fontId="82" fillId="0" borderId="31" xfId="0" applyFont="1" applyFill="1" applyBorder="1" applyAlignment="1">
      <alignment vertical="center"/>
    </xf>
    <xf numFmtId="0" fontId="78" fillId="0" borderId="37" xfId="0" applyFont="1" applyFill="1" applyBorder="1" applyAlignment="1">
      <alignment vertical="center"/>
    </xf>
    <xf numFmtId="0" fontId="77" fillId="0" borderId="37" xfId="0" applyFont="1" applyFill="1" applyBorder="1" applyAlignment="1">
      <alignment horizontal="center" vertical="center"/>
    </xf>
    <xf numFmtId="0" fontId="81" fillId="0" borderId="130" xfId="0" applyNumberFormat="1" applyFont="1" applyBorder="1" applyAlignment="1">
      <alignment vertical="center"/>
    </xf>
    <xf numFmtId="1" fontId="79" fillId="4" borderId="129" xfId="0" applyNumberFormat="1" applyFont="1" applyFill="1" applyBorder="1" applyAlignment="1">
      <alignment vertical="center"/>
    </xf>
    <xf numFmtId="1" fontId="79" fillId="4" borderId="119" xfId="0" applyNumberFormat="1" applyFont="1" applyFill="1" applyBorder="1" applyAlignment="1">
      <alignment vertical="center"/>
    </xf>
    <xf numFmtId="1" fontId="79" fillId="4" borderId="14" xfId="0" applyNumberFormat="1" applyFont="1" applyFill="1" applyBorder="1" applyAlignment="1">
      <alignment vertical="center"/>
    </xf>
    <xf numFmtId="1" fontId="79" fillId="4" borderId="14" xfId="0" applyNumberFormat="1" applyFont="1" applyFill="1" applyBorder="1" applyAlignment="1">
      <alignment horizontal="center" vertical="center"/>
    </xf>
    <xf numFmtId="0" fontId="79" fillId="0" borderId="0" xfId="0" applyNumberFormat="1" applyFont="1" applyAlignment="1">
      <alignment vertical="center" wrapText="1"/>
    </xf>
    <xf numFmtId="0" fontId="88" fillId="0" borderId="0" xfId="0" applyFont="1" applyAlignment="1">
      <alignment vertical="center" wrapText="1"/>
    </xf>
    <xf numFmtId="0" fontId="89" fillId="63" borderId="0" xfId="0" applyNumberFormat="1" applyFont="1" applyFill="1" applyAlignment="1">
      <alignment vertical="center" wrapText="1"/>
    </xf>
    <xf numFmtId="0" fontId="71" fillId="63" borderId="0" xfId="0" applyFont="1" applyFill="1" applyAlignment="1">
      <alignment vertical="center" wrapText="1"/>
    </xf>
    <xf numFmtId="0" fontId="44" fillId="10" borderId="0" xfId="0" applyNumberFormat="1" applyFont="1" applyFill="1" applyAlignment="1">
      <alignment vertical="center" wrapText="1"/>
    </xf>
    <xf numFmtId="0" fontId="77" fillId="10" borderId="0" xfId="0" applyFont="1" applyFill="1" applyAlignment="1">
      <alignment vertical="center" wrapText="1"/>
    </xf>
    <xf numFmtId="1" fontId="81" fillId="6" borderId="14" xfId="0" applyNumberFormat="1" applyFont="1" applyFill="1" applyBorder="1" applyAlignment="1">
      <alignment horizontal="center" vertical="center"/>
    </xf>
    <xf numFmtId="0" fontId="80" fillId="6" borderId="14" xfId="0" applyNumberFormat="1" applyFont="1" applyFill="1" applyBorder="1" applyAlignment="1">
      <alignment horizontal="center" vertical="center"/>
    </xf>
    <xf numFmtId="1" fontId="81" fillId="6" borderId="67" xfId="0" applyNumberFormat="1" applyFont="1" applyFill="1" applyBorder="1" applyAlignment="1">
      <alignment vertical="center"/>
    </xf>
    <xf numFmtId="1" fontId="81" fillId="8" borderId="15" xfId="0" applyNumberFormat="1" applyFont="1" applyFill="1" applyBorder="1" applyAlignment="1">
      <alignment vertical="center"/>
    </xf>
    <xf numFmtId="1" fontId="81" fillId="8" borderId="14" xfId="0" applyNumberFormat="1" applyFont="1" applyFill="1" applyBorder="1" applyAlignment="1">
      <alignment vertical="center"/>
    </xf>
    <xf numFmtId="1" fontId="81" fillId="8" borderId="14" xfId="0" applyNumberFormat="1" applyFont="1" applyFill="1" applyBorder="1" applyAlignment="1">
      <alignment horizontal="center" vertical="center"/>
    </xf>
    <xf numFmtId="1" fontId="81" fillId="8" borderId="67" xfId="0" applyNumberFormat="1" applyFont="1" applyFill="1" applyBorder="1" applyAlignment="1">
      <alignment vertical="center"/>
    </xf>
    <xf numFmtId="0" fontId="89" fillId="10" borderId="0" xfId="0" applyNumberFormat="1" applyFont="1" applyFill="1" applyAlignment="1">
      <alignment vertical="center" wrapText="1"/>
    </xf>
    <xf numFmtId="0" fontId="71" fillId="10" borderId="0" xfId="0" applyFont="1" applyFill="1" applyAlignment="1">
      <alignment vertical="center" wrapText="1"/>
    </xf>
    <xf numFmtId="0" fontId="90" fillId="10" borderId="0" xfId="0" applyNumberFormat="1" applyFont="1" applyFill="1" applyAlignment="1">
      <alignment vertical="center" wrapText="1"/>
    </xf>
    <xf numFmtId="0" fontId="90" fillId="0" borderId="0" xfId="0" applyNumberFormat="1" applyFont="1" applyAlignment="1">
      <alignment vertical="center" wrapText="1"/>
    </xf>
    <xf numFmtId="0" fontId="44" fillId="0" borderId="0" xfId="0" applyNumberFormat="1" applyFont="1" applyAlignment="1">
      <alignment horizontal="center" vertical="center" wrapText="1"/>
    </xf>
    <xf numFmtId="1" fontId="81" fillId="6" borderId="135" xfId="0" applyNumberFormat="1" applyFont="1" applyFill="1" applyBorder="1" applyAlignment="1">
      <alignment vertical="center"/>
    </xf>
    <xf numFmtId="1" fontId="81" fillId="8" borderId="135" xfId="0" applyNumberFormat="1" applyFont="1" applyFill="1" applyBorder="1" applyAlignment="1">
      <alignment vertical="center"/>
    </xf>
    <xf numFmtId="1" fontId="4" fillId="3" borderId="135" xfId="0" applyNumberFormat="1" applyFont="1" applyFill="1" applyBorder="1" applyAlignment="1">
      <alignment vertical="center" wrapText="1"/>
    </xf>
    <xf numFmtId="1" fontId="80" fillId="4" borderId="128" xfId="0" applyNumberFormat="1" applyFont="1" applyFill="1" applyBorder="1" applyAlignment="1">
      <alignment vertical="center"/>
    </xf>
    <xf numFmtId="0" fontId="10" fillId="10" borderId="38" xfId="1" applyFont="1" applyFill="1" applyBorder="1" applyAlignment="1" applyProtection="1">
      <alignment vertical="center" wrapText="1"/>
    </xf>
    <xf numFmtId="0" fontId="10" fillId="0" borderId="38" xfId="1" applyFont="1" applyFill="1" applyBorder="1" applyAlignment="1" applyProtection="1">
      <alignment vertical="center" wrapText="1"/>
    </xf>
    <xf numFmtId="0" fontId="17" fillId="0" borderId="38" xfId="1" quotePrefix="1" applyFont="1" applyFill="1" applyBorder="1" applyAlignment="1" applyProtection="1">
      <alignment vertical="center" wrapText="1"/>
    </xf>
    <xf numFmtId="1" fontId="10" fillId="0" borderId="8" xfId="0" applyNumberFormat="1" applyFont="1" applyFill="1" applyBorder="1" applyAlignment="1">
      <alignment vertical="center"/>
    </xf>
    <xf numFmtId="0" fontId="10" fillId="0" borderId="64" xfId="1" applyFont="1" applyFill="1" applyBorder="1" applyAlignment="1" applyProtection="1">
      <alignment vertical="center" wrapText="1"/>
    </xf>
    <xf numFmtId="1" fontId="10" fillId="0" borderId="53" xfId="0" applyNumberFormat="1" applyFont="1" applyFill="1" applyBorder="1" applyAlignment="1">
      <alignment vertical="center"/>
    </xf>
    <xf numFmtId="0" fontId="10" fillId="0" borderId="8"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xf>
    <xf numFmtId="0" fontId="10" fillId="0" borderId="69" xfId="58" applyNumberFormat="1" applyFont="1" applyFill="1" applyBorder="1" applyAlignment="1">
      <alignment horizontal="left" vertical="center" wrapText="1"/>
    </xf>
    <xf numFmtId="1" fontId="17" fillId="16" borderId="8" xfId="0" applyNumberFormat="1" applyFont="1" applyFill="1" applyBorder="1" applyAlignment="1">
      <alignment horizontal="center" vertical="center"/>
    </xf>
    <xf numFmtId="0" fontId="10" fillId="19" borderId="38" xfId="1" applyFont="1" applyFill="1" applyBorder="1" applyAlignment="1" applyProtection="1">
      <alignment vertical="center" wrapText="1"/>
    </xf>
    <xf numFmtId="0" fontId="10" fillId="19" borderId="38" xfId="1" quotePrefix="1" applyFont="1" applyFill="1" applyBorder="1" applyAlignment="1" applyProtection="1">
      <alignment vertical="center" wrapText="1"/>
    </xf>
    <xf numFmtId="0" fontId="10" fillId="10" borderId="38" xfId="1" quotePrefix="1" applyFont="1" applyFill="1" applyBorder="1" applyAlignment="1" applyProtection="1">
      <alignment vertical="center" wrapText="1"/>
    </xf>
    <xf numFmtId="0" fontId="18" fillId="10" borderId="38" xfId="1" applyFont="1" applyFill="1" applyBorder="1" applyAlignment="1" applyProtection="1">
      <alignment vertical="center" wrapText="1"/>
    </xf>
    <xf numFmtId="0" fontId="18" fillId="10" borderId="38" xfId="1" quotePrefix="1" applyFont="1" applyFill="1" applyBorder="1" applyAlignment="1" applyProtection="1">
      <alignment vertical="center" wrapText="1"/>
    </xf>
    <xf numFmtId="0" fontId="10" fillId="19" borderId="38" xfId="1" applyFont="1" applyFill="1" applyBorder="1" applyAlignment="1" applyProtection="1">
      <alignment horizontal="center" vertical="center" wrapText="1"/>
    </xf>
    <xf numFmtId="0" fontId="10" fillId="0" borderId="38" xfId="1" quotePrefix="1" applyFont="1" applyFill="1" applyBorder="1" applyAlignment="1" applyProtection="1">
      <alignment vertical="center" wrapText="1"/>
    </xf>
    <xf numFmtId="0" fontId="18" fillId="0" borderId="38" xfId="1" quotePrefix="1" applyFont="1" applyFill="1" applyBorder="1" applyAlignment="1" applyProtection="1">
      <alignment vertical="center" wrapText="1"/>
    </xf>
    <xf numFmtId="0" fontId="18" fillId="10" borderId="64" xfId="1" applyFont="1" applyFill="1" applyBorder="1" applyAlignment="1" applyProtection="1">
      <alignment horizontal="left" vertical="center" wrapText="1" indent="2"/>
    </xf>
    <xf numFmtId="1" fontId="1" fillId="64" borderId="119" xfId="0" applyNumberFormat="1" applyFont="1" applyFill="1" applyBorder="1" applyAlignment="1">
      <alignment horizontal="center" vertical="center" wrapText="1"/>
    </xf>
    <xf numFmtId="0" fontId="10" fillId="0" borderId="139" xfId="1" applyFont="1" applyFill="1" applyBorder="1" applyAlignment="1" applyProtection="1">
      <alignment horizontal="center" vertical="center" wrapText="1"/>
    </xf>
    <xf numFmtId="0" fontId="4" fillId="10" borderId="136" xfId="0" applyNumberFormat="1" applyFont="1" applyFill="1" applyBorder="1" applyAlignment="1">
      <alignment vertical="center" wrapText="1"/>
    </xf>
    <xf numFmtId="1" fontId="4" fillId="10" borderId="136" xfId="0" applyNumberFormat="1" applyFont="1" applyFill="1" applyBorder="1" applyAlignment="1">
      <alignment vertical="center"/>
    </xf>
    <xf numFmtId="49" fontId="10" fillId="19" borderId="139" xfId="1" applyNumberFormat="1" applyFont="1" applyFill="1" applyBorder="1" applyAlignment="1" applyProtection="1">
      <alignment horizontal="center" vertical="center" wrapText="1"/>
    </xf>
    <xf numFmtId="0" fontId="1" fillId="64" borderId="119" xfId="0" applyNumberFormat="1" applyFont="1" applyFill="1" applyBorder="1" applyAlignment="1">
      <alignment horizontal="center" vertical="center" wrapText="1"/>
    </xf>
    <xf numFmtId="0" fontId="1" fillId="64" borderId="119" xfId="0" applyNumberFormat="1" applyFont="1" applyFill="1" applyBorder="1" applyAlignment="1">
      <alignment horizontal="left" vertical="center" wrapText="1"/>
    </xf>
    <xf numFmtId="0" fontId="80" fillId="7" borderId="122" xfId="0" applyNumberFormat="1" applyFont="1" applyFill="1" applyBorder="1" applyAlignment="1">
      <alignment horizontal="center" vertical="center" wrapText="1"/>
    </xf>
    <xf numFmtId="0" fontId="80" fillId="7" borderId="8" xfId="0" applyNumberFormat="1" applyFont="1" applyFill="1" applyBorder="1" applyAlignment="1">
      <alignment horizontal="center" vertical="center" wrapText="1"/>
    </xf>
    <xf numFmtId="0" fontId="80" fillId="7" borderId="122" xfId="0" applyNumberFormat="1" applyFont="1" applyFill="1" applyBorder="1" applyAlignment="1">
      <alignment vertical="center" wrapText="1"/>
    </xf>
    <xf numFmtId="1" fontId="80" fillId="7" borderId="8" xfId="0" applyNumberFormat="1" applyFont="1" applyFill="1" applyBorder="1" applyAlignment="1">
      <alignment vertical="center" wrapText="1"/>
    </xf>
    <xf numFmtId="1" fontId="80" fillId="7" borderId="8" xfId="0" applyNumberFormat="1" applyFont="1" applyFill="1" applyBorder="1" applyAlignment="1">
      <alignment horizontal="center" vertical="center" wrapText="1"/>
    </xf>
    <xf numFmtId="1" fontId="80" fillId="7" borderId="63" xfId="0" applyNumberFormat="1" applyFont="1" applyFill="1" applyBorder="1" applyAlignment="1">
      <alignment vertical="center" wrapText="1"/>
    </xf>
    <xf numFmtId="1" fontId="80" fillId="7" borderId="135" xfId="0" applyNumberFormat="1" applyFont="1" applyFill="1" applyBorder="1" applyAlignment="1">
      <alignment vertical="center" wrapText="1"/>
    </xf>
    <xf numFmtId="0" fontId="81" fillId="0" borderId="0" xfId="0" applyNumberFormat="1" applyFont="1" applyAlignment="1">
      <alignment vertical="center" wrapText="1"/>
    </xf>
    <xf numFmtId="0" fontId="18" fillId="0" borderId="38" xfId="1" applyFont="1" applyFill="1" applyBorder="1" applyAlignment="1" applyProtection="1">
      <alignment vertical="center" wrapText="1"/>
    </xf>
    <xf numFmtId="0" fontId="18" fillId="19" borderId="38" xfId="1" applyFont="1" applyFill="1" applyBorder="1" applyAlignment="1" applyProtection="1">
      <alignment vertical="center" wrapText="1"/>
    </xf>
    <xf numFmtId="49" fontId="17" fillId="16" borderId="38" xfId="1" applyNumberFormat="1" applyFont="1" applyFill="1" applyBorder="1" applyAlignment="1" applyProtection="1">
      <alignment horizontal="center" vertical="center" wrapText="1"/>
    </xf>
    <xf numFmtId="1" fontId="19" fillId="3" borderId="137" xfId="0" applyNumberFormat="1" applyFont="1" applyFill="1" applyBorder="1" applyAlignment="1">
      <alignment horizontal="center" vertical="center" wrapText="1"/>
    </xf>
    <xf numFmtId="1" fontId="19" fillId="3" borderId="132" xfId="0" applyNumberFormat="1" applyFont="1" applyFill="1" applyBorder="1" applyAlignment="1">
      <alignment horizontal="center" vertical="center" wrapText="1"/>
    </xf>
    <xf numFmtId="1" fontId="19" fillId="10" borderId="133" xfId="0" applyNumberFormat="1" applyFont="1" applyFill="1" applyBorder="1" applyAlignment="1">
      <alignment horizontal="center" vertical="center" wrapText="1"/>
    </xf>
    <xf numFmtId="1" fontId="19" fillId="10" borderId="131" xfId="0" applyNumberFormat="1" applyFont="1" applyFill="1" applyBorder="1" applyAlignment="1">
      <alignment horizontal="center" vertical="center" wrapText="1"/>
    </xf>
    <xf numFmtId="1" fontId="87" fillId="6" borderId="131" xfId="0" applyNumberFormat="1" applyFont="1" applyFill="1" applyBorder="1" applyAlignment="1">
      <alignment horizontal="center" vertical="center"/>
    </xf>
    <xf numFmtId="1" fontId="19" fillId="3" borderId="131" xfId="0" applyNumberFormat="1" applyFont="1" applyFill="1" applyBorder="1" applyAlignment="1">
      <alignment horizontal="center" vertical="center" wrapText="1"/>
    </xf>
    <xf numFmtId="1" fontId="19" fillId="10" borderId="134" xfId="0" applyNumberFormat="1" applyFont="1" applyFill="1" applyBorder="1" applyAlignment="1">
      <alignment horizontal="center" vertical="center" wrapText="1"/>
    </xf>
    <xf numFmtId="1" fontId="19" fillId="10" borderId="129" xfId="0" applyNumberFormat="1" applyFont="1" applyFill="1" applyBorder="1" applyAlignment="1">
      <alignment horizontal="center" vertical="center" wrapText="1"/>
    </xf>
    <xf numFmtId="1" fontId="87" fillId="6" borderId="134" xfId="0" applyNumberFormat="1" applyFont="1" applyFill="1" applyBorder="1" applyAlignment="1">
      <alignment horizontal="center" vertical="center"/>
    </xf>
    <xf numFmtId="1" fontId="19" fillId="10" borderId="0" xfId="0" applyNumberFormat="1" applyFont="1" applyFill="1" applyBorder="1" applyAlignment="1">
      <alignment horizontal="center" vertical="center" wrapText="1"/>
    </xf>
    <xf numFmtId="1" fontId="87" fillId="6" borderId="0" xfId="0" applyNumberFormat="1" applyFont="1" applyFill="1" applyBorder="1" applyAlignment="1">
      <alignment horizontal="center" vertical="center"/>
    </xf>
    <xf numFmtId="1" fontId="19" fillId="4" borderId="0" xfId="0" applyNumberFormat="1" applyFont="1" applyFill="1" applyBorder="1" applyAlignment="1">
      <alignment horizontal="center" vertical="center" wrapText="1"/>
    </xf>
    <xf numFmtId="1" fontId="8" fillId="5" borderId="0" xfId="0" applyNumberFormat="1" applyFont="1" applyFill="1" applyBorder="1" applyAlignment="1">
      <alignment horizontal="center" vertical="center" wrapText="1"/>
    </xf>
    <xf numFmtId="1" fontId="91" fillId="7" borderId="119" xfId="0" applyNumberFormat="1" applyFont="1" applyFill="1" applyBorder="1" applyAlignment="1">
      <alignment horizontal="center" vertical="center" wrapText="1"/>
    </xf>
    <xf numFmtId="1" fontId="19" fillId="16" borderId="119" xfId="0" applyNumberFormat="1" applyFont="1" applyFill="1" applyBorder="1" applyAlignment="1">
      <alignment horizontal="center" vertical="center" wrapText="1"/>
    </xf>
    <xf numFmtId="1" fontId="19" fillId="10" borderId="119" xfId="0" applyNumberFormat="1" applyFont="1" applyFill="1" applyBorder="1" applyAlignment="1">
      <alignment horizontal="center" vertical="center" wrapText="1"/>
    </xf>
    <xf numFmtId="1" fontId="19" fillId="0" borderId="119" xfId="0" applyNumberFormat="1" applyFont="1" applyFill="1" applyBorder="1" applyAlignment="1">
      <alignment horizontal="center" vertical="center" wrapText="1"/>
    </xf>
    <xf numFmtId="1" fontId="87" fillId="6" borderId="119" xfId="0" applyNumberFormat="1" applyFont="1" applyFill="1" applyBorder="1" applyAlignment="1">
      <alignment horizontal="center" vertical="center"/>
    </xf>
    <xf numFmtId="1" fontId="87" fillId="8" borderId="119" xfId="0" applyNumberFormat="1" applyFont="1" applyFill="1" applyBorder="1" applyAlignment="1">
      <alignment horizontal="center" vertical="center"/>
    </xf>
    <xf numFmtId="1" fontId="19" fillId="3" borderId="119" xfId="0" applyNumberFormat="1" applyFont="1" applyFill="1" applyBorder="1" applyAlignment="1">
      <alignment horizontal="center" vertical="center" wrapText="1"/>
    </xf>
    <xf numFmtId="0" fontId="92" fillId="0" borderId="0" xfId="0" applyNumberFormat="1" applyFont="1" applyAlignment="1">
      <alignment horizontal="center" vertical="center" wrapText="1"/>
    </xf>
    <xf numFmtId="0" fontId="4" fillId="10" borderId="37" xfId="0" applyNumberFormat="1" applyFont="1" applyFill="1" applyBorder="1" applyAlignment="1">
      <alignment horizontal="center" vertical="center" wrapText="1"/>
    </xf>
    <xf numFmtId="0" fontId="4" fillId="10" borderId="30" xfId="0" applyNumberFormat="1" applyFont="1" applyFill="1" applyBorder="1" applyAlignment="1">
      <alignment horizontal="center" vertical="center" wrapText="1"/>
    </xf>
    <xf numFmtId="0" fontId="1" fillId="3" borderId="8" xfId="0" applyNumberFormat="1" applyFont="1" applyFill="1" applyBorder="1" applyAlignment="1">
      <alignment horizontal="center" vertical="center" wrapText="1"/>
    </xf>
    <xf numFmtId="0" fontId="18" fillId="10" borderId="8"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0" borderId="30" xfId="0" applyNumberFormat="1" applyFont="1" applyBorder="1" applyAlignment="1">
      <alignment horizontal="center" vertical="center" wrapText="1"/>
    </xf>
    <xf numFmtId="0" fontId="4" fillId="10" borderId="136"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3" borderId="8" xfId="0" applyNumberFormat="1" applyFont="1" applyFill="1" applyBorder="1" applyAlignment="1">
      <alignment horizontal="center" vertical="center" wrapText="1"/>
    </xf>
    <xf numFmtId="1" fontId="81" fillId="6" borderId="16" xfId="0" applyNumberFormat="1" applyFont="1" applyFill="1" applyBorder="1" applyAlignment="1">
      <alignment horizontal="center" vertical="center"/>
    </xf>
    <xf numFmtId="0" fontId="4" fillId="10" borderId="5" xfId="0" applyNumberFormat="1" applyFont="1" applyFill="1" applyBorder="1" applyAlignment="1">
      <alignment horizontal="center" vertical="center" wrapText="1"/>
    </xf>
    <xf numFmtId="0" fontId="4" fillId="0" borderId="8" xfId="0" applyNumberFormat="1" applyFont="1" applyBorder="1" applyAlignment="1">
      <alignment horizontal="center" vertical="center" wrapText="1"/>
    </xf>
    <xf numFmtId="0" fontId="10" fillId="16" borderId="8" xfId="0" applyNumberFormat="1" applyFont="1" applyFill="1" applyBorder="1" applyAlignment="1">
      <alignment horizontal="center" vertical="center" wrapText="1"/>
    </xf>
    <xf numFmtId="0" fontId="18" fillId="19" borderId="38" xfId="1" applyFont="1" applyFill="1" applyBorder="1" applyAlignment="1" applyProtection="1">
      <alignment horizontal="center" vertical="center" wrapText="1"/>
    </xf>
    <xf numFmtId="1" fontId="79" fillId="4" borderId="142" xfId="0" applyNumberFormat="1" applyFont="1" applyFill="1" applyBorder="1" applyAlignment="1">
      <alignment vertical="center"/>
    </xf>
    <xf numFmtId="1" fontId="1" fillId="5" borderId="7"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1" fontId="79" fillId="4" borderId="144" xfId="0" applyNumberFormat="1" applyFont="1" applyFill="1" applyBorder="1" applyAlignment="1">
      <alignment vertical="center"/>
    </xf>
    <xf numFmtId="1" fontId="19" fillId="3" borderId="107" xfId="0" applyNumberFormat="1" applyFont="1" applyFill="1" applyBorder="1" applyAlignment="1">
      <alignment horizontal="center" vertical="center" wrapText="1"/>
    </xf>
    <xf numFmtId="1" fontId="19" fillId="3" borderId="144" xfId="0" applyNumberFormat="1" applyFont="1" applyFill="1" applyBorder="1" applyAlignment="1">
      <alignment horizontal="center" vertical="center" wrapText="1"/>
    </xf>
    <xf numFmtId="1" fontId="19" fillId="10" borderId="147" xfId="0" applyNumberFormat="1" applyFont="1" applyFill="1" applyBorder="1" applyAlignment="1">
      <alignment horizontal="center" vertical="center" wrapText="1"/>
    </xf>
    <xf numFmtId="1" fontId="19" fillId="3" borderId="0" xfId="0" applyNumberFormat="1" applyFont="1" applyFill="1" applyBorder="1" applyAlignment="1">
      <alignment horizontal="center" vertical="center" wrapText="1"/>
    </xf>
    <xf numFmtId="1" fontId="91" fillId="7" borderId="146" xfId="0" applyNumberFormat="1" applyFont="1" applyFill="1" applyBorder="1" applyAlignment="1">
      <alignment horizontal="center" vertical="center" wrapText="1"/>
    </xf>
    <xf numFmtId="1" fontId="87" fillId="6" borderId="146" xfId="0" applyNumberFormat="1" applyFont="1" applyFill="1" applyBorder="1" applyAlignment="1">
      <alignment horizontal="center" vertical="center"/>
    </xf>
    <xf numFmtId="1" fontId="87" fillId="8" borderId="146" xfId="0" applyNumberFormat="1" applyFont="1" applyFill="1" applyBorder="1" applyAlignment="1">
      <alignment horizontal="center" vertical="center"/>
    </xf>
    <xf numFmtId="1" fontId="19" fillId="10" borderId="146" xfId="0" applyNumberFormat="1" applyFont="1" applyFill="1" applyBorder="1" applyAlignment="1">
      <alignment horizontal="center" vertical="center" wrapText="1"/>
    </xf>
    <xf numFmtId="1" fontId="19" fillId="10" borderId="139" xfId="0" applyNumberFormat="1" applyFont="1" applyFill="1" applyBorder="1" applyAlignment="1">
      <alignment horizontal="center" vertical="center" wrapText="1"/>
    </xf>
    <xf numFmtId="0" fontId="18" fillId="10" borderId="150" xfId="0" applyNumberFormat="1" applyFont="1" applyFill="1" applyBorder="1" applyAlignment="1">
      <alignment horizontal="center" vertical="center" wrapText="1"/>
    </xf>
    <xf numFmtId="0" fontId="4" fillId="10" borderId="150" xfId="0" applyNumberFormat="1" applyFont="1" applyFill="1" applyBorder="1" applyAlignment="1">
      <alignment horizontal="center" vertical="center" wrapText="1"/>
    </xf>
    <xf numFmtId="1" fontId="10" fillId="3" borderId="137" xfId="0" applyNumberFormat="1" applyFont="1" applyFill="1" applyBorder="1" applyAlignment="1">
      <alignment horizontal="left" vertical="center" wrapText="1"/>
    </xf>
    <xf numFmtId="1" fontId="10" fillId="3" borderId="132" xfId="0" applyNumberFormat="1" applyFont="1" applyFill="1" applyBorder="1" applyAlignment="1">
      <alignment horizontal="left" vertical="center" wrapText="1"/>
    </xf>
    <xf numFmtId="1" fontId="10" fillId="10" borderId="133" xfId="0" applyNumberFormat="1" applyFont="1" applyFill="1" applyBorder="1" applyAlignment="1">
      <alignment horizontal="left" vertical="center" wrapText="1"/>
    </xf>
    <xf numFmtId="1" fontId="10" fillId="10" borderId="131" xfId="0" applyNumberFormat="1" applyFont="1" applyFill="1" applyBorder="1" applyAlignment="1">
      <alignment horizontal="left" vertical="center" wrapText="1"/>
    </xf>
    <xf numFmtId="1" fontId="71" fillId="6" borderId="131" xfId="0" applyNumberFormat="1" applyFont="1" applyFill="1" applyBorder="1" applyAlignment="1">
      <alignment horizontal="left" vertical="center"/>
    </xf>
    <xf numFmtId="1" fontId="10" fillId="3" borderId="131" xfId="0" applyNumberFormat="1" applyFont="1" applyFill="1" applyBorder="1" applyAlignment="1">
      <alignment horizontal="left" vertical="center" wrapText="1"/>
    </xf>
    <xf numFmtId="1" fontId="10" fillId="10" borderId="134" xfId="0" applyNumberFormat="1" applyFont="1" applyFill="1" applyBorder="1" applyAlignment="1">
      <alignment horizontal="left" vertical="center" wrapText="1"/>
    </xf>
    <xf numFmtId="1" fontId="10" fillId="10" borderId="129" xfId="0" applyNumberFormat="1" applyFont="1" applyFill="1" applyBorder="1" applyAlignment="1">
      <alignment horizontal="left" vertical="center" wrapText="1"/>
    </xf>
    <xf numFmtId="1" fontId="71" fillId="6" borderId="134" xfId="0" applyNumberFormat="1" applyFont="1" applyFill="1" applyBorder="1" applyAlignment="1">
      <alignment horizontal="left" vertical="center"/>
    </xf>
    <xf numFmtId="1" fontId="10" fillId="10" borderId="0" xfId="0" applyNumberFormat="1" applyFont="1" applyFill="1" applyBorder="1" applyAlignment="1">
      <alignment horizontal="left" vertical="center" wrapText="1"/>
    </xf>
    <xf numFmtId="1" fontId="71" fillId="6" borderId="0" xfId="0" applyNumberFormat="1" applyFont="1" applyFill="1" applyBorder="1" applyAlignment="1">
      <alignment horizontal="left" vertical="center"/>
    </xf>
    <xf numFmtId="1" fontId="10" fillId="4" borderId="0" xfId="0" applyNumberFormat="1" applyFont="1" applyFill="1" applyBorder="1" applyAlignment="1">
      <alignment horizontal="left" vertical="center" wrapText="1"/>
    </xf>
    <xf numFmtId="1" fontId="17" fillId="5" borderId="0" xfId="0" applyNumberFormat="1" applyFont="1" applyFill="1" applyBorder="1" applyAlignment="1">
      <alignment horizontal="left" vertical="center" wrapText="1"/>
    </xf>
    <xf numFmtId="1" fontId="96" fillId="4" borderId="14" xfId="0" applyNumberFormat="1" applyFont="1" applyFill="1" applyBorder="1" applyAlignment="1">
      <alignment horizontal="left" vertical="center"/>
    </xf>
    <xf numFmtId="1" fontId="70" fillId="7" borderId="119" xfId="0" applyNumberFormat="1" applyFont="1" applyFill="1" applyBorder="1" applyAlignment="1">
      <alignment horizontal="left" vertical="center" wrapText="1"/>
    </xf>
    <xf numFmtId="1" fontId="10" fillId="63" borderId="119" xfId="0" applyNumberFormat="1" applyFont="1" applyFill="1" applyBorder="1" applyAlignment="1">
      <alignment horizontal="left" vertical="center" wrapText="1"/>
    </xf>
    <xf numFmtId="1" fontId="10" fillId="16" borderId="119" xfId="0" applyNumberFormat="1" applyFont="1" applyFill="1" applyBorder="1" applyAlignment="1">
      <alignment horizontal="left" vertical="center" wrapText="1"/>
    </xf>
    <xf numFmtId="1" fontId="10" fillId="10" borderId="119" xfId="0" applyNumberFormat="1" applyFont="1" applyFill="1" applyBorder="1" applyAlignment="1">
      <alignment horizontal="left" vertical="center" wrapText="1"/>
    </xf>
    <xf numFmtId="1" fontId="10" fillId="0" borderId="119" xfId="0" applyNumberFormat="1" applyFont="1" applyFill="1" applyBorder="1" applyAlignment="1">
      <alignment horizontal="left" vertical="center" wrapText="1"/>
    </xf>
    <xf numFmtId="1" fontId="71" fillId="6" borderId="119" xfId="0" applyNumberFormat="1" applyFont="1" applyFill="1" applyBorder="1" applyAlignment="1">
      <alignment horizontal="left" vertical="center"/>
    </xf>
    <xf numFmtId="1" fontId="71" fillId="8" borderId="119" xfId="0" applyNumberFormat="1" applyFont="1" applyFill="1" applyBorder="1" applyAlignment="1">
      <alignment horizontal="left" vertical="center"/>
    </xf>
    <xf numFmtId="1" fontId="96" fillId="4" borderId="142" xfId="0" applyNumberFormat="1" applyFont="1" applyFill="1" applyBorder="1" applyAlignment="1">
      <alignment horizontal="left" vertical="center"/>
    </xf>
    <xf numFmtId="1" fontId="17" fillId="64" borderId="119" xfId="0" applyNumberFormat="1" applyFont="1" applyFill="1" applyBorder="1" applyAlignment="1">
      <alignment horizontal="left" vertical="center" wrapText="1"/>
    </xf>
    <xf numFmtId="1" fontId="10" fillId="3" borderId="119" xfId="0" applyNumberFormat="1" applyFont="1" applyFill="1" applyBorder="1" applyAlignment="1">
      <alignment horizontal="left" vertical="center" wrapText="1"/>
    </xf>
    <xf numFmtId="0" fontId="89" fillId="0" borderId="0" xfId="0" applyNumberFormat="1" applyFont="1" applyAlignment="1">
      <alignment horizontal="left" vertical="center" wrapText="1"/>
    </xf>
    <xf numFmtId="0" fontId="18" fillId="10" borderId="119" xfId="0" applyFont="1" applyFill="1" applyBorder="1" applyAlignment="1">
      <alignment vertical="center" wrapText="1"/>
    </xf>
    <xf numFmtId="0" fontId="10" fillId="0" borderId="0" xfId="0" applyNumberFormat="1" applyFont="1" applyAlignment="1">
      <alignment horizontal="left" vertical="center" wrapText="1"/>
    </xf>
    <xf numFmtId="1" fontId="4" fillId="10" borderId="150" xfId="0" applyNumberFormat="1" applyFont="1" applyFill="1" applyBorder="1" applyAlignment="1">
      <alignment horizontal="center" vertical="center" wrapText="1"/>
    </xf>
    <xf numFmtId="1" fontId="18" fillId="10" borderId="8" xfId="0" applyNumberFormat="1" applyFont="1" applyFill="1" applyBorder="1" applyAlignment="1">
      <alignment horizontal="center" vertical="center" wrapText="1"/>
    </xf>
    <xf numFmtId="0" fontId="17" fillId="14" borderId="22" xfId="1" quotePrefix="1" applyFont="1" applyFill="1" applyBorder="1" applyAlignment="1" applyProtection="1">
      <alignment horizontal="center" vertical="center" wrapText="1"/>
    </xf>
    <xf numFmtId="0" fontId="17" fillId="14" borderId="3" xfId="1" quotePrefix="1" applyFont="1" applyFill="1" applyBorder="1" applyAlignment="1" applyProtection="1">
      <alignment horizontal="center" vertical="center" wrapText="1"/>
    </xf>
    <xf numFmtId="0" fontId="17" fillId="14" borderId="4" xfId="1" quotePrefix="1" applyFont="1" applyFill="1" applyBorder="1" applyAlignment="1" applyProtection="1">
      <alignment horizontal="center" vertical="center" wrapText="1"/>
    </xf>
    <xf numFmtId="0" fontId="17" fillId="3" borderId="4" xfId="1" quotePrefix="1" applyFont="1" applyFill="1" applyBorder="1" applyAlignment="1" applyProtection="1">
      <alignment horizontal="center" vertical="center" wrapText="1"/>
    </xf>
    <xf numFmtId="0" fontId="8" fillId="0" borderId="23" xfId="1" quotePrefix="1" applyFont="1" applyFill="1" applyBorder="1" applyAlignment="1" applyProtection="1">
      <alignment horizontal="center" vertical="center" wrapText="1"/>
    </xf>
    <xf numFmtId="0" fontId="1" fillId="10" borderId="26" xfId="0" applyNumberFormat="1" applyFont="1" applyFill="1" applyBorder="1" applyAlignment="1">
      <alignment horizontal="center" vertical="center" wrapText="1"/>
    </xf>
    <xf numFmtId="0" fontId="17" fillId="16" borderId="30" xfId="1" quotePrefix="1" applyFont="1" applyFill="1" applyBorder="1" applyAlignment="1" applyProtection="1">
      <alignment horizontal="center" vertical="center" wrapText="1"/>
    </xf>
    <xf numFmtId="0" fontId="17" fillId="0" borderId="30" xfId="1" quotePrefix="1" applyFont="1" applyFill="1" applyBorder="1" applyAlignment="1" applyProtection="1">
      <alignment horizontal="center" vertical="center" wrapText="1"/>
    </xf>
    <xf numFmtId="0" fontId="8" fillId="0" borderId="30" xfId="1" quotePrefix="1" applyFont="1" applyFill="1" applyBorder="1" applyAlignment="1" applyProtection="1">
      <alignment horizontal="center" vertical="center" wrapText="1"/>
    </xf>
    <xf numFmtId="1" fontId="1" fillId="4" borderId="10" xfId="0" applyNumberFormat="1" applyFont="1" applyFill="1" applyBorder="1" applyAlignment="1">
      <alignment horizontal="center" vertical="center" wrapText="1"/>
    </xf>
    <xf numFmtId="0" fontId="17" fillId="0" borderId="7" xfId="1" quotePrefix="1" applyFont="1" applyFill="1" applyBorder="1" applyAlignment="1" applyProtection="1">
      <alignment horizontal="center" vertical="center" wrapText="1"/>
    </xf>
    <xf numFmtId="0" fontId="17" fillId="0" borderId="28" xfId="1" quotePrefix="1" applyFont="1" applyFill="1" applyBorder="1" applyAlignment="1" applyProtection="1">
      <alignment horizontal="center" vertical="center" wrapText="1"/>
    </xf>
    <xf numFmtId="0" fontId="8" fillId="0" borderId="29" xfId="1" quotePrefix="1" applyFont="1" applyFill="1" applyBorder="1" applyAlignment="1" applyProtection="1">
      <alignment horizontal="center" vertical="center" wrapText="1"/>
    </xf>
    <xf numFmtId="0" fontId="17" fillId="14" borderId="37" xfId="1" quotePrefix="1" applyFont="1" applyFill="1" applyBorder="1" applyAlignment="1" applyProtection="1">
      <alignment horizontal="center" vertical="center" wrapText="1"/>
    </xf>
    <xf numFmtId="0" fontId="17" fillId="3" borderId="37" xfId="1" quotePrefix="1" applyFont="1" applyFill="1" applyBorder="1" applyAlignment="1" applyProtection="1">
      <alignment horizontal="center" vertical="center" wrapText="1"/>
    </xf>
    <xf numFmtId="0" fontId="17" fillId="0" borderId="37" xfId="1" quotePrefix="1" applyFont="1" applyFill="1" applyBorder="1" applyAlignment="1" applyProtection="1">
      <alignment horizontal="center" vertical="center" wrapText="1"/>
    </xf>
    <xf numFmtId="0" fontId="17" fillId="0" borderId="25" xfId="1" quotePrefix="1" applyFont="1" applyFill="1" applyBorder="1" applyAlignment="1" applyProtection="1">
      <alignment horizontal="center" vertical="center" wrapText="1"/>
    </xf>
    <xf numFmtId="0" fontId="17" fillId="15" borderId="34" xfId="1" quotePrefix="1" applyFont="1" applyFill="1" applyBorder="1" applyAlignment="1" applyProtection="1">
      <alignment horizontal="center" vertical="center" wrapText="1"/>
    </xf>
    <xf numFmtId="0" fontId="17" fillId="15" borderId="25" xfId="1" quotePrefix="1" applyFont="1" applyFill="1" applyBorder="1" applyAlignment="1" applyProtection="1">
      <alignment horizontal="center" vertical="center" wrapText="1"/>
    </xf>
    <xf numFmtId="0" fontId="17" fillId="3" borderId="33" xfId="1" quotePrefix="1" applyFont="1" applyFill="1" applyBorder="1" applyAlignment="1" applyProtection="1">
      <alignment horizontal="center" vertical="center" wrapText="1"/>
    </xf>
    <xf numFmtId="0" fontId="17" fillId="0" borderId="31" xfId="1" quotePrefix="1" applyFont="1" applyFill="1" applyBorder="1" applyAlignment="1" applyProtection="1">
      <alignment horizontal="center" vertical="center" wrapText="1"/>
    </xf>
    <xf numFmtId="0" fontId="17" fillId="16" borderId="38" xfId="1" quotePrefix="1" applyFont="1" applyFill="1" applyBorder="1" applyAlignment="1" applyProtection="1">
      <alignment horizontal="center" vertical="center" wrapText="1"/>
    </xf>
    <xf numFmtId="0" fontId="17" fillId="0" borderId="38" xfId="1" quotePrefix="1" applyFont="1" applyFill="1" applyBorder="1" applyAlignment="1" applyProtection="1">
      <alignment horizontal="center" vertical="center" wrapText="1"/>
    </xf>
    <xf numFmtId="0" fontId="10" fillId="19" borderId="38" xfId="1" quotePrefix="1" applyFont="1" applyFill="1" applyBorder="1" applyAlignment="1" applyProtection="1">
      <alignment horizontal="center" vertical="center" wrapText="1"/>
    </xf>
    <xf numFmtId="0" fontId="17" fillId="16" borderId="145" xfId="1" quotePrefix="1" applyFont="1" applyFill="1" applyBorder="1" applyAlignment="1" applyProtection="1">
      <alignment horizontal="center" vertical="center" wrapText="1"/>
    </xf>
    <xf numFmtId="1" fontId="81" fillId="6" borderId="143" xfId="0" applyNumberFormat="1" applyFont="1" applyFill="1" applyBorder="1" applyAlignment="1">
      <alignment horizontal="center" vertical="center"/>
    </xf>
    <xf numFmtId="1" fontId="79" fillId="4" borderId="142" xfId="0" applyNumberFormat="1" applyFont="1" applyFill="1" applyBorder="1" applyAlignment="1">
      <alignment horizontal="center" vertical="center"/>
    </xf>
    <xf numFmtId="1" fontId="80" fillId="7" borderId="122" xfId="0" applyNumberFormat="1" applyFont="1" applyFill="1" applyBorder="1" applyAlignment="1">
      <alignment horizontal="center" vertical="center" wrapText="1"/>
    </xf>
    <xf numFmtId="0" fontId="10" fillId="19" borderId="139" xfId="1" quotePrefix="1" applyFont="1" applyFill="1" applyBorder="1" applyAlignment="1" applyProtection="1">
      <alignment horizontal="center" vertical="center" wrapText="1"/>
    </xf>
    <xf numFmtId="0" fontId="18" fillId="10" borderId="38" xfId="1" quotePrefix="1" applyFont="1" applyFill="1" applyBorder="1" applyAlignment="1" applyProtection="1">
      <alignment horizontal="center" vertical="center" wrapText="1"/>
    </xf>
    <xf numFmtId="0" fontId="17" fillId="3" borderId="38" xfId="1" quotePrefix="1" applyFont="1" applyFill="1" applyBorder="1" applyAlignment="1" applyProtection="1">
      <alignment horizontal="center" vertical="center" wrapText="1"/>
    </xf>
    <xf numFmtId="0" fontId="10" fillId="0" borderId="145" xfId="1" quotePrefix="1" applyFont="1" applyFill="1" applyBorder="1" applyAlignment="1" applyProtection="1">
      <alignment horizontal="center" vertical="center" wrapText="1"/>
    </xf>
    <xf numFmtId="0" fontId="10" fillId="0" borderId="150" xfId="0" applyNumberFormat="1" applyFont="1" applyFill="1" applyBorder="1" applyAlignment="1">
      <alignment horizontal="center" vertical="center" wrapText="1"/>
    </xf>
    <xf numFmtId="0" fontId="29" fillId="22" borderId="138" xfId="0" applyFont="1" applyFill="1" applyBorder="1" applyAlignment="1">
      <alignment horizontal="center" vertical="center"/>
    </xf>
    <xf numFmtId="0" fontId="29" fillId="22" borderId="64" xfId="0" applyFont="1" applyFill="1" applyBorder="1" applyAlignment="1">
      <alignment horizontal="center" vertical="center"/>
    </xf>
    <xf numFmtId="0" fontId="4" fillId="22" borderId="30" xfId="48" applyNumberFormat="1" applyFont="1" applyFill="1" applyBorder="1" applyAlignment="1">
      <alignment horizontal="center" vertical="center" wrapText="1"/>
    </xf>
    <xf numFmtId="0" fontId="4" fillId="22" borderId="30" xfId="44" applyNumberFormat="1" applyFont="1" applyFill="1" applyBorder="1" applyAlignment="1">
      <alignment horizontal="center" vertical="center" wrapText="1"/>
    </xf>
    <xf numFmtId="0" fontId="18" fillId="22" borderId="30" xfId="44" applyNumberFormat="1" applyFont="1" applyFill="1" applyBorder="1" applyAlignment="1">
      <alignment horizontal="center" vertical="center" wrapText="1"/>
    </xf>
    <xf numFmtId="9" fontId="4" fillId="22" borderId="30" xfId="144" applyFont="1" applyFill="1" applyBorder="1" applyAlignment="1">
      <alignment horizontal="center" vertical="center" wrapText="1"/>
    </xf>
    <xf numFmtId="0" fontId="10" fillId="0" borderId="145" xfId="0" applyFont="1" applyFill="1" applyBorder="1" applyAlignment="1">
      <alignment horizontal="center" vertical="center" wrapText="1"/>
    </xf>
    <xf numFmtId="0" fontId="4" fillId="0" borderId="145" xfId="0" applyNumberFormat="1" applyFont="1" applyFill="1" applyBorder="1" applyAlignment="1">
      <alignment horizontal="center" vertical="center" wrapText="1"/>
    </xf>
    <xf numFmtId="1" fontId="71" fillId="0" borderId="152" xfId="0" applyNumberFormat="1" applyFont="1" applyFill="1" applyBorder="1" applyAlignment="1">
      <alignment horizontal="center" vertical="center"/>
    </xf>
    <xf numFmtId="1" fontId="10" fillId="0" borderId="150" xfId="0" applyNumberFormat="1" applyFont="1" applyFill="1" applyBorder="1" applyAlignment="1">
      <alignment horizontal="center" vertical="center" wrapText="1"/>
    </xf>
    <xf numFmtId="1" fontId="10" fillId="0" borderId="132" xfId="0" applyNumberFormat="1" applyFont="1" applyFill="1" applyBorder="1" applyAlignment="1">
      <alignment horizontal="center" vertical="center" wrapText="1"/>
    </xf>
    <xf numFmtId="1" fontId="10" fillId="0" borderId="119" xfId="0" applyNumberFormat="1" applyFont="1" applyFill="1" applyBorder="1" applyAlignment="1">
      <alignment horizontal="center" vertical="center" wrapText="1"/>
    </xf>
    <xf numFmtId="9" fontId="10" fillId="22" borderId="119" xfId="48" applyNumberFormat="1" applyFont="1" applyFill="1" applyBorder="1" applyAlignment="1">
      <alignment horizontal="center" vertical="center" wrapText="1"/>
    </xf>
    <xf numFmtId="0" fontId="10" fillId="22" borderId="119" xfId="48" applyNumberFormat="1" applyFont="1" applyFill="1" applyBorder="1" applyAlignment="1">
      <alignment horizontal="center" vertical="center" wrapText="1"/>
    </xf>
    <xf numFmtId="9" fontId="10" fillId="21" borderId="119" xfId="48" applyNumberFormat="1" applyFont="1" applyFill="1" applyBorder="1" applyAlignment="1">
      <alignment horizontal="center" vertical="center" wrapText="1"/>
    </xf>
    <xf numFmtId="0" fontId="10" fillId="21" borderId="119" xfId="48" applyNumberFormat="1" applyFont="1" applyFill="1" applyBorder="1" applyAlignment="1">
      <alignment horizontal="center" vertical="center" wrapText="1"/>
    </xf>
    <xf numFmtId="0" fontId="10" fillId="0" borderId="150" xfId="0" applyNumberFormat="1" applyFont="1" applyFill="1" applyBorder="1" applyAlignment="1">
      <alignment horizontal="left" vertical="center" wrapText="1"/>
    </xf>
    <xf numFmtId="0" fontId="10" fillId="0" borderId="145" xfId="1" applyFont="1" applyFill="1" applyBorder="1" applyAlignment="1" applyProtection="1">
      <alignment horizontal="center" vertical="center" wrapText="1"/>
    </xf>
    <xf numFmtId="1" fontId="81" fillId="6" borderId="41" xfId="0" applyNumberFormat="1" applyFont="1" applyFill="1" applyBorder="1" applyAlignment="1">
      <alignment horizontal="center" vertical="center"/>
    </xf>
    <xf numFmtId="0" fontId="87" fillId="0" borderId="60" xfId="0" applyFont="1" applyFill="1" applyBorder="1" applyAlignment="1">
      <alignment horizontal="center" vertical="center"/>
    </xf>
    <xf numFmtId="0" fontId="77" fillId="0" borderId="64" xfId="0" applyFont="1" applyFill="1" applyBorder="1" applyAlignment="1">
      <alignment horizontal="center" vertical="center"/>
    </xf>
    <xf numFmtId="0" fontId="19" fillId="0" borderId="64" xfId="1" applyFont="1" applyFill="1" applyBorder="1" applyAlignment="1" applyProtection="1">
      <alignment horizontal="center" vertical="center" wrapText="1"/>
    </xf>
    <xf numFmtId="1" fontId="18" fillId="16" borderId="30" xfId="0" applyNumberFormat="1" applyFont="1" applyFill="1" applyBorder="1" applyAlignment="1">
      <alignment horizontal="center" vertical="center" wrapText="1"/>
    </xf>
    <xf numFmtId="1" fontId="4" fillId="3" borderId="53" xfId="0" applyNumberFormat="1" applyFont="1" applyFill="1" applyBorder="1" applyAlignment="1">
      <alignment horizontal="center" vertical="center" wrapText="1"/>
    </xf>
    <xf numFmtId="0" fontId="18" fillId="10" borderId="64" xfId="1" applyFont="1" applyFill="1" applyBorder="1" applyAlignment="1" applyProtection="1">
      <alignment horizontal="center" vertical="center" wrapText="1"/>
    </xf>
    <xf numFmtId="1" fontId="4" fillId="4" borderId="59" xfId="0" applyNumberFormat="1" applyFont="1" applyFill="1" applyBorder="1" applyAlignment="1">
      <alignment horizontal="center" vertical="center" wrapText="1"/>
    </xf>
    <xf numFmtId="1" fontId="4" fillId="3" borderId="47" xfId="0" applyNumberFormat="1" applyFont="1" applyFill="1" applyBorder="1" applyAlignment="1">
      <alignment horizontal="center" vertical="center" wrapText="1"/>
    </xf>
    <xf numFmtId="1" fontId="4" fillId="16" borderId="30" xfId="0" applyNumberFormat="1" applyFont="1" applyFill="1" applyBorder="1" applyAlignment="1">
      <alignment horizontal="center" vertical="center" wrapText="1"/>
    </xf>
    <xf numFmtId="1" fontId="81" fillId="6" borderId="40" xfId="0" applyNumberFormat="1" applyFont="1" applyFill="1" applyBorder="1" applyAlignment="1">
      <alignment horizontal="center" vertical="center"/>
    </xf>
    <xf numFmtId="0" fontId="19" fillId="19" borderId="64" xfId="1" applyFont="1" applyFill="1" applyBorder="1" applyAlignment="1" applyProtection="1">
      <alignment horizontal="center" vertical="center" wrapText="1"/>
    </xf>
    <xf numFmtId="0" fontId="10" fillId="19" borderId="139" xfId="1" applyFont="1" applyFill="1" applyBorder="1" applyAlignment="1" applyProtection="1">
      <alignment horizontal="center" vertical="center" wrapText="1"/>
    </xf>
    <xf numFmtId="1" fontId="19" fillId="0" borderId="30" xfId="0" applyNumberFormat="1" applyFont="1" applyFill="1" applyBorder="1" applyAlignment="1">
      <alignment horizontal="center" vertical="center" wrapText="1"/>
    </xf>
    <xf numFmtId="1" fontId="4" fillId="10" borderId="53" xfId="0" applyNumberFormat="1" applyFont="1" applyFill="1" applyBorder="1" applyAlignment="1">
      <alignment horizontal="center" vertical="center" wrapText="1"/>
    </xf>
    <xf numFmtId="1" fontId="10" fillId="16" borderId="119" xfId="0" applyNumberFormat="1" applyFont="1" applyFill="1" applyBorder="1" applyAlignment="1">
      <alignment horizontal="center" vertical="center" wrapText="1"/>
    </xf>
    <xf numFmtId="1" fontId="81" fillId="6" borderId="65" xfId="0" applyNumberFormat="1" applyFont="1" applyFill="1" applyBorder="1" applyAlignment="1">
      <alignment horizontal="center" vertical="center"/>
    </xf>
    <xf numFmtId="0" fontId="19" fillId="0" borderId="27" xfId="1" applyFont="1" applyFill="1" applyBorder="1" applyAlignment="1" applyProtection="1">
      <alignment horizontal="center" vertical="center" wrapText="1"/>
    </xf>
    <xf numFmtId="1" fontId="81" fillId="6" borderId="56" xfId="0" applyNumberFormat="1" applyFont="1" applyFill="1" applyBorder="1" applyAlignment="1">
      <alignment horizontal="center" vertical="center"/>
    </xf>
    <xf numFmtId="1" fontId="1" fillId="5" borderId="30" xfId="0" applyNumberFormat="1"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1" fontId="1" fillId="5" borderId="25" xfId="0" applyNumberFormat="1" applyFont="1" applyFill="1" applyBorder="1" applyAlignment="1">
      <alignment horizontal="center" vertical="center" wrapText="1"/>
    </xf>
    <xf numFmtId="1" fontId="4" fillId="4" borderId="42" xfId="0" applyNumberFormat="1" applyFont="1" applyFill="1" applyBorder="1" applyAlignment="1">
      <alignment horizontal="center" vertical="center" wrapText="1"/>
    </xf>
    <xf numFmtId="1" fontId="4" fillId="3" borderId="46" xfId="0" applyNumberFormat="1" applyFont="1" applyFill="1" applyBorder="1" applyAlignment="1">
      <alignment horizontal="center" vertical="center" wrapText="1"/>
    </xf>
    <xf numFmtId="1" fontId="4" fillId="10" borderId="63" xfId="0" applyNumberFormat="1" applyFont="1" applyFill="1" applyBorder="1" applyAlignment="1">
      <alignment horizontal="center" vertical="center" wrapText="1"/>
    </xf>
    <xf numFmtId="0" fontId="10" fillId="16" borderId="64" xfId="1" applyFont="1" applyFill="1" applyBorder="1" applyAlignment="1" applyProtection="1">
      <alignment horizontal="center" vertical="center" wrapText="1"/>
    </xf>
    <xf numFmtId="0" fontId="10" fillId="0" borderId="38" xfId="1" quotePrefix="1" applyFont="1" applyFill="1" applyBorder="1" applyAlignment="1" applyProtection="1">
      <alignment horizontal="center" vertical="center" wrapText="1"/>
    </xf>
    <xf numFmtId="1" fontId="80" fillId="7" borderId="69" xfId="0" applyNumberFormat="1" applyFont="1" applyFill="1" applyBorder="1" applyAlignment="1">
      <alignment horizontal="center" vertical="center" wrapText="1"/>
    </xf>
    <xf numFmtId="1" fontId="4" fillId="3" borderId="30" xfId="0" applyNumberFormat="1" applyFont="1" applyFill="1" applyBorder="1" applyAlignment="1">
      <alignment horizontal="center" vertical="center" wrapText="1"/>
    </xf>
    <xf numFmtId="1" fontId="19" fillId="17" borderId="30" xfId="0" applyNumberFormat="1" applyFont="1" applyFill="1" applyBorder="1" applyAlignment="1">
      <alignment horizontal="center" vertical="center" wrapText="1"/>
    </xf>
    <xf numFmtId="1" fontId="1" fillId="5" borderId="60" xfId="0" applyNumberFormat="1" applyFont="1" applyFill="1" applyBorder="1" applyAlignment="1">
      <alignment horizontal="center" vertical="center" wrapText="1"/>
    </xf>
    <xf numFmtId="1" fontId="81" fillId="8" borderId="66" xfId="0" applyNumberFormat="1" applyFont="1" applyFill="1" applyBorder="1" applyAlignment="1">
      <alignment horizontal="center" vertical="center"/>
    </xf>
    <xf numFmtId="1" fontId="10" fillId="10" borderId="119" xfId="0" applyNumberFormat="1" applyFont="1" applyFill="1" applyBorder="1" applyAlignment="1">
      <alignment horizontal="center" vertical="center" wrapText="1"/>
    </xf>
    <xf numFmtId="0" fontId="10" fillId="19" borderId="64" xfId="1" applyFont="1" applyFill="1" applyBorder="1" applyAlignment="1" applyProtection="1">
      <alignment horizontal="center" vertical="center" wrapText="1"/>
    </xf>
    <xf numFmtId="1" fontId="4" fillId="3" borderId="54" xfId="0" applyNumberFormat="1" applyFont="1" applyFill="1" applyBorder="1" applyAlignment="1">
      <alignment horizontal="center" vertical="center" wrapText="1"/>
    </xf>
    <xf numFmtId="1" fontId="80" fillId="7" borderId="68" xfId="0" applyNumberFormat="1" applyFont="1" applyFill="1" applyBorder="1" applyAlignment="1">
      <alignment horizontal="center" vertical="center" wrapText="1"/>
    </xf>
    <xf numFmtId="0" fontId="10" fillId="0" borderId="64" xfId="1" applyFont="1" applyFill="1" applyBorder="1" applyAlignment="1" applyProtection="1">
      <alignment horizontal="center" vertical="center" wrapText="1"/>
    </xf>
    <xf numFmtId="1" fontId="81" fillId="8" borderId="65" xfId="0" applyNumberFormat="1" applyFont="1" applyFill="1" applyBorder="1" applyAlignment="1">
      <alignment horizontal="center" vertical="center"/>
    </xf>
    <xf numFmtId="1" fontId="4" fillId="10" borderId="54" xfId="0" applyNumberFormat="1" applyFont="1" applyFill="1" applyBorder="1" applyAlignment="1">
      <alignment horizontal="center" vertical="center" wrapText="1"/>
    </xf>
    <xf numFmtId="0" fontId="18" fillId="19" borderId="64" xfId="1" applyFont="1" applyFill="1" applyBorder="1" applyAlignment="1" applyProtection="1">
      <alignment horizontal="center" vertical="center" wrapText="1"/>
    </xf>
    <xf numFmtId="0" fontId="87" fillId="0" borderId="30" xfId="0" applyFont="1" applyFill="1" applyBorder="1" applyAlignment="1">
      <alignment horizontal="center" vertical="center"/>
    </xf>
    <xf numFmtId="1" fontId="4" fillId="10" borderId="57"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0" fontId="10" fillId="14" borderId="37" xfId="1" applyFont="1" applyFill="1" applyBorder="1" applyAlignment="1" applyProtection="1">
      <alignment horizontal="center" vertical="center" wrapText="1"/>
    </xf>
    <xf numFmtId="0" fontId="10" fillId="3" borderId="37" xfId="1" applyFont="1" applyFill="1" applyBorder="1" applyAlignment="1" applyProtection="1">
      <alignment horizontal="center" vertical="center" wrapText="1"/>
    </xf>
    <xf numFmtId="0" fontId="77" fillId="0" borderId="25" xfId="0" applyFont="1" applyFill="1" applyBorder="1" applyAlignment="1">
      <alignment horizontal="center" vertical="center"/>
    </xf>
    <xf numFmtId="0" fontId="10" fillId="3" borderId="64" xfId="1" applyFont="1" applyFill="1" applyBorder="1" applyAlignment="1" applyProtection="1">
      <alignment horizontal="center" vertical="center" wrapText="1"/>
    </xf>
    <xf numFmtId="1" fontId="81" fillId="6" borderId="57" xfId="0" applyNumberFormat="1" applyFont="1" applyFill="1" applyBorder="1" applyAlignment="1">
      <alignment horizontal="center" vertical="center"/>
    </xf>
    <xf numFmtId="0" fontId="10" fillId="3" borderId="55" xfId="1" applyFont="1" applyFill="1" applyBorder="1" applyAlignment="1" applyProtection="1">
      <alignment horizontal="center" vertical="center" wrapText="1"/>
    </xf>
    <xf numFmtId="0" fontId="10" fillId="0" borderId="37" xfId="1" applyFont="1" applyFill="1" applyBorder="1" applyAlignment="1" applyProtection="1">
      <alignment horizontal="center" vertical="center" wrapText="1"/>
    </xf>
    <xf numFmtId="1" fontId="4" fillId="3" borderId="52" xfId="0" applyNumberFormat="1" applyFont="1" applyFill="1" applyBorder="1" applyAlignment="1">
      <alignment horizontal="center" vertical="center" wrapText="1"/>
    </xf>
    <xf numFmtId="1" fontId="81" fillId="6" borderId="66" xfId="0" applyNumberFormat="1" applyFont="1" applyFill="1" applyBorder="1" applyAlignment="1">
      <alignment horizontal="center" vertical="center"/>
    </xf>
    <xf numFmtId="0" fontId="10" fillId="3" borderId="30" xfId="1" applyFont="1" applyFill="1" applyBorder="1" applyAlignment="1" applyProtection="1">
      <alignment horizontal="center" vertical="center" wrapText="1"/>
    </xf>
    <xf numFmtId="0" fontId="10" fillId="0" borderId="62" xfId="1" applyFont="1" applyFill="1" applyBorder="1" applyAlignment="1" applyProtection="1">
      <alignment horizontal="center" vertical="center" wrapText="1"/>
    </xf>
    <xf numFmtId="1" fontId="4" fillId="10" borderId="68" xfId="0" applyNumberFormat="1" applyFont="1" applyFill="1" applyBorder="1" applyAlignment="1">
      <alignment horizontal="center" vertical="center" wrapText="1"/>
    </xf>
    <xf numFmtId="0" fontId="10" fillId="10" borderId="64" xfId="1" applyFont="1" applyFill="1" applyBorder="1" applyAlignment="1" applyProtection="1">
      <alignment horizontal="center" vertical="center" wrapText="1"/>
    </xf>
    <xf numFmtId="1" fontId="4" fillId="10" borderId="61" xfId="0" applyNumberFormat="1"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1" fontId="81" fillId="6" borderId="58" xfId="0" applyNumberFormat="1" applyFont="1" applyFill="1" applyBorder="1" applyAlignment="1">
      <alignment horizontal="center" vertical="center"/>
    </xf>
    <xf numFmtId="0" fontId="10" fillId="3" borderId="33" xfId="1" applyFont="1" applyFill="1" applyBorder="1" applyAlignment="1" applyProtection="1">
      <alignment horizontal="center" vertical="center" wrapText="1"/>
    </xf>
    <xf numFmtId="1" fontId="4" fillId="10" borderId="52" xfId="0" applyNumberFormat="1" applyFont="1" applyFill="1" applyBorder="1" applyAlignment="1">
      <alignment horizontal="center" vertical="center" wrapText="1"/>
    </xf>
    <xf numFmtId="2" fontId="4" fillId="10" borderId="69" xfId="0" applyNumberFormat="1"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77" fillId="0" borderId="0" xfId="0" applyFont="1" applyAlignment="1">
      <alignment vertical="center" wrapText="1"/>
    </xf>
    <xf numFmtId="9" fontId="4" fillId="22" borderId="30" xfId="48" applyNumberFormat="1" applyFont="1" applyFill="1" applyBorder="1" applyAlignment="1">
      <alignment horizontal="center" vertical="center" wrapText="1"/>
    </xf>
    <xf numFmtId="0" fontId="19" fillId="13" borderId="30" xfId="48" applyNumberFormat="1" applyFont="1" applyFill="1" applyBorder="1" applyAlignment="1">
      <alignment horizontal="center" vertical="center" wrapText="1"/>
    </xf>
    <xf numFmtId="1" fontId="17" fillId="3" borderId="38" xfId="1" applyNumberFormat="1" applyFont="1" applyFill="1" applyBorder="1" applyAlignment="1" applyProtection="1">
      <alignment horizontal="center" vertical="center" wrapText="1"/>
    </xf>
    <xf numFmtId="1" fontId="10" fillId="3" borderId="119" xfId="0" applyNumberFormat="1" applyFont="1" applyFill="1" applyBorder="1" applyAlignment="1">
      <alignment horizontal="center" vertical="center" wrapText="1"/>
    </xf>
    <xf numFmtId="0" fontId="10" fillId="10" borderId="145" xfId="1" applyFont="1" applyFill="1" applyBorder="1" applyAlignment="1" applyProtection="1">
      <alignment vertical="center" wrapText="1"/>
    </xf>
    <xf numFmtId="0" fontId="4" fillId="10" borderId="0" xfId="0" applyNumberFormat="1" applyFont="1" applyFill="1" applyBorder="1" applyAlignment="1">
      <alignment horizontal="center" vertical="center" wrapText="1"/>
    </xf>
    <xf numFmtId="0" fontId="10" fillId="0" borderId="145" xfId="1" quotePrefix="1" applyFont="1" applyFill="1" applyBorder="1" applyAlignment="1" applyProtection="1">
      <alignment vertical="center" wrapText="1"/>
    </xf>
    <xf numFmtId="1" fontId="1" fillId="0" borderId="150" xfId="0" applyNumberFormat="1" applyFont="1" applyFill="1" applyBorder="1" applyAlignment="1">
      <alignment vertical="center" wrapText="1"/>
    </xf>
    <xf numFmtId="1" fontId="10" fillId="0" borderId="150" xfId="0" applyNumberFormat="1" applyFont="1" applyFill="1" applyBorder="1" applyAlignment="1">
      <alignment horizontal="center" vertical="center"/>
    </xf>
    <xf numFmtId="0" fontId="10" fillId="19" borderId="119" xfId="1" applyFont="1" applyFill="1" applyBorder="1" applyAlignment="1" applyProtection="1">
      <alignment horizontal="center" vertical="center" wrapText="1"/>
    </xf>
    <xf numFmtId="0" fontId="4" fillId="22" borderId="119" xfId="48" applyNumberFormat="1" applyFont="1" applyFill="1" applyBorder="1" applyAlignment="1">
      <alignment horizontal="center" vertical="center" wrapText="1"/>
    </xf>
    <xf numFmtId="9" fontId="4" fillId="21" borderId="119" xfId="144" applyFont="1" applyFill="1" applyBorder="1" applyAlignment="1">
      <alignment horizontal="center" vertical="center" wrapText="1"/>
    </xf>
    <xf numFmtId="0" fontId="4" fillId="21" borderId="119" xfId="48" applyNumberFormat="1" applyFont="1" applyFill="1" applyBorder="1" applyAlignment="1">
      <alignment horizontal="center" vertical="center" wrapText="1"/>
    </xf>
    <xf numFmtId="9" fontId="4" fillId="22" borderId="119" xfId="144" applyFont="1" applyFill="1" applyBorder="1" applyAlignment="1">
      <alignment horizontal="center" vertical="center" wrapText="1"/>
    </xf>
    <xf numFmtId="1" fontId="19" fillId="13" borderId="8" xfId="0" applyNumberFormat="1" applyFont="1" applyFill="1" applyBorder="1" applyAlignment="1">
      <alignment horizontal="center" vertical="center" wrapText="1"/>
    </xf>
    <xf numFmtId="0" fontId="19" fillId="13" borderId="64" xfId="1" applyFont="1" applyFill="1" applyBorder="1" applyAlignment="1" applyProtection="1">
      <alignment horizontal="center" vertical="center" wrapText="1"/>
    </xf>
    <xf numFmtId="1" fontId="4" fillId="0" borderId="8" xfId="0" applyNumberFormat="1" applyFont="1" applyFill="1" applyBorder="1" applyAlignment="1">
      <alignment horizontal="center" vertical="center" wrapText="1"/>
    </xf>
    <xf numFmtId="1" fontId="4" fillId="0" borderId="8" xfId="0" applyNumberFormat="1" applyFont="1" applyFill="1" applyBorder="1" applyAlignment="1">
      <alignment vertical="center" wrapText="1"/>
    </xf>
    <xf numFmtId="0" fontId="4" fillId="0" borderId="8" xfId="0" applyNumberFormat="1" applyFont="1" applyFill="1" applyBorder="1" applyAlignment="1">
      <alignment horizontal="center" vertical="center" wrapText="1"/>
    </xf>
    <xf numFmtId="9" fontId="18" fillId="22" borderId="30" xfId="144" applyFont="1" applyFill="1" applyBorder="1" applyAlignment="1">
      <alignment horizontal="center" vertical="center" wrapText="1"/>
    </xf>
    <xf numFmtId="0" fontId="4" fillId="21" borderId="155" xfId="48" applyNumberFormat="1" applyFont="1" applyFill="1" applyBorder="1" applyAlignment="1">
      <alignment horizontal="center" vertical="center" wrapText="1"/>
    </xf>
    <xf numFmtId="0" fontId="4" fillId="21" borderId="155" xfId="44" applyNumberFormat="1" applyFont="1" applyFill="1" applyBorder="1" applyAlignment="1">
      <alignment horizontal="center" vertical="center" wrapText="1"/>
    </xf>
    <xf numFmtId="1" fontId="10" fillId="0" borderId="119" xfId="0" applyNumberFormat="1" applyFont="1" applyFill="1" applyBorder="1" applyAlignment="1">
      <alignment horizontal="center" vertical="center" wrapText="1"/>
    </xf>
    <xf numFmtId="9" fontId="4" fillId="21" borderId="155" xfId="44" applyNumberFormat="1" applyFont="1" applyFill="1" applyBorder="1" applyAlignment="1">
      <alignment horizontal="center" vertical="center" wrapText="1"/>
    </xf>
    <xf numFmtId="0" fontId="4" fillId="22" borderId="155" xfId="48" applyNumberFormat="1" applyFont="1" applyFill="1" applyBorder="1" applyAlignment="1">
      <alignment horizontal="center" vertical="center" wrapText="1"/>
    </xf>
    <xf numFmtId="9" fontId="4" fillId="22" borderId="155" xfId="44" applyNumberFormat="1" applyFont="1" applyFill="1" applyBorder="1" applyAlignment="1">
      <alignment horizontal="center" vertical="center" wrapText="1"/>
    </xf>
    <xf numFmtId="0" fontId="4" fillId="22" borderId="155" xfId="44" applyNumberFormat="1" applyFont="1" applyFill="1" applyBorder="1" applyAlignment="1">
      <alignment horizontal="center" vertical="center" wrapText="1"/>
    </xf>
    <xf numFmtId="1" fontId="19" fillId="13" borderId="153" xfId="0" applyNumberFormat="1" applyFont="1" applyFill="1" applyBorder="1" applyAlignment="1">
      <alignment horizontal="center" vertical="center" wrapText="1"/>
    </xf>
    <xf numFmtId="1" fontId="19" fillId="13" borderId="154" xfId="0" applyNumberFormat="1" applyFont="1" applyFill="1" applyBorder="1" applyAlignment="1">
      <alignment horizontal="center" vertical="center" wrapText="1"/>
    </xf>
    <xf numFmtId="0" fontId="19" fillId="13" borderId="155" xfId="44" applyNumberFormat="1" applyFont="1" applyFill="1" applyBorder="1" applyAlignment="1">
      <alignment horizontal="center" vertical="center" wrapText="1"/>
    </xf>
    <xf numFmtId="0" fontId="19" fillId="13" borderId="155" xfId="48" applyNumberFormat="1" applyFont="1" applyFill="1" applyBorder="1" applyAlignment="1">
      <alignment horizontal="center" vertical="center" wrapText="1"/>
    </xf>
    <xf numFmtId="0" fontId="10" fillId="0" borderId="158" xfId="1" applyFont="1" applyFill="1" applyBorder="1" applyAlignment="1" applyProtection="1">
      <alignment horizontal="center" vertical="center" wrapText="1"/>
    </xf>
    <xf numFmtId="1" fontId="19" fillId="13" borderId="156" xfId="0" applyNumberFormat="1" applyFont="1" applyFill="1" applyBorder="1" applyAlignment="1">
      <alignment horizontal="center" vertical="center" wrapText="1"/>
    </xf>
    <xf numFmtId="1" fontId="19" fillId="13" borderId="157" xfId="0" applyNumberFormat="1" applyFont="1" applyFill="1" applyBorder="1" applyAlignment="1">
      <alignment horizontal="center" vertical="center" wrapText="1"/>
    </xf>
    <xf numFmtId="0" fontId="4" fillId="22" borderId="158" xfId="44" applyNumberFormat="1" applyFont="1" applyFill="1" applyBorder="1" applyAlignment="1">
      <alignment horizontal="center" vertical="center" wrapText="1"/>
    </xf>
    <xf numFmtId="0" fontId="19" fillId="13" borderId="158" xfId="44" applyNumberFormat="1" applyFont="1" applyFill="1" applyBorder="1" applyAlignment="1">
      <alignment horizontal="center" vertical="center" wrapText="1"/>
    </xf>
    <xf numFmtId="1" fontId="10" fillId="10" borderId="159" xfId="0" applyNumberFormat="1" applyFont="1" applyFill="1" applyBorder="1" applyAlignment="1">
      <alignment horizontal="center" vertical="center" wrapText="1"/>
    </xf>
    <xf numFmtId="0" fontId="95" fillId="13" borderId="38" xfId="1" applyFont="1" applyFill="1" applyBorder="1" applyAlignment="1" applyProtection="1">
      <alignment horizontal="center" vertical="center" wrapText="1"/>
    </xf>
    <xf numFmtId="0" fontId="95" fillId="13" borderId="8" xfId="0" applyNumberFormat="1" applyFont="1" applyFill="1" applyBorder="1" applyAlignment="1">
      <alignment horizontal="center" vertical="center" wrapText="1"/>
    </xf>
    <xf numFmtId="0" fontId="97" fillId="13" borderId="38" xfId="1" quotePrefix="1" applyFont="1" applyFill="1" applyBorder="1" applyAlignment="1" applyProtection="1">
      <alignment vertical="center" wrapText="1"/>
    </xf>
    <xf numFmtId="1" fontId="95" fillId="13" borderId="119" xfId="0" applyNumberFormat="1" applyFont="1" applyFill="1" applyBorder="1" applyAlignment="1">
      <alignment horizontal="center" vertical="center" wrapText="1"/>
    </xf>
    <xf numFmtId="0" fontId="95" fillId="13" borderId="64" xfId="1" applyFont="1" applyFill="1" applyBorder="1" applyAlignment="1" applyProtection="1">
      <alignment horizontal="center" vertical="center" wrapText="1"/>
    </xf>
    <xf numFmtId="0" fontId="95" fillId="13" borderId="30" xfId="48" applyNumberFormat="1" applyFont="1" applyFill="1" applyBorder="1" applyAlignment="1">
      <alignment horizontal="center" vertical="center" wrapText="1"/>
    </xf>
    <xf numFmtId="1" fontId="95" fillId="13" borderId="119" xfId="0" applyNumberFormat="1" applyFont="1" applyFill="1" applyBorder="1" applyAlignment="1">
      <alignment horizontal="left" vertical="center" wrapText="1"/>
    </xf>
    <xf numFmtId="0" fontId="92" fillId="0" borderId="0" xfId="0" applyNumberFormat="1" applyFont="1" applyAlignment="1">
      <alignment vertical="center" wrapText="1"/>
    </xf>
    <xf numFmtId="0" fontId="87" fillId="0" borderId="0" xfId="0" applyFont="1" applyAlignment="1">
      <alignment vertical="center" wrapText="1"/>
    </xf>
    <xf numFmtId="0" fontId="19" fillId="13" borderId="160" xfId="0" applyNumberFormat="1" applyFont="1" applyFill="1" applyBorder="1" applyAlignment="1">
      <alignment horizontal="left" vertical="center" wrapText="1"/>
    </xf>
    <xf numFmtId="0" fontId="95" fillId="13" borderId="118" xfId="150" applyFont="1" applyFill="1" applyBorder="1" applyAlignment="1">
      <alignment vertical="center" wrapText="1"/>
    </xf>
    <xf numFmtId="1" fontId="95" fillId="13" borderId="8" xfId="0" applyNumberFormat="1" applyFont="1" applyFill="1" applyBorder="1" applyAlignment="1">
      <alignment vertical="center"/>
    </xf>
    <xf numFmtId="0" fontId="95" fillId="13" borderId="30" xfId="0" applyFont="1" applyFill="1" applyBorder="1" applyAlignment="1">
      <alignment horizontal="center" vertical="center" wrapText="1"/>
    </xf>
    <xf numFmtId="9" fontId="95" fillId="13" borderId="30" xfId="48" applyNumberFormat="1" applyFont="1" applyFill="1" applyBorder="1" applyAlignment="1">
      <alignment horizontal="center" vertical="center" wrapText="1"/>
    </xf>
    <xf numFmtId="0" fontId="95" fillId="13" borderId="119" xfId="6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wrapText="1"/>
    </xf>
    <xf numFmtId="0" fontId="8" fillId="13" borderId="38" xfId="1" applyFont="1" applyFill="1" applyBorder="1" applyAlignment="1" applyProtection="1">
      <alignment horizontal="center" vertical="center" wrapText="1"/>
    </xf>
    <xf numFmtId="1" fontId="10" fillId="0" borderId="8" xfId="0" applyNumberFormat="1" applyFont="1" applyFill="1" applyBorder="1" applyAlignment="1">
      <alignment vertical="center" wrapText="1"/>
    </xf>
    <xf numFmtId="0" fontId="4" fillId="0" borderId="30" xfId="48" applyNumberFormat="1" applyFont="1" applyFill="1" applyBorder="1" applyAlignment="1">
      <alignment horizontal="center" vertical="center" wrapText="1"/>
    </xf>
    <xf numFmtId="9" fontId="4" fillId="0" borderId="30" xfId="144" applyFont="1" applyFill="1" applyBorder="1" applyAlignment="1">
      <alignment horizontal="center" vertical="center" wrapText="1"/>
    </xf>
    <xf numFmtId="0" fontId="89" fillId="0" borderId="0" xfId="0" applyNumberFormat="1" applyFont="1" applyFill="1" applyAlignment="1">
      <alignment vertical="center" wrapText="1"/>
    </xf>
    <xf numFmtId="0" fontId="71" fillId="0" borderId="0" xfId="0" applyFont="1" applyFill="1" applyAlignment="1">
      <alignment vertical="center" wrapText="1"/>
    </xf>
    <xf numFmtId="0" fontId="10" fillId="0" borderId="139" xfId="1" applyFont="1" applyFill="1" applyBorder="1" applyAlignment="1" applyProtection="1">
      <alignment vertical="center" wrapText="1"/>
    </xf>
    <xf numFmtId="0" fontId="10" fillId="0" borderId="119" xfId="0" applyFont="1" applyFill="1" applyBorder="1" applyAlignment="1">
      <alignment horizontal="center" vertical="center"/>
    </xf>
    <xf numFmtId="1" fontId="79" fillId="4" borderId="129" xfId="0" applyNumberFormat="1" applyFont="1" applyFill="1" applyBorder="1" applyAlignment="1">
      <alignment horizontal="center" vertical="center"/>
    </xf>
    <xf numFmtId="0" fontId="100" fillId="63" borderId="0" xfId="0" applyNumberFormat="1" applyFont="1" applyFill="1" applyAlignment="1">
      <alignment vertical="center" wrapText="1"/>
    </xf>
    <xf numFmtId="0" fontId="101" fillId="63" borderId="0" xfId="0" applyFont="1" applyFill="1" applyAlignment="1">
      <alignment vertical="center" wrapText="1"/>
    </xf>
    <xf numFmtId="0" fontId="98" fillId="65" borderId="93" xfId="1" applyFont="1" applyFill="1" applyBorder="1" applyAlignment="1" applyProtection="1">
      <alignment horizontal="center" vertical="center" wrapText="1"/>
    </xf>
    <xf numFmtId="0" fontId="98" fillId="65" borderId="93" xfId="1" applyFont="1" applyFill="1" applyBorder="1" applyAlignment="1" applyProtection="1">
      <alignment vertical="center" wrapText="1"/>
    </xf>
    <xf numFmtId="0" fontId="98" fillId="65" borderId="160" xfId="0" applyNumberFormat="1" applyFont="1" applyFill="1" applyBorder="1" applyAlignment="1">
      <alignment horizontal="center" vertical="center" wrapText="1"/>
    </xf>
    <xf numFmtId="0" fontId="98" fillId="65" borderId="155" xfId="1" quotePrefix="1" applyFont="1" applyFill="1" applyBorder="1" applyAlignment="1" applyProtection="1">
      <alignment vertical="center" wrapText="1"/>
    </xf>
    <xf numFmtId="0" fontId="99" fillId="65" borderId="155" xfId="1" quotePrefix="1" applyFont="1" applyFill="1" applyBorder="1" applyAlignment="1" applyProtection="1">
      <alignment vertical="center" wrapText="1"/>
    </xf>
    <xf numFmtId="0" fontId="99" fillId="65" borderId="160" xfId="0" applyNumberFormat="1" applyFont="1" applyFill="1" applyBorder="1" applyAlignment="1">
      <alignment vertical="center" wrapText="1"/>
    </xf>
    <xf numFmtId="1" fontId="98" fillId="65" borderId="160" xfId="0" applyNumberFormat="1" applyFont="1" applyFill="1" applyBorder="1" applyAlignment="1">
      <alignment horizontal="center" vertical="center"/>
    </xf>
    <xf numFmtId="1" fontId="98" fillId="65" borderId="160" xfId="0" applyNumberFormat="1" applyFont="1" applyFill="1" applyBorder="1" applyAlignment="1">
      <alignment horizontal="center" vertical="center" wrapText="1"/>
    </xf>
    <xf numFmtId="1" fontId="98" fillId="65" borderId="93" xfId="0" applyNumberFormat="1" applyFont="1" applyFill="1" applyBorder="1" applyAlignment="1">
      <alignment horizontal="center" vertical="center" wrapText="1"/>
    </xf>
    <xf numFmtId="0" fontId="98" fillId="65" borderId="93" xfId="48" applyNumberFormat="1" applyFont="1" applyFill="1" applyBorder="1" applyAlignment="1">
      <alignment horizontal="center" vertical="center" wrapText="1"/>
    </xf>
    <xf numFmtId="9" fontId="98" fillId="65" borderId="93" xfId="144" applyFont="1" applyFill="1" applyBorder="1" applyAlignment="1">
      <alignment horizontal="center" vertical="center" wrapText="1"/>
    </xf>
    <xf numFmtId="1" fontId="98" fillId="65" borderId="93" xfId="0" applyNumberFormat="1" applyFont="1" applyFill="1" applyBorder="1" applyAlignment="1">
      <alignment horizontal="left" vertical="center" wrapText="1"/>
    </xf>
    <xf numFmtId="0" fontId="104" fillId="63" borderId="0" xfId="0" applyNumberFormat="1" applyFont="1" applyFill="1" applyAlignment="1">
      <alignment vertical="center" wrapText="1"/>
    </xf>
    <xf numFmtId="0" fontId="105" fillId="63" borderId="0" xfId="0" applyFont="1" applyFill="1" applyAlignment="1">
      <alignment vertical="center" wrapText="1"/>
    </xf>
    <xf numFmtId="0" fontId="102" fillId="66" borderId="38" xfId="1" applyFont="1" applyFill="1" applyBorder="1" applyAlignment="1" applyProtection="1">
      <alignment horizontal="center" vertical="center" wrapText="1"/>
    </xf>
    <xf numFmtId="0" fontId="102" fillId="66" borderId="64" xfId="1" applyFont="1" applyFill="1" applyBorder="1" applyAlignment="1" applyProtection="1">
      <alignment vertical="center" wrapText="1"/>
    </xf>
    <xf numFmtId="0" fontId="102" fillId="66" borderId="8" xfId="0" applyNumberFormat="1" applyFont="1" applyFill="1" applyBorder="1" applyAlignment="1">
      <alignment horizontal="center" vertical="center" wrapText="1"/>
    </xf>
    <xf numFmtId="0" fontId="102" fillId="66" borderId="38" xfId="1" quotePrefix="1" applyFont="1" applyFill="1" applyBorder="1" applyAlignment="1" applyProtection="1">
      <alignment horizontal="center" vertical="center" wrapText="1"/>
    </xf>
    <xf numFmtId="0" fontId="103" fillId="66" borderId="38" xfId="1" quotePrefix="1" applyFont="1" applyFill="1" applyBorder="1" applyAlignment="1" applyProtection="1">
      <alignment vertical="center" wrapText="1"/>
    </xf>
    <xf numFmtId="1" fontId="102" fillId="66" borderId="8" xfId="0" applyNumberFormat="1" applyFont="1" applyFill="1" applyBorder="1" applyAlignment="1">
      <alignment horizontal="center" vertical="center"/>
    </xf>
    <xf numFmtId="1" fontId="102" fillId="66" borderId="8" xfId="0" applyNumberFormat="1" applyFont="1" applyFill="1" applyBorder="1" applyAlignment="1">
      <alignment horizontal="center" vertical="center" wrapText="1"/>
    </xf>
    <xf numFmtId="1" fontId="102" fillId="66" borderId="119" xfId="0" applyNumberFormat="1" applyFont="1" applyFill="1" applyBorder="1" applyAlignment="1">
      <alignment horizontal="center" vertical="center" wrapText="1"/>
    </xf>
    <xf numFmtId="0" fontId="102" fillId="66" borderId="64" xfId="1" applyFont="1" applyFill="1" applyBorder="1" applyAlignment="1" applyProtection="1">
      <alignment horizontal="center" vertical="center" wrapText="1"/>
    </xf>
    <xf numFmtId="0" fontId="102" fillId="66" borderId="30" xfId="48" applyNumberFormat="1" applyFont="1" applyFill="1" applyBorder="1" applyAlignment="1">
      <alignment horizontal="center" vertical="center" wrapText="1"/>
    </xf>
    <xf numFmtId="9" fontId="102" fillId="66" borderId="30" xfId="144" applyFont="1" applyFill="1" applyBorder="1" applyAlignment="1">
      <alignment horizontal="center" vertical="center" wrapText="1"/>
    </xf>
    <xf numFmtId="1" fontId="102" fillId="66" borderId="119" xfId="0" applyNumberFormat="1" applyFont="1" applyFill="1" applyBorder="1" applyAlignment="1">
      <alignment horizontal="left" vertical="center" wrapText="1"/>
    </xf>
    <xf numFmtId="0" fontId="10" fillId="19" borderId="38" xfId="1" applyNumberFormat="1" applyFont="1" applyFill="1" applyBorder="1" applyAlignment="1" applyProtection="1">
      <alignment horizontal="center" vertical="center" wrapText="1"/>
    </xf>
    <xf numFmtId="0" fontId="10" fillId="0" borderId="38" xfId="1" applyNumberFormat="1" applyFont="1" applyFill="1" applyBorder="1" applyAlignment="1" applyProtection="1">
      <alignment horizontal="center" vertical="center" wrapText="1"/>
    </xf>
    <xf numFmtId="0" fontId="95" fillId="13" borderId="38" xfId="1" applyNumberFormat="1" applyFont="1" applyFill="1" applyBorder="1" applyAlignment="1" applyProtection="1">
      <alignment horizontal="center" vertical="center" wrapText="1"/>
    </xf>
    <xf numFmtId="0" fontId="10" fillId="10" borderId="38" xfId="1" applyNumberFormat="1" applyFont="1" applyFill="1" applyBorder="1" applyAlignment="1" applyProtection="1">
      <alignment horizontal="center" vertical="center" wrapText="1"/>
    </xf>
    <xf numFmtId="0" fontId="10" fillId="65" borderId="38" xfId="1" applyFont="1" applyFill="1" applyBorder="1" applyAlignment="1" applyProtection="1">
      <alignment horizontal="center" vertical="center" wrapText="1"/>
    </xf>
    <xf numFmtId="0" fontId="10" fillId="65" borderId="38" xfId="1" applyFont="1" applyFill="1" applyBorder="1" applyAlignment="1" applyProtection="1">
      <alignment vertical="center" wrapText="1"/>
    </xf>
    <xf numFmtId="1" fontId="19" fillId="65" borderId="8" xfId="0" applyNumberFormat="1" applyFont="1" applyFill="1" applyBorder="1" applyAlignment="1">
      <alignment vertical="center" wrapText="1"/>
    </xf>
    <xf numFmtId="1" fontId="4" fillId="3" borderId="157" xfId="0" applyNumberFormat="1" applyFont="1" applyFill="1" applyBorder="1" applyAlignment="1">
      <alignment horizontal="center" vertical="center" wrapText="1"/>
    </xf>
    <xf numFmtId="1" fontId="4" fillId="10" borderId="148" xfId="0" applyNumberFormat="1" applyFont="1" applyFill="1" applyBorder="1" applyAlignment="1">
      <alignment horizontal="center" vertical="center" wrapText="1"/>
    </xf>
    <xf numFmtId="1" fontId="4" fillId="10" borderId="131" xfId="0" applyNumberFormat="1" applyFont="1" applyFill="1" applyBorder="1" applyAlignment="1">
      <alignment horizontal="center" vertical="center" wrapText="1"/>
    </xf>
    <xf numFmtId="1" fontId="81" fillId="6" borderId="131" xfId="0" applyNumberFormat="1" applyFont="1" applyFill="1" applyBorder="1" applyAlignment="1">
      <alignment horizontal="center" vertical="center"/>
    </xf>
    <xf numFmtId="1" fontId="4" fillId="3" borderId="131" xfId="0" applyNumberFormat="1" applyFont="1" applyFill="1" applyBorder="1" applyAlignment="1">
      <alignment horizontal="center" vertical="center" wrapText="1"/>
    </xf>
    <xf numFmtId="1" fontId="4" fillId="10" borderId="147" xfId="0" applyNumberFormat="1" applyFont="1" applyFill="1" applyBorder="1" applyAlignment="1">
      <alignment horizontal="center" vertical="center" wrapText="1"/>
    </xf>
    <xf numFmtId="1" fontId="4" fillId="10" borderId="144" xfId="0" applyNumberFormat="1" applyFont="1" applyFill="1" applyBorder="1" applyAlignment="1">
      <alignment horizontal="center" vertical="center" wrapText="1"/>
    </xf>
    <xf numFmtId="1" fontId="81" fillId="6" borderId="147" xfId="0" applyNumberFormat="1" applyFont="1" applyFill="1" applyBorder="1" applyAlignment="1">
      <alignment horizontal="center" vertical="center"/>
    </xf>
    <xf numFmtId="1" fontId="4" fillId="10" borderId="0" xfId="0" applyNumberFormat="1" applyFont="1" applyFill="1" applyBorder="1" applyAlignment="1">
      <alignment horizontal="center" vertical="center" wrapText="1"/>
    </xf>
    <xf numFmtId="1" fontId="81" fillId="6" borderId="0" xfId="0" applyNumberFormat="1" applyFont="1" applyFill="1" applyBorder="1" applyAlignment="1">
      <alignment horizontal="center" vertical="center"/>
    </xf>
    <xf numFmtId="1" fontId="1" fillId="5" borderId="0" xfId="0" applyNumberFormat="1" applyFont="1" applyFill="1" applyBorder="1" applyAlignment="1">
      <alignment horizontal="center" vertical="center" wrapText="1"/>
    </xf>
    <xf numFmtId="1" fontId="79" fillId="4" borderId="144" xfId="0" applyNumberFormat="1" applyFont="1" applyFill="1" applyBorder="1" applyAlignment="1">
      <alignment horizontal="center" vertical="center"/>
    </xf>
    <xf numFmtId="1" fontId="1" fillId="64" borderId="30" xfId="0" applyNumberFormat="1" applyFont="1" applyFill="1" applyBorder="1" applyAlignment="1">
      <alignment horizontal="center" vertical="center" wrapText="1"/>
    </xf>
    <xf numFmtId="1" fontId="4" fillId="10" borderId="30" xfId="0" applyNumberFormat="1" applyFont="1" applyFill="1" applyBorder="1" applyAlignment="1">
      <alignment horizontal="center" vertical="center" wrapText="1"/>
    </xf>
    <xf numFmtId="1" fontId="10" fillId="0" borderId="30" xfId="0" applyNumberFormat="1" applyFont="1" applyFill="1" applyBorder="1" applyAlignment="1">
      <alignment horizontal="center" vertical="center" wrapText="1"/>
    </xf>
    <xf numFmtId="1" fontId="80" fillId="7" borderId="157" xfId="0" applyNumberFormat="1" applyFont="1" applyFill="1" applyBorder="1" applyAlignment="1">
      <alignment horizontal="center" vertical="center" wrapText="1"/>
    </xf>
    <xf numFmtId="1" fontId="4" fillId="10" borderId="157" xfId="0" applyNumberFormat="1" applyFont="1" applyFill="1" applyBorder="1" applyAlignment="1">
      <alignment horizontal="center" vertical="center" wrapText="1"/>
    </xf>
    <xf numFmtId="1" fontId="98" fillId="65" borderId="147" xfId="0" applyNumberFormat="1" applyFont="1" applyFill="1" applyBorder="1" applyAlignment="1">
      <alignment horizontal="center" vertical="center" wrapText="1"/>
    </xf>
    <xf numFmtId="1" fontId="102" fillId="66" borderId="165" xfId="0" applyNumberFormat="1" applyFont="1" applyFill="1" applyBorder="1" applyAlignment="1">
      <alignment vertical="center" wrapText="1"/>
    </xf>
    <xf numFmtId="1" fontId="10" fillId="16" borderId="157" xfId="0" applyNumberFormat="1" applyFont="1" applyFill="1" applyBorder="1" applyAlignment="1">
      <alignment horizontal="center" vertical="center" wrapText="1"/>
    </xf>
    <xf numFmtId="1" fontId="10" fillId="0" borderId="157" xfId="0" applyNumberFormat="1" applyFont="1" applyFill="1" applyBorder="1" applyAlignment="1">
      <alignment horizontal="center" vertical="center" wrapText="1"/>
    </xf>
    <xf numFmtId="1" fontId="81" fillId="6" borderId="144" xfId="0" applyNumberFormat="1" applyFont="1" applyFill="1" applyBorder="1" applyAlignment="1">
      <alignment horizontal="center" vertical="center"/>
    </xf>
    <xf numFmtId="1" fontId="81" fillId="8" borderId="144" xfId="0" applyNumberFormat="1" applyFont="1" applyFill="1" applyBorder="1" applyAlignment="1">
      <alignment horizontal="center" vertical="center"/>
    </xf>
    <xf numFmtId="1" fontId="95" fillId="13" borderId="157" xfId="0" applyNumberFormat="1" applyFont="1" applyFill="1" applyBorder="1" applyAlignment="1">
      <alignment horizontal="center" vertical="center" wrapText="1"/>
    </xf>
    <xf numFmtId="1" fontId="10" fillId="10" borderId="157" xfId="0" applyNumberFormat="1" applyFont="1" applyFill="1" applyBorder="1" applyAlignment="1">
      <alignment horizontal="center" vertical="center" wrapText="1"/>
    </xf>
    <xf numFmtId="1" fontId="79" fillId="4" borderId="167" xfId="0" applyNumberFormat="1" applyFont="1" applyFill="1" applyBorder="1" applyAlignment="1">
      <alignment horizontal="center" vertical="center"/>
    </xf>
    <xf numFmtId="1" fontId="1" fillId="64" borderId="42" xfId="0" applyNumberFormat="1" applyFont="1" applyFill="1" applyBorder="1" applyAlignment="1">
      <alignment horizontal="center" vertical="center" wrapText="1"/>
    </xf>
    <xf numFmtId="1" fontId="4" fillId="10" borderId="168" xfId="0" applyNumberFormat="1" applyFont="1" applyFill="1" applyBorder="1" applyAlignment="1">
      <alignment horizontal="center" vertical="center" wrapText="1"/>
    </xf>
    <xf numFmtId="1" fontId="18" fillId="10" borderId="157" xfId="0" applyNumberFormat="1" applyFont="1" applyFill="1" applyBorder="1" applyAlignment="1">
      <alignment horizontal="center" vertical="center" wrapText="1"/>
    </xf>
    <xf numFmtId="1" fontId="4" fillId="10" borderId="42" xfId="0" applyNumberFormat="1" applyFont="1" applyFill="1" applyBorder="1" applyAlignment="1">
      <alignment horizontal="center" vertical="center" wrapText="1"/>
    </xf>
    <xf numFmtId="1" fontId="10" fillId="0" borderId="42" xfId="0" applyNumberFormat="1" applyFont="1" applyFill="1" applyBorder="1" applyAlignment="1">
      <alignment horizontal="center" vertical="center" wrapText="1"/>
    </xf>
    <xf numFmtId="9" fontId="4" fillId="22" borderId="169" xfId="144" applyFont="1" applyFill="1" applyBorder="1" applyAlignment="1">
      <alignment horizontal="center" vertical="center" wrapText="1"/>
    </xf>
    <xf numFmtId="9" fontId="98" fillId="65" borderId="169" xfId="144" applyFont="1" applyFill="1" applyBorder="1" applyAlignment="1">
      <alignment horizontal="center" vertical="center" wrapText="1"/>
    </xf>
    <xf numFmtId="9" fontId="102" fillId="66" borderId="169" xfId="144" applyFont="1" applyFill="1" applyBorder="1" applyAlignment="1">
      <alignment horizontal="center" vertical="center" wrapText="1"/>
    </xf>
    <xf numFmtId="9" fontId="4" fillId="16" borderId="169" xfId="144" applyFont="1" applyFill="1" applyBorder="1" applyAlignment="1">
      <alignment horizontal="center" vertical="center" wrapText="1"/>
    </xf>
    <xf numFmtId="9" fontId="95" fillId="13" borderId="169" xfId="48" applyNumberFormat="1" applyFont="1" applyFill="1" applyBorder="1" applyAlignment="1">
      <alignment horizontal="center" vertical="center" wrapText="1"/>
    </xf>
    <xf numFmtId="1" fontId="79" fillId="4" borderId="138" xfId="0" applyNumberFormat="1" applyFont="1" applyFill="1" applyBorder="1" applyAlignment="1">
      <alignment vertical="center"/>
    </xf>
    <xf numFmtId="1" fontId="1" fillId="64" borderId="169" xfId="0" applyNumberFormat="1" applyFont="1" applyFill="1" applyBorder="1" applyAlignment="1">
      <alignment horizontal="center" vertical="center" wrapText="1"/>
    </xf>
    <xf numFmtId="9" fontId="4" fillId="22" borderId="169" xfId="44" applyNumberFormat="1" applyFont="1" applyFill="1" applyBorder="1" applyAlignment="1">
      <alignment horizontal="center" vertical="center" wrapText="1"/>
    </xf>
    <xf numFmtId="1" fontId="79" fillId="4" borderId="30" xfId="0" applyNumberFormat="1" applyFont="1" applyFill="1" applyBorder="1" applyAlignment="1">
      <alignment horizontal="center" vertical="center"/>
    </xf>
    <xf numFmtId="1" fontId="80" fillId="7" borderId="30" xfId="0" applyNumberFormat="1" applyFont="1" applyFill="1" applyBorder="1" applyAlignment="1">
      <alignment horizontal="center" vertical="center" wrapText="1"/>
    </xf>
    <xf numFmtId="1" fontId="98" fillId="65" borderId="30" xfId="0" applyNumberFormat="1" applyFont="1" applyFill="1" applyBorder="1" applyAlignment="1">
      <alignment horizontal="center" vertical="center" wrapText="1"/>
    </xf>
    <xf numFmtId="1" fontId="102" fillId="66" borderId="30" xfId="0" applyNumberFormat="1" applyFont="1" applyFill="1" applyBorder="1" applyAlignment="1">
      <alignment vertical="center" wrapText="1"/>
    </xf>
    <xf numFmtId="1" fontId="10" fillId="16" borderId="30" xfId="0" applyNumberFormat="1" applyFont="1" applyFill="1" applyBorder="1" applyAlignment="1">
      <alignment horizontal="center" vertical="center" wrapText="1"/>
    </xf>
    <xf numFmtId="1" fontId="81" fillId="6" borderId="30" xfId="0" applyNumberFormat="1" applyFont="1" applyFill="1" applyBorder="1" applyAlignment="1">
      <alignment horizontal="center" vertical="center"/>
    </xf>
    <xf numFmtId="1" fontId="81" fillId="8" borderId="30" xfId="0" applyNumberFormat="1" applyFont="1" applyFill="1" applyBorder="1" applyAlignment="1">
      <alignment horizontal="center" vertical="center"/>
    </xf>
    <xf numFmtId="1" fontId="95" fillId="13" borderId="30" xfId="0" applyNumberFormat="1" applyFont="1" applyFill="1" applyBorder="1" applyAlignment="1">
      <alignment horizontal="center" vertical="center" wrapText="1"/>
    </xf>
    <xf numFmtId="1" fontId="18" fillId="10" borderId="30" xfId="0" applyNumberFormat="1" applyFont="1" applyFill="1" applyBorder="1" applyAlignment="1">
      <alignment horizontal="center" vertical="center" wrapText="1"/>
    </xf>
    <xf numFmtId="0" fontId="4" fillId="10" borderId="173" xfId="0" applyNumberFormat="1" applyFont="1" applyFill="1" applyBorder="1" applyAlignment="1">
      <alignment horizontal="left" vertical="center" wrapText="1"/>
    </xf>
    <xf numFmtId="1" fontId="4" fillId="13" borderId="30" xfId="0" applyNumberFormat="1" applyFont="1" applyFill="1" applyBorder="1" applyAlignment="1">
      <alignment horizontal="center" vertical="center" wrapText="1"/>
    </xf>
    <xf numFmtId="1" fontId="10" fillId="13" borderId="30" xfId="0" applyNumberFormat="1" applyFont="1" applyFill="1" applyBorder="1" applyAlignment="1">
      <alignment horizontal="center" vertical="center" wrapText="1"/>
    </xf>
    <xf numFmtId="1" fontId="106" fillId="68" borderId="155" xfId="870" applyNumberFormat="1" applyFont="1" applyFill="1" applyBorder="1" applyAlignment="1">
      <alignment horizontal="center" vertical="center" wrapText="1"/>
    </xf>
    <xf numFmtId="1" fontId="18" fillId="13" borderId="30" xfId="0" applyNumberFormat="1" applyFont="1" applyFill="1" applyBorder="1" applyAlignment="1">
      <alignment horizontal="center" vertical="center" wrapText="1"/>
    </xf>
    <xf numFmtId="1" fontId="4" fillId="13" borderId="93" xfId="0" applyNumberFormat="1" applyFont="1" applyFill="1" applyBorder="1" applyAlignment="1">
      <alignment horizontal="center" vertical="center" wrapText="1"/>
    </xf>
    <xf numFmtId="0" fontId="8" fillId="67" borderId="30" xfId="870" applyFont="1" applyFill="1" applyBorder="1" applyAlignment="1">
      <alignment horizontal="center" vertical="center" wrapText="1"/>
    </xf>
    <xf numFmtId="9" fontId="10" fillId="66" borderId="169" xfId="48" applyNumberFormat="1" applyFont="1" applyFill="1" applyBorder="1" applyAlignment="1">
      <alignment horizontal="center" vertical="center" wrapText="1"/>
    </xf>
    <xf numFmtId="0" fontId="10" fillId="66" borderId="30" xfId="48" applyNumberFormat="1" applyFont="1" applyFill="1" applyBorder="1" applyAlignment="1">
      <alignment horizontal="center" vertical="center" wrapText="1"/>
    </xf>
    <xf numFmtId="0" fontId="71" fillId="0" borderId="160" xfId="0" applyNumberFormat="1" applyFont="1" applyFill="1" applyBorder="1" applyAlignment="1">
      <alignment horizontal="center" vertical="center"/>
    </xf>
    <xf numFmtId="0" fontId="10" fillId="0" borderId="160" xfId="0" applyNumberFormat="1" applyFont="1" applyFill="1" applyBorder="1" applyAlignment="1">
      <alignment horizontal="center" vertical="center"/>
    </xf>
    <xf numFmtId="0" fontId="10" fillId="0" borderId="161" xfId="150" applyFont="1" applyFill="1" applyBorder="1" applyAlignment="1">
      <alignment vertical="center" wrapText="1"/>
    </xf>
    <xf numFmtId="0" fontId="10" fillId="0" borderId="30" xfId="0" applyNumberFormat="1" applyFont="1" applyFill="1" applyBorder="1" applyAlignment="1">
      <alignment horizontal="center" vertical="center" wrapText="1"/>
    </xf>
    <xf numFmtId="1" fontId="10" fillId="0" borderId="162" xfId="0" applyNumberFormat="1" applyFont="1" applyFill="1" applyBorder="1" applyAlignment="1">
      <alignment horizontal="center" vertical="center" wrapText="1"/>
    </xf>
    <xf numFmtId="0" fontId="10" fillId="0" borderId="160" xfId="0" applyNumberFormat="1" applyFont="1" applyFill="1" applyBorder="1" applyAlignment="1">
      <alignment horizontal="center" vertical="center" wrapText="1"/>
    </xf>
    <xf numFmtId="0" fontId="17" fillId="0" borderId="160" xfId="0" applyNumberFormat="1"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3" xfId="0" applyNumberFormat="1" applyFont="1" applyFill="1" applyBorder="1" applyAlignment="1">
      <alignment horizontal="center" vertical="center" wrapText="1"/>
    </xf>
    <xf numFmtId="1" fontId="10" fillId="0" borderId="162" xfId="0" applyNumberFormat="1" applyFont="1" applyFill="1" applyBorder="1" applyAlignment="1">
      <alignment horizontal="center" vertical="center"/>
    </xf>
    <xf numFmtId="1" fontId="10" fillId="0" borderId="160" xfId="0" applyNumberFormat="1" applyFont="1" applyFill="1" applyBorder="1" applyAlignment="1">
      <alignment horizontal="center" vertical="center" wrapText="1"/>
    </xf>
    <xf numFmtId="1" fontId="10" fillId="0" borderId="163" xfId="0" applyNumberFormat="1" applyFont="1" applyFill="1" applyBorder="1" applyAlignment="1">
      <alignment horizontal="center" vertical="center" wrapText="1"/>
    </xf>
    <xf numFmtId="9" fontId="10" fillId="13" borderId="30" xfId="48" applyNumberFormat="1" applyFont="1" applyFill="1" applyBorder="1" applyAlignment="1">
      <alignment horizontal="center" vertical="center" wrapText="1"/>
    </xf>
    <xf numFmtId="0" fontId="10" fillId="13" borderId="30" xfId="48" applyNumberFormat="1" applyFont="1" applyFill="1" applyBorder="1" applyAlignment="1">
      <alignment horizontal="center" vertical="center" wrapText="1"/>
    </xf>
    <xf numFmtId="9" fontId="4" fillId="66" borderId="30" xfId="144" applyFont="1" applyFill="1" applyBorder="1" applyAlignment="1">
      <alignment horizontal="center" vertical="center" wrapText="1"/>
    </xf>
    <xf numFmtId="0" fontId="4" fillId="66" borderId="30" xfId="48" applyNumberFormat="1" applyFont="1" applyFill="1" applyBorder="1" applyAlignment="1">
      <alignment horizontal="center" vertical="center" wrapText="1"/>
    </xf>
    <xf numFmtId="0" fontId="4" fillId="13" borderId="30" xfId="48" applyNumberFormat="1" applyFont="1" applyFill="1" applyBorder="1" applyAlignment="1">
      <alignment horizontal="center" vertical="center" wrapText="1"/>
    </xf>
    <xf numFmtId="0" fontId="4" fillId="66" borderId="119" xfId="60" applyNumberFormat="1" applyFont="1" applyFill="1" applyBorder="1" applyAlignment="1">
      <alignment horizontal="center" vertical="center" wrapText="1"/>
    </xf>
    <xf numFmtId="0" fontId="4" fillId="66" borderId="169" xfId="48" applyNumberFormat="1" applyFont="1" applyFill="1" applyBorder="1" applyAlignment="1">
      <alignment horizontal="center" vertical="center" wrapText="1"/>
    </xf>
    <xf numFmtId="9" fontId="4" fillId="13" borderId="169" xfId="48" applyNumberFormat="1" applyFont="1" applyFill="1" applyBorder="1" applyAlignment="1">
      <alignment horizontal="center" vertical="center" wrapText="1"/>
    </xf>
    <xf numFmtId="9" fontId="4" fillId="13" borderId="30" xfId="48" applyNumberFormat="1" applyFont="1" applyFill="1" applyBorder="1" applyAlignment="1">
      <alignment horizontal="center" vertical="center" wrapText="1"/>
    </xf>
    <xf numFmtId="0" fontId="10" fillId="0" borderId="160" xfId="0" applyNumberFormat="1" applyFont="1" applyFill="1" applyBorder="1" applyAlignment="1">
      <alignment horizontal="left" vertical="center" wrapText="1"/>
    </xf>
    <xf numFmtId="9" fontId="4" fillId="66" borderId="169" xfId="144" applyFont="1" applyFill="1" applyBorder="1" applyAlignment="1">
      <alignment horizontal="center" vertical="center" wrapText="1"/>
    </xf>
    <xf numFmtId="0" fontId="4" fillId="66" borderId="30" xfId="44" applyNumberFormat="1" applyFont="1" applyFill="1" applyBorder="1" applyAlignment="1">
      <alignment horizontal="center" vertical="center" wrapText="1"/>
    </xf>
    <xf numFmtId="9" fontId="18" fillId="13" borderId="169" xfId="144" applyFont="1" applyFill="1" applyBorder="1" applyAlignment="1">
      <alignment horizontal="center" vertical="center" wrapText="1"/>
    </xf>
    <xf numFmtId="0" fontId="18" fillId="13" borderId="30" xfId="44" applyNumberFormat="1" applyFont="1" applyFill="1" applyBorder="1" applyAlignment="1">
      <alignment horizontal="center" vertical="center" wrapText="1"/>
    </xf>
    <xf numFmtId="9" fontId="18" fillId="66" borderId="169" xfId="144" applyFont="1" applyFill="1" applyBorder="1" applyAlignment="1">
      <alignment horizontal="center" vertical="center" wrapText="1"/>
    </xf>
    <xf numFmtId="0" fontId="18" fillId="66" borderId="30" xfId="44" applyNumberFormat="1" applyFont="1" applyFill="1" applyBorder="1" applyAlignment="1">
      <alignment horizontal="center" vertical="center" wrapText="1"/>
    </xf>
    <xf numFmtId="9" fontId="18" fillId="66" borderId="30" xfId="144" applyFont="1" applyFill="1" applyBorder="1" applyAlignment="1">
      <alignment horizontal="center" vertical="center" wrapText="1"/>
    </xf>
    <xf numFmtId="0" fontId="18" fillId="66" borderId="119" xfId="60" applyNumberFormat="1" applyFont="1" applyFill="1" applyBorder="1" applyAlignment="1">
      <alignment horizontal="center" vertical="center" wrapText="1"/>
    </xf>
    <xf numFmtId="9" fontId="10" fillId="66" borderId="119" xfId="48" applyNumberFormat="1" applyFont="1" applyFill="1" applyBorder="1" applyAlignment="1">
      <alignment horizontal="center" vertical="center" wrapText="1"/>
    </xf>
    <xf numFmtId="0" fontId="10" fillId="66" borderId="119" xfId="48" applyNumberFormat="1" applyFont="1" applyFill="1" applyBorder="1" applyAlignment="1">
      <alignment horizontal="center" vertical="center" wrapText="1"/>
    </xf>
    <xf numFmtId="9" fontId="10" fillId="66" borderId="30" xfId="144" applyFont="1" applyFill="1" applyBorder="1" applyAlignment="1">
      <alignment horizontal="center" vertical="center" wrapText="1"/>
    </xf>
    <xf numFmtId="0" fontId="10" fillId="66" borderId="119" xfId="60" applyNumberFormat="1" applyFont="1" applyFill="1" applyBorder="1" applyAlignment="1">
      <alignment horizontal="center" vertical="center" wrapText="1"/>
    </xf>
    <xf numFmtId="9" fontId="10" fillId="66" borderId="30" xfId="48" applyNumberFormat="1" applyFont="1" applyFill="1" applyBorder="1" applyAlignment="1">
      <alignment horizontal="center" vertical="center" wrapText="1"/>
    </xf>
    <xf numFmtId="0" fontId="78" fillId="22" borderId="2" xfId="0" applyNumberFormat="1" applyFont="1" applyFill="1" applyBorder="1" applyAlignment="1">
      <alignment horizontal="center" vertical="center"/>
    </xf>
    <xf numFmtId="0" fontId="78" fillId="22" borderId="95" xfId="0" applyNumberFormat="1" applyFont="1" applyFill="1" applyBorder="1" applyAlignment="1">
      <alignment horizontal="center" vertical="center"/>
    </xf>
    <xf numFmtId="0" fontId="78" fillId="22" borderId="120" xfId="0" applyNumberFormat="1" applyFont="1" applyFill="1" applyBorder="1" applyAlignment="1">
      <alignment horizontal="center" vertical="center"/>
    </xf>
    <xf numFmtId="0" fontId="78" fillId="22" borderId="72" xfId="0" applyNumberFormat="1" applyFont="1" applyFill="1" applyBorder="1" applyAlignment="1">
      <alignment horizontal="center" vertical="center"/>
    </xf>
    <xf numFmtId="0" fontId="78" fillId="22" borderId="24" xfId="0" applyNumberFormat="1" applyFont="1" applyFill="1" applyBorder="1" applyAlignment="1">
      <alignment horizontal="center" vertical="center"/>
    </xf>
    <xf numFmtId="0" fontId="29" fillId="22" borderId="138" xfId="0" applyFont="1" applyFill="1" applyBorder="1" applyAlignment="1">
      <alignment horizontal="center" vertical="center"/>
    </xf>
    <xf numFmtId="0" fontId="29" fillId="22" borderId="64" xfId="0" applyFont="1" applyFill="1" applyBorder="1" applyAlignment="1">
      <alignment horizontal="center" vertical="center"/>
    </xf>
    <xf numFmtId="0" fontId="29" fillId="21" borderId="64" xfId="0" applyFont="1" applyFill="1" applyBorder="1" applyAlignment="1">
      <alignment horizontal="center" vertical="center"/>
    </xf>
    <xf numFmtId="0" fontId="78" fillId="22" borderId="141" xfId="0" applyNumberFormat="1" applyFont="1" applyFill="1" applyBorder="1" applyAlignment="1">
      <alignment horizontal="center" vertical="center"/>
    </xf>
    <xf numFmtId="0" fontId="78" fillId="22" borderId="140" xfId="0" applyNumberFormat="1" applyFont="1" applyFill="1" applyBorder="1" applyAlignment="1">
      <alignment horizontal="center" vertical="center"/>
    </xf>
    <xf numFmtId="0" fontId="8" fillId="67" borderId="170" xfId="870" applyFont="1" applyFill="1" applyBorder="1" applyAlignment="1">
      <alignment horizontal="center" vertical="center" wrapText="1"/>
    </xf>
    <xf numFmtId="0" fontId="8" fillId="67" borderId="171" xfId="870" applyFont="1" applyFill="1" applyBorder="1" applyAlignment="1">
      <alignment horizontal="center" vertical="center" wrapText="1"/>
    </xf>
    <xf numFmtId="0" fontId="8" fillId="67" borderId="172" xfId="870" applyFont="1" applyFill="1" applyBorder="1" applyAlignment="1">
      <alignment horizontal="center" vertical="center" wrapText="1"/>
    </xf>
    <xf numFmtId="0" fontId="8" fillId="67" borderId="140" xfId="870" applyFont="1" applyFill="1" applyBorder="1" applyAlignment="1">
      <alignment horizontal="center" vertical="center" wrapText="1"/>
    </xf>
    <xf numFmtId="0" fontId="78" fillId="22" borderId="2" xfId="0" applyNumberFormat="1" applyFont="1" applyFill="1" applyBorder="1" applyAlignment="1">
      <alignment horizontal="center" vertical="center" wrapText="1"/>
    </xf>
    <xf numFmtId="0" fontId="78" fillId="22" borderId="2" xfId="0" applyNumberFormat="1" applyFont="1" applyFill="1" applyBorder="1" applyAlignment="1">
      <alignment vertical="center"/>
    </xf>
    <xf numFmtId="0" fontId="78" fillId="22" borderId="95" xfId="0" applyNumberFormat="1" applyFont="1" applyFill="1" applyBorder="1" applyAlignment="1">
      <alignment vertical="center"/>
    </xf>
    <xf numFmtId="0" fontId="1" fillId="22" borderId="46" xfId="0" applyNumberFormat="1" applyFont="1" applyFill="1" applyBorder="1" applyAlignment="1">
      <alignment horizontal="center" vertical="center" wrapText="1"/>
    </xf>
    <xf numFmtId="1" fontId="1" fillId="22" borderId="49" xfId="0" applyNumberFormat="1" applyFont="1" applyFill="1" applyBorder="1" applyAlignment="1">
      <alignment horizontal="center" vertical="center" wrapText="1"/>
    </xf>
    <xf numFmtId="0" fontId="80" fillId="22" borderId="43" xfId="0" applyNumberFormat="1" applyFont="1" applyFill="1" applyBorder="1" applyAlignment="1">
      <alignment horizontal="center" vertical="center"/>
    </xf>
    <xf numFmtId="0" fontId="80" fillId="22" borderId="44" xfId="0" applyNumberFormat="1" applyFont="1" applyFill="1" applyBorder="1" applyAlignment="1">
      <alignment horizontal="center" vertical="center"/>
    </xf>
    <xf numFmtId="0" fontId="80" fillId="22" borderId="45" xfId="0" applyNumberFormat="1" applyFont="1" applyFill="1" applyBorder="1" applyAlignment="1">
      <alignment horizontal="center" vertical="center"/>
    </xf>
    <xf numFmtId="0" fontId="1" fillId="22" borderId="47" xfId="0" applyNumberFormat="1" applyFont="1" applyFill="1" applyBorder="1" applyAlignment="1">
      <alignment horizontal="center" vertical="center" wrapText="1"/>
    </xf>
    <xf numFmtId="1" fontId="1" fillId="22" borderId="50" xfId="0" applyNumberFormat="1" applyFont="1" applyFill="1" applyBorder="1" applyAlignment="1">
      <alignment horizontal="center" vertical="center" wrapText="1"/>
    </xf>
    <xf numFmtId="0" fontId="1" fillId="22" borderId="48" xfId="0" applyNumberFormat="1" applyFont="1" applyFill="1" applyBorder="1" applyAlignment="1">
      <alignment horizontal="center" vertical="center" wrapText="1"/>
    </xf>
    <xf numFmtId="1" fontId="1" fillId="22" borderId="51" xfId="0" applyNumberFormat="1" applyFont="1" applyFill="1" applyBorder="1" applyAlignment="1">
      <alignment horizontal="center" vertical="center" wrapText="1"/>
    </xf>
    <xf numFmtId="0" fontId="17" fillId="22" borderId="148" xfId="0" applyNumberFormat="1" applyFont="1" applyFill="1" applyBorder="1" applyAlignment="1">
      <alignment horizontal="center" vertical="center" wrapText="1"/>
    </xf>
    <xf numFmtId="0" fontId="17" fillId="22" borderId="78" xfId="0" applyNumberFormat="1" applyFont="1" applyFill="1" applyBorder="1" applyAlignment="1">
      <alignment horizontal="center" vertical="center" wrapText="1"/>
    </xf>
    <xf numFmtId="0" fontId="17" fillId="22" borderId="149" xfId="0" applyNumberFormat="1" applyFont="1" applyFill="1" applyBorder="1" applyAlignment="1">
      <alignment horizontal="center" vertical="center" wrapText="1"/>
    </xf>
    <xf numFmtId="0" fontId="70" fillId="22" borderId="119" xfId="0" applyNumberFormat="1" applyFont="1" applyFill="1" applyBorder="1" applyAlignment="1">
      <alignment horizontal="center" vertical="center" wrapText="1"/>
    </xf>
    <xf numFmtId="1" fontId="4" fillId="25" borderId="74" xfId="0" applyNumberFormat="1" applyFont="1" applyFill="1" applyBorder="1" applyAlignment="1">
      <alignment vertical="center" wrapText="1"/>
    </xf>
    <xf numFmtId="1" fontId="4" fillId="25" borderId="75" xfId="0" applyNumberFormat="1" applyFont="1" applyFill="1" applyBorder="1" applyAlignment="1">
      <alignment vertical="center" wrapText="1"/>
    </xf>
    <xf numFmtId="0" fontId="70" fillId="22" borderId="62" xfId="0" applyNumberFormat="1" applyFont="1" applyFill="1" applyBorder="1" applyAlignment="1">
      <alignment horizontal="center" vertical="center" wrapText="1"/>
    </xf>
    <xf numFmtId="0" fontId="70" fillId="22" borderId="125" xfId="0" applyNumberFormat="1" applyFont="1" applyFill="1" applyBorder="1" applyAlignment="1">
      <alignment horizontal="center" vertical="center" wrapText="1"/>
    </xf>
    <xf numFmtId="0" fontId="70" fillId="22" borderId="151" xfId="0" applyNumberFormat="1" applyFont="1" applyFill="1" applyBorder="1" applyAlignment="1">
      <alignment horizontal="center" vertical="center" wrapText="1"/>
    </xf>
    <xf numFmtId="0" fontId="4" fillId="21" borderId="80" xfId="48" applyNumberFormat="1" applyFont="1" applyFill="1" applyBorder="1" applyAlignment="1">
      <alignment horizontal="center" vertical="center" wrapText="1"/>
    </xf>
    <xf numFmtId="0" fontId="4" fillId="21" borderId="12" xfId="48" applyNumberFormat="1" applyFont="1" applyFill="1" applyBorder="1" applyAlignment="1">
      <alignment horizontal="center" vertical="center" wrapText="1"/>
    </xf>
    <xf numFmtId="0" fontId="4" fillId="21" borderId="97" xfId="48" applyNumberFormat="1" applyFont="1" applyFill="1" applyBorder="1" applyAlignment="1">
      <alignment horizontal="center" vertical="center" wrapText="1"/>
    </xf>
    <xf numFmtId="9" fontId="4" fillId="21" borderId="80" xfId="144" applyFont="1" applyFill="1" applyBorder="1" applyAlignment="1">
      <alignment horizontal="center" vertical="center" wrapText="1"/>
    </xf>
    <xf numFmtId="9" fontId="4" fillId="21" borderId="12" xfId="144" applyFont="1" applyFill="1" applyBorder="1" applyAlignment="1">
      <alignment horizontal="center" vertical="center" wrapText="1"/>
    </xf>
    <xf numFmtId="9" fontId="4" fillId="21" borderId="97" xfId="144" applyFont="1" applyFill="1" applyBorder="1" applyAlignment="1">
      <alignment horizontal="center" vertical="center" wrapText="1"/>
    </xf>
    <xf numFmtId="0" fontId="4" fillId="22" borderId="80" xfId="48" applyNumberFormat="1" applyFont="1" applyFill="1" applyBorder="1" applyAlignment="1">
      <alignment horizontal="center" vertical="center" wrapText="1"/>
    </xf>
    <xf numFmtId="0" fontId="4" fillId="22" borderId="12" xfId="48" applyNumberFormat="1" applyFont="1" applyFill="1" applyBorder="1" applyAlignment="1">
      <alignment horizontal="center" vertical="center" wrapText="1"/>
    </xf>
    <xf numFmtId="0" fontId="4" fillId="22" borderId="127" xfId="48" applyNumberFormat="1" applyFont="1" applyFill="1" applyBorder="1" applyAlignment="1">
      <alignment horizontal="center" vertical="center" wrapText="1"/>
    </xf>
    <xf numFmtId="0" fontId="10" fillId="0" borderId="12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22" xfId="0" applyNumberFormat="1" applyFont="1" applyFill="1" applyBorder="1" applyAlignment="1">
      <alignment horizontal="center" vertical="center" wrapText="1"/>
    </xf>
    <xf numFmtId="1" fontId="10" fillId="0" borderId="165" xfId="0" applyNumberFormat="1" applyFont="1" applyFill="1" applyBorder="1" applyAlignment="1">
      <alignment horizontal="center" vertical="center" wrapText="1"/>
    </xf>
    <xf numFmtId="1" fontId="10" fillId="0" borderId="146" xfId="0" applyNumberFormat="1" applyFont="1" applyFill="1" applyBorder="1" applyAlignment="1">
      <alignment horizontal="center" vertical="center" wrapText="1"/>
    </xf>
    <xf numFmtId="1" fontId="10" fillId="0" borderId="166" xfId="0" applyNumberFormat="1" applyFont="1" applyFill="1" applyBorder="1" applyAlignment="1">
      <alignment horizontal="center" vertical="center" wrapText="1"/>
    </xf>
    <xf numFmtId="9" fontId="4" fillId="22" borderId="80" xfId="144" applyFont="1" applyFill="1" applyBorder="1" applyAlignment="1">
      <alignment horizontal="center" vertical="center" wrapText="1"/>
    </xf>
    <xf numFmtId="9" fontId="4" fillId="22" borderId="12" xfId="144" applyFont="1" applyFill="1" applyBorder="1" applyAlignment="1">
      <alignment horizontal="center" vertical="center" wrapText="1"/>
    </xf>
    <xf numFmtId="9" fontId="4" fillId="22" borderId="127" xfId="144" applyFont="1" applyFill="1" applyBorder="1" applyAlignment="1">
      <alignment horizontal="center" vertical="center" wrapText="1"/>
    </xf>
    <xf numFmtId="0" fontId="10" fillId="0" borderId="123" xfId="0" applyNumberFormat="1" applyFont="1" applyFill="1" applyBorder="1" applyAlignment="1">
      <alignment horizontal="center" vertical="center" wrapText="1"/>
    </xf>
    <xf numFmtId="0" fontId="10" fillId="0" borderId="126" xfId="0" applyNumberFormat="1" applyFont="1" applyFill="1" applyBorder="1" applyAlignment="1">
      <alignment horizontal="center" vertical="center" wrapText="1"/>
    </xf>
    <xf numFmtId="0" fontId="10" fillId="0" borderId="124" xfId="0" applyNumberFormat="1" applyFont="1" applyFill="1" applyBorder="1" applyAlignment="1">
      <alignment horizontal="center" vertical="center" wrapText="1"/>
    </xf>
    <xf numFmtId="9" fontId="4" fillId="22" borderId="90" xfId="144" applyFont="1" applyFill="1" applyBorder="1" applyAlignment="1">
      <alignment horizontal="center" vertical="center" wrapText="1"/>
    </xf>
    <xf numFmtId="9" fontId="4" fillId="22" borderId="131" xfId="144" applyFont="1" applyFill="1" applyBorder="1" applyAlignment="1">
      <alignment horizontal="center" vertical="center" wrapText="1"/>
    </xf>
    <xf numFmtId="9" fontId="4" fillId="22" borderId="164" xfId="144"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52" fillId="29" borderId="77" xfId="0" applyNumberFormat="1" applyFont="1" applyFill="1" applyBorder="1" applyAlignment="1">
      <alignment horizontal="right" vertical="center" wrapText="1"/>
    </xf>
    <xf numFmtId="1" fontId="52" fillId="29" borderId="103" xfId="0" applyNumberFormat="1" applyFont="1" applyFill="1" applyBorder="1" applyAlignment="1">
      <alignment horizontal="right" vertical="center" wrapText="1"/>
    </xf>
    <xf numFmtId="1" fontId="52" fillId="29" borderId="0" xfId="0" applyNumberFormat="1" applyFont="1" applyFill="1" applyBorder="1" applyAlignment="1">
      <alignment horizontal="right" vertical="center" wrapText="1"/>
    </xf>
    <xf numFmtId="0" fontId="52" fillId="29" borderId="78" xfId="0" applyNumberFormat="1" applyFont="1" applyFill="1" applyBorder="1" applyAlignment="1">
      <alignment horizontal="right" vertical="center" wrapText="1"/>
    </xf>
    <xf numFmtId="1" fontId="52" fillId="29" borderId="96" xfId="0" applyNumberFormat="1" applyFont="1" applyFill="1" applyBorder="1" applyAlignment="1">
      <alignment horizontal="right" vertical="center" wrapText="1"/>
    </xf>
    <xf numFmtId="1" fontId="52" fillId="29" borderId="107" xfId="0" applyNumberFormat="1" applyFont="1" applyFill="1" applyBorder="1" applyAlignment="1">
      <alignment horizontal="right" vertical="center" wrapText="1"/>
    </xf>
    <xf numFmtId="1" fontId="53" fillId="13" borderId="30" xfId="0" applyNumberFormat="1" applyFont="1" applyFill="1" applyBorder="1" applyAlignment="1">
      <alignment horizontal="center" vertical="center" wrapText="1"/>
    </xf>
    <xf numFmtId="0" fontId="0" fillId="0" borderId="30" xfId="0" applyBorder="1" applyAlignment="1">
      <alignment wrapText="1"/>
    </xf>
    <xf numFmtId="1" fontId="53" fillId="13" borderId="83" xfId="0" applyNumberFormat="1" applyFont="1" applyFill="1" applyBorder="1" applyAlignment="1">
      <alignment horizontal="center" vertical="center" wrapText="1"/>
    </xf>
    <xf numFmtId="0" fontId="0" fillId="0" borderId="83" xfId="0" applyBorder="1" applyAlignment="1">
      <alignment wrapText="1"/>
    </xf>
    <xf numFmtId="0" fontId="1" fillId="2" borderId="30" xfId="0" applyNumberFormat="1"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70" xfId="0" applyNumberFormat="1" applyFont="1" applyFill="1" applyBorder="1" applyAlignment="1">
      <alignment horizontal="center" vertical="center" wrapText="1"/>
    </xf>
    <xf numFmtId="20" fontId="1" fillId="2" borderId="2" xfId="0" applyNumberFormat="1" applyFont="1" applyFill="1" applyBorder="1" applyAlignment="1">
      <alignment horizontal="center" vertical="center" wrapText="1"/>
    </xf>
    <xf numFmtId="20" fontId="1" fillId="2" borderId="50"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50" xfId="0" applyNumberFormat="1" applyFont="1" applyFill="1" applyBorder="1" applyAlignment="1">
      <alignment horizontal="center" vertical="center" wrapText="1"/>
    </xf>
    <xf numFmtId="0" fontId="1" fillId="2" borderId="76"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xf>
    <xf numFmtId="1" fontId="1" fillId="2" borderId="50" xfId="0" applyNumberFormat="1" applyFont="1" applyFill="1" applyBorder="1" applyAlignment="1">
      <alignment horizontal="center" vertical="center"/>
    </xf>
    <xf numFmtId="0" fontId="42" fillId="2" borderId="30" xfId="0" applyNumberFormat="1" applyFont="1" applyFill="1" applyBorder="1" applyAlignment="1">
      <alignment horizontal="center" vertical="center" wrapText="1"/>
    </xf>
    <xf numFmtId="0" fontId="42" fillId="2" borderId="30" xfId="0" applyFont="1" applyFill="1" applyBorder="1" applyAlignment="1">
      <alignment horizontal="center" vertical="center" wrapText="1"/>
    </xf>
    <xf numFmtId="0" fontId="1" fillId="2" borderId="71" xfId="0" applyNumberFormat="1"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0" borderId="72" xfId="0" applyFont="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77"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 fillId="2" borderId="80" xfId="0" applyNumberFormat="1" applyFont="1" applyFill="1" applyBorder="1" applyAlignment="1">
      <alignment horizontal="center" vertical="center" wrapText="1"/>
    </xf>
    <xf numFmtId="0" fontId="0" fillId="2" borderId="7" xfId="0" applyFont="1" applyFill="1" applyBorder="1" applyAlignment="1">
      <alignment horizontal="center" vertical="center" wrapText="1"/>
    </xf>
    <xf numFmtId="0" fontId="2" fillId="2" borderId="96" xfId="0" applyNumberFormat="1" applyFont="1" applyFill="1" applyBorder="1" applyAlignment="1">
      <alignment horizontal="center" vertical="center"/>
    </xf>
    <xf numFmtId="0" fontId="2" fillId="2" borderId="107" xfId="0" applyNumberFormat="1" applyFont="1" applyFill="1" applyBorder="1" applyAlignment="1">
      <alignment horizontal="center" vertical="center"/>
    </xf>
  </cellXfs>
  <cellStyles count="28794">
    <cellStyle name="20 % - Accent1" xfId="19" builtinId="30" customBuiltin="1"/>
    <cellStyle name="20 % - Accent1 10" xfId="5369"/>
    <cellStyle name="20 % - Accent1 10 2" xfId="23512"/>
    <cellStyle name="20 % - Accent1 11" xfId="10663"/>
    <cellStyle name="20 % - Accent1 12" xfId="13305"/>
    <cellStyle name="20 % - Accent1 13" xfId="18230"/>
    <cellStyle name="20 % - Accent1 2" xfId="135"/>
    <cellStyle name="20 % - Accent1 2 10" xfId="10687"/>
    <cellStyle name="20 % - Accent1 2 11" xfId="13382"/>
    <cellStyle name="20 % - Accent1 2 12" xfId="18311"/>
    <cellStyle name="20 % - Accent1 2 2" xfId="244"/>
    <cellStyle name="20 % - Accent1 2 2 10" xfId="13469"/>
    <cellStyle name="20 % - Accent1 2 2 11" xfId="18399"/>
    <cellStyle name="20 % - Accent1 2 2 2" xfId="429"/>
    <cellStyle name="20 % - Accent1 2 2 2 2" xfId="782"/>
    <cellStyle name="20 % - Accent1 2 2 2 2 2" xfId="2014"/>
    <cellStyle name="20 % - Accent1 2 2 2 2 2 2" xfId="4656"/>
    <cellStyle name="20 % - Accent1 2 2 2 2 2 2 2" xfId="9937"/>
    <cellStyle name="20 % - Accent1 2 2 2 2 2 2 2 2" xfId="28079"/>
    <cellStyle name="20 % - Accent1 2 2 2 2 2 2 3" xfId="17693"/>
    <cellStyle name="20 % - Accent1 2 2 2 2 2 2 4" xfId="22799"/>
    <cellStyle name="20 % - Accent1 2 2 2 2 2 3" xfId="7296"/>
    <cellStyle name="20 % - Accent1 2 2 2 2 2 3 2" xfId="25439"/>
    <cellStyle name="20 % - Accent1 2 2 2 2 2 4" xfId="12585"/>
    <cellStyle name="20 % - Accent1 2 2 2 2 2 5" xfId="15229"/>
    <cellStyle name="20 % - Accent1 2 2 2 2 2 6" xfId="20159"/>
    <cellStyle name="20 % - Accent1 2 2 2 2 3" xfId="3424"/>
    <cellStyle name="20 % - Accent1 2 2 2 2 3 2" xfId="8705"/>
    <cellStyle name="20 % - Accent1 2 2 2 2 3 2 2" xfId="26847"/>
    <cellStyle name="20 % - Accent1 2 2 2 2 3 3" xfId="16461"/>
    <cellStyle name="20 % - Accent1 2 2 2 2 3 4" xfId="21567"/>
    <cellStyle name="20 % - Accent1 2 2 2 2 4" xfId="6064"/>
    <cellStyle name="20 % - Accent1 2 2 2 2 4 2" xfId="24207"/>
    <cellStyle name="20 % - Accent1 2 2 2 2 5" xfId="11353"/>
    <cellStyle name="20 % - Accent1 2 2 2 2 6" xfId="13997"/>
    <cellStyle name="20 % - Accent1 2 2 2 2 7" xfId="18927"/>
    <cellStyle name="20 % - Accent1 2 2 2 3" xfId="1134"/>
    <cellStyle name="20 % - Accent1 2 2 2 3 2" xfId="2366"/>
    <cellStyle name="20 % - Accent1 2 2 2 3 2 2" xfId="5008"/>
    <cellStyle name="20 % - Accent1 2 2 2 3 2 2 2" xfId="10289"/>
    <cellStyle name="20 % - Accent1 2 2 2 3 2 2 2 2" xfId="28431"/>
    <cellStyle name="20 % - Accent1 2 2 2 3 2 2 3" xfId="18045"/>
    <cellStyle name="20 % - Accent1 2 2 2 3 2 2 4" xfId="23151"/>
    <cellStyle name="20 % - Accent1 2 2 2 3 2 3" xfId="7648"/>
    <cellStyle name="20 % - Accent1 2 2 2 3 2 3 2" xfId="25791"/>
    <cellStyle name="20 % - Accent1 2 2 2 3 2 4" xfId="12937"/>
    <cellStyle name="20 % - Accent1 2 2 2 3 2 5" xfId="15581"/>
    <cellStyle name="20 % - Accent1 2 2 2 3 2 6" xfId="20511"/>
    <cellStyle name="20 % - Accent1 2 2 2 3 3" xfId="3776"/>
    <cellStyle name="20 % - Accent1 2 2 2 3 3 2" xfId="9057"/>
    <cellStyle name="20 % - Accent1 2 2 2 3 3 2 2" xfId="27199"/>
    <cellStyle name="20 % - Accent1 2 2 2 3 3 3" xfId="16813"/>
    <cellStyle name="20 % - Accent1 2 2 2 3 3 4" xfId="21919"/>
    <cellStyle name="20 % - Accent1 2 2 2 3 4" xfId="6416"/>
    <cellStyle name="20 % - Accent1 2 2 2 3 4 2" xfId="24559"/>
    <cellStyle name="20 % - Accent1 2 2 2 3 5" xfId="11705"/>
    <cellStyle name="20 % - Accent1 2 2 2 3 6" xfId="14349"/>
    <cellStyle name="20 % - Accent1 2 2 2 3 7" xfId="19279"/>
    <cellStyle name="20 % - Accent1 2 2 2 4" xfId="1662"/>
    <cellStyle name="20 % - Accent1 2 2 2 4 2" xfId="4304"/>
    <cellStyle name="20 % - Accent1 2 2 2 4 2 2" xfId="9585"/>
    <cellStyle name="20 % - Accent1 2 2 2 4 2 2 2" xfId="27727"/>
    <cellStyle name="20 % - Accent1 2 2 2 4 2 3" xfId="17341"/>
    <cellStyle name="20 % - Accent1 2 2 2 4 2 4" xfId="22447"/>
    <cellStyle name="20 % - Accent1 2 2 2 4 3" xfId="6944"/>
    <cellStyle name="20 % - Accent1 2 2 2 4 3 2" xfId="25087"/>
    <cellStyle name="20 % - Accent1 2 2 2 4 4" xfId="12233"/>
    <cellStyle name="20 % - Accent1 2 2 2 4 5" xfId="14877"/>
    <cellStyle name="20 % - Accent1 2 2 2 4 6" xfId="19807"/>
    <cellStyle name="20 % - Accent1 2 2 2 5" xfId="3071"/>
    <cellStyle name="20 % - Accent1 2 2 2 5 2" xfId="8353"/>
    <cellStyle name="20 % - Accent1 2 2 2 5 2 2" xfId="26495"/>
    <cellStyle name="20 % - Accent1 2 2 2 5 3" xfId="16109"/>
    <cellStyle name="20 % - Accent1 2 2 2 5 4" xfId="21215"/>
    <cellStyle name="20 % - Accent1 2 2 2 6" xfId="5712"/>
    <cellStyle name="20 % - Accent1 2 2 2 6 2" xfId="23855"/>
    <cellStyle name="20 % - Accent1 2 2 2 7" xfId="11005"/>
    <cellStyle name="20 % - Accent1 2 2 2 8" xfId="13645"/>
    <cellStyle name="20 % - Accent1 2 2 2 9" xfId="18575"/>
    <cellStyle name="20 % - Accent1 2 2 3" xfId="605"/>
    <cellStyle name="20 % - Accent1 2 2 3 2" xfId="1310"/>
    <cellStyle name="20 % - Accent1 2 2 3 2 2" xfId="2542"/>
    <cellStyle name="20 % - Accent1 2 2 3 2 2 2" xfId="5184"/>
    <cellStyle name="20 % - Accent1 2 2 3 2 2 2 2" xfId="10465"/>
    <cellStyle name="20 % - Accent1 2 2 3 2 2 2 2 2" xfId="28607"/>
    <cellStyle name="20 % - Accent1 2 2 3 2 2 2 3" xfId="18221"/>
    <cellStyle name="20 % - Accent1 2 2 3 2 2 2 4" xfId="23327"/>
    <cellStyle name="20 % - Accent1 2 2 3 2 2 3" xfId="7824"/>
    <cellStyle name="20 % - Accent1 2 2 3 2 2 3 2" xfId="25967"/>
    <cellStyle name="20 % - Accent1 2 2 3 2 2 4" xfId="13113"/>
    <cellStyle name="20 % - Accent1 2 2 3 2 2 5" xfId="15757"/>
    <cellStyle name="20 % - Accent1 2 2 3 2 2 6" xfId="20687"/>
    <cellStyle name="20 % - Accent1 2 2 3 2 3" xfId="3952"/>
    <cellStyle name="20 % - Accent1 2 2 3 2 3 2" xfId="9233"/>
    <cellStyle name="20 % - Accent1 2 2 3 2 3 2 2" xfId="27375"/>
    <cellStyle name="20 % - Accent1 2 2 3 2 3 3" xfId="16989"/>
    <cellStyle name="20 % - Accent1 2 2 3 2 3 4" xfId="22095"/>
    <cellStyle name="20 % - Accent1 2 2 3 2 4" xfId="6592"/>
    <cellStyle name="20 % - Accent1 2 2 3 2 4 2" xfId="24735"/>
    <cellStyle name="20 % - Accent1 2 2 3 2 5" xfId="11881"/>
    <cellStyle name="20 % - Accent1 2 2 3 2 6" xfId="14525"/>
    <cellStyle name="20 % - Accent1 2 2 3 2 7" xfId="19455"/>
    <cellStyle name="20 % - Accent1 2 2 3 3" xfId="1838"/>
    <cellStyle name="20 % - Accent1 2 2 3 3 2" xfId="4480"/>
    <cellStyle name="20 % - Accent1 2 2 3 3 2 2" xfId="9761"/>
    <cellStyle name="20 % - Accent1 2 2 3 3 2 2 2" xfId="27903"/>
    <cellStyle name="20 % - Accent1 2 2 3 3 2 3" xfId="17517"/>
    <cellStyle name="20 % - Accent1 2 2 3 3 2 4" xfId="22623"/>
    <cellStyle name="20 % - Accent1 2 2 3 3 3" xfId="7120"/>
    <cellStyle name="20 % - Accent1 2 2 3 3 3 2" xfId="25263"/>
    <cellStyle name="20 % - Accent1 2 2 3 3 4" xfId="12409"/>
    <cellStyle name="20 % - Accent1 2 2 3 3 5" xfId="15053"/>
    <cellStyle name="20 % - Accent1 2 2 3 3 6" xfId="19983"/>
    <cellStyle name="20 % - Accent1 2 2 3 4" xfId="3247"/>
    <cellStyle name="20 % - Accent1 2 2 3 4 2" xfId="8529"/>
    <cellStyle name="20 % - Accent1 2 2 3 4 2 2" xfId="26671"/>
    <cellStyle name="20 % - Accent1 2 2 3 4 3" xfId="16285"/>
    <cellStyle name="20 % - Accent1 2 2 3 4 4" xfId="21391"/>
    <cellStyle name="20 % - Accent1 2 2 3 5" xfId="5888"/>
    <cellStyle name="20 % - Accent1 2 2 3 5 2" xfId="24031"/>
    <cellStyle name="20 % - Accent1 2 2 3 6" xfId="11177"/>
    <cellStyle name="20 % - Accent1 2 2 3 7" xfId="13821"/>
    <cellStyle name="20 % - Accent1 2 2 3 8" xfId="18751"/>
    <cellStyle name="20 % - Accent1 2 2 4" xfId="958"/>
    <cellStyle name="20 % - Accent1 2 2 4 2" xfId="2190"/>
    <cellStyle name="20 % - Accent1 2 2 4 2 2" xfId="4832"/>
    <cellStyle name="20 % - Accent1 2 2 4 2 2 2" xfId="10113"/>
    <cellStyle name="20 % - Accent1 2 2 4 2 2 2 2" xfId="28255"/>
    <cellStyle name="20 % - Accent1 2 2 4 2 2 3" xfId="17869"/>
    <cellStyle name="20 % - Accent1 2 2 4 2 2 4" xfId="22975"/>
    <cellStyle name="20 % - Accent1 2 2 4 2 3" xfId="7472"/>
    <cellStyle name="20 % - Accent1 2 2 4 2 3 2" xfId="25615"/>
    <cellStyle name="20 % - Accent1 2 2 4 2 4" xfId="12761"/>
    <cellStyle name="20 % - Accent1 2 2 4 2 5" xfId="15405"/>
    <cellStyle name="20 % - Accent1 2 2 4 2 6" xfId="20335"/>
    <cellStyle name="20 % - Accent1 2 2 4 3" xfId="3600"/>
    <cellStyle name="20 % - Accent1 2 2 4 3 2" xfId="8881"/>
    <cellStyle name="20 % - Accent1 2 2 4 3 2 2" xfId="27023"/>
    <cellStyle name="20 % - Accent1 2 2 4 3 3" xfId="16637"/>
    <cellStyle name="20 % - Accent1 2 2 4 3 4" xfId="21743"/>
    <cellStyle name="20 % - Accent1 2 2 4 4" xfId="6240"/>
    <cellStyle name="20 % - Accent1 2 2 4 4 2" xfId="24383"/>
    <cellStyle name="20 % - Accent1 2 2 4 5" xfId="11529"/>
    <cellStyle name="20 % - Accent1 2 2 4 6" xfId="14173"/>
    <cellStyle name="20 % - Accent1 2 2 4 7" xfId="19103"/>
    <cellStyle name="20 % - Accent1 2 2 5" xfId="1486"/>
    <cellStyle name="20 % - Accent1 2 2 5 2" xfId="4128"/>
    <cellStyle name="20 % - Accent1 2 2 5 2 2" xfId="9409"/>
    <cellStyle name="20 % - Accent1 2 2 5 2 2 2" xfId="27551"/>
    <cellStyle name="20 % - Accent1 2 2 5 2 3" xfId="17165"/>
    <cellStyle name="20 % - Accent1 2 2 5 2 4" xfId="22271"/>
    <cellStyle name="20 % - Accent1 2 2 5 3" xfId="6768"/>
    <cellStyle name="20 % - Accent1 2 2 5 3 2" xfId="24911"/>
    <cellStyle name="20 % - Accent1 2 2 5 4" xfId="12057"/>
    <cellStyle name="20 % - Accent1 2 2 5 5" xfId="14701"/>
    <cellStyle name="20 % - Accent1 2 2 5 6" xfId="19631"/>
    <cellStyle name="20 % - Accent1 2 2 6" xfId="2718"/>
    <cellStyle name="20 % - Accent1 2 2 6 2" xfId="5360"/>
    <cellStyle name="20 % - Accent1 2 2 6 2 2" xfId="10641"/>
    <cellStyle name="20 % - Accent1 2 2 6 2 2 2" xfId="28783"/>
    <cellStyle name="20 % - Accent1 2 2 6 2 3" xfId="23503"/>
    <cellStyle name="20 % - Accent1 2 2 6 3" xfId="8000"/>
    <cellStyle name="20 % - Accent1 2 2 6 3 2" xfId="26143"/>
    <cellStyle name="20 % - Accent1 2 2 6 4" xfId="13289"/>
    <cellStyle name="20 % - Accent1 2 2 6 5" xfId="15933"/>
    <cellStyle name="20 % - Accent1 2 2 6 6" xfId="20863"/>
    <cellStyle name="20 % - Accent1 2 2 7" xfId="2895"/>
    <cellStyle name="20 % - Accent1 2 2 7 2" xfId="8177"/>
    <cellStyle name="20 % - Accent1 2 2 7 2 2" xfId="26319"/>
    <cellStyle name="20 % - Accent1 2 2 7 3" xfId="21039"/>
    <cellStyle name="20 % - Accent1 2 2 8" xfId="5536"/>
    <cellStyle name="20 % - Accent1 2 2 8 2" xfId="23679"/>
    <cellStyle name="20 % - Accent1 2 2 9" xfId="10829"/>
    <cellStyle name="20 % - Accent1 2 3" xfId="342"/>
    <cellStyle name="20 % - Accent1 2 3 2" xfId="695"/>
    <cellStyle name="20 % - Accent1 2 3 2 2" xfId="1927"/>
    <cellStyle name="20 % - Accent1 2 3 2 2 2" xfId="4569"/>
    <cellStyle name="20 % - Accent1 2 3 2 2 2 2" xfId="9850"/>
    <cellStyle name="20 % - Accent1 2 3 2 2 2 2 2" xfId="27992"/>
    <cellStyle name="20 % - Accent1 2 3 2 2 2 3" xfId="17606"/>
    <cellStyle name="20 % - Accent1 2 3 2 2 2 4" xfId="22712"/>
    <cellStyle name="20 % - Accent1 2 3 2 2 3" xfId="7209"/>
    <cellStyle name="20 % - Accent1 2 3 2 2 3 2" xfId="25352"/>
    <cellStyle name="20 % - Accent1 2 3 2 2 4" xfId="12498"/>
    <cellStyle name="20 % - Accent1 2 3 2 2 5" xfId="15142"/>
    <cellStyle name="20 % - Accent1 2 3 2 2 6" xfId="20072"/>
    <cellStyle name="20 % - Accent1 2 3 2 3" xfId="3337"/>
    <cellStyle name="20 % - Accent1 2 3 2 3 2" xfId="8618"/>
    <cellStyle name="20 % - Accent1 2 3 2 3 2 2" xfId="26760"/>
    <cellStyle name="20 % - Accent1 2 3 2 3 3" xfId="16374"/>
    <cellStyle name="20 % - Accent1 2 3 2 3 4" xfId="21480"/>
    <cellStyle name="20 % - Accent1 2 3 2 4" xfId="5977"/>
    <cellStyle name="20 % - Accent1 2 3 2 4 2" xfId="24120"/>
    <cellStyle name="20 % - Accent1 2 3 2 5" xfId="11266"/>
    <cellStyle name="20 % - Accent1 2 3 2 6" xfId="13910"/>
    <cellStyle name="20 % - Accent1 2 3 2 7" xfId="18840"/>
    <cellStyle name="20 % - Accent1 2 3 3" xfId="1047"/>
    <cellStyle name="20 % - Accent1 2 3 3 2" xfId="2279"/>
    <cellStyle name="20 % - Accent1 2 3 3 2 2" xfId="4921"/>
    <cellStyle name="20 % - Accent1 2 3 3 2 2 2" xfId="10202"/>
    <cellStyle name="20 % - Accent1 2 3 3 2 2 2 2" xfId="28344"/>
    <cellStyle name="20 % - Accent1 2 3 3 2 2 3" xfId="17958"/>
    <cellStyle name="20 % - Accent1 2 3 3 2 2 4" xfId="23064"/>
    <cellStyle name="20 % - Accent1 2 3 3 2 3" xfId="7561"/>
    <cellStyle name="20 % - Accent1 2 3 3 2 3 2" xfId="25704"/>
    <cellStyle name="20 % - Accent1 2 3 3 2 4" xfId="12850"/>
    <cellStyle name="20 % - Accent1 2 3 3 2 5" xfId="15494"/>
    <cellStyle name="20 % - Accent1 2 3 3 2 6" xfId="20424"/>
    <cellStyle name="20 % - Accent1 2 3 3 3" xfId="3689"/>
    <cellStyle name="20 % - Accent1 2 3 3 3 2" xfId="8970"/>
    <cellStyle name="20 % - Accent1 2 3 3 3 2 2" xfId="27112"/>
    <cellStyle name="20 % - Accent1 2 3 3 3 3" xfId="16726"/>
    <cellStyle name="20 % - Accent1 2 3 3 3 4" xfId="21832"/>
    <cellStyle name="20 % - Accent1 2 3 3 4" xfId="6329"/>
    <cellStyle name="20 % - Accent1 2 3 3 4 2" xfId="24472"/>
    <cellStyle name="20 % - Accent1 2 3 3 5" xfId="11618"/>
    <cellStyle name="20 % - Accent1 2 3 3 6" xfId="14262"/>
    <cellStyle name="20 % - Accent1 2 3 3 7" xfId="19192"/>
    <cellStyle name="20 % - Accent1 2 3 4" xfId="1575"/>
    <cellStyle name="20 % - Accent1 2 3 4 2" xfId="4217"/>
    <cellStyle name="20 % - Accent1 2 3 4 2 2" xfId="9498"/>
    <cellStyle name="20 % - Accent1 2 3 4 2 2 2" xfId="27640"/>
    <cellStyle name="20 % - Accent1 2 3 4 2 3" xfId="17254"/>
    <cellStyle name="20 % - Accent1 2 3 4 2 4" xfId="22360"/>
    <cellStyle name="20 % - Accent1 2 3 4 3" xfId="6857"/>
    <cellStyle name="20 % - Accent1 2 3 4 3 2" xfId="25000"/>
    <cellStyle name="20 % - Accent1 2 3 4 4" xfId="12146"/>
    <cellStyle name="20 % - Accent1 2 3 4 5" xfId="14790"/>
    <cellStyle name="20 % - Accent1 2 3 4 6" xfId="19720"/>
    <cellStyle name="20 % - Accent1 2 3 5" xfId="2984"/>
    <cellStyle name="20 % - Accent1 2 3 5 2" xfId="8266"/>
    <cellStyle name="20 % - Accent1 2 3 5 2 2" xfId="26408"/>
    <cellStyle name="20 % - Accent1 2 3 5 3" xfId="16022"/>
    <cellStyle name="20 % - Accent1 2 3 5 4" xfId="21128"/>
    <cellStyle name="20 % - Accent1 2 3 6" xfId="5625"/>
    <cellStyle name="20 % - Accent1 2 3 6 2" xfId="23768"/>
    <cellStyle name="20 % - Accent1 2 3 7" xfId="10920"/>
    <cellStyle name="20 % - Accent1 2 3 8" xfId="13558"/>
    <cellStyle name="20 % - Accent1 2 3 9" xfId="18488"/>
    <cellStyle name="20 % - Accent1 2 4" xfId="518"/>
    <cellStyle name="20 % - Accent1 2 4 2" xfId="1223"/>
    <cellStyle name="20 % - Accent1 2 4 2 2" xfId="2455"/>
    <cellStyle name="20 % - Accent1 2 4 2 2 2" xfId="5097"/>
    <cellStyle name="20 % - Accent1 2 4 2 2 2 2" xfId="10378"/>
    <cellStyle name="20 % - Accent1 2 4 2 2 2 2 2" xfId="28520"/>
    <cellStyle name="20 % - Accent1 2 4 2 2 2 3" xfId="18134"/>
    <cellStyle name="20 % - Accent1 2 4 2 2 2 4" xfId="23240"/>
    <cellStyle name="20 % - Accent1 2 4 2 2 3" xfId="7737"/>
    <cellStyle name="20 % - Accent1 2 4 2 2 3 2" xfId="25880"/>
    <cellStyle name="20 % - Accent1 2 4 2 2 4" xfId="13026"/>
    <cellStyle name="20 % - Accent1 2 4 2 2 5" xfId="15670"/>
    <cellStyle name="20 % - Accent1 2 4 2 2 6" xfId="20600"/>
    <cellStyle name="20 % - Accent1 2 4 2 3" xfId="3865"/>
    <cellStyle name="20 % - Accent1 2 4 2 3 2" xfId="9146"/>
    <cellStyle name="20 % - Accent1 2 4 2 3 2 2" xfId="27288"/>
    <cellStyle name="20 % - Accent1 2 4 2 3 3" xfId="16902"/>
    <cellStyle name="20 % - Accent1 2 4 2 3 4" xfId="22008"/>
    <cellStyle name="20 % - Accent1 2 4 2 4" xfId="6505"/>
    <cellStyle name="20 % - Accent1 2 4 2 4 2" xfId="24648"/>
    <cellStyle name="20 % - Accent1 2 4 2 5" xfId="11794"/>
    <cellStyle name="20 % - Accent1 2 4 2 6" xfId="14438"/>
    <cellStyle name="20 % - Accent1 2 4 2 7" xfId="19368"/>
    <cellStyle name="20 % - Accent1 2 4 3" xfId="1751"/>
    <cellStyle name="20 % - Accent1 2 4 3 2" xfId="4393"/>
    <cellStyle name="20 % - Accent1 2 4 3 2 2" xfId="9674"/>
    <cellStyle name="20 % - Accent1 2 4 3 2 2 2" xfId="27816"/>
    <cellStyle name="20 % - Accent1 2 4 3 2 3" xfId="17430"/>
    <cellStyle name="20 % - Accent1 2 4 3 2 4" xfId="22536"/>
    <cellStyle name="20 % - Accent1 2 4 3 3" xfId="7033"/>
    <cellStyle name="20 % - Accent1 2 4 3 3 2" xfId="25176"/>
    <cellStyle name="20 % - Accent1 2 4 3 4" xfId="12322"/>
    <cellStyle name="20 % - Accent1 2 4 3 5" xfId="14966"/>
    <cellStyle name="20 % - Accent1 2 4 3 6" xfId="19896"/>
    <cellStyle name="20 % - Accent1 2 4 4" xfId="3160"/>
    <cellStyle name="20 % - Accent1 2 4 4 2" xfId="8442"/>
    <cellStyle name="20 % - Accent1 2 4 4 2 2" xfId="26584"/>
    <cellStyle name="20 % - Accent1 2 4 4 3" xfId="16198"/>
    <cellStyle name="20 % - Accent1 2 4 4 4" xfId="21304"/>
    <cellStyle name="20 % - Accent1 2 4 5" xfId="5801"/>
    <cellStyle name="20 % - Accent1 2 4 5 2" xfId="23944"/>
    <cellStyle name="20 % - Accent1 2 4 6" xfId="11092"/>
    <cellStyle name="20 % - Accent1 2 4 7" xfId="13734"/>
    <cellStyle name="20 % - Accent1 2 4 8" xfId="18664"/>
    <cellStyle name="20 % - Accent1 2 5" xfId="871"/>
    <cellStyle name="20 % - Accent1 2 5 2" xfId="2103"/>
    <cellStyle name="20 % - Accent1 2 5 2 2" xfId="4745"/>
    <cellStyle name="20 % - Accent1 2 5 2 2 2" xfId="10026"/>
    <cellStyle name="20 % - Accent1 2 5 2 2 2 2" xfId="28168"/>
    <cellStyle name="20 % - Accent1 2 5 2 2 3" xfId="17782"/>
    <cellStyle name="20 % - Accent1 2 5 2 2 4" xfId="22888"/>
    <cellStyle name="20 % - Accent1 2 5 2 3" xfId="7385"/>
    <cellStyle name="20 % - Accent1 2 5 2 3 2" xfId="25528"/>
    <cellStyle name="20 % - Accent1 2 5 2 4" xfId="12674"/>
    <cellStyle name="20 % - Accent1 2 5 2 5" xfId="15318"/>
    <cellStyle name="20 % - Accent1 2 5 2 6" xfId="20248"/>
    <cellStyle name="20 % - Accent1 2 5 3" xfId="3513"/>
    <cellStyle name="20 % - Accent1 2 5 3 2" xfId="8794"/>
    <cellStyle name="20 % - Accent1 2 5 3 2 2" xfId="26936"/>
    <cellStyle name="20 % - Accent1 2 5 3 3" xfId="16550"/>
    <cellStyle name="20 % - Accent1 2 5 3 4" xfId="21656"/>
    <cellStyle name="20 % - Accent1 2 5 4" xfId="6153"/>
    <cellStyle name="20 % - Accent1 2 5 4 2" xfId="24296"/>
    <cellStyle name="20 % - Accent1 2 5 5" xfId="11442"/>
    <cellStyle name="20 % - Accent1 2 5 6" xfId="14086"/>
    <cellStyle name="20 % - Accent1 2 5 7" xfId="19016"/>
    <cellStyle name="20 % - Accent1 2 6" xfId="1399"/>
    <cellStyle name="20 % - Accent1 2 6 2" xfId="4041"/>
    <cellStyle name="20 % - Accent1 2 6 2 2" xfId="9322"/>
    <cellStyle name="20 % - Accent1 2 6 2 2 2" xfId="27464"/>
    <cellStyle name="20 % - Accent1 2 6 2 3" xfId="17078"/>
    <cellStyle name="20 % - Accent1 2 6 2 4" xfId="22184"/>
    <cellStyle name="20 % - Accent1 2 6 3" xfId="6681"/>
    <cellStyle name="20 % - Accent1 2 6 3 2" xfId="24824"/>
    <cellStyle name="20 % - Accent1 2 6 4" xfId="11970"/>
    <cellStyle name="20 % - Accent1 2 6 5" xfId="14614"/>
    <cellStyle name="20 % - Accent1 2 6 6" xfId="19544"/>
    <cellStyle name="20 % - Accent1 2 7" xfId="2631"/>
    <cellStyle name="20 % - Accent1 2 7 2" xfId="5273"/>
    <cellStyle name="20 % - Accent1 2 7 2 2" xfId="10554"/>
    <cellStyle name="20 % - Accent1 2 7 2 2 2" xfId="28696"/>
    <cellStyle name="20 % - Accent1 2 7 2 3" xfId="23416"/>
    <cellStyle name="20 % - Accent1 2 7 3" xfId="7913"/>
    <cellStyle name="20 % - Accent1 2 7 3 2" xfId="26056"/>
    <cellStyle name="20 % - Accent1 2 7 4" xfId="13202"/>
    <cellStyle name="20 % - Accent1 2 7 5" xfId="15846"/>
    <cellStyle name="20 % - Accent1 2 7 6" xfId="20776"/>
    <cellStyle name="20 % - Accent1 2 8" xfId="2808"/>
    <cellStyle name="20 % - Accent1 2 8 2" xfId="8090"/>
    <cellStyle name="20 % - Accent1 2 8 2 2" xfId="26232"/>
    <cellStyle name="20 % - Accent1 2 8 3" xfId="20952"/>
    <cellStyle name="20 % - Accent1 2 9" xfId="5449"/>
    <cellStyle name="20 % - Accent1 2 9 2" xfId="23592"/>
    <cellStyle name="20 % - Accent1 3" xfId="168"/>
    <cellStyle name="20 % - Accent1 3 10" xfId="13394"/>
    <cellStyle name="20 % - Accent1 3 11" xfId="18324"/>
    <cellStyle name="20 % - Accent1 3 2" xfId="354"/>
    <cellStyle name="20 % - Accent1 3 2 2" xfId="707"/>
    <cellStyle name="20 % - Accent1 3 2 2 2" xfId="1939"/>
    <cellStyle name="20 % - Accent1 3 2 2 2 2" xfId="4581"/>
    <cellStyle name="20 % - Accent1 3 2 2 2 2 2" xfId="9862"/>
    <cellStyle name="20 % - Accent1 3 2 2 2 2 2 2" xfId="28004"/>
    <cellStyle name="20 % - Accent1 3 2 2 2 2 3" xfId="17618"/>
    <cellStyle name="20 % - Accent1 3 2 2 2 2 4" xfId="22724"/>
    <cellStyle name="20 % - Accent1 3 2 2 2 3" xfId="7221"/>
    <cellStyle name="20 % - Accent1 3 2 2 2 3 2" xfId="25364"/>
    <cellStyle name="20 % - Accent1 3 2 2 2 4" xfId="12510"/>
    <cellStyle name="20 % - Accent1 3 2 2 2 5" xfId="15154"/>
    <cellStyle name="20 % - Accent1 3 2 2 2 6" xfId="20084"/>
    <cellStyle name="20 % - Accent1 3 2 2 3" xfId="3349"/>
    <cellStyle name="20 % - Accent1 3 2 2 3 2" xfId="8630"/>
    <cellStyle name="20 % - Accent1 3 2 2 3 2 2" xfId="26772"/>
    <cellStyle name="20 % - Accent1 3 2 2 3 3" xfId="16386"/>
    <cellStyle name="20 % - Accent1 3 2 2 3 4" xfId="21492"/>
    <cellStyle name="20 % - Accent1 3 2 2 4" xfId="5989"/>
    <cellStyle name="20 % - Accent1 3 2 2 4 2" xfId="24132"/>
    <cellStyle name="20 % - Accent1 3 2 2 5" xfId="11278"/>
    <cellStyle name="20 % - Accent1 3 2 2 6" xfId="13922"/>
    <cellStyle name="20 % - Accent1 3 2 2 7" xfId="18852"/>
    <cellStyle name="20 % - Accent1 3 2 3" xfId="1059"/>
    <cellStyle name="20 % - Accent1 3 2 3 2" xfId="2291"/>
    <cellStyle name="20 % - Accent1 3 2 3 2 2" xfId="4933"/>
    <cellStyle name="20 % - Accent1 3 2 3 2 2 2" xfId="10214"/>
    <cellStyle name="20 % - Accent1 3 2 3 2 2 2 2" xfId="28356"/>
    <cellStyle name="20 % - Accent1 3 2 3 2 2 3" xfId="17970"/>
    <cellStyle name="20 % - Accent1 3 2 3 2 2 4" xfId="23076"/>
    <cellStyle name="20 % - Accent1 3 2 3 2 3" xfId="7573"/>
    <cellStyle name="20 % - Accent1 3 2 3 2 3 2" xfId="25716"/>
    <cellStyle name="20 % - Accent1 3 2 3 2 4" xfId="12862"/>
    <cellStyle name="20 % - Accent1 3 2 3 2 5" xfId="15506"/>
    <cellStyle name="20 % - Accent1 3 2 3 2 6" xfId="20436"/>
    <cellStyle name="20 % - Accent1 3 2 3 3" xfId="3701"/>
    <cellStyle name="20 % - Accent1 3 2 3 3 2" xfId="8982"/>
    <cellStyle name="20 % - Accent1 3 2 3 3 2 2" xfId="27124"/>
    <cellStyle name="20 % - Accent1 3 2 3 3 3" xfId="16738"/>
    <cellStyle name="20 % - Accent1 3 2 3 3 4" xfId="21844"/>
    <cellStyle name="20 % - Accent1 3 2 3 4" xfId="6341"/>
    <cellStyle name="20 % - Accent1 3 2 3 4 2" xfId="24484"/>
    <cellStyle name="20 % - Accent1 3 2 3 5" xfId="11630"/>
    <cellStyle name="20 % - Accent1 3 2 3 6" xfId="14274"/>
    <cellStyle name="20 % - Accent1 3 2 3 7" xfId="19204"/>
    <cellStyle name="20 % - Accent1 3 2 4" xfId="1587"/>
    <cellStyle name="20 % - Accent1 3 2 4 2" xfId="4229"/>
    <cellStyle name="20 % - Accent1 3 2 4 2 2" xfId="9510"/>
    <cellStyle name="20 % - Accent1 3 2 4 2 2 2" xfId="27652"/>
    <cellStyle name="20 % - Accent1 3 2 4 2 3" xfId="17266"/>
    <cellStyle name="20 % - Accent1 3 2 4 2 4" xfId="22372"/>
    <cellStyle name="20 % - Accent1 3 2 4 3" xfId="6869"/>
    <cellStyle name="20 % - Accent1 3 2 4 3 2" xfId="25012"/>
    <cellStyle name="20 % - Accent1 3 2 4 4" xfId="12158"/>
    <cellStyle name="20 % - Accent1 3 2 4 5" xfId="14802"/>
    <cellStyle name="20 % - Accent1 3 2 4 6" xfId="19732"/>
    <cellStyle name="20 % - Accent1 3 2 5" xfId="2996"/>
    <cellStyle name="20 % - Accent1 3 2 5 2" xfId="8278"/>
    <cellStyle name="20 % - Accent1 3 2 5 2 2" xfId="26420"/>
    <cellStyle name="20 % - Accent1 3 2 5 3" xfId="16034"/>
    <cellStyle name="20 % - Accent1 3 2 5 4" xfId="21140"/>
    <cellStyle name="20 % - Accent1 3 2 6" xfId="5637"/>
    <cellStyle name="20 % - Accent1 3 2 6 2" xfId="23780"/>
    <cellStyle name="20 % - Accent1 3 2 7" xfId="10932"/>
    <cellStyle name="20 % - Accent1 3 2 8" xfId="13570"/>
    <cellStyle name="20 % - Accent1 3 2 9" xfId="18500"/>
    <cellStyle name="20 % - Accent1 3 3" xfId="530"/>
    <cellStyle name="20 % - Accent1 3 3 2" xfId="1235"/>
    <cellStyle name="20 % - Accent1 3 3 2 2" xfId="2467"/>
    <cellStyle name="20 % - Accent1 3 3 2 2 2" xfId="5109"/>
    <cellStyle name="20 % - Accent1 3 3 2 2 2 2" xfId="10390"/>
    <cellStyle name="20 % - Accent1 3 3 2 2 2 2 2" xfId="28532"/>
    <cellStyle name="20 % - Accent1 3 3 2 2 2 3" xfId="18146"/>
    <cellStyle name="20 % - Accent1 3 3 2 2 2 4" xfId="23252"/>
    <cellStyle name="20 % - Accent1 3 3 2 2 3" xfId="7749"/>
    <cellStyle name="20 % - Accent1 3 3 2 2 3 2" xfId="25892"/>
    <cellStyle name="20 % - Accent1 3 3 2 2 4" xfId="13038"/>
    <cellStyle name="20 % - Accent1 3 3 2 2 5" xfId="15682"/>
    <cellStyle name="20 % - Accent1 3 3 2 2 6" xfId="20612"/>
    <cellStyle name="20 % - Accent1 3 3 2 3" xfId="3877"/>
    <cellStyle name="20 % - Accent1 3 3 2 3 2" xfId="9158"/>
    <cellStyle name="20 % - Accent1 3 3 2 3 2 2" xfId="27300"/>
    <cellStyle name="20 % - Accent1 3 3 2 3 3" xfId="16914"/>
    <cellStyle name="20 % - Accent1 3 3 2 3 4" xfId="22020"/>
    <cellStyle name="20 % - Accent1 3 3 2 4" xfId="6517"/>
    <cellStyle name="20 % - Accent1 3 3 2 4 2" xfId="24660"/>
    <cellStyle name="20 % - Accent1 3 3 2 5" xfId="11806"/>
    <cellStyle name="20 % - Accent1 3 3 2 6" xfId="14450"/>
    <cellStyle name="20 % - Accent1 3 3 2 7" xfId="19380"/>
    <cellStyle name="20 % - Accent1 3 3 3" xfId="1763"/>
    <cellStyle name="20 % - Accent1 3 3 3 2" xfId="4405"/>
    <cellStyle name="20 % - Accent1 3 3 3 2 2" xfId="9686"/>
    <cellStyle name="20 % - Accent1 3 3 3 2 2 2" xfId="27828"/>
    <cellStyle name="20 % - Accent1 3 3 3 2 3" xfId="17442"/>
    <cellStyle name="20 % - Accent1 3 3 3 2 4" xfId="22548"/>
    <cellStyle name="20 % - Accent1 3 3 3 3" xfId="7045"/>
    <cellStyle name="20 % - Accent1 3 3 3 3 2" xfId="25188"/>
    <cellStyle name="20 % - Accent1 3 3 3 4" xfId="12334"/>
    <cellStyle name="20 % - Accent1 3 3 3 5" xfId="14978"/>
    <cellStyle name="20 % - Accent1 3 3 3 6" xfId="19908"/>
    <cellStyle name="20 % - Accent1 3 3 4" xfId="3172"/>
    <cellStyle name="20 % - Accent1 3 3 4 2" xfId="8454"/>
    <cellStyle name="20 % - Accent1 3 3 4 2 2" xfId="26596"/>
    <cellStyle name="20 % - Accent1 3 3 4 3" xfId="16210"/>
    <cellStyle name="20 % - Accent1 3 3 4 4" xfId="21316"/>
    <cellStyle name="20 % - Accent1 3 3 5" xfId="5813"/>
    <cellStyle name="20 % - Accent1 3 3 5 2" xfId="23956"/>
    <cellStyle name="20 % - Accent1 3 3 6" xfId="11104"/>
    <cellStyle name="20 % - Accent1 3 3 7" xfId="13746"/>
    <cellStyle name="20 % - Accent1 3 3 8" xfId="18676"/>
    <cellStyle name="20 % - Accent1 3 4" xfId="883"/>
    <cellStyle name="20 % - Accent1 3 4 2" xfId="2115"/>
    <cellStyle name="20 % - Accent1 3 4 2 2" xfId="4757"/>
    <cellStyle name="20 % - Accent1 3 4 2 2 2" xfId="10038"/>
    <cellStyle name="20 % - Accent1 3 4 2 2 2 2" xfId="28180"/>
    <cellStyle name="20 % - Accent1 3 4 2 2 3" xfId="17794"/>
    <cellStyle name="20 % - Accent1 3 4 2 2 4" xfId="22900"/>
    <cellStyle name="20 % - Accent1 3 4 2 3" xfId="7397"/>
    <cellStyle name="20 % - Accent1 3 4 2 3 2" xfId="25540"/>
    <cellStyle name="20 % - Accent1 3 4 2 4" xfId="12686"/>
    <cellStyle name="20 % - Accent1 3 4 2 5" xfId="15330"/>
    <cellStyle name="20 % - Accent1 3 4 2 6" xfId="20260"/>
    <cellStyle name="20 % - Accent1 3 4 3" xfId="3525"/>
    <cellStyle name="20 % - Accent1 3 4 3 2" xfId="8806"/>
    <cellStyle name="20 % - Accent1 3 4 3 2 2" xfId="26948"/>
    <cellStyle name="20 % - Accent1 3 4 3 3" xfId="16562"/>
    <cellStyle name="20 % - Accent1 3 4 3 4" xfId="21668"/>
    <cellStyle name="20 % - Accent1 3 4 4" xfId="6165"/>
    <cellStyle name="20 % - Accent1 3 4 4 2" xfId="24308"/>
    <cellStyle name="20 % - Accent1 3 4 5" xfId="11454"/>
    <cellStyle name="20 % - Accent1 3 4 6" xfId="14098"/>
    <cellStyle name="20 % - Accent1 3 4 7" xfId="19028"/>
    <cellStyle name="20 % - Accent1 3 5" xfId="1411"/>
    <cellStyle name="20 % - Accent1 3 5 2" xfId="4053"/>
    <cellStyle name="20 % - Accent1 3 5 2 2" xfId="9334"/>
    <cellStyle name="20 % - Accent1 3 5 2 2 2" xfId="27476"/>
    <cellStyle name="20 % - Accent1 3 5 2 3" xfId="17090"/>
    <cellStyle name="20 % - Accent1 3 5 2 4" xfId="22196"/>
    <cellStyle name="20 % - Accent1 3 5 3" xfId="6693"/>
    <cellStyle name="20 % - Accent1 3 5 3 2" xfId="24836"/>
    <cellStyle name="20 % - Accent1 3 5 4" xfId="11982"/>
    <cellStyle name="20 % - Accent1 3 5 5" xfId="14626"/>
    <cellStyle name="20 % - Accent1 3 5 6" xfId="19556"/>
    <cellStyle name="20 % - Accent1 3 6" xfId="2643"/>
    <cellStyle name="20 % - Accent1 3 6 2" xfId="5285"/>
    <cellStyle name="20 % - Accent1 3 6 2 2" xfId="10566"/>
    <cellStyle name="20 % - Accent1 3 6 2 2 2" xfId="28708"/>
    <cellStyle name="20 % - Accent1 3 6 2 3" xfId="23428"/>
    <cellStyle name="20 % - Accent1 3 6 3" xfId="7925"/>
    <cellStyle name="20 % - Accent1 3 6 3 2" xfId="26068"/>
    <cellStyle name="20 % - Accent1 3 6 4" xfId="13214"/>
    <cellStyle name="20 % - Accent1 3 6 5" xfId="15858"/>
    <cellStyle name="20 % - Accent1 3 6 6" xfId="20788"/>
    <cellStyle name="20 % - Accent1 3 7" xfId="2820"/>
    <cellStyle name="20 % - Accent1 3 7 2" xfId="8102"/>
    <cellStyle name="20 % - Accent1 3 7 2 2" xfId="26244"/>
    <cellStyle name="20 % - Accent1 3 7 3" xfId="20964"/>
    <cellStyle name="20 % - Accent1 3 8" xfId="5461"/>
    <cellStyle name="20 % - Accent1 3 8 2" xfId="23604"/>
    <cellStyle name="20 % - Accent1 3 9" xfId="10754"/>
    <cellStyle name="20 % - Accent1 4" xfId="266"/>
    <cellStyle name="20 % - Accent1 4 2" xfId="618"/>
    <cellStyle name="20 % - Accent1 4 2 2" xfId="1850"/>
    <cellStyle name="20 % - Accent1 4 2 2 2" xfId="4492"/>
    <cellStyle name="20 % - Accent1 4 2 2 2 2" xfId="9773"/>
    <cellStyle name="20 % - Accent1 4 2 2 2 2 2" xfId="27915"/>
    <cellStyle name="20 % - Accent1 4 2 2 2 3" xfId="17529"/>
    <cellStyle name="20 % - Accent1 4 2 2 2 4" xfId="22635"/>
    <cellStyle name="20 % - Accent1 4 2 2 3" xfId="7132"/>
    <cellStyle name="20 % - Accent1 4 2 2 3 2" xfId="25275"/>
    <cellStyle name="20 % - Accent1 4 2 2 4" xfId="12421"/>
    <cellStyle name="20 % - Accent1 4 2 2 5" xfId="15065"/>
    <cellStyle name="20 % - Accent1 4 2 2 6" xfId="19995"/>
    <cellStyle name="20 % - Accent1 4 2 3" xfId="3260"/>
    <cellStyle name="20 % - Accent1 4 2 3 2" xfId="8541"/>
    <cellStyle name="20 % - Accent1 4 2 3 2 2" xfId="26683"/>
    <cellStyle name="20 % - Accent1 4 2 3 3" xfId="16297"/>
    <cellStyle name="20 % - Accent1 4 2 3 4" xfId="21403"/>
    <cellStyle name="20 % - Accent1 4 2 4" xfId="5900"/>
    <cellStyle name="20 % - Accent1 4 2 4 2" xfId="24043"/>
    <cellStyle name="20 % - Accent1 4 2 5" xfId="11189"/>
    <cellStyle name="20 % - Accent1 4 2 6" xfId="13833"/>
    <cellStyle name="20 % - Accent1 4 2 7" xfId="18763"/>
    <cellStyle name="20 % - Accent1 4 3" xfId="970"/>
    <cellStyle name="20 % - Accent1 4 3 2" xfId="2202"/>
    <cellStyle name="20 % - Accent1 4 3 2 2" xfId="4844"/>
    <cellStyle name="20 % - Accent1 4 3 2 2 2" xfId="10125"/>
    <cellStyle name="20 % - Accent1 4 3 2 2 2 2" xfId="28267"/>
    <cellStyle name="20 % - Accent1 4 3 2 2 3" xfId="17881"/>
    <cellStyle name="20 % - Accent1 4 3 2 2 4" xfId="22987"/>
    <cellStyle name="20 % - Accent1 4 3 2 3" xfId="7484"/>
    <cellStyle name="20 % - Accent1 4 3 2 3 2" xfId="25627"/>
    <cellStyle name="20 % - Accent1 4 3 2 4" xfId="12773"/>
    <cellStyle name="20 % - Accent1 4 3 2 5" xfId="15417"/>
    <cellStyle name="20 % - Accent1 4 3 2 6" xfId="20347"/>
    <cellStyle name="20 % - Accent1 4 3 3" xfId="3612"/>
    <cellStyle name="20 % - Accent1 4 3 3 2" xfId="8893"/>
    <cellStyle name="20 % - Accent1 4 3 3 2 2" xfId="27035"/>
    <cellStyle name="20 % - Accent1 4 3 3 3" xfId="16649"/>
    <cellStyle name="20 % - Accent1 4 3 3 4" xfId="21755"/>
    <cellStyle name="20 % - Accent1 4 3 4" xfId="6252"/>
    <cellStyle name="20 % - Accent1 4 3 4 2" xfId="24395"/>
    <cellStyle name="20 % - Accent1 4 3 5" xfId="11541"/>
    <cellStyle name="20 % - Accent1 4 3 6" xfId="14185"/>
    <cellStyle name="20 % - Accent1 4 3 7" xfId="19115"/>
    <cellStyle name="20 % - Accent1 4 4" xfId="1498"/>
    <cellStyle name="20 % - Accent1 4 4 2" xfId="4140"/>
    <cellStyle name="20 % - Accent1 4 4 2 2" xfId="9421"/>
    <cellStyle name="20 % - Accent1 4 4 2 2 2" xfId="27563"/>
    <cellStyle name="20 % - Accent1 4 4 2 3" xfId="17177"/>
    <cellStyle name="20 % - Accent1 4 4 2 4" xfId="22283"/>
    <cellStyle name="20 % - Accent1 4 4 3" xfId="6780"/>
    <cellStyle name="20 % - Accent1 4 4 3 2" xfId="24923"/>
    <cellStyle name="20 % - Accent1 4 4 4" xfId="12069"/>
    <cellStyle name="20 % - Accent1 4 4 5" xfId="14713"/>
    <cellStyle name="20 % - Accent1 4 4 6" xfId="19643"/>
    <cellStyle name="20 % - Accent1 4 5" xfId="2907"/>
    <cellStyle name="20 % - Accent1 4 5 2" xfId="8189"/>
    <cellStyle name="20 % - Accent1 4 5 2 2" xfId="26331"/>
    <cellStyle name="20 % - Accent1 4 5 3" xfId="15945"/>
    <cellStyle name="20 % - Accent1 4 5 4" xfId="21051"/>
    <cellStyle name="20 % - Accent1 4 6" xfId="5548"/>
    <cellStyle name="20 % - Accent1 4 6 2" xfId="23691"/>
    <cellStyle name="20 % - Accent1 4 7" xfId="10846"/>
    <cellStyle name="20 % - Accent1 4 8" xfId="13481"/>
    <cellStyle name="20 % - Accent1 4 9" xfId="18412"/>
    <cellStyle name="20 % - Accent1 5" xfId="438"/>
    <cellStyle name="20 % - Accent1 5 2" xfId="1143"/>
    <cellStyle name="20 % - Accent1 5 2 2" xfId="2375"/>
    <cellStyle name="20 % - Accent1 5 2 2 2" xfId="5017"/>
    <cellStyle name="20 % - Accent1 5 2 2 2 2" xfId="10298"/>
    <cellStyle name="20 % - Accent1 5 2 2 2 2 2" xfId="28440"/>
    <cellStyle name="20 % - Accent1 5 2 2 2 3" xfId="18054"/>
    <cellStyle name="20 % - Accent1 5 2 2 2 4" xfId="23160"/>
    <cellStyle name="20 % - Accent1 5 2 2 3" xfId="7657"/>
    <cellStyle name="20 % - Accent1 5 2 2 3 2" xfId="25800"/>
    <cellStyle name="20 % - Accent1 5 2 2 4" xfId="12946"/>
    <cellStyle name="20 % - Accent1 5 2 2 5" xfId="15590"/>
    <cellStyle name="20 % - Accent1 5 2 2 6" xfId="20520"/>
    <cellStyle name="20 % - Accent1 5 2 3" xfId="3785"/>
    <cellStyle name="20 % - Accent1 5 2 3 2" xfId="9066"/>
    <cellStyle name="20 % - Accent1 5 2 3 2 2" xfId="27208"/>
    <cellStyle name="20 % - Accent1 5 2 3 3" xfId="16822"/>
    <cellStyle name="20 % - Accent1 5 2 3 4" xfId="21928"/>
    <cellStyle name="20 % - Accent1 5 2 4" xfId="6425"/>
    <cellStyle name="20 % - Accent1 5 2 4 2" xfId="24568"/>
    <cellStyle name="20 % - Accent1 5 2 5" xfId="11714"/>
    <cellStyle name="20 % - Accent1 5 2 6" xfId="14358"/>
    <cellStyle name="20 % - Accent1 5 2 7" xfId="19288"/>
    <cellStyle name="20 % - Accent1 5 3" xfId="1671"/>
    <cellStyle name="20 % - Accent1 5 3 2" xfId="4313"/>
    <cellStyle name="20 % - Accent1 5 3 2 2" xfId="9594"/>
    <cellStyle name="20 % - Accent1 5 3 2 2 2" xfId="27736"/>
    <cellStyle name="20 % - Accent1 5 3 2 3" xfId="17350"/>
    <cellStyle name="20 % - Accent1 5 3 2 4" xfId="22456"/>
    <cellStyle name="20 % - Accent1 5 3 3" xfId="6953"/>
    <cellStyle name="20 % - Accent1 5 3 3 2" xfId="25096"/>
    <cellStyle name="20 % - Accent1 5 3 4" xfId="12242"/>
    <cellStyle name="20 % - Accent1 5 3 5" xfId="14886"/>
    <cellStyle name="20 % - Accent1 5 3 6" xfId="19816"/>
    <cellStyle name="20 % - Accent1 5 4" xfId="3080"/>
    <cellStyle name="20 % - Accent1 5 4 2" xfId="8362"/>
    <cellStyle name="20 % - Accent1 5 4 2 2" xfId="26504"/>
    <cellStyle name="20 % - Accent1 5 4 3" xfId="16118"/>
    <cellStyle name="20 % - Accent1 5 4 4" xfId="21224"/>
    <cellStyle name="20 % - Accent1 5 5" xfId="5721"/>
    <cellStyle name="20 % - Accent1 5 5 2" xfId="23864"/>
    <cellStyle name="20 % - Accent1 5 6" xfId="11014"/>
    <cellStyle name="20 % - Accent1 5 7" xfId="13654"/>
    <cellStyle name="20 % - Accent1 5 8" xfId="18584"/>
    <cellStyle name="20 % - Accent1 6" xfId="791"/>
    <cellStyle name="20 % - Accent1 6 2" xfId="2023"/>
    <cellStyle name="20 % - Accent1 6 2 2" xfId="4665"/>
    <cellStyle name="20 % - Accent1 6 2 2 2" xfId="9946"/>
    <cellStyle name="20 % - Accent1 6 2 2 2 2" xfId="28088"/>
    <cellStyle name="20 % - Accent1 6 2 2 3" xfId="17702"/>
    <cellStyle name="20 % - Accent1 6 2 2 4" xfId="22808"/>
    <cellStyle name="20 % - Accent1 6 2 3" xfId="7305"/>
    <cellStyle name="20 % - Accent1 6 2 3 2" xfId="25448"/>
    <cellStyle name="20 % - Accent1 6 2 4" xfId="12594"/>
    <cellStyle name="20 % - Accent1 6 2 5" xfId="15238"/>
    <cellStyle name="20 % - Accent1 6 2 6" xfId="20168"/>
    <cellStyle name="20 % - Accent1 6 3" xfId="3433"/>
    <cellStyle name="20 % - Accent1 6 3 2" xfId="8714"/>
    <cellStyle name="20 % - Accent1 6 3 2 2" xfId="26856"/>
    <cellStyle name="20 % - Accent1 6 3 3" xfId="16470"/>
    <cellStyle name="20 % - Accent1 6 3 4" xfId="21576"/>
    <cellStyle name="20 % - Accent1 6 4" xfId="6073"/>
    <cellStyle name="20 % - Accent1 6 4 2" xfId="24216"/>
    <cellStyle name="20 % - Accent1 6 5" xfId="11362"/>
    <cellStyle name="20 % - Accent1 6 6" xfId="14006"/>
    <cellStyle name="20 % - Accent1 6 7" xfId="18936"/>
    <cellStyle name="20 % - Accent1 7" xfId="1322"/>
    <cellStyle name="20 % - Accent1 7 2" xfId="3964"/>
    <cellStyle name="20 % - Accent1 7 2 2" xfId="9245"/>
    <cellStyle name="20 % - Accent1 7 2 2 2" xfId="27387"/>
    <cellStyle name="20 % - Accent1 7 2 3" xfId="17001"/>
    <cellStyle name="20 % - Accent1 7 2 4" xfId="22107"/>
    <cellStyle name="20 % - Accent1 7 3" xfId="6604"/>
    <cellStyle name="20 % - Accent1 7 3 2" xfId="24747"/>
    <cellStyle name="20 % - Accent1 7 4" xfId="11893"/>
    <cellStyle name="20 % - Accent1 7 5" xfId="14537"/>
    <cellStyle name="20 % - Accent1 7 6" xfId="19467"/>
    <cellStyle name="20 % - Accent1 8" xfId="2551"/>
    <cellStyle name="20 % - Accent1 8 2" xfId="5193"/>
    <cellStyle name="20 % - Accent1 8 2 2" xfId="10474"/>
    <cellStyle name="20 % - Accent1 8 2 2 2" xfId="28616"/>
    <cellStyle name="20 % - Accent1 8 2 3" xfId="23336"/>
    <cellStyle name="20 % - Accent1 8 3" xfId="7833"/>
    <cellStyle name="20 % - Accent1 8 3 2" xfId="25976"/>
    <cellStyle name="20 % - Accent1 8 4" xfId="13122"/>
    <cellStyle name="20 % - Accent1 8 5" xfId="15769"/>
    <cellStyle name="20 % - Accent1 8 6" xfId="20696"/>
    <cellStyle name="20 % - Accent1 9" xfId="2727"/>
    <cellStyle name="20 % - Accent1 9 2" xfId="8009"/>
    <cellStyle name="20 % - Accent1 9 2 2" xfId="26152"/>
    <cellStyle name="20 % - Accent1 9 3" xfId="20872"/>
    <cellStyle name="20 % - Accent2" xfId="23" builtinId="34" customBuiltin="1"/>
    <cellStyle name="20 % - Accent2 10" xfId="5371"/>
    <cellStyle name="20 % - Accent2 10 2" xfId="23514"/>
    <cellStyle name="20 % - Accent2 11" xfId="10665"/>
    <cellStyle name="20 % - Accent2 12" xfId="13307"/>
    <cellStyle name="20 % - Accent2 13" xfId="18232"/>
    <cellStyle name="20 % - Accent2 2" xfId="131"/>
    <cellStyle name="20 % - Accent2 2 10" xfId="10689"/>
    <cellStyle name="20 % - Accent2 2 11" xfId="13380"/>
    <cellStyle name="20 % - Accent2 2 12" xfId="18309"/>
    <cellStyle name="20 % - Accent2 2 2" xfId="242"/>
    <cellStyle name="20 % - Accent2 2 2 10" xfId="13467"/>
    <cellStyle name="20 % - Accent2 2 2 11" xfId="18397"/>
    <cellStyle name="20 % - Accent2 2 2 2" xfId="427"/>
    <cellStyle name="20 % - Accent2 2 2 2 2" xfId="780"/>
    <cellStyle name="20 % - Accent2 2 2 2 2 2" xfId="2012"/>
    <cellStyle name="20 % - Accent2 2 2 2 2 2 2" xfId="4654"/>
    <cellStyle name="20 % - Accent2 2 2 2 2 2 2 2" xfId="9935"/>
    <cellStyle name="20 % - Accent2 2 2 2 2 2 2 2 2" xfId="28077"/>
    <cellStyle name="20 % - Accent2 2 2 2 2 2 2 3" xfId="17691"/>
    <cellStyle name="20 % - Accent2 2 2 2 2 2 2 4" xfId="22797"/>
    <cellStyle name="20 % - Accent2 2 2 2 2 2 3" xfId="7294"/>
    <cellStyle name="20 % - Accent2 2 2 2 2 2 3 2" xfId="25437"/>
    <cellStyle name="20 % - Accent2 2 2 2 2 2 4" xfId="12583"/>
    <cellStyle name="20 % - Accent2 2 2 2 2 2 5" xfId="15227"/>
    <cellStyle name="20 % - Accent2 2 2 2 2 2 6" xfId="20157"/>
    <cellStyle name="20 % - Accent2 2 2 2 2 3" xfId="3422"/>
    <cellStyle name="20 % - Accent2 2 2 2 2 3 2" xfId="8703"/>
    <cellStyle name="20 % - Accent2 2 2 2 2 3 2 2" xfId="26845"/>
    <cellStyle name="20 % - Accent2 2 2 2 2 3 3" xfId="16459"/>
    <cellStyle name="20 % - Accent2 2 2 2 2 3 4" xfId="21565"/>
    <cellStyle name="20 % - Accent2 2 2 2 2 4" xfId="6062"/>
    <cellStyle name="20 % - Accent2 2 2 2 2 4 2" xfId="24205"/>
    <cellStyle name="20 % - Accent2 2 2 2 2 5" xfId="11351"/>
    <cellStyle name="20 % - Accent2 2 2 2 2 6" xfId="13995"/>
    <cellStyle name="20 % - Accent2 2 2 2 2 7" xfId="18925"/>
    <cellStyle name="20 % - Accent2 2 2 2 3" xfId="1132"/>
    <cellStyle name="20 % - Accent2 2 2 2 3 2" xfId="2364"/>
    <cellStyle name="20 % - Accent2 2 2 2 3 2 2" xfId="5006"/>
    <cellStyle name="20 % - Accent2 2 2 2 3 2 2 2" xfId="10287"/>
    <cellStyle name="20 % - Accent2 2 2 2 3 2 2 2 2" xfId="28429"/>
    <cellStyle name="20 % - Accent2 2 2 2 3 2 2 3" xfId="18043"/>
    <cellStyle name="20 % - Accent2 2 2 2 3 2 2 4" xfId="23149"/>
    <cellStyle name="20 % - Accent2 2 2 2 3 2 3" xfId="7646"/>
    <cellStyle name="20 % - Accent2 2 2 2 3 2 3 2" xfId="25789"/>
    <cellStyle name="20 % - Accent2 2 2 2 3 2 4" xfId="12935"/>
    <cellStyle name="20 % - Accent2 2 2 2 3 2 5" xfId="15579"/>
    <cellStyle name="20 % - Accent2 2 2 2 3 2 6" xfId="20509"/>
    <cellStyle name="20 % - Accent2 2 2 2 3 3" xfId="3774"/>
    <cellStyle name="20 % - Accent2 2 2 2 3 3 2" xfId="9055"/>
    <cellStyle name="20 % - Accent2 2 2 2 3 3 2 2" xfId="27197"/>
    <cellStyle name="20 % - Accent2 2 2 2 3 3 3" xfId="16811"/>
    <cellStyle name="20 % - Accent2 2 2 2 3 3 4" xfId="21917"/>
    <cellStyle name="20 % - Accent2 2 2 2 3 4" xfId="6414"/>
    <cellStyle name="20 % - Accent2 2 2 2 3 4 2" xfId="24557"/>
    <cellStyle name="20 % - Accent2 2 2 2 3 5" xfId="11703"/>
    <cellStyle name="20 % - Accent2 2 2 2 3 6" xfId="14347"/>
    <cellStyle name="20 % - Accent2 2 2 2 3 7" xfId="19277"/>
    <cellStyle name="20 % - Accent2 2 2 2 4" xfId="1660"/>
    <cellStyle name="20 % - Accent2 2 2 2 4 2" xfId="4302"/>
    <cellStyle name="20 % - Accent2 2 2 2 4 2 2" xfId="9583"/>
    <cellStyle name="20 % - Accent2 2 2 2 4 2 2 2" xfId="27725"/>
    <cellStyle name="20 % - Accent2 2 2 2 4 2 3" xfId="17339"/>
    <cellStyle name="20 % - Accent2 2 2 2 4 2 4" xfId="22445"/>
    <cellStyle name="20 % - Accent2 2 2 2 4 3" xfId="6942"/>
    <cellStyle name="20 % - Accent2 2 2 2 4 3 2" xfId="25085"/>
    <cellStyle name="20 % - Accent2 2 2 2 4 4" xfId="12231"/>
    <cellStyle name="20 % - Accent2 2 2 2 4 5" xfId="14875"/>
    <cellStyle name="20 % - Accent2 2 2 2 4 6" xfId="19805"/>
    <cellStyle name="20 % - Accent2 2 2 2 5" xfId="3069"/>
    <cellStyle name="20 % - Accent2 2 2 2 5 2" xfId="8351"/>
    <cellStyle name="20 % - Accent2 2 2 2 5 2 2" xfId="26493"/>
    <cellStyle name="20 % - Accent2 2 2 2 5 3" xfId="16107"/>
    <cellStyle name="20 % - Accent2 2 2 2 5 4" xfId="21213"/>
    <cellStyle name="20 % - Accent2 2 2 2 6" xfId="5710"/>
    <cellStyle name="20 % - Accent2 2 2 2 6 2" xfId="23853"/>
    <cellStyle name="20 % - Accent2 2 2 2 7" xfId="11003"/>
    <cellStyle name="20 % - Accent2 2 2 2 8" xfId="13643"/>
    <cellStyle name="20 % - Accent2 2 2 2 9" xfId="18573"/>
    <cellStyle name="20 % - Accent2 2 2 3" xfId="603"/>
    <cellStyle name="20 % - Accent2 2 2 3 2" xfId="1308"/>
    <cellStyle name="20 % - Accent2 2 2 3 2 2" xfId="2540"/>
    <cellStyle name="20 % - Accent2 2 2 3 2 2 2" xfId="5182"/>
    <cellStyle name="20 % - Accent2 2 2 3 2 2 2 2" xfId="10463"/>
    <cellStyle name="20 % - Accent2 2 2 3 2 2 2 2 2" xfId="28605"/>
    <cellStyle name="20 % - Accent2 2 2 3 2 2 2 3" xfId="18219"/>
    <cellStyle name="20 % - Accent2 2 2 3 2 2 2 4" xfId="23325"/>
    <cellStyle name="20 % - Accent2 2 2 3 2 2 3" xfId="7822"/>
    <cellStyle name="20 % - Accent2 2 2 3 2 2 3 2" xfId="25965"/>
    <cellStyle name="20 % - Accent2 2 2 3 2 2 4" xfId="13111"/>
    <cellStyle name="20 % - Accent2 2 2 3 2 2 5" xfId="15755"/>
    <cellStyle name="20 % - Accent2 2 2 3 2 2 6" xfId="20685"/>
    <cellStyle name="20 % - Accent2 2 2 3 2 3" xfId="3950"/>
    <cellStyle name="20 % - Accent2 2 2 3 2 3 2" xfId="9231"/>
    <cellStyle name="20 % - Accent2 2 2 3 2 3 2 2" xfId="27373"/>
    <cellStyle name="20 % - Accent2 2 2 3 2 3 3" xfId="16987"/>
    <cellStyle name="20 % - Accent2 2 2 3 2 3 4" xfId="22093"/>
    <cellStyle name="20 % - Accent2 2 2 3 2 4" xfId="6590"/>
    <cellStyle name="20 % - Accent2 2 2 3 2 4 2" xfId="24733"/>
    <cellStyle name="20 % - Accent2 2 2 3 2 5" xfId="11879"/>
    <cellStyle name="20 % - Accent2 2 2 3 2 6" xfId="14523"/>
    <cellStyle name="20 % - Accent2 2 2 3 2 7" xfId="19453"/>
    <cellStyle name="20 % - Accent2 2 2 3 3" xfId="1836"/>
    <cellStyle name="20 % - Accent2 2 2 3 3 2" xfId="4478"/>
    <cellStyle name="20 % - Accent2 2 2 3 3 2 2" xfId="9759"/>
    <cellStyle name="20 % - Accent2 2 2 3 3 2 2 2" xfId="27901"/>
    <cellStyle name="20 % - Accent2 2 2 3 3 2 3" xfId="17515"/>
    <cellStyle name="20 % - Accent2 2 2 3 3 2 4" xfId="22621"/>
    <cellStyle name="20 % - Accent2 2 2 3 3 3" xfId="7118"/>
    <cellStyle name="20 % - Accent2 2 2 3 3 3 2" xfId="25261"/>
    <cellStyle name="20 % - Accent2 2 2 3 3 4" xfId="12407"/>
    <cellStyle name="20 % - Accent2 2 2 3 3 5" xfId="15051"/>
    <cellStyle name="20 % - Accent2 2 2 3 3 6" xfId="19981"/>
    <cellStyle name="20 % - Accent2 2 2 3 4" xfId="3245"/>
    <cellStyle name="20 % - Accent2 2 2 3 4 2" xfId="8527"/>
    <cellStyle name="20 % - Accent2 2 2 3 4 2 2" xfId="26669"/>
    <cellStyle name="20 % - Accent2 2 2 3 4 3" xfId="16283"/>
    <cellStyle name="20 % - Accent2 2 2 3 4 4" xfId="21389"/>
    <cellStyle name="20 % - Accent2 2 2 3 5" xfId="5886"/>
    <cellStyle name="20 % - Accent2 2 2 3 5 2" xfId="24029"/>
    <cellStyle name="20 % - Accent2 2 2 3 6" xfId="11175"/>
    <cellStyle name="20 % - Accent2 2 2 3 7" xfId="13819"/>
    <cellStyle name="20 % - Accent2 2 2 3 8" xfId="18749"/>
    <cellStyle name="20 % - Accent2 2 2 4" xfId="956"/>
    <cellStyle name="20 % - Accent2 2 2 4 2" xfId="2188"/>
    <cellStyle name="20 % - Accent2 2 2 4 2 2" xfId="4830"/>
    <cellStyle name="20 % - Accent2 2 2 4 2 2 2" xfId="10111"/>
    <cellStyle name="20 % - Accent2 2 2 4 2 2 2 2" xfId="28253"/>
    <cellStyle name="20 % - Accent2 2 2 4 2 2 3" xfId="17867"/>
    <cellStyle name="20 % - Accent2 2 2 4 2 2 4" xfId="22973"/>
    <cellStyle name="20 % - Accent2 2 2 4 2 3" xfId="7470"/>
    <cellStyle name="20 % - Accent2 2 2 4 2 3 2" xfId="25613"/>
    <cellStyle name="20 % - Accent2 2 2 4 2 4" xfId="12759"/>
    <cellStyle name="20 % - Accent2 2 2 4 2 5" xfId="15403"/>
    <cellStyle name="20 % - Accent2 2 2 4 2 6" xfId="20333"/>
    <cellStyle name="20 % - Accent2 2 2 4 3" xfId="3598"/>
    <cellStyle name="20 % - Accent2 2 2 4 3 2" xfId="8879"/>
    <cellStyle name="20 % - Accent2 2 2 4 3 2 2" xfId="27021"/>
    <cellStyle name="20 % - Accent2 2 2 4 3 3" xfId="16635"/>
    <cellStyle name="20 % - Accent2 2 2 4 3 4" xfId="21741"/>
    <cellStyle name="20 % - Accent2 2 2 4 4" xfId="6238"/>
    <cellStyle name="20 % - Accent2 2 2 4 4 2" xfId="24381"/>
    <cellStyle name="20 % - Accent2 2 2 4 5" xfId="11527"/>
    <cellStyle name="20 % - Accent2 2 2 4 6" xfId="14171"/>
    <cellStyle name="20 % - Accent2 2 2 4 7" xfId="19101"/>
    <cellStyle name="20 % - Accent2 2 2 5" xfId="1484"/>
    <cellStyle name="20 % - Accent2 2 2 5 2" xfId="4126"/>
    <cellStyle name="20 % - Accent2 2 2 5 2 2" xfId="9407"/>
    <cellStyle name="20 % - Accent2 2 2 5 2 2 2" xfId="27549"/>
    <cellStyle name="20 % - Accent2 2 2 5 2 3" xfId="17163"/>
    <cellStyle name="20 % - Accent2 2 2 5 2 4" xfId="22269"/>
    <cellStyle name="20 % - Accent2 2 2 5 3" xfId="6766"/>
    <cellStyle name="20 % - Accent2 2 2 5 3 2" xfId="24909"/>
    <cellStyle name="20 % - Accent2 2 2 5 4" xfId="12055"/>
    <cellStyle name="20 % - Accent2 2 2 5 5" xfId="14699"/>
    <cellStyle name="20 % - Accent2 2 2 5 6" xfId="19629"/>
    <cellStyle name="20 % - Accent2 2 2 6" xfId="2716"/>
    <cellStyle name="20 % - Accent2 2 2 6 2" xfId="5358"/>
    <cellStyle name="20 % - Accent2 2 2 6 2 2" xfId="10639"/>
    <cellStyle name="20 % - Accent2 2 2 6 2 2 2" xfId="28781"/>
    <cellStyle name="20 % - Accent2 2 2 6 2 3" xfId="23501"/>
    <cellStyle name="20 % - Accent2 2 2 6 3" xfId="7998"/>
    <cellStyle name="20 % - Accent2 2 2 6 3 2" xfId="26141"/>
    <cellStyle name="20 % - Accent2 2 2 6 4" xfId="13287"/>
    <cellStyle name="20 % - Accent2 2 2 6 5" xfId="15931"/>
    <cellStyle name="20 % - Accent2 2 2 6 6" xfId="20861"/>
    <cellStyle name="20 % - Accent2 2 2 7" xfId="2893"/>
    <cellStyle name="20 % - Accent2 2 2 7 2" xfId="8175"/>
    <cellStyle name="20 % - Accent2 2 2 7 2 2" xfId="26317"/>
    <cellStyle name="20 % - Accent2 2 2 7 3" xfId="21037"/>
    <cellStyle name="20 % - Accent2 2 2 8" xfId="5534"/>
    <cellStyle name="20 % - Accent2 2 2 8 2" xfId="23677"/>
    <cellStyle name="20 % - Accent2 2 2 9" xfId="10827"/>
    <cellStyle name="20 % - Accent2 2 3" xfId="340"/>
    <cellStyle name="20 % - Accent2 2 3 2" xfId="693"/>
    <cellStyle name="20 % - Accent2 2 3 2 2" xfId="1925"/>
    <cellStyle name="20 % - Accent2 2 3 2 2 2" xfId="4567"/>
    <cellStyle name="20 % - Accent2 2 3 2 2 2 2" xfId="9848"/>
    <cellStyle name="20 % - Accent2 2 3 2 2 2 2 2" xfId="27990"/>
    <cellStyle name="20 % - Accent2 2 3 2 2 2 3" xfId="17604"/>
    <cellStyle name="20 % - Accent2 2 3 2 2 2 4" xfId="22710"/>
    <cellStyle name="20 % - Accent2 2 3 2 2 3" xfId="7207"/>
    <cellStyle name="20 % - Accent2 2 3 2 2 3 2" xfId="25350"/>
    <cellStyle name="20 % - Accent2 2 3 2 2 4" xfId="12496"/>
    <cellStyle name="20 % - Accent2 2 3 2 2 5" xfId="15140"/>
    <cellStyle name="20 % - Accent2 2 3 2 2 6" xfId="20070"/>
    <cellStyle name="20 % - Accent2 2 3 2 3" xfId="3335"/>
    <cellStyle name="20 % - Accent2 2 3 2 3 2" xfId="8616"/>
    <cellStyle name="20 % - Accent2 2 3 2 3 2 2" xfId="26758"/>
    <cellStyle name="20 % - Accent2 2 3 2 3 3" xfId="16372"/>
    <cellStyle name="20 % - Accent2 2 3 2 3 4" xfId="21478"/>
    <cellStyle name="20 % - Accent2 2 3 2 4" xfId="5975"/>
    <cellStyle name="20 % - Accent2 2 3 2 4 2" xfId="24118"/>
    <cellStyle name="20 % - Accent2 2 3 2 5" xfId="11264"/>
    <cellStyle name="20 % - Accent2 2 3 2 6" xfId="13908"/>
    <cellStyle name="20 % - Accent2 2 3 2 7" xfId="18838"/>
    <cellStyle name="20 % - Accent2 2 3 3" xfId="1045"/>
    <cellStyle name="20 % - Accent2 2 3 3 2" xfId="2277"/>
    <cellStyle name="20 % - Accent2 2 3 3 2 2" xfId="4919"/>
    <cellStyle name="20 % - Accent2 2 3 3 2 2 2" xfId="10200"/>
    <cellStyle name="20 % - Accent2 2 3 3 2 2 2 2" xfId="28342"/>
    <cellStyle name="20 % - Accent2 2 3 3 2 2 3" xfId="17956"/>
    <cellStyle name="20 % - Accent2 2 3 3 2 2 4" xfId="23062"/>
    <cellStyle name="20 % - Accent2 2 3 3 2 3" xfId="7559"/>
    <cellStyle name="20 % - Accent2 2 3 3 2 3 2" xfId="25702"/>
    <cellStyle name="20 % - Accent2 2 3 3 2 4" xfId="12848"/>
    <cellStyle name="20 % - Accent2 2 3 3 2 5" xfId="15492"/>
    <cellStyle name="20 % - Accent2 2 3 3 2 6" xfId="20422"/>
    <cellStyle name="20 % - Accent2 2 3 3 3" xfId="3687"/>
    <cellStyle name="20 % - Accent2 2 3 3 3 2" xfId="8968"/>
    <cellStyle name="20 % - Accent2 2 3 3 3 2 2" xfId="27110"/>
    <cellStyle name="20 % - Accent2 2 3 3 3 3" xfId="16724"/>
    <cellStyle name="20 % - Accent2 2 3 3 3 4" xfId="21830"/>
    <cellStyle name="20 % - Accent2 2 3 3 4" xfId="6327"/>
    <cellStyle name="20 % - Accent2 2 3 3 4 2" xfId="24470"/>
    <cellStyle name="20 % - Accent2 2 3 3 5" xfId="11616"/>
    <cellStyle name="20 % - Accent2 2 3 3 6" xfId="14260"/>
    <cellStyle name="20 % - Accent2 2 3 3 7" xfId="19190"/>
    <cellStyle name="20 % - Accent2 2 3 4" xfId="1573"/>
    <cellStyle name="20 % - Accent2 2 3 4 2" xfId="4215"/>
    <cellStyle name="20 % - Accent2 2 3 4 2 2" xfId="9496"/>
    <cellStyle name="20 % - Accent2 2 3 4 2 2 2" xfId="27638"/>
    <cellStyle name="20 % - Accent2 2 3 4 2 3" xfId="17252"/>
    <cellStyle name="20 % - Accent2 2 3 4 2 4" xfId="22358"/>
    <cellStyle name="20 % - Accent2 2 3 4 3" xfId="6855"/>
    <cellStyle name="20 % - Accent2 2 3 4 3 2" xfId="24998"/>
    <cellStyle name="20 % - Accent2 2 3 4 4" xfId="12144"/>
    <cellStyle name="20 % - Accent2 2 3 4 5" xfId="14788"/>
    <cellStyle name="20 % - Accent2 2 3 4 6" xfId="19718"/>
    <cellStyle name="20 % - Accent2 2 3 5" xfId="2982"/>
    <cellStyle name="20 % - Accent2 2 3 5 2" xfId="8264"/>
    <cellStyle name="20 % - Accent2 2 3 5 2 2" xfId="26406"/>
    <cellStyle name="20 % - Accent2 2 3 5 3" xfId="16020"/>
    <cellStyle name="20 % - Accent2 2 3 5 4" xfId="21126"/>
    <cellStyle name="20 % - Accent2 2 3 6" xfId="5623"/>
    <cellStyle name="20 % - Accent2 2 3 6 2" xfId="23766"/>
    <cellStyle name="20 % - Accent2 2 3 7" xfId="10918"/>
    <cellStyle name="20 % - Accent2 2 3 8" xfId="13556"/>
    <cellStyle name="20 % - Accent2 2 3 9" xfId="18486"/>
    <cellStyle name="20 % - Accent2 2 4" xfId="516"/>
    <cellStyle name="20 % - Accent2 2 4 2" xfId="1221"/>
    <cellStyle name="20 % - Accent2 2 4 2 2" xfId="2453"/>
    <cellStyle name="20 % - Accent2 2 4 2 2 2" xfId="5095"/>
    <cellStyle name="20 % - Accent2 2 4 2 2 2 2" xfId="10376"/>
    <cellStyle name="20 % - Accent2 2 4 2 2 2 2 2" xfId="28518"/>
    <cellStyle name="20 % - Accent2 2 4 2 2 2 3" xfId="18132"/>
    <cellStyle name="20 % - Accent2 2 4 2 2 2 4" xfId="23238"/>
    <cellStyle name="20 % - Accent2 2 4 2 2 3" xfId="7735"/>
    <cellStyle name="20 % - Accent2 2 4 2 2 3 2" xfId="25878"/>
    <cellStyle name="20 % - Accent2 2 4 2 2 4" xfId="13024"/>
    <cellStyle name="20 % - Accent2 2 4 2 2 5" xfId="15668"/>
    <cellStyle name="20 % - Accent2 2 4 2 2 6" xfId="20598"/>
    <cellStyle name="20 % - Accent2 2 4 2 3" xfId="3863"/>
    <cellStyle name="20 % - Accent2 2 4 2 3 2" xfId="9144"/>
    <cellStyle name="20 % - Accent2 2 4 2 3 2 2" xfId="27286"/>
    <cellStyle name="20 % - Accent2 2 4 2 3 3" xfId="16900"/>
    <cellStyle name="20 % - Accent2 2 4 2 3 4" xfId="22006"/>
    <cellStyle name="20 % - Accent2 2 4 2 4" xfId="6503"/>
    <cellStyle name="20 % - Accent2 2 4 2 4 2" xfId="24646"/>
    <cellStyle name="20 % - Accent2 2 4 2 5" xfId="11792"/>
    <cellStyle name="20 % - Accent2 2 4 2 6" xfId="14436"/>
    <cellStyle name="20 % - Accent2 2 4 2 7" xfId="19366"/>
    <cellStyle name="20 % - Accent2 2 4 3" xfId="1749"/>
    <cellStyle name="20 % - Accent2 2 4 3 2" xfId="4391"/>
    <cellStyle name="20 % - Accent2 2 4 3 2 2" xfId="9672"/>
    <cellStyle name="20 % - Accent2 2 4 3 2 2 2" xfId="27814"/>
    <cellStyle name="20 % - Accent2 2 4 3 2 3" xfId="17428"/>
    <cellStyle name="20 % - Accent2 2 4 3 2 4" xfId="22534"/>
    <cellStyle name="20 % - Accent2 2 4 3 3" xfId="7031"/>
    <cellStyle name="20 % - Accent2 2 4 3 3 2" xfId="25174"/>
    <cellStyle name="20 % - Accent2 2 4 3 4" xfId="12320"/>
    <cellStyle name="20 % - Accent2 2 4 3 5" xfId="14964"/>
    <cellStyle name="20 % - Accent2 2 4 3 6" xfId="19894"/>
    <cellStyle name="20 % - Accent2 2 4 4" xfId="3158"/>
    <cellStyle name="20 % - Accent2 2 4 4 2" xfId="8440"/>
    <cellStyle name="20 % - Accent2 2 4 4 2 2" xfId="26582"/>
    <cellStyle name="20 % - Accent2 2 4 4 3" xfId="16196"/>
    <cellStyle name="20 % - Accent2 2 4 4 4" xfId="21302"/>
    <cellStyle name="20 % - Accent2 2 4 5" xfId="5799"/>
    <cellStyle name="20 % - Accent2 2 4 5 2" xfId="23942"/>
    <cellStyle name="20 % - Accent2 2 4 6" xfId="11090"/>
    <cellStyle name="20 % - Accent2 2 4 7" xfId="13732"/>
    <cellStyle name="20 % - Accent2 2 4 8" xfId="18662"/>
    <cellStyle name="20 % - Accent2 2 5" xfId="869"/>
    <cellStyle name="20 % - Accent2 2 5 2" xfId="2101"/>
    <cellStyle name="20 % - Accent2 2 5 2 2" xfId="4743"/>
    <cellStyle name="20 % - Accent2 2 5 2 2 2" xfId="10024"/>
    <cellStyle name="20 % - Accent2 2 5 2 2 2 2" xfId="28166"/>
    <cellStyle name="20 % - Accent2 2 5 2 2 3" xfId="17780"/>
    <cellStyle name="20 % - Accent2 2 5 2 2 4" xfId="22886"/>
    <cellStyle name="20 % - Accent2 2 5 2 3" xfId="7383"/>
    <cellStyle name="20 % - Accent2 2 5 2 3 2" xfId="25526"/>
    <cellStyle name="20 % - Accent2 2 5 2 4" xfId="12672"/>
    <cellStyle name="20 % - Accent2 2 5 2 5" xfId="15316"/>
    <cellStyle name="20 % - Accent2 2 5 2 6" xfId="20246"/>
    <cellStyle name="20 % - Accent2 2 5 3" xfId="3511"/>
    <cellStyle name="20 % - Accent2 2 5 3 2" xfId="8792"/>
    <cellStyle name="20 % - Accent2 2 5 3 2 2" xfId="26934"/>
    <cellStyle name="20 % - Accent2 2 5 3 3" xfId="16548"/>
    <cellStyle name="20 % - Accent2 2 5 3 4" xfId="21654"/>
    <cellStyle name="20 % - Accent2 2 5 4" xfId="6151"/>
    <cellStyle name="20 % - Accent2 2 5 4 2" xfId="24294"/>
    <cellStyle name="20 % - Accent2 2 5 5" xfId="11440"/>
    <cellStyle name="20 % - Accent2 2 5 6" xfId="14084"/>
    <cellStyle name="20 % - Accent2 2 5 7" xfId="19014"/>
    <cellStyle name="20 % - Accent2 2 6" xfId="1397"/>
    <cellStyle name="20 % - Accent2 2 6 2" xfId="4039"/>
    <cellStyle name="20 % - Accent2 2 6 2 2" xfId="9320"/>
    <cellStyle name="20 % - Accent2 2 6 2 2 2" xfId="27462"/>
    <cellStyle name="20 % - Accent2 2 6 2 3" xfId="17076"/>
    <cellStyle name="20 % - Accent2 2 6 2 4" xfId="22182"/>
    <cellStyle name="20 % - Accent2 2 6 3" xfId="6679"/>
    <cellStyle name="20 % - Accent2 2 6 3 2" xfId="24822"/>
    <cellStyle name="20 % - Accent2 2 6 4" xfId="11968"/>
    <cellStyle name="20 % - Accent2 2 6 5" xfId="14612"/>
    <cellStyle name="20 % - Accent2 2 6 6" xfId="19542"/>
    <cellStyle name="20 % - Accent2 2 7" xfId="2629"/>
    <cellStyle name="20 % - Accent2 2 7 2" xfId="5271"/>
    <cellStyle name="20 % - Accent2 2 7 2 2" xfId="10552"/>
    <cellStyle name="20 % - Accent2 2 7 2 2 2" xfId="28694"/>
    <cellStyle name="20 % - Accent2 2 7 2 3" xfId="23414"/>
    <cellStyle name="20 % - Accent2 2 7 3" xfId="7911"/>
    <cellStyle name="20 % - Accent2 2 7 3 2" xfId="26054"/>
    <cellStyle name="20 % - Accent2 2 7 4" xfId="13200"/>
    <cellStyle name="20 % - Accent2 2 7 5" xfId="15844"/>
    <cellStyle name="20 % - Accent2 2 7 6" xfId="20774"/>
    <cellStyle name="20 % - Accent2 2 8" xfId="2806"/>
    <cellStyle name="20 % - Accent2 2 8 2" xfId="8088"/>
    <cellStyle name="20 % - Accent2 2 8 2 2" xfId="26230"/>
    <cellStyle name="20 % - Accent2 2 8 3" xfId="20950"/>
    <cellStyle name="20 % - Accent2 2 9" xfId="5447"/>
    <cellStyle name="20 % - Accent2 2 9 2" xfId="23590"/>
    <cellStyle name="20 % - Accent2 3" xfId="170"/>
    <cellStyle name="20 % - Accent2 3 10" xfId="13396"/>
    <cellStyle name="20 % - Accent2 3 11" xfId="18326"/>
    <cellStyle name="20 % - Accent2 3 2" xfId="356"/>
    <cellStyle name="20 % - Accent2 3 2 2" xfId="709"/>
    <cellStyle name="20 % - Accent2 3 2 2 2" xfId="1941"/>
    <cellStyle name="20 % - Accent2 3 2 2 2 2" xfId="4583"/>
    <cellStyle name="20 % - Accent2 3 2 2 2 2 2" xfId="9864"/>
    <cellStyle name="20 % - Accent2 3 2 2 2 2 2 2" xfId="28006"/>
    <cellStyle name="20 % - Accent2 3 2 2 2 2 3" xfId="17620"/>
    <cellStyle name="20 % - Accent2 3 2 2 2 2 4" xfId="22726"/>
    <cellStyle name="20 % - Accent2 3 2 2 2 3" xfId="7223"/>
    <cellStyle name="20 % - Accent2 3 2 2 2 3 2" xfId="25366"/>
    <cellStyle name="20 % - Accent2 3 2 2 2 4" xfId="12512"/>
    <cellStyle name="20 % - Accent2 3 2 2 2 5" xfId="15156"/>
    <cellStyle name="20 % - Accent2 3 2 2 2 6" xfId="20086"/>
    <cellStyle name="20 % - Accent2 3 2 2 3" xfId="3351"/>
    <cellStyle name="20 % - Accent2 3 2 2 3 2" xfId="8632"/>
    <cellStyle name="20 % - Accent2 3 2 2 3 2 2" xfId="26774"/>
    <cellStyle name="20 % - Accent2 3 2 2 3 3" xfId="16388"/>
    <cellStyle name="20 % - Accent2 3 2 2 3 4" xfId="21494"/>
    <cellStyle name="20 % - Accent2 3 2 2 4" xfId="5991"/>
    <cellStyle name="20 % - Accent2 3 2 2 4 2" xfId="24134"/>
    <cellStyle name="20 % - Accent2 3 2 2 5" xfId="11280"/>
    <cellStyle name="20 % - Accent2 3 2 2 6" xfId="13924"/>
    <cellStyle name="20 % - Accent2 3 2 2 7" xfId="18854"/>
    <cellStyle name="20 % - Accent2 3 2 3" xfId="1061"/>
    <cellStyle name="20 % - Accent2 3 2 3 2" xfId="2293"/>
    <cellStyle name="20 % - Accent2 3 2 3 2 2" xfId="4935"/>
    <cellStyle name="20 % - Accent2 3 2 3 2 2 2" xfId="10216"/>
    <cellStyle name="20 % - Accent2 3 2 3 2 2 2 2" xfId="28358"/>
    <cellStyle name="20 % - Accent2 3 2 3 2 2 3" xfId="17972"/>
    <cellStyle name="20 % - Accent2 3 2 3 2 2 4" xfId="23078"/>
    <cellStyle name="20 % - Accent2 3 2 3 2 3" xfId="7575"/>
    <cellStyle name="20 % - Accent2 3 2 3 2 3 2" xfId="25718"/>
    <cellStyle name="20 % - Accent2 3 2 3 2 4" xfId="12864"/>
    <cellStyle name="20 % - Accent2 3 2 3 2 5" xfId="15508"/>
    <cellStyle name="20 % - Accent2 3 2 3 2 6" xfId="20438"/>
    <cellStyle name="20 % - Accent2 3 2 3 3" xfId="3703"/>
    <cellStyle name="20 % - Accent2 3 2 3 3 2" xfId="8984"/>
    <cellStyle name="20 % - Accent2 3 2 3 3 2 2" xfId="27126"/>
    <cellStyle name="20 % - Accent2 3 2 3 3 3" xfId="16740"/>
    <cellStyle name="20 % - Accent2 3 2 3 3 4" xfId="21846"/>
    <cellStyle name="20 % - Accent2 3 2 3 4" xfId="6343"/>
    <cellStyle name="20 % - Accent2 3 2 3 4 2" xfId="24486"/>
    <cellStyle name="20 % - Accent2 3 2 3 5" xfId="11632"/>
    <cellStyle name="20 % - Accent2 3 2 3 6" xfId="14276"/>
    <cellStyle name="20 % - Accent2 3 2 3 7" xfId="19206"/>
    <cellStyle name="20 % - Accent2 3 2 4" xfId="1589"/>
    <cellStyle name="20 % - Accent2 3 2 4 2" xfId="4231"/>
    <cellStyle name="20 % - Accent2 3 2 4 2 2" xfId="9512"/>
    <cellStyle name="20 % - Accent2 3 2 4 2 2 2" xfId="27654"/>
    <cellStyle name="20 % - Accent2 3 2 4 2 3" xfId="17268"/>
    <cellStyle name="20 % - Accent2 3 2 4 2 4" xfId="22374"/>
    <cellStyle name="20 % - Accent2 3 2 4 3" xfId="6871"/>
    <cellStyle name="20 % - Accent2 3 2 4 3 2" xfId="25014"/>
    <cellStyle name="20 % - Accent2 3 2 4 4" xfId="12160"/>
    <cellStyle name="20 % - Accent2 3 2 4 5" xfId="14804"/>
    <cellStyle name="20 % - Accent2 3 2 4 6" xfId="19734"/>
    <cellStyle name="20 % - Accent2 3 2 5" xfId="2998"/>
    <cellStyle name="20 % - Accent2 3 2 5 2" xfId="8280"/>
    <cellStyle name="20 % - Accent2 3 2 5 2 2" xfId="26422"/>
    <cellStyle name="20 % - Accent2 3 2 5 3" xfId="16036"/>
    <cellStyle name="20 % - Accent2 3 2 5 4" xfId="21142"/>
    <cellStyle name="20 % - Accent2 3 2 6" xfId="5639"/>
    <cellStyle name="20 % - Accent2 3 2 6 2" xfId="23782"/>
    <cellStyle name="20 % - Accent2 3 2 7" xfId="10934"/>
    <cellStyle name="20 % - Accent2 3 2 8" xfId="13572"/>
    <cellStyle name="20 % - Accent2 3 2 9" xfId="18502"/>
    <cellStyle name="20 % - Accent2 3 3" xfId="532"/>
    <cellStyle name="20 % - Accent2 3 3 2" xfId="1237"/>
    <cellStyle name="20 % - Accent2 3 3 2 2" xfId="2469"/>
    <cellStyle name="20 % - Accent2 3 3 2 2 2" xfId="5111"/>
    <cellStyle name="20 % - Accent2 3 3 2 2 2 2" xfId="10392"/>
    <cellStyle name="20 % - Accent2 3 3 2 2 2 2 2" xfId="28534"/>
    <cellStyle name="20 % - Accent2 3 3 2 2 2 3" xfId="18148"/>
    <cellStyle name="20 % - Accent2 3 3 2 2 2 4" xfId="23254"/>
    <cellStyle name="20 % - Accent2 3 3 2 2 3" xfId="7751"/>
    <cellStyle name="20 % - Accent2 3 3 2 2 3 2" xfId="25894"/>
    <cellStyle name="20 % - Accent2 3 3 2 2 4" xfId="13040"/>
    <cellStyle name="20 % - Accent2 3 3 2 2 5" xfId="15684"/>
    <cellStyle name="20 % - Accent2 3 3 2 2 6" xfId="20614"/>
    <cellStyle name="20 % - Accent2 3 3 2 3" xfId="3879"/>
    <cellStyle name="20 % - Accent2 3 3 2 3 2" xfId="9160"/>
    <cellStyle name="20 % - Accent2 3 3 2 3 2 2" xfId="27302"/>
    <cellStyle name="20 % - Accent2 3 3 2 3 3" xfId="16916"/>
    <cellStyle name="20 % - Accent2 3 3 2 3 4" xfId="22022"/>
    <cellStyle name="20 % - Accent2 3 3 2 4" xfId="6519"/>
    <cellStyle name="20 % - Accent2 3 3 2 4 2" xfId="24662"/>
    <cellStyle name="20 % - Accent2 3 3 2 5" xfId="11808"/>
    <cellStyle name="20 % - Accent2 3 3 2 6" xfId="14452"/>
    <cellStyle name="20 % - Accent2 3 3 2 7" xfId="19382"/>
    <cellStyle name="20 % - Accent2 3 3 3" xfId="1765"/>
    <cellStyle name="20 % - Accent2 3 3 3 2" xfId="4407"/>
    <cellStyle name="20 % - Accent2 3 3 3 2 2" xfId="9688"/>
    <cellStyle name="20 % - Accent2 3 3 3 2 2 2" xfId="27830"/>
    <cellStyle name="20 % - Accent2 3 3 3 2 3" xfId="17444"/>
    <cellStyle name="20 % - Accent2 3 3 3 2 4" xfId="22550"/>
    <cellStyle name="20 % - Accent2 3 3 3 3" xfId="7047"/>
    <cellStyle name="20 % - Accent2 3 3 3 3 2" xfId="25190"/>
    <cellStyle name="20 % - Accent2 3 3 3 4" xfId="12336"/>
    <cellStyle name="20 % - Accent2 3 3 3 5" xfId="14980"/>
    <cellStyle name="20 % - Accent2 3 3 3 6" xfId="19910"/>
    <cellStyle name="20 % - Accent2 3 3 4" xfId="3174"/>
    <cellStyle name="20 % - Accent2 3 3 4 2" xfId="8456"/>
    <cellStyle name="20 % - Accent2 3 3 4 2 2" xfId="26598"/>
    <cellStyle name="20 % - Accent2 3 3 4 3" xfId="16212"/>
    <cellStyle name="20 % - Accent2 3 3 4 4" xfId="21318"/>
    <cellStyle name="20 % - Accent2 3 3 5" xfId="5815"/>
    <cellStyle name="20 % - Accent2 3 3 5 2" xfId="23958"/>
    <cellStyle name="20 % - Accent2 3 3 6" xfId="11106"/>
    <cellStyle name="20 % - Accent2 3 3 7" xfId="13748"/>
    <cellStyle name="20 % - Accent2 3 3 8" xfId="18678"/>
    <cellStyle name="20 % - Accent2 3 4" xfId="885"/>
    <cellStyle name="20 % - Accent2 3 4 2" xfId="2117"/>
    <cellStyle name="20 % - Accent2 3 4 2 2" xfId="4759"/>
    <cellStyle name="20 % - Accent2 3 4 2 2 2" xfId="10040"/>
    <cellStyle name="20 % - Accent2 3 4 2 2 2 2" xfId="28182"/>
    <cellStyle name="20 % - Accent2 3 4 2 2 3" xfId="17796"/>
    <cellStyle name="20 % - Accent2 3 4 2 2 4" xfId="22902"/>
    <cellStyle name="20 % - Accent2 3 4 2 3" xfId="7399"/>
    <cellStyle name="20 % - Accent2 3 4 2 3 2" xfId="25542"/>
    <cellStyle name="20 % - Accent2 3 4 2 4" xfId="12688"/>
    <cellStyle name="20 % - Accent2 3 4 2 5" xfId="15332"/>
    <cellStyle name="20 % - Accent2 3 4 2 6" xfId="20262"/>
    <cellStyle name="20 % - Accent2 3 4 3" xfId="3527"/>
    <cellStyle name="20 % - Accent2 3 4 3 2" xfId="8808"/>
    <cellStyle name="20 % - Accent2 3 4 3 2 2" xfId="26950"/>
    <cellStyle name="20 % - Accent2 3 4 3 3" xfId="16564"/>
    <cellStyle name="20 % - Accent2 3 4 3 4" xfId="21670"/>
    <cellStyle name="20 % - Accent2 3 4 4" xfId="6167"/>
    <cellStyle name="20 % - Accent2 3 4 4 2" xfId="24310"/>
    <cellStyle name="20 % - Accent2 3 4 5" xfId="11456"/>
    <cellStyle name="20 % - Accent2 3 4 6" xfId="14100"/>
    <cellStyle name="20 % - Accent2 3 4 7" xfId="19030"/>
    <cellStyle name="20 % - Accent2 3 5" xfId="1413"/>
    <cellStyle name="20 % - Accent2 3 5 2" xfId="4055"/>
    <cellStyle name="20 % - Accent2 3 5 2 2" xfId="9336"/>
    <cellStyle name="20 % - Accent2 3 5 2 2 2" xfId="27478"/>
    <cellStyle name="20 % - Accent2 3 5 2 3" xfId="17092"/>
    <cellStyle name="20 % - Accent2 3 5 2 4" xfId="22198"/>
    <cellStyle name="20 % - Accent2 3 5 3" xfId="6695"/>
    <cellStyle name="20 % - Accent2 3 5 3 2" xfId="24838"/>
    <cellStyle name="20 % - Accent2 3 5 4" xfId="11984"/>
    <cellStyle name="20 % - Accent2 3 5 5" xfId="14628"/>
    <cellStyle name="20 % - Accent2 3 5 6" xfId="19558"/>
    <cellStyle name="20 % - Accent2 3 6" xfId="2645"/>
    <cellStyle name="20 % - Accent2 3 6 2" xfId="5287"/>
    <cellStyle name="20 % - Accent2 3 6 2 2" xfId="10568"/>
    <cellStyle name="20 % - Accent2 3 6 2 2 2" xfId="28710"/>
    <cellStyle name="20 % - Accent2 3 6 2 3" xfId="23430"/>
    <cellStyle name="20 % - Accent2 3 6 3" xfId="7927"/>
    <cellStyle name="20 % - Accent2 3 6 3 2" xfId="26070"/>
    <cellStyle name="20 % - Accent2 3 6 4" xfId="13216"/>
    <cellStyle name="20 % - Accent2 3 6 5" xfId="15860"/>
    <cellStyle name="20 % - Accent2 3 6 6" xfId="20790"/>
    <cellStyle name="20 % - Accent2 3 7" xfId="2822"/>
    <cellStyle name="20 % - Accent2 3 7 2" xfId="8104"/>
    <cellStyle name="20 % - Accent2 3 7 2 2" xfId="26246"/>
    <cellStyle name="20 % - Accent2 3 7 3" xfId="20966"/>
    <cellStyle name="20 % - Accent2 3 8" xfId="5463"/>
    <cellStyle name="20 % - Accent2 3 8 2" xfId="23606"/>
    <cellStyle name="20 % - Accent2 3 9" xfId="10756"/>
    <cellStyle name="20 % - Accent2 4" xfId="268"/>
    <cellStyle name="20 % - Accent2 4 2" xfId="620"/>
    <cellStyle name="20 % - Accent2 4 2 2" xfId="1852"/>
    <cellStyle name="20 % - Accent2 4 2 2 2" xfId="4494"/>
    <cellStyle name="20 % - Accent2 4 2 2 2 2" xfId="9775"/>
    <cellStyle name="20 % - Accent2 4 2 2 2 2 2" xfId="27917"/>
    <cellStyle name="20 % - Accent2 4 2 2 2 3" xfId="17531"/>
    <cellStyle name="20 % - Accent2 4 2 2 2 4" xfId="22637"/>
    <cellStyle name="20 % - Accent2 4 2 2 3" xfId="7134"/>
    <cellStyle name="20 % - Accent2 4 2 2 3 2" xfId="25277"/>
    <cellStyle name="20 % - Accent2 4 2 2 4" xfId="12423"/>
    <cellStyle name="20 % - Accent2 4 2 2 5" xfId="15067"/>
    <cellStyle name="20 % - Accent2 4 2 2 6" xfId="19997"/>
    <cellStyle name="20 % - Accent2 4 2 3" xfId="3262"/>
    <cellStyle name="20 % - Accent2 4 2 3 2" xfId="8543"/>
    <cellStyle name="20 % - Accent2 4 2 3 2 2" xfId="26685"/>
    <cellStyle name="20 % - Accent2 4 2 3 3" xfId="16299"/>
    <cellStyle name="20 % - Accent2 4 2 3 4" xfId="21405"/>
    <cellStyle name="20 % - Accent2 4 2 4" xfId="5902"/>
    <cellStyle name="20 % - Accent2 4 2 4 2" xfId="24045"/>
    <cellStyle name="20 % - Accent2 4 2 5" xfId="11191"/>
    <cellStyle name="20 % - Accent2 4 2 6" xfId="13835"/>
    <cellStyle name="20 % - Accent2 4 2 7" xfId="18765"/>
    <cellStyle name="20 % - Accent2 4 3" xfId="972"/>
    <cellStyle name="20 % - Accent2 4 3 2" xfId="2204"/>
    <cellStyle name="20 % - Accent2 4 3 2 2" xfId="4846"/>
    <cellStyle name="20 % - Accent2 4 3 2 2 2" xfId="10127"/>
    <cellStyle name="20 % - Accent2 4 3 2 2 2 2" xfId="28269"/>
    <cellStyle name="20 % - Accent2 4 3 2 2 3" xfId="17883"/>
    <cellStyle name="20 % - Accent2 4 3 2 2 4" xfId="22989"/>
    <cellStyle name="20 % - Accent2 4 3 2 3" xfId="7486"/>
    <cellStyle name="20 % - Accent2 4 3 2 3 2" xfId="25629"/>
    <cellStyle name="20 % - Accent2 4 3 2 4" xfId="12775"/>
    <cellStyle name="20 % - Accent2 4 3 2 5" xfId="15419"/>
    <cellStyle name="20 % - Accent2 4 3 2 6" xfId="20349"/>
    <cellStyle name="20 % - Accent2 4 3 3" xfId="3614"/>
    <cellStyle name="20 % - Accent2 4 3 3 2" xfId="8895"/>
    <cellStyle name="20 % - Accent2 4 3 3 2 2" xfId="27037"/>
    <cellStyle name="20 % - Accent2 4 3 3 3" xfId="16651"/>
    <cellStyle name="20 % - Accent2 4 3 3 4" xfId="21757"/>
    <cellStyle name="20 % - Accent2 4 3 4" xfId="6254"/>
    <cellStyle name="20 % - Accent2 4 3 4 2" xfId="24397"/>
    <cellStyle name="20 % - Accent2 4 3 5" xfId="11543"/>
    <cellStyle name="20 % - Accent2 4 3 6" xfId="14187"/>
    <cellStyle name="20 % - Accent2 4 3 7" xfId="19117"/>
    <cellStyle name="20 % - Accent2 4 4" xfId="1500"/>
    <cellStyle name="20 % - Accent2 4 4 2" xfId="4142"/>
    <cellStyle name="20 % - Accent2 4 4 2 2" xfId="9423"/>
    <cellStyle name="20 % - Accent2 4 4 2 2 2" xfId="27565"/>
    <cellStyle name="20 % - Accent2 4 4 2 3" xfId="17179"/>
    <cellStyle name="20 % - Accent2 4 4 2 4" xfId="22285"/>
    <cellStyle name="20 % - Accent2 4 4 3" xfId="6782"/>
    <cellStyle name="20 % - Accent2 4 4 3 2" xfId="24925"/>
    <cellStyle name="20 % - Accent2 4 4 4" xfId="12071"/>
    <cellStyle name="20 % - Accent2 4 4 5" xfId="14715"/>
    <cellStyle name="20 % - Accent2 4 4 6" xfId="19645"/>
    <cellStyle name="20 % - Accent2 4 5" xfId="2909"/>
    <cellStyle name="20 % - Accent2 4 5 2" xfId="8191"/>
    <cellStyle name="20 % - Accent2 4 5 2 2" xfId="26333"/>
    <cellStyle name="20 % - Accent2 4 5 3" xfId="15947"/>
    <cellStyle name="20 % - Accent2 4 5 4" xfId="21053"/>
    <cellStyle name="20 % - Accent2 4 6" xfId="5550"/>
    <cellStyle name="20 % - Accent2 4 6 2" xfId="23693"/>
    <cellStyle name="20 % - Accent2 4 7" xfId="10848"/>
    <cellStyle name="20 % - Accent2 4 8" xfId="13483"/>
    <cellStyle name="20 % - Accent2 4 9" xfId="18414"/>
    <cellStyle name="20 % - Accent2 5" xfId="440"/>
    <cellStyle name="20 % - Accent2 5 2" xfId="1145"/>
    <cellStyle name="20 % - Accent2 5 2 2" xfId="2377"/>
    <cellStyle name="20 % - Accent2 5 2 2 2" xfId="5019"/>
    <cellStyle name="20 % - Accent2 5 2 2 2 2" xfId="10300"/>
    <cellStyle name="20 % - Accent2 5 2 2 2 2 2" xfId="28442"/>
    <cellStyle name="20 % - Accent2 5 2 2 2 3" xfId="18056"/>
    <cellStyle name="20 % - Accent2 5 2 2 2 4" xfId="23162"/>
    <cellStyle name="20 % - Accent2 5 2 2 3" xfId="7659"/>
    <cellStyle name="20 % - Accent2 5 2 2 3 2" xfId="25802"/>
    <cellStyle name="20 % - Accent2 5 2 2 4" xfId="12948"/>
    <cellStyle name="20 % - Accent2 5 2 2 5" xfId="15592"/>
    <cellStyle name="20 % - Accent2 5 2 2 6" xfId="20522"/>
    <cellStyle name="20 % - Accent2 5 2 3" xfId="3787"/>
    <cellStyle name="20 % - Accent2 5 2 3 2" xfId="9068"/>
    <cellStyle name="20 % - Accent2 5 2 3 2 2" xfId="27210"/>
    <cellStyle name="20 % - Accent2 5 2 3 3" xfId="16824"/>
    <cellStyle name="20 % - Accent2 5 2 3 4" xfId="21930"/>
    <cellStyle name="20 % - Accent2 5 2 4" xfId="6427"/>
    <cellStyle name="20 % - Accent2 5 2 4 2" xfId="24570"/>
    <cellStyle name="20 % - Accent2 5 2 5" xfId="11716"/>
    <cellStyle name="20 % - Accent2 5 2 6" xfId="14360"/>
    <cellStyle name="20 % - Accent2 5 2 7" xfId="19290"/>
    <cellStyle name="20 % - Accent2 5 3" xfId="1673"/>
    <cellStyle name="20 % - Accent2 5 3 2" xfId="4315"/>
    <cellStyle name="20 % - Accent2 5 3 2 2" xfId="9596"/>
    <cellStyle name="20 % - Accent2 5 3 2 2 2" xfId="27738"/>
    <cellStyle name="20 % - Accent2 5 3 2 3" xfId="17352"/>
    <cellStyle name="20 % - Accent2 5 3 2 4" xfId="22458"/>
    <cellStyle name="20 % - Accent2 5 3 3" xfId="6955"/>
    <cellStyle name="20 % - Accent2 5 3 3 2" xfId="25098"/>
    <cellStyle name="20 % - Accent2 5 3 4" xfId="12244"/>
    <cellStyle name="20 % - Accent2 5 3 5" xfId="14888"/>
    <cellStyle name="20 % - Accent2 5 3 6" xfId="19818"/>
    <cellStyle name="20 % - Accent2 5 4" xfId="3082"/>
    <cellStyle name="20 % - Accent2 5 4 2" xfId="8364"/>
    <cellStyle name="20 % - Accent2 5 4 2 2" xfId="26506"/>
    <cellStyle name="20 % - Accent2 5 4 3" xfId="16120"/>
    <cellStyle name="20 % - Accent2 5 4 4" xfId="21226"/>
    <cellStyle name="20 % - Accent2 5 5" xfId="5723"/>
    <cellStyle name="20 % - Accent2 5 5 2" xfId="23866"/>
    <cellStyle name="20 % - Accent2 5 6" xfId="11016"/>
    <cellStyle name="20 % - Accent2 5 7" xfId="13656"/>
    <cellStyle name="20 % - Accent2 5 8" xfId="18586"/>
    <cellStyle name="20 % - Accent2 6" xfId="793"/>
    <cellStyle name="20 % - Accent2 6 2" xfId="2025"/>
    <cellStyle name="20 % - Accent2 6 2 2" xfId="4667"/>
    <cellStyle name="20 % - Accent2 6 2 2 2" xfId="9948"/>
    <cellStyle name="20 % - Accent2 6 2 2 2 2" xfId="28090"/>
    <cellStyle name="20 % - Accent2 6 2 2 3" xfId="17704"/>
    <cellStyle name="20 % - Accent2 6 2 2 4" xfId="22810"/>
    <cellStyle name="20 % - Accent2 6 2 3" xfId="7307"/>
    <cellStyle name="20 % - Accent2 6 2 3 2" xfId="25450"/>
    <cellStyle name="20 % - Accent2 6 2 4" xfId="12596"/>
    <cellStyle name="20 % - Accent2 6 2 5" xfId="15240"/>
    <cellStyle name="20 % - Accent2 6 2 6" xfId="20170"/>
    <cellStyle name="20 % - Accent2 6 3" xfId="3435"/>
    <cellStyle name="20 % - Accent2 6 3 2" xfId="8716"/>
    <cellStyle name="20 % - Accent2 6 3 2 2" xfId="26858"/>
    <cellStyle name="20 % - Accent2 6 3 3" xfId="16472"/>
    <cellStyle name="20 % - Accent2 6 3 4" xfId="21578"/>
    <cellStyle name="20 % - Accent2 6 4" xfId="6075"/>
    <cellStyle name="20 % - Accent2 6 4 2" xfId="24218"/>
    <cellStyle name="20 % - Accent2 6 5" xfId="11364"/>
    <cellStyle name="20 % - Accent2 6 6" xfId="14008"/>
    <cellStyle name="20 % - Accent2 6 7" xfId="18938"/>
    <cellStyle name="20 % - Accent2 7" xfId="1324"/>
    <cellStyle name="20 % - Accent2 7 2" xfId="3966"/>
    <cellStyle name="20 % - Accent2 7 2 2" xfId="9247"/>
    <cellStyle name="20 % - Accent2 7 2 2 2" xfId="27389"/>
    <cellStyle name="20 % - Accent2 7 2 3" xfId="17003"/>
    <cellStyle name="20 % - Accent2 7 2 4" xfId="22109"/>
    <cellStyle name="20 % - Accent2 7 3" xfId="6606"/>
    <cellStyle name="20 % - Accent2 7 3 2" xfId="24749"/>
    <cellStyle name="20 % - Accent2 7 4" xfId="11895"/>
    <cellStyle name="20 % - Accent2 7 5" xfId="14539"/>
    <cellStyle name="20 % - Accent2 7 6" xfId="19469"/>
    <cellStyle name="20 % - Accent2 8" xfId="2553"/>
    <cellStyle name="20 % - Accent2 8 2" xfId="5195"/>
    <cellStyle name="20 % - Accent2 8 2 2" xfId="10476"/>
    <cellStyle name="20 % - Accent2 8 2 2 2" xfId="28618"/>
    <cellStyle name="20 % - Accent2 8 2 3" xfId="23338"/>
    <cellStyle name="20 % - Accent2 8 3" xfId="7835"/>
    <cellStyle name="20 % - Accent2 8 3 2" xfId="25978"/>
    <cellStyle name="20 % - Accent2 8 4" xfId="13124"/>
    <cellStyle name="20 % - Accent2 8 5" xfId="15771"/>
    <cellStyle name="20 % - Accent2 8 6" xfId="20698"/>
    <cellStyle name="20 % - Accent2 9" xfId="2729"/>
    <cellStyle name="20 % - Accent2 9 2" xfId="8011"/>
    <cellStyle name="20 % - Accent2 9 2 2" xfId="26154"/>
    <cellStyle name="20 % - Accent2 9 3" xfId="20874"/>
    <cellStyle name="20 % - Accent3" xfId="27" builtinId="38" customBuiltin="1"/>
    <cellStyle name="20 % - Accent3 10" xfId="5373"/>
    <cellStyle name="20 % - Accent3 10 2" xfId="23516"/>
    <cellStyle name="20 % - Accent3 11" xfId="10667"/>
    <cellStyle name="20 % - Accent3 12" xfId="13309"/>
    <cellStyle name="20 % - Accent3 13" xfId="18234"/>
    <cellStyle name="20 % - Accent3 2" xfId="127"/>
    <cellStyle name="20 % - Accent3 2 10" xfId="10691"/>
    <cellStyle name="20 % - Accent3 2 11" xfId="13378"/>
    <cellStyle name="20 % - Accent3 2 12" xfId="18307"/>
    <cellStyle name="20 % - Accent3 2 2" xfId="240"/>
    <cellStyle name="20 % - Accent3 2 2 10" xfId="13465"/>
    <cellStyle name="20 % - Accent3 2 2 11" xfId="18395"/>
    <cellStyle name="20 % - Accent3 2 2 2" xfId="425"/>
    <cellStyle name="20 % - Accent3 2 2 2 2" xfId="778"/>
    <cellStyle name="20 % - Accent3 2 2 2 2 2" xfId="2010"/>
    <cellStyle name="20 % - Accent3 2 2 2 2 2 2" xfId="4652"/>
    <cellStyle name="20 % - Accent3 2 2 2 2 2 2 2" xfId="9933"/>
    <cellStyle name="20 % - Accent3 2 2 2 2 2 2 2 2" xfId="28075"/>
    <cellStyle name="20 % - Accent3 2 2 2 2 2 2 3" xfId="17689"/>
    <cellStyle name="20 % - Accent3 2 2 2 2 2 2 4" xfId="22795"/>
    <cellStyle name="20 % - Accent3 2 2 2 2 2 3" xfId="7292"/>
    <cellStyle name="20 % - Accent3 2 2 2 2 2 3 2" xfId="25435"/>
    <cellStyle name="20 % - Accent3 2 2 2 2 2 4" xfId="12581"/>
    <cellStyle name="20 % - Accent3 2 2 2 2 2 5" xfId="15225"/>
    <cellStyle name="20 % - Accent3 2 2 2 2 2 6" xfId="20155"/>
    <cellStyle name="20 % - Accent3 2 2 2 2 3" xfId="3420"/>
    <cellStyle name="20 % - Accent3 2 2 2 2 3 2" xfId="8701"/>
    <cellStyle name="20 % - Accent3 2 2 2 2 3 2 2" xfId="26843"/>
    <cellStyle name="20 % - Accent3 2 2 2 2 3 3" xfId="16457"/>
    <cellStyle name="20 % - Accent3 2 2 2 2 3 4" xfId="21563"/>
    <cellStyle name="20 % - Accent3 2 2 2 2 4" xfId="6060"/>
    <cellStyle name="20 % - Accent3 2 2 2 2 4 2" xfId="24203"/>
    <cellStyle name="20 % - Accent3 2 2 2 2 5" xfId="11349"/>
    <cellStyle name="20 % - Accent3 2 2 2 2 6" xfId="13993"/>
    <cellStyle name="20 % - Accent3 2 2 2 2 7" xfId="18923"/>
    <cellStyle name="20 % - Accent3 2 2 2 3" xfId="1130"/>
    <cellStyle name="20 % - Accent3 2 2 2 3 2" xfId="2362"/>
    <cellStyle name="20 % - Accent3 2 2 2 3 2 2" xfId="5004"/>
    <cellStyle name="20 % - Accent3 2 2 2 3 2 2 2" xfId="10285"/>
    <cellStyle name="20 % - Accent3 2 2 2 3 2 2 2 2" xfId="28427"/>
    <cellStyle name="20 % - Accent3 2 2 2 3 2 2 3" xfId="18041"/>
    <cellStyle name="20 % - Accent3 2 2 2 3 2 2 4" xfId="23147"/>
    <cellStyle name="20 % - Accent3 2 2 2 3 2 3" xfId="7644"/>
    <cellStyle name="20 % - Accent3 2 2 2 3 2 3 2" xfId="25787"/>
    <cellStyle name="20 % - Accent3 2 2 2 3 2 4" xfId="12933"/>
    <cellStyle name="20 % - Accent3 2 2 2 3 2 5" xfId="15577"/>
    <cellStyle name="20 % - Accent3 2 2 2 3 2 6" xfId="20507"/>
    <cellStyle name="20 % - Accent3 2 2 2 3 3" xfId="3772"/>
    <cellStyle name="20 % - Accent3 2 2 2 3 3 2" xfId="9053"/>
    <cellStyle name="20 % - Accent3 2 2 2 3 3 2 2" xfId="27195"/>
    <cellStyle name="20 % - Accent3 2 2 2 3 3 3" xfId="16809"/>
    <cellStyle name="20 % - Accent3 2 2 2 3 3 4" xfId="21915"/>
    <cellStyle name="20 % - Accent3 2 2 2 3 4" xfId="6412"/>
    <cellStyle name="20 % - Accent3 2 2 2 3 4 2" xfId="24555"/>
    <cellStyle name="20 % - Accent3 2 2 2 3 5" xfId="11701"/>
    <cellStyle name="20 % - Accent3 2 2 2 3 6" xfId="14345"/>
    <cellStyle name="20 % - Accent3 2 2 2 3 7" xfId="19275"/>
    <cellStyle name="20 % - Accent3 2 2 2 4" xfId="1658"/>
    <cellStyle name="20 % - Accent3 2 2 2 4 2" xfId="4300"/>
    <cellStyle name="20 % - Accent3 2 2 2 4 2 2" xfId="9581"/>
    <cellStyle name="20 % - Accent3 2 2 2 4 2 2 2" xfId="27723"/>
    <cellStyle name="20 % - Accent3 2 2 2 4 2 3" xfId="17337"/>
    <cellStyle name="20 % - Accent3 2 2 2 4 2 4" xfId="22443"/>
    <cellStyle name="20 % - Accent3 2 2 2 4 3" xfId="6940"/>
    <cellStyle name="20 % - Accent3 2 2 2 4 3 2" xfId="25083"/>
    <cellStyle name="20 % - Accent3 2 2 2 4 4" xfId="12229"/>
    <cellStyle name="20 % - Accent3 2 2 2 4 5" xfId="14873"/>
    <cellStyle name="20 % - Accent3 2 2 2 4 6" xfId="19803"/>
    <cellStyle name="20 % - Accent3 2 2 2 5" xfId="3067"/>
    <cellStyle name="20 % - Accent3 2 2 2 5 2" xfId="8349"/>
    <cellStyle name="20 % - Accent3 2 2 2 5 2 2" xfId="26491"/>
    <cellStyle name="20 % - Accent3 2 2 2 5 3" xfId="16105"/>
    <cellStyle name="20 % - Accent3 2 2 2 5 4" xfId="21211"/>
    <cellStyle name="20 % - Accent3 2 2 2 6" xfId="5708"/>
    <cellStyle name="20 % - Accent3 2 2 2 6 2" xfId="23851"/>
    <cellStyle name="20 % - Accent3 2 2 2 7" xfId="11001"/>
    <cellStyle name="20 % - Accent3 2 2 2 8" xfId="13641"/>
    <cellStyle name="20 % - Accent3 2 2 2 9" xfId="18571"/>
    <cellStyle name="20 % - Accent3 2 2 3" xfId="601"/>
    <cellStyle name="20 % - Accent3 2 2 3 2" xfId="1306"/>
    <cellStyle name="20 % - Accent3 2 2 3 2 2" xfId="2538"/>
    <cellStyle name="20 % - Accent3 2 2 3 2 2 2" xfId="5180"/>
    <cellStyle name="20 % - Accent3 2 2 3 2 2 2 2" xfId="10461"/>
    <cellStyle name="20 % - Accent3 2 2 3 2 2 2 2 2" xfId="28603"/>
    <cellStyle name="20 % - Accent3 2 2 3 2 2 2 3" xfId="18217"/>
    <cellStyle name="20 % - Accent3 2 2 3 2 2 2 4" xfId="23323"/>
    <cellStyle name="20 % - Accent3 2 2 3 2 2 3" xfId="7820"/>
    <cellStyle name="20 % - Accent3 2 2 3 2 2 3 2" xfId="25963"/>
    <cellStyle name="20 % - Accent3 2 2 3 2 2 4" xfId="13109"/>
    <cellStyle name="20 % - Accent3 2 2 3 2 2 5" xfId="15753"/>
    <cellStyle name="20 % - Accent3 2 2 3 2 2 6" xfId="20683"/>
    <cellStyle name="20 % - Accent3 2 2 3 2 3" xfId="3948"/>
    <cellStyle name="20 % - Accent3 2 2 3 2 3 2" xfId="9229"/>
    <cellStyle name="20 % - Accent3 2 2 3 2 3 2 2" xfId="27371"/>
    <cellStyle name="20 % - Accent3 2 2 3 2 3 3" xfId="16985"/>
    <cellStyle name="20 % - Accent3 2 2 3 2 3 4" xfId="22091"/>
    <cellStyle name="20 % - Accent3 2 2 3 2 4" xfId="6588"/>
    <cellStyle name="20 % - Accent3 2 2 3 2 4 2" xfId="24731"/>
    <cellStyle name="20 % - Accent3 2 2 3 2 5" xfId="11877"/>
    <cellStyle name="20 % - Accent3 2 2 3 2 6" xfId="14521"/>
    <cellStyle name="20 % - Accent3 2 2 3 2 7" xfId="19451"/>
    <cellStyle name="20 % - Accent3 2 2 3 3" xfId="1834"/>
    <cellStyle name="20 % - Accent3 2 2 3 3 2" xfId="4476"/>
    <cellStyle name="20 % - Accent3 2 2 3 3 2 2" xfId="9757"/>
    <cellStyle name="20 % - Accent3 2 2 3 3 2 2 2" xfId="27899"/>
    <cellStyle name="20 % - Accent3 2 2 3 3 2 3" xfId="17513"/>
    <cellStyle name="20 % - Accent3 2 2 3 3 2 4" xfId="22619"/>
    <cellStyle name="20 % - Accent3 2 2 3 3 3" xfId="7116"/>
    <cellStyle name="20 % - Accent3 2 2 3 3 3 2" xfId="25259"/>
    <cellStyle name="20 % - Accent3 2 2 3 3 4" xfId="12405"/>
    <cellStyle name="20 % - Accent3 2 2 3 3 5" xfId="15049"/>
    <cellStyle name="20 % - Accent3 2 2 3 3 6" xfId="19979"/>
    <cellStyle name="20 % - Accent3 2 2 3 4" xfId="3243"/>
    <cellStyle name="20 % - Accent3 2 2 3 4 2" xfId="8525"/>
    <cellStyle name="20 % - Accent3 2 2 3 4 2 2" xfId="26667"/>
    <cellStyle name="20 % - Accent3 2 2 3 4 3" xfId="16281"/>
    <cellStyle name="20 % - Accent3 2 2 3 4 4" xfId="21387"/>
    <cellStyle name="20 % - Accent3 2 2 3 5" xfId="5884"/>
    <cellStyle name="20 % - Accent3 2 2 3 5 2" xfId="24027"/>
    <cellStyle name="20 % - Accent3 2 2 3 6" xfId="11173"/>
    <cellStyle name="20 % - Accent3 2 2 3 7" xfId="13817"/>
    <cellStyle name="20 % - Accent3 2 2 3 8" xfId="18747"/>
    <cellStyle name="20 % - Accent3 2 2 4" xfId="954"/>
    <cellStyle name="20 % - Accent3 2 2 4 2" xfId="2186"/>
    <cellStyle name="20 % - Accent3 2 2 4 2 2" xfId="4828"/>
    <cellStyle name="20 % - Accent3 2 2 4 2 2 2" xfId="10109"/>
    <cellStyle name="20 % - Accent3 2 2 4 2 2 2 2" xfId="28251"/>
    <cellStyle name="20 % - Accent3 2 2 4 2 2 3" xfId="17865"/>
    <cellStyle name="20 % - Accent3 2 2 4 2 2 4" xfId="22971"/>
    <cellStyle name="20 % - Accent3 2 2 4 2 3" xfId="7468"/>
    <cellStyle name="20 % - Accent3 2 2 4 2 3 2" xfId="25611"/>
    <cellStyle name="20 % - Accent3 2 2 4 2 4" xfId="12757"/>
    <cellStyle name="20 % - Accent3 2 2 4 2 5" xfId="15401"/>
    <cellStyle name="20 % - Accent3 2 2 4 2 6" xfId="20331"/>
    <cellStyle name="20 % - Accent3 2 2 4 3" xfId="3596"/>
    <cellStyle name="20 % - Accent3 2 2 4 3 2" xfId="8877"/>
    <cellStyle name="20 % - Accent3 2 2 4 3 2 2" xfId="27019"/>
    <cellStyle name="20 % - Accent3 2 2 4 3 3" xfId="16633"/>
    <cellStyle name="20 % - Accent3 2 2 4 3 4" xfId="21739"/>
    <cellStyle name="20 % - Accent3 2 2 4 4" xfId="6236"/>
    <cellStyle name="20 % - Accent3 2 2 4 4 2" xfId="24379"/>
    <cellStyle name="20 % - Accent3 2 2 4 5" xfId="11525"/>
    <cellStyle name="20 % - Accent3 2 2 4 6" xfId="14169"/>
    <cellStyle name="20 % - Accent3 2 2 4 7" xfId="19099"/>
    <cellStyle name="20 % - Accent3 2 2 5" xfId="1482"/>
    <cellStyle name="20 % - Accent3 2 2 5 2" xfId="4124"/>
    <cellStyle name="20 % - Accent3 2 2 5 2 2" xfId="9405"/>
    <cellStyle name="20 % - Accent3 2 2 5 2 2 2" xfId="27547"/>
    <cellStyle name="20 % - Accent3 2 2 5 2 3" xfId="17161"/>
    <cellStyle name="20 % - Accent3 2 2 5 2 4" xfId="22267"/>
    <cellStyle name="20 % - Accent3 2 2 5 3" xfId="6764"/>
    <cellStyle name="20 % - Accent3 2 2 5 3 2" xfId="24907"/>
    <cellStyle name="20 % - Accent3 2 2 5 4" xfId="12053"/>
    <cellStyle name="20 % - Accent3 2 2 5 5" xfId="14697"/>
    <cellStyle name="20 % - Accent3 2 2 5 6" xfId="19627"/>
    <cellStyle name="20 % - Accent3 2 2 6" xfId="2714"/>
    <cellStyle name="20 % - Accent3 2 2 6 2" xfId="5356"/>
    <cellStyle name="20 % - Accent3 2 2 6 2 2" xfId="10637"/>
    <cellStyle name="20 % - Accent3 2 2 6 2 2 2" xfId="28779"/>
    <cellStyle name="20 % - Accent3 2 2 6 2 3" xfId="23499"/>
    <cellStyle name="20 % - Accent3 2 2 6 3" xfId="7996"/>
    <cellStyle name="20 % - Accent3 2 2 6 3 2" xfId="26139"/>
    <cellStyle name="20 % - Accent3 2 2 6 4" xfId="13285"/>
    <cellStyle name="20 % - Accent3 2 2 6 5" xfId="15929"/>
    <cellStyle name="20 % - Accent3 2 2 6 6" xfId="20859"/>
    <cellStyle name="20 % - Accent3 2 2 7" xfId="2891"/>
    <cellStyle name="20 % - Accent3 2 2 7 2" xfId="8173"/>
    <cellStyle name="20 % - Accent3 2 2 7 2 2" xfId="26315"/>
    <cellStyle name="20 % - Accent3 2 2 7 3" xfId="21035"/>
    <cellStyle name="20 % - Accent3 2 2 8" xfId="5532"/>
    <cellStyle name="20 % - Accent3 2 2 8 2" xfId="23675"/>
    <cellStyle name="20 % - Accent3 2 2 9" xfId="10825"/>
    <cellStyle name="20 % - Accent3 2 3" xfId="338"/>
    <cellStyle name="20 % - Accent3 2 3 2" xfId="691"/>
    <cellStyle name="20 % - Accent3 2 3 2 2" xfId="1923"/>
    <cellStyle name="20 % - Accent3 2 3 2 2 2" xfId="4565"/>
    <cellStyle name="20 % - Accent3 2 3 2 2 2 2" xfId="9846"/>
    <cellStyle name="20 % - Accent3 2 3 2 2 2 2 2" xfId="27988"/>
    <cellStyle name="20 % - Accent3 2 3 2 2 2 3" xfId="17602"/>
    <cellStyle name="20 % - Accent3 2 3 2 2 2 4" xfId="22708"/>
    <cellStyle name="20 % - Accent3 2 3 2 2 3" xfId="7205"/>
    <cellStyle name="20 % - Accent3 2 3 2 2 3 2" xfId="25348"/>
    <cellStyle name="20 % - Accent3 2 3 2 2 4" xfId="12494"/>
    <cellStyle name="20 % - Accent3 2 3 2 2 5" xfId="15138"/>
    <cellStyle name="20 % - Accent3 2 3 2 2 6" xfId="20068"/>
    <cellStyle name="20 % - Accent3 2 3 2 3" xfId="3333"/>
    <cellStyle name="20 % - Accent3 2 3 2 3 2" xfId="8614"/>
    <cellStyle name="20 % - Accent3 2 3 2 3 2 2" xfId="26756"/>
    <cellStyle name="20 % - Accent3 2 3 2 3 3" xfId="16370"/>
    <cellStyle name="20 % - Accent3 2 3 2 3 4" xfId="21476"/>
    <cellStyle name="20 % - Accent3 2 3 2 4" xfId="5973"/>
    <cellStyle name="20 % - Accent3 2 3 2 4 2" xfId="24116"/>
    <cellStyle name="20 % - Accent3 2 3 2 5" xfId="11262"/>
    <cellStyle name="20 % - Accent3 2 3 2 6" xfId="13906"/>
    <cellStyle name="20 % - Accent3 2 3 2 7" xfId="18836"/>
    <cellStyle name="20 % - Accent3 2 3 3" xfId="1043"/>
    <cellStyle name="20 % - Accent3 2 3 3 2" xfId="2275"/>
    <cellStyle name="20 % - Accent3 2 3 3 2 2" xfId="4917"/>
    <cellStyle name="20 % - Accent3 2 3 3 2 2 2" xfId="10198"/>
    <cellStyle name="20 % - Accent3 2 3 3 2 2 2 2" xfId="28340"/>
    <cellStyle name="20 % - Accent3 2 3 3 2 2 3" xfId="17954"/>
    <cellStyle name="20 % - Accent3 2 3 3 2 2 4" xfId="23060"/>
    <cellStyle name="20 % - Accent3 2 3 3 2 3" xfId="7557"/>
    <cellStyle name="20 % - Accent3 2 3 3 2 3 2" xfId="25700"/>
    <cellStyle name="20 % - Accent3 2 3 3 2 4" xfId="12846"/>
    <cellStyle name="20 % - Accent3 2 3 3 2 5" xfId="15490"/>
    <cellStyle name="20 % - Accent3 2 3 3 2 6" xfId="20420"/>
    <cellStyle name="20 % - Accent3 2 3 3 3" xfId="3685"/>
    <cellStyle name="20 % - Accent3 2 3 3 3 2" xfId="8966"/>
    <cellStyle name="20 % - Accent3 2 3 3 3 2 2" xfId="27108"/>
    <cellStyle name="20 % - Accent3 2 3 3 3 3" xfId="16722"/>
    <cellStyle name="20 % - Accent3 2 3 3 3 4" xfId="21828"/>
    <cellStyle name="20 % - Accent3 2 3 3 4" xfId="6325"/>
    <cellStyle name="20 % - Accent3 2 3 3 4 2" xfId="24468"/>
    <cellStyle name="20 % - Accent3 2 3 3 5" xfId="11614"/>
    <cellStyle name="20 % - Accent3 2 3 3 6" xfId="14258"/>
    <cellStyle name="20 % - Accent3 2 3 3 7" xfId="19188"/>
    <cellStyle name="20 % - Accent3 2 3 4" xfId="1571"/>
    <cellStyle name="20 % - Accent3 2 3 4 2" xfId="4213"/>
    <cellStyle name="20 % - Accent3 2 3 4 2 2" xfId="9494"/>
    <cellStyle name="20 % - Accent3 2 3 4 2 2 2" xfId="27636"/>
    <cellStyle name="20 % - Accent3 2 3 4 2 3" xfId="17250"/>
    <cellStyle name="20 % - Accent3 2 3 4 2 4" xfId="22356"/>
    <cellStyle name="20 % - Accent3 2 3 4 3" xfId="6853"/>
    <cellStyle name="20 % - Accent3 2 3 4 3 2" xfId="24996"/>
    <cellStyle name="20 % - Accent3 2 3 4 4" xfId="12142"/>
    <cellStyle name="20 % - Accent3 2 3 4 5" xfId="14786"/>
    <cellStyle name="20 % - Accent3 2 3 4 6" xfId="19716"/>
    <cellStyle name="20 % - Accent3 2 3 5" xfId="2980"/>
    <cellStyle name="20 % - Accent3 2 3 5 2" xfId="8262"/>
    <cellStyle name="20 % - Accent3 2 3 5 2 2" xfId="26404"/>
    <cellStyle name="20 % - Accent3 2 3 5 3" xfId="16018"/>
    <cellStyle name="20 % - Accent3 2 3 5 4" xfId="21124"/>
    <cellStyle name="20 % - Accent3 2 3 6" xfId="5621"/>
    <cellStyle name="20 % - Accent3 2 3 6 2" xfId="23764"/>
    <cellStyle name="20 % - Accent3 2 3 7" xfId="10916"/>
    <cellStyle name="20 % - Accent3 2 3 8" xfId="13554"/>
    <cellStyle name="20 % - Accent3 2 3 9" xfId="18484"/>
    <cellStyle name="20 % - Accent3 2 4" xfId="514"/>
    <cellStyle name="20 % - Accent3 2 4 2" xfId="1219"/>
    <cellStyle name="20 % - Accent3 2 4 2 2" xfId="2451"/>
    <cellStyle name="20 % - Accent3 2 4 2 2 2" xfId="5093"/>
    <cellStyle name="20 % - Accent3 2 4 2 2 2 2" xfId="10374"/>
    <cellStyle name="20 % - Accent3 2 4 2 2 2 2 2" xfId="28516"/>
    <cellStyle name="20 % - Accent3 2 4 2 2 2 3" xfId="18130"/>
    <cellStyle name="20 % - Accent3 2 4 2 2 2 4" xfId="23236"/>
    <cellStyle name="20 % - Accent3 2 4 2 2 3" xfId="7733"/>
    <cellStyle name="20 % - Accent3 2 4 2 2 3 2" xfId="25876"/>
    <cellStyle name="20 % - Accent3 2 4 2 2 4" xfId="13022"/>
    <cellStyle name="20 % - Accent3 2 4 2 2 5" xfId="15666"/>
    <cellStyle name="20 % - Accent3 2 4 2 2 6" xfId="20596"/>
    <cellStyle name="20 % - Accent3 2 4 2 3" xfId="3861"/>
    <cellStyle name="20 % - Accent3 2 4 2 3 2" xfId="9142"/>
    <cellStyle name="20 % - Accent3 2 4 2 3 2 2" xfId="27284"/>
    <cellStyle name="20 % - Accent3 2 4 2 3 3" xfId="16898"/>
    <cellStyle name="20 % - Accent3 2 4 2 3 4" xfId="22004"/>
    <cellStyle name="20 % - Accent3 2 4 2 4" xfId="6501"/>
    <cellStyle name="20 % - Accent3 2 4 2 4 2" xfId="24644"/>
    <cellStyle name="20 % - Accent3 2 4 2 5" xfId="11790"/>
    <cellStyle name="20 % - Accent3 2 4 2 6" xfId="14434"/>
    <cellStyle name="20 % - Accent3 2 4 2 7" xfId="19364"/>
    <cellStyle name="20 % - Accent3 2 4 3" xfId="1747"/>
    <cellStyle name="20 % - Accent3 2 4 3 2" xfId="4389"/>
    <cellStyle name="20 % - Accent3 2 4 3 2 2" xfId="9670"/>
    <cellStyle name="20 % - Accent3 2 4 3 2 2 2" xfId="27812"/>
    <cellStyle name="20 % - Accent3 2 4 3 2 3" xfId="17426"/>
    <cellStyle name="20 % - Accent3 2 4 3 2 4" xfId="22532"/>
    <cellStyle name="20 % - Accent3 2 4 3 3" xfId="7029"/>
    <cellStyle name="20 % - Accent3 2 4 3 3 2" xfId="25172"/>
    <cellStyle name="20 % - Accent3 2 4 3 4" xfId="12318"/>
    <cellStyle name="20 % - Accent3 2 4 3 5" xfId="14962"/>
    <cellStyle name="20 % - Accent3 2 4 3 6" xfId="19892"/>
    <cellStyle name="20 % - Accent3 2 4 4" xfId="3156"/>
    <cellStyle name="20 % - Accent3 2 4 4 2" xfId="8438"/>
    <cellStyle name="20 % - Accent3 2 4 4 2 2" xfId="26580"/>
    <cellStyle name="20 % - Accent3 2 4 4 3" xfId="16194"/>
    <cellStyle name="20 % - Accent3 2 4 4 4" xfId="21300"/>
    <cellStyle name="20 % - Accent3 2 4 5" xfId="5797"/>
    <cellStyle name="20 % - Accent3 2 4 5 2" xfId="23940"/>
    <cellStyle name="20 % - Accent3 2 4 6" xfId="11088"/>
    <cellStyle name="20 % - Accent3 2 4 7" xfId="13730"/>
    <cellStyle name="20 % - Accent3 2 4 8" xfId="18660"/>
    <cellStyle name="20 % - Accent3 2 5" xfId="867"/>
    <cellStyle name="20 % - Accent3 2 5 2" xfId="2099"/>
    <cellStyle name="20 % - Accent3 2 5 2 2" xfId="4741"/>
    <cellStyle name="20 % - Accent3 2 5 2 2 2" xfId="10022"/>
    <cellStyle name="20 % - Accent3 2 5 2 2 2 2" xfId="28164"/>
    <cellStyle name="20 % - Accent3 2 5 2 2 3" xfId="17778"/>
    <cellStyle name="20 % - Accent3 2 5 2 2 4" xfId="22884"/>
    <cellStyle name="20 % - Accent3 2 5 2 3" xfId="7381"/>
    <cellStyle name="20 % - Accent3 2 5 2 3 2" xfId="25524"/>
    <cellStyle name="20 % - Accent3 2 5 2 4" xfId="12670"/>
    <cellStyle name="20 % - Accent3 2 5 2 5" xfId="15314"/>
    <cellStyle name="20 % - Accent3 2 5 2 6" xfId="20244"/>
    <cellStyle name="20 % - Accent3 2 5 3" xfId="3509"/>
    <cellStyle name="20 % - Accent3 2 5 3 2" xfId="8790"/>
    <cellStyle name="20 % - Accent3 2 5 3 2 2" xfId="26932"/>
    <cellStyle name="20 % - Accent3 2 5 3 3" xfId="16546"/>
    <cellStyle name="20 % - Accent3 2 5 3 4" xfId="21652"/>
    <cellStyle name="20 % - Accent3 2 5 4" xfId="6149"/>
    <cellStyle name="20 % - Accent3 2 5 4 2" xfId="24292"/>
    <cellStyle name="20 % - Accent3 2 5 5" xfId="11438"/>
    <cellStyle name="20 % - Accent3 2 5 6" xfId="14082"/>
    <cellStyle name="20 % - Accent3 2 5 7" xfId="19012"/>
    <cellStyle name="20 % - Accent3 2 6" xfId="1395"/>
    <cellStyle name="20 % - Accent3 2 6 2" xfId="4037"/>
    <cellStyle name="20 % - Accent3 2 6 2 2" xfId="9318"/>
    <cellStyle name="20 % - Accent3 2 6 2 2 2" xfId="27460"/>
    <cellStyle name="20 % - Accent3 2 6 2 3" xfId="17074"/>
    <cellStyle name="20 % - Accent3 2 6 2 4" xfId="22180"/>
    <cellStyle name="20 % - Accent3 2 6 3" xfId="6677"/>
    <cellStyle name="20 % - Accent3 2 6 3 2" xfId="24820"/>
    <cellStyle name="20 % - Accent3 2 6 4" xfId="11966"/>
    <cellStyle name="20 % - Accent3 2 6 5" xfId="14610"/>
    <cellStyle name="20 % - Accent3 2 6 6" xfId="19540"/>
    <cellStyle name="20 % - Accent3 2 7" xfId="2627"/>
    <cellStyle name="20 % - Accent3 2 7 2" xfId="5269"/>
    <cellStyle name="20 % - Accent3 2 7 2 2" xfId="10550"/>
    <cellStyle name="20 % - Accent3 2 7 2 2 2" xfId="28692"/>
    <cellStyle name="20 % - Accent3 2 7 2 3" xfId="23412"/>
    <cellStyle name="20 % - Accent3 2 7 3" xfId="7909"/>
    <cellStyle name="20 % - Accent3 2 7 3 2" xfId="26052"/>
    <cellStyle name="20 % - Accent3 2 7 4" xfId="13198"/>
    <cellStyle name="20 % - Accent3 2 7 5" xfId="15842"/>
    <cellStyle name="20 % - Accent3 2 7 6" xfId="20772"/>
    <cellStyle name="20 % - Accent3 2 8" xfId="2804"/>
    <cellStyle name="20 % - Accent3 2 8 2" xfId="8086"/>
    <cellStyle name="20 % - Accent3 2 8 2 2" xfId="26228"/>
    <cellStyle name="20 % - Accent3 2 8 3" xfId="20948"/>
    <cellStyle name="20 % - Accent3 2 9" xfId="5445"/>
    <cellStyle name="20 % - Accent3 2 9 2" xfId="23588"/>
    <cellStyle name="20 % - Accent3 3" xfId="172"/>
    <cellStyle name="20 % - Accent3 3 10" xfId="13398"/>
    <cellStyle name="20 % - Accent3 3 11" xfId="18328"/>
    <cellStyle name="20 % - Accent3 3 2" xfId="358"/>
    <cellStyle name="20 % - Accent3 3 2 2" xfId="711"/>
    <cellStyle name="20 % - Accent3 3 2 2 2" xfId="1943"/>
    <cellStyle name="20 % - Accent3 3 2 2 2 2" xfId="4585"/>
    <cellStyle name="20 % - Accent3 3 2 2 2 2 2" xfId="9866"/>
    <cellStyle name="20 % - Accent3 3 2 2 2 2 2 2" xfId="28008"/>
    <cellStyle name="20 % - Accent3 3 2 2 2 2 3" xfId="17622"/>
    <cellStyle name="20 % - Accent3 3 2 2 2 2 4" xfId="22728"/>
    <cellStyle name="20 % - Accent3 3 2 2 2 3" xfId="7225"/>
    <cellStyle name="20 % - Accent3 3 2 2 2 3 2" xfId="25368"/>
    <cellStyle name="20 % - Accent3 3 2 2 2 4" xfId="12514"/>
    <cellStyle name="20 % - Accent3 3 2 2 2 5" xfId="15158"/>
    <cellStyle name="20 % - Accent3 3 2 2 2 6" xfId="20088"/>
    <cellStyle name="20 % - Accent3 3 2 2 3" xfId="3353"/>
    <cellStyle name="20 % - Accent3 3 2 2 3 2" xfId="8634"/>
    <cellStyle name="20 % - Accent3 3 2 2 3 2 2" xfId="26776"/>
    <cellStyle name="20 % - Accent3 3 2 2 3 3" xfId="16390"/>
    <cellStyle name="20 % - Accent3 3 2 2 3 4" xfId="21496"/>
    <cellStyle name="20 % - Accent3 3 2 2 4" xfId="5993"/>
    <cellStyle name="20 % - Accent3 3 2 2 4 2" xfId="24136"/>
    <cellStyle name="20 % - Accent3 3 2 2 5" xfId="11282"/>
    <cellStyle name="20 % - Accent3 3 2 2 6" xfId="13926"/>
    <cellStyle name="20 % - Accent3 3 2 2 7" xfId="18856"/>
    <cellStyle name="20 % - Accent3 3 2 3" xfId="1063"/>
    <cellStyle name="20 % - Accent3 3 2 3 2" xfId="2295"/>
    <cellStyle name="20 % - Accent3 3 2 3 2 2" xfId="4937"/>
    <cellStyle name="20 % - Accent3 3 2 3 2 2 2" xfId="10218"/>
    <cellStyle name="20 % - Accent3 3 2 3 2 2 2 2" xfId="28360"/>
    <cellStyle name="20 % - Accent3 3 2 3 2 2 3" xfId="17974"/>
    <cellStyle name="20 % - Accent3 3 2 3 2 2 4" xfId="23080"/>
    <cellStyle name="20 % - Accent3 3 2 3 2 3" xfId="7577"/>
    <cellStyle name="20 % - Accent3 3 2 3 2 3 2" xfId="25720"/>
    <cellStyle name="20 % - Accent3 3 2 3 2 4" xfId="12866"/>
    <cellStyle name="20 % - Accent3 3 2 3 2 5" xfId="15510"/>
    <cellStyle name="20 % - Accent3 3 2 3 2 6" xfId="20440"/>
    <cellStyle name="20 % - Accent3 3 2 3 3" xfId="3705"/>
    <cellStyle name="20 % - Accent3 3 2 3 3 2" xfId="8986"/>
    <cellStyle name="20 % - Accent3 3 2 3 3 2 2" xfId="27128"/>
    <cellStyle name="20 % - Accent3 3 2 3 3 3" xfId="16742"/>
    <cellStyle name="20 % - Accent3 3 2 3 3 4" xfId="21848"/>
    <cellStyle name="20 % - Accent3 3 2 3 4" xfId="6345"/>
    <cellStyle name="20 % - Accent3 3 2 3 4 2" xfId="24488"/>
    <cellStyle name="20 % - Accent3 3 2 3 5" xfId="11634"/>
    <cellStyle name="20 % - Accent3 3 2 3 6" xfId="14278"/>
    <cellStyle name="20 % - Accent3 3 2 3 7" xfId="19208"/>
    <cellStyle name="20 % - Accent3 3 2 4" xfId="1591"/>
    <cellStyle name="20 % - Accent3 3 2 4 2" xfId="4233"/>
    <cellStyle name="20 % - Accent3 3 2 4 2 2" xfId="9514"/>
    <cellStyle name="20 % - Accent3 3 2 4 2 2 2" xfId="27656"/>
    <cellStyle name="20 % - Accent3 3 2 4 2 3" xfId="17270"/>
    <cellStyle name="20 % - Accent3 3 2 4 2 4" xfId="22376"/>
    <cellStyle name="20 % - Accent3 3 2 4 3" xfId="6873"/>
    <cellStyle name="20 % - Accent3 3 2 4 3 2" xfId="25016"/>
    <cellStyle name="20 % - Accent3 3 2 4 4" xfId="12162"/>
    <cellStyle name="20 % - Accent3 3 2 4 5" xfId="14806"/>
    <cellStyle name="20 % - Accent3 3 2 4 6" xfId="19736"/>
    <cellStyle name="20 % - Accent3 3 2 5" xfId="3000"/>
    <cellStyle name="20 % - Accent3 3 2 5 2" xfId="8282"/>
    <cellStyle name="20 % - Accent3 3 2 5 2 2" xfId="26424"/>
    <cellStyle name="20 % - Accent3 3 2 5 3" xfId="16038"/>
    <cellStyle name="20 % - Accent3 3 2 5 4" xfId="21144"/>
    <cellStyle name="20 % - Accent3 3 2 6" xfId="5641"/>
    <cellStyle name="20 % - Accent3 3 2 6 2" xfId="23784"/>
    <cellStyle name="20 % - Accent3 3 2 7" xfId="10936"/>
    <cellStyle name="20 % - Accent3 3 2 8" xfId="13574"/>
    <cellStyle name="20 % - Accent3 3 2 9" xfId="18504"/>
    <cellStyle name="20 % - Accent3 3 3" xfId="534"/>
    <cellStyle name="20 % - Accent3 3 3 2" xfId="1239"/>
    <cellStyle name="20 % - Accent3 3 3 2 2" xfId="2471"/>
    <cellStyle name="20 % - Accent3 3 3 2 2 2" xfId="5113"/>
    <cellStyle name="20 % - Accent3 3 3 2 2 2 2" xfId="10394"/>
    <cellStyle name="20 % - Accent3 3 3 2 2 2 2 2" xfId="28536"/>
    <cellStyle name="20 % - Accent3 3 3 2 2 2 3" xfId="18150"/>
    <cellStyle name="20 % - Accent3 3 3 2 2 2 4" xfId="23256"/>
    <cellStyle name="20 % - Accent3 3 3 2 2 3" xfId="7753"/>
    <cellStyle name="20 % - Accent3 3 3 2 2 3 2" xfId="25896"/>
    <cellStyle name="20 % - Accent3 3 3 2 2 4" xfId="13042"/>
    <cellStyle name="20 % - Accent3 3 3 2 2 5" xfId="15686"/>
    <cellStyle name="20 % - Accent3 3 3 2 2 6" xfId="20616"/>
    <cellStyle name="20 % - Accent3 3 3 2 3" xfId="3881"/>
    <cellStyle name="20 % - Accent3 3 3 2 3 2" xfId="9162"/>
    <cellStyle name="20 % - Accent3 3 3 2 3 2 2" xfId="27304"/>
    <cellStyle name="20 % - Accent3 3 3 2 3 3" xfId="16918"/>
    <cellStyle name="20 % - Accent3 3 3 2 3 4" xfId="22024"/>
    <cellStyle name="20 % - Accent3 3 3 2 4" xfId="6521"/>
    <cellStyle name="20 % - Accent3 3 3 2 4 2" xfId="24664"/>
    <cellStyle name="20 % - Accent3 3 3 2 5" xfId="11810"/>
    <cellStyle name="20 % - Accent3 3 3 2 6" xfId="14454"/>
    <cellStyle name="20 % - Accent3 3 3 2 7" xfId="19384"/>
    <cellStyle name="20 % - Accent3 3 3 3" xfId="1767"/>
    <cellStyle name="20 % - Accent3 3 3 3 2" xfId="4409"/>
    <cellStyle name="20 % - Accent3 3 3 3 2 2" xfId="9690"/>
    <cellStyle name="20 % - Accent3 3 3 3 2 2 2" xfId="27832"/>
    <cellStyle name="20 % - Accent3 3 3 3 2 3" xfId="17446"/>
    <cellStyle name="20 % - Accent3 3 3 3 2 4" xfId="22552"/>
    <cellStyle name="20 % - Accent3 3 3 3 3" xfId="7049"/>
    <cellStyle name="20 % - Accent3 3 3 3 3 2" xfId="25192"/>
    <cellStyle name="20 % - Accent3 3 3 3 4" xfId="12338"/>
    <cellStyle name="20 % - Accent3 3 3 3 5" xfId="14982"/>
    <cellStyle name="20 % - Accent3 3 3 3 6" xfId="19912"/>
    <cellStyle name="20 % - Accent3 3 3 4" xfId="3176"/>
    <cellStyle name="20 % - Accent3 3 3 4 2" xfId="8458"/>
    <cellStyle name="20 % - Accent3 3 3 4 2 2" xfId="26600"/>
    <cellStyle name="20 % - Accent3 3 3 4 3" xfId="16214"/>
    <cellStyle name="20 % - Accent3 3 3 4 4" xfId="21320"/>
    <cellStyle name="20 % - Accent3 3 3 5" xfId="5817"/>
    <cellStyle name="20 % - Accent3 3 3 5 2" xfId="23960"/>
    <cellStyle name="20 % - Accent3 3 3 6" xfId="11108"/>
    <cellStyle name="20 % - Accent3 3 3 7" xfId="13750"/>
    <cellStyle name="20 % - Accent3 3 3 8" xfId="18680"/>
    <cellStyle name="20 % - Accent3 3 4" xfId="887"/>
    <cellStyle name="20 % - Accent3 3 4 2" xfId="2119"/>
    <cellStyle name="20 % - Accent3 3 4 2 2" xfId="4761"/>
    <cellStyle name="20 % - Accent3 3 4 2 2 2" xfId="10042"/>
    <cellStyle name="20 % - Accent3 3 4 2 2 2 2" xfId="28184"/>
    <cellStyle name="20 % - Accent3 3 4 2 2 3" xfId="17798"/>
    <cellStyle name="20 % - Accent3 3 4 2 2 4" xfId="22904"/>
    <cellStyle name="20 % - Accent3 3 4 2 3" xfId="7401"/>
    <cellStyle name="20 % - Accent3 3 4 2 3 2" xfId="25544"/>
    <cellStyle name="20 % - Accent3 3 4 2 4" xfId="12690"/>
    <cellStyle name="20 % - Accent3 3 4 2 5" xfId="15334"/>
    <cellStyle name="20 % - Accent3 3 4 2 6" xfId="20264"/>
    <cellStyle name="20 % - Accent3 3 4 3" xfId="3529"/>
    <cellStyle name="20 % - Accent3 3 4 3 2" xfId="8810"/>
    <cellStyle name="20 % - Accent3 3 4 3 2 2" xfId="26952"/>
    <cellStyle name="20 % - Accent3 3 4 3 3" xfId="16566"/>
    <cellStyle name="20 % - Accent3 3 4 3 4" xfId="21672"/>
    <cellStyle name="20 % - Accent3 3 4 4" xfId="6169"/>
    <cellStyle name="20 % - Accent3 3 4 4 2" xfId="24312"/>
    <cellStyle name="20 % - Accent3 3 4 5" xfId="11458"/>
    <cellStyle name="20 % - Accent3 3 4 6" xfId="14102"/>
    <cellStyle name="20 % - Accent3 3 4 7" xfId="19032"/>
    <cellStyle name="20 % - Accent3 3 5" xfId="1415"/>
    <cellStyle name="20 % - Accent3 3 5 2" xfId="4057"/>
    <cellStyle name="20 % - Accent3 3 5 2 2" xfId="9338"/>
    <cellStyle name="20 % - Accent3 3 5 2 2 2" xfId="27480"/>
    <cellStyle name="20 % - Accent3 3 5 2 3" xfId="17094"/>
    <cellStyle name="20 % - Accent3 3 5 2 4" xfId="22200"/>
    <cellStyle name="20 % - Accent3 3 5 3" xfId="6697"/>
    <cellStyle name="20 % - Accent3 3 5 3 2" xfId="24840"/>
    <cellStyle name="20 % - Accent3 3 5 4" xfId="11986"/>
    <cellStyle name="20 % - Accent3 3 5 5" xfId="14630"/>
    <cellStyle name="20 % - Accent3 3 5 6" xfId="19560"/>
    <cellStyle name="20 % - Accent3 3 6" xfId="2647"/>
    <cellStyle name="20 % - Accent3 3 6 2" xfId="5289"/>
    <cellStyle name="20 % - Accent3 3 6 2 2" xfId="10570"/>
    <cellStyle name="20 % - Accent3 3 6 2 2 2" xfId="28712"/>
    <cellStyle name="20 % - Accent3 3 6 2 3" xfId="23432"/>
    <cellStyle name="20 % - Accent3 3 6 3" xfId="7929"/>
    <cellStyle name="20 % - Accent3 3 6 3 2" xfId="26072"/>
    <cellStyle name="20 % - Accent3 3 6 4" xfId="13218"/>
    <cellStyle name="20 % - Accent3 3 6 5" xfId="15862"/>
    <cellStyle name="20 % - Accent3 3 6 6" xfId="20792"/>
    <cellStyle name="20 % - Accent3 3 7" xfId="2824"/>
    <cellStyle name="20 % - Accent3 3 7 2" xfId="8106"/>
    <cellStyle name="20 % - Accent3 3 7 2 2" xfId="26248"/>
    <cellStyle name="20 % - Accent3 3 7 3" xfId="20968"/>
    <cellStyle name="20 % - Accent3 3 8" xfId="5465"/>
    <cellStyle name="20 % - Accent3 3 8 2" xfId="23608"/>
    <cellStyle name="20 % - Accent3 3 9" xfId="10758"/>
    <cellStyle name="20 % - Accent3 4" xfId="270"/>
    <cellStyle name="20 % - Accent3 4 2" xfId="622"/>
    <cellStyle name="20 % - Accent3 4 2 2" xfId="1854"/>
    <cellStyle name="20 % - Accent3 4 2 2 2" xfId="4496"/>
    <cellStyle name="20 % - Accent3 4 2 2 2 2" xfId="9777"/>
    <cellStyle name="20 % - Accent3 4 2 2 2 2 2" xfId="27919"/>
    <cellStyle name="20 % - Accent3 4 2 2 2 3" xfId="17533"/>
    <cellStyle name="20 % - Accent3 4 2 2 2 4" xfId="22639"/>
    <cellStyle name="20 % - Accent3 4 2 2 3" xfId="7136"/>
    <cellStyle name="20 % - Accent3 4 2 2 3 2" xfId="25279"/>
    <cellStyle name="20 % - Accent3 4 2 2 4" xfId="12425"/>
    <cellStyle name="20 % - Accent3 4 2 2 5" xfId="15069"/>
    <cellStyle name="20 % - Accent3 4 2 2 6" xfId="19999"/>
    <cellStyle name="20 % - Accent3 4 2 3" xfId="3264"/>
    <cellStyle name="20 % - Accent3 4 2 3 2" xfId="8545"/>
    <cellStyle name="20 % - Accent3 4 2 3 2 2" xfId="26687"/>
    <cellStyle name="20 % - Accent3 4 2 3 3" xfId="16301"/>
    <cellStyle name="20 % - Accent3 4 2 3 4" xfId="21407"/>
    <cellStyle name="20 % - Accent3 4 2 4" xfId="5904"/>
    <cellStyle name="20 % - Accent3 4 2 4 2" xfId="24047"/>
    <cellStyle name="20 % - Accent3 4 2 5" xfId="11193"/>
    <cellStyle name="20 % - Accent3 4 2 6" xfId="13837"/>
    <cellStyle name="20 % - Accent3 4 2 7" xfId="18767"/>
    <cellStyle name="20 % - Accent3 4 3" xfId="974"/>
    <cellStyle name="20 % - Accent3 4 3 2" xfId="2206"/>
    <cellStyle name="20 % - Accent3 4 3 2 2" xfId="4848"/>
    <cellStyle name="20 % - Accent3 4 3 2 2 2" xfId="10129"/>
    <cellStyle name="20 % - Accent3 4 3 2 2 2 2" xfId="28271"/>
    <cellStyle name="20 % - Accent3 4 3 2 2 3" xfId="17885"/>
    <cellStyle name="20 % - Accent3 4 3 2 2 4" xfId="22991"/>
    <cellStyle name="20 % - Accent3 4 3 2 3" xfId="7488"/>
    <cellStyle name="20 % - Accent3 4 3 2 3 2" xfId="25631"/>
    <cellStyle name="20 % - Accent3 4 3 2 4" xfId="12777"/>
    <cellStyle name="20 % - Accent3 4 3 2 5" xfId="15421"/>
    <cellStyle name="20 % - Accent3 4 3 2 6" xfId="20351"/>
    <cellStyle name="20 % - Accent3 4 3 3" xfId="3616"/>
    <cellStyle name="20 % - Accent3 4 3 3 2" xfId="8897"/>
    <cellStyle name="20 % - Accent3 4 3 3 2 2" xfId="27039"/>
    <cellStyle name="20 % - Accent3 4 3 3 3" xfId="16653"/>
    <cellStyle name="20 % - Accent3 4 3 3 4" xfId="21759"/>
    <cellStyle name="20 % - Accent3 4 3 4" xfId="6256"/>
    <cellStyle name="20 % - Accent3 4 3 4 2" xfId="24399"/>
    <cellStyle name="20 % - Accent3 4 3 5" xfId="11545"/>
    <cellStyle name="20 % - Accent3 4 3 6" xfId="14189"/>
    <cellStyle name="20 % - Accent3 4 3 7" xfId="19119"/>
    <cellStyle name="20 % - Accent3 4 4" xfId="1502"/>
    <cellStyle name="20 % - Accent3 4 4 2" xfId="4144"/>
    <cellStyle name="20 % - Accent3 4 4 2 2" xfId="9425"/>
    <cellStyle name="20 % - Accent3 4 4 2 2 2" xfId="27567"/>
    <cellStyle name="20 % - Accent3 4 4 2 3" xfId="17181"/>
    <cellStyle name="20 % - Accent3 4 4 2 4" xfId="22287"/>
    <cellStyle name="20 % - Accent3 4 4 3" xfId="6784"/>
    <cellStyle name="20 % - Accent3 4 4 3 2" xfId="24927"/>
    <cellStyle name="20 % - Accent3 4 4 4" xfId="12073"/>
    <cellStyle name="20 % - Accent3 4 4 5" xfId="14717"/>
    <cellStyle name="20 % - Accent3 4 4 6" xfId="19647"/>
    <cellStyle name="20 % - Accent3 4 5" xfId="2911"/>
    <cellStyle name="20 % - Accent3 4 5 2" xfId="8193"/>
    <cellStyle name="20 % - Accent3 4 5 2 2" xfId="26335"/>
    <cellStyle name="20 % - Accent3 4 5 3" xfId="15949"/>
    <cellStyle name="20 % - Accent3 4 5 4" xfId="21055"/>
    <cellStyle name="20 % - Accent3 4 6" xfId="5552"/>
    <cellStyle name="20 % - Accent3 4 6 2" xfId="23695"/>
    <cellStyle name="20 % - Accent3 4 7" xfId="10850"/>
    <cellStyle name="20 % - Accent3 4 8" xfId="13485"/>
    <cellStyle name="20 % - Accent3 4 9" xfId="18416"/>
    <cellStyle name="20 % - Accent3 5" xfId="442"/>
    <cellStyle name="20 % - Accent3 5 2" xfId="1147"/>
    <cellStyle name="20 % - Accent3 5 2 2" xfId="2379"/>
    <cellStyle name="20 % - Accent3 5 2 2 2" xfId="5021"/>
    <cellStyle name="20 % - Accent3 5 2 2 2 2" xfId="10302"/>
    <cellStyle name="20 % - Accent3 5 2 2 2 2 2" xfId="28444"/>
    <cellStyle name="20 % - Accent3 5 2 2 2 3" xfId="18058"/>
    <cellStyle name="20 % - Accent3 5 2 2 2 4" xfId="23164"/>
    <cellStyle name="20 % - Accent3 5 2 2 3" xfId="7661"/>
    <cellStyle name="20 % - Accent3 5 2 2 3 2" xfId="25804"/>
    <cellStyle name="20 % - Accent3 5 2 2 4" xfId="12950"/>
    <cellStyle name="20 % - Accent3 5 2 2 5" xfId="15594"/>
    <cellStyle name="20 % - Accent3 5 2 2 6" xfId="20524"/>
    <cellStyle name="20 % - Accent3 5 2 3" xfId="3789"/>
    <cellStyle name="20 % - Accent3 5 2 3 2" xfId="9070"/>
    <cellStyle name="20 % - Accent3 5 2 3 2 2" xfId="27212"/>
    <cellStyle name="20 % - Accent3 5 2 3 3" xfId="16826"/>
    <cellStyle name="20 % - Accent3 5 2 3 4" xfId="21932"/>
    <cellStyle name="20 % - Accent3 5 2 4" xfId="6429"/>
    <cellStyle name="20 % - Accent3 5 2 4 2" xfId="24572"/>
    <cellStyle name="20 % - Accent3 5 2 5" xfId="11718"/>
    <cellStyle name="20 % - Accent3 5 2 6" xfId="14362"/>
    <cellStyle name="20 % - Accent3 5 2 7" xfId="19292"/>
    <cellStyle name="20 % - Accent3 5 3" xfId="1675"/>
    <cellStyle name="20 % - Accent3 5 3 2" xfId="4317"/>
    <cellStyle name="20 % - Accent3 5 3 2 2" xfId="9598"/>
    <cellStyle name="20 % - Accent3 5 3 2 2 2" xfId="27740"/>
    <cellStyle name="20 % - Accent3 5 3 2 3" xfId="17354"/>
    <cellStyle name="20 % - Accent3 5 3 2 4" xfId="22460"/>
    <cellStyle name="20 % - Accent3 5 3 3" xfId="6957"/>
    <cellStyle name="20 % - Accent3 5 3 3 2" xfId="25100"/>
    <cellStyle name="20 % - Accent3 5 3 4" xfId="12246"/>
    <cellStyle name="20 % - Accent3 5 3 5" xfId="14890"/>
    <cellStyle name="20 % - Accent3 5 3 6" xfId="19820"/>
    <cellStyle name="20 % - Accent3 5 4" xfId="3084"/>
    <cellStyle name="20 % - Accent3 5 4 2" xfId="8366"/>
    <cellStyle name="20 % - Accent3 5 4 2 2" xfId="26508"/>
    <cellStyle name="20 % - Accent3 5 4 3" xfId="16122"/>
    <cellStyle name="20 % - Accent3 5 4 4" xfId="21228"/>
    <cellStyle name="20 % - Accent3 5 5" xfId="5725"/>
    <cellStyle name="20 % - Accent3 5 5 2" xfId="23868"/>
    <cellStyle name="20 % - Accent3 5 6" xfId="11018"/>
    <cellStyle name="20 % - Accent3 5 7" xfId="13658"/>
    <cellStyle name="20 % - Accent3 5 8" xfId="18588"/>
    <cellStyle name="20 % - Accent3 6" xfId="795"/>
    <cellStyle name="20 % - Accent3 6 2" xfId="2027"/>
    <cellStyle name="20 % - Accent3 6 2 2" xfId="4669"/>
    <cellStyle name="20 % - Accent3 6 2 2 2" xfId="9950"/>
    <cellStyle name="20 % - Accent3 6 2 2 2 2" xfId="28092"/>
    <cellStyle name="20 % - Accent3 6 2 2 3" xfId="17706"/>
    <cellStyle name="20 % - Accent3 6 2 2 4" xfId="22812"/>
    <cellStyle name="20 % - Accent3 6 2 3" xfId="7309"/>
    <cellStyle name="20 % - Accent3 6 2 3 2" xfId="25452"/>
    <cellStyle name="20 % - Accent3 6 2 4" xfId="12598"/>
    <cellStyle name="20 % - Accent3 6 2 5" xfId="15242"/>
    <cellStyle name="20 % - Accent3 6 2 6" xfId="20172"/>
    <cellStyle name="20 % - Accent3 6 3" xfId="3437"/>
    <cellStyle name="20 % - Accent3 6 3 2" xfId="8718"/>
    <cellStyle name="20 % - Accent3 6 3 2 2" xfId="26860"/>
    <cellStyle name="20 % - Accent3 6 3 3" xfId="16474"/>
    <cellStyle name="20 % - Accent3 6 3 4" xfId="21580"/>
    <cellStyle name="20 % - Accent3 6 4" xfId="6077"/>
    <cellStyle name="20 % - Accent3 6 4 2" xfId="24220"/>
    <cellStyle name="20 % - Accent3 6 5" xfId="11366"/>
    <cellStyle name="20 % - Accent3 6 6" xfId="14010"/>
    <cellStyle name="20 % - Accent3 6 7" xfId="18940"/>
    <cellStyle name="20 % - Accent3 7" xfId="1326"/>
    <cellStyle name="20 % - Accent3 7 2" xfId="3968"/>
    <cellStyle name="20 % - Accent3 7 2 2" xfId="9249"/>
    <cellStyle name="20 % - Accent3 7 2 2 2" xfId="27391"/>
    <cellStyle name="20 % - Accent3 7 2 3" xfId="17005"/>
    <cellStyle name="20 % - Accent3 7 2 4" xfId="22111"/>
    <cellStyle name="20 % - Accent3 7 3" xfId="6608"/>
    <cellStyle name="20 % - Accent3 7 3 2" xfId="24751"/>
    <cellStyle name="20 % - Accent3 7 4" xfId="11897"/>
    <cellStyle name="20 % - Accent3 7 5" xfId="14541"/>
    <cellStyle name="20 % - Accent3 7 6" xfId="19471"/>
    <cellStyle name="20 % - Accent3 8" xfId="2555"/>
    <cellStyle name="20 % - Accent3 8 2" xfId="5197"/>
    <cellStyle name="20 % - Accent3 8 2 2" xfId="10478"/>
    <cellStyle name="20 % - Accent3 8 2 2 2" xfId="28620"/>
    <cellStyle name="20 % - Accent3 8 2 3" xfId="23340"/>
    <cellStyle name="20 % - Accent3 8 3" xfId="7837"/>
    <cellStyle name="20 % - Accent3 8 3 2" xfId="25980"/>
    <cellStyle name="20 % - Accent3 8 4" xfId="13126"/>
    <cellStyle name="20 % - Accent3 8 5" xfId="15773"/>
    <cellStyle name="20 % - Accent3 8 6" xfId="20700"/>
    <cellStyle name="20 % - Accent3 9" xfId="2731"/>
    <cellStyle name="20 % - Accent3 9 2" xfId="8013"/>
    <cellStyle name="20 % - Accent3 9 2 2" xfId="26156"/>
    <cellStyle name="20 % - Accent3 9 3" xfId="20876"/>
    <cellStyle name="20 % - Accent4" xfId="31" builtinId="42" customBuiltin="1"/>
    <cellStyle name="20 % - Accent4 10" xfId="5375"/>
    <cellStyle name="20 % - Accent4 10 2" xfId="23518"/>
    <cellStyle name="20 % - Accent4 11" xfId="10669"/>
    <cellStyle name="20 % - Accent4 12" xfId="13311"/>
    <cellStyle name="20 % - Accent4 13" xfId="18236"/>
    <cellStyle name="20 % - Accent4 2" xfId="123"/>
    <cellStyle name="20 % - Accent4 2 10" xfId="10693"/>
    <cellStyle name="20 % - Accent4 2 11" xfId="13376"/>
    <cellStyle name="20 % - Accent4 2 12" xfId="18305"/>
    <cellStyle name="20 % - Accent4 2 2" xfId="238"/>
    <cellStyle name="20 % - Accent4 2 2 10" xfId="13463"/>
    <cellStyle name="20 % - Accent4 2 2 11" xfId="18393"/>
    <cellStyle name="20 % - Accent4 2 2 2" xfId="423"/>
    <cellStyle name="20 % - Accent4 2 2 2 2" xfId="776"/>
    <cellStyle name="20 % - Accent4 2 2 2 2 2" xfId="2008"/>
    <cellStyle name="20 % - Accent4 2 2 2 2 2 2" xfId="4650"/>
    <cellStyle name="20 % - Accent4 2 2 2 2 2 2 2" xfId="9931"/>
    <cellStyle name="20 % - Accent4 2 2 2 2 2 2 2 2" xfId="28073"/>
    <cellStyle name="20 % - Accent4 2 2 2 2 2 2 3" xfId="17687"/>
    <cellStyle name="20 % - Accent4 2 2 2 2 2 2 4" xfId="22793"/>
    <cellStyle name="20 % - Accent4 2 2 2 2 2 3" xfId="7290"/>
    <cellStyle name="20 % - Accent4 2 2 2 2 2 3 2" xfId="25433"/>
    <cellStyle name="20 % - Accent4 2 2 2 2 2 4" xfId="12579"/>
    <cellStyle name="20 % - Accent4 2 2 2 2 2 5" xfId="15223"/>
    <cellStyle name="20 % - Accent4 2 2 2 2 2 6" xfId="20153"/>
    <cellStyle name="20 % - Accent4 2 2 2 2 3" xfId="3418"/>
    <cellStyle name="20 % - Accent4 2 2 2 2 3 2" xfId="8699"/>
    <cellStyle name="20 % - Accent4 2 2 2 2 3 2 2" xfId="26841"/>
    <cellStyle name="20 % - Accent4 2 2 2 2 3 3" xfId="16455"/>
    <cellStyle name="20 % - Accent4 2 2 2 2 3 4" xfId="21561"/>
    <cellStyle name="20 % - Accent4 2 2 2 2 4" xfId="6058"/>
    <cellStyle name="20 % - Accent4 2 2 2 2 4 2" xfId="24201"/>
    <cellStyle name="20 % - Accent4 2 2 2 2 5" xfId="11347"/>
    <cellStyle name="20 % - Accent4 2 2 2 2 6" xfId="13991"/>
    <cellStyle name="20 % - Accent4 2 2 2 2 7" xfId="18921"/>
    <cellStyle name="20 % - Accent4 2 2 2 3" xfId="1128"/>
    <cellStyle name="20 % - Accent4 2 2 2 3 2" xfId="2360"/>
    <cellStyle name="20 % - Accent4 2 2 2 3 2 2" xfId="5002"/>
    <cellStyle name="20 % - Accent4 2 2 2 3 2 2 2" xfId="10283"/>
    <cellStyle name="20 % - Accent4 2 2 2 3 2 2 2 2" xfId="28425"/>
    <cellStyle name="20 % - Accent4 2 2 2 3 2 2 3" xfId="18039"/>
    <cellStyle name="20 % - Accent4 2 2 2 3 2 2 4" xfId="23145"/>
    <cellStyle name="20 % - Accent4 2 2 2 3 2 3" xfId="7642"/>
    <cellStyle name="20 % - Accent4 2 2 2 3 2 3 2" xfId="25785"/>
    <cellStyle name="20 % - Accent4 2 2 2 3 2 4" xfId="12931"/>
    <cellStyle name="20 % - Accent4 2 2 2 3 2 5" xfId="15575"/>
    <cellStyle name="20 % - Accent4 2 2 2 3 2 6" xfId="20505"/>
    <cellStyle name="20 % - Accent4 2 2 2 3 3" xfId="3770"/>
    <cellStyle name="20 % - Accent4 2 2 2 3 3 2" xfId="9051"/>
    <cellStyle name="20 % - Accent4 2 2 2 3 3 2 2" xfId="27193"/>
    <cellStyle name="20 % - Accent4 2 2 2 3 3 3" xfId="16807"/>
    <cellStyle name="20 % - Accent4 2 2 2 3 3 4" xfId="21913"/>
    <cellStyle name="20 % - Accent4 2 2 2 3 4" xfId="6410"/>
    <cellStyle name="20 % - Accent4 2 2 2 3 4 2" xfId="24553"/>
    <cellStyle name="20 % - Accent4 2 2 2 3 5" xfId="11699"/>
    <cellStyle name="20 % - Accent4 2 2 2 3 6" xfId="14343"/>
    <cellStyle name="20 % - Accent4 2 2 2 3 7" xfId="19273"/>
    <cellStyle name="20 % - Accent4 2 2 2 4" xfId="1656"/>
    <cellStyle name="20 % - Accent4 2 2 2 4 2" xfId="4298"/>
    <cellStyle name="20 % - Accent4 2 2 2 4 2 2" xfId="9579"/>
    <cellStyle name="20 % - Accent4 2 2 2 4 2 2 2" xfId="27721"/>
    <cellStyle name="20 % - Accent4 2 2 2 4 2 3" xfId="17335"/>
    <cellStyle name="20 % - Accent4 2 2 2 4 2 4" xfId="22441"/>
    <cellStyle name="20 % - Accent4 2 2 2 4 3" xfId="6938"/>
    <cellStyle name="20 % - Accent4 2 2 2 4 3 2" xfId="25081"/>
    <cellStyle name="20 % - Accent4 2 2 2 4 4" xfId="12227"/>
    <cellStyle name="20 % - Accent4 2 2 2 4 5" xfId="14871"/>
    <cellStyle name="20 % - Accent4 2 2 2 4 6" xfId="19801"/>
    <cellStyle name="20 % - Accent4 2 2 2 5" xfId="3065"/>
    <cellStyle name="20 % - Accent4 2 2 2 5 2" xfId="8347"/>
    <cellStyle name="20 % - Accent4 2 2 2 5 2 2" xfId="26489"/>
    <cellStyle name="20 % - Accent4 2 2 2 5 3" xfId="16103"/>
    <cellStyle name="20 % - Accent4 2 2 2 5 4" xfId="21209"/>
    <cellStyle name="20 % - Accent4 2 2 2 6" xfId="5706"/>
    <cellStyle name="20 % - Accent4 2 2 2 6 2" xfId="23849"/>
    <cellStyle name="20 % - Accent4 2 2 2 7" xfId="10999"/>
    <cellStyle name="20 % - Accent4 2 2 2 8" xfId="13639"/>
    <cellStyle name="20 % - Accent4 2 2 2 9" xfId="18569"/>
    <cellStyle name="20 % - Accent4 2 2 3" xfId="599"/>
    <cellStyle name="20 % - Accent4 2 2 3 2" xfId="1304"/>
    <cellStyle name="20 % - Accent4 2 2 3 2 2" xfId="2536"/>
    <cellStyle name="20 % - Accent4 2 2 3 2 2 2" xfId="5178"/>
    <cellStyle name="20 % - Accent4 2 2 3 2 2 2 2" xfId="10459"/>
    <cellStyle name="20 % - Accent4 2 2 3 2 2 2 2 2" xfId="28601"/>
    <cellStyle name="20 % - Accent4 2 2 3 2 2 2 3" xfId="18215"/>
    <cellStyle name="20 % - Accent4 2 2 3 2 2 2 4" xfId="23321"/>
    <cellStyle name="20 % - Accent4 2 2 3 2 2 3" xfId="7818"/>
    <cellStyle name="20 % - Accent4 2 2 3 2 2 3 2" xfId="25961"/>
    <cellStyle name="20 % - Accent4 2 2 3 2 2 4" xfId="13107"/>
    <cellStyle name="20 % - Accent4 2 2 3 2 2 5" xfId="15751"/>
    <cellStyle name="20 % - Accent4 2 2 3 2 2 6" xfId="20681"/>
    <cellStyle name="20 % - Accent4 2 2 3 2 3" xfId="3946"/>
    <cellStyle name="20 % - Accent4 2 2 3 2 3 2" xfId="9227"/>
    <cellStyle name="20 % - Accent4 2 2 3 2 3 2 2" xfId="27369"/>
    <cellStyle name="20 % - Accent4 2 2 3 2 3 3" xfId="16983"/>
    <cellStyle name="20 % - Accent4 2 2 3 2 3 4" xfId="22089"/>
    <cellStyle name="20 % - Accent4 2 2 3 2 4" xfId="6586"/>
    <cellStyle name="20 % - Accent4 2 2 3 2 4 2" xfId="24729"/>
    <cellStyle name="20 % - Accent4 2 2 3 2 5" xfId="11875"/>
    <cellStyle name="20 % - Accent4 2 2 3 2 6" xfId="14519"/>
    <cellStyle name="20 % - Accent4 2 2 3 2 7" xfId="19449"/>
    <cellStyle name="20 % - Accent4 2 2 3 3" xfId="1832"/>
    <cellStyle name="20 % - Accent4 2 2 3 3 2" xfId="4474"/>
    <cellStyle name="20 % - Accent4 2 2 3 3 2 2" xfId="9755"/>
    <cellStyle name="20 % - Accent4 2 2 3 3 2 2 2" xfId="27897"/>
    <cellStyle name="20 % - Accent4 2 2 3 3 2 3" xfId="17511"/>
    <cellStyle name="20 % - Accent4 2 2 3 3 2 4" xfId="22617"/>
    <cellStyle name="20 % - Accent4 2 2 3 3 3" xfId="7114"/>
    <cellStyle name="20 % - Accent4 2 2 3 3 3 2" xfId="25257"/>
    <cellStyle name="20 % - Accent4 2 2 3 3 4" xfId="12403"/>
    <cellStyle name="20 % - Accent4 2 2 3 3 5" xfId="15047"/>
    <cellStyle name="20 % - Accent4 2 2 3 3 6" xfId="19977"/>
    <cellStyle name="20 % - Accent4 2 2 3 4" xfId="3241"/>
    <cellStyle name="20 % - Accent4 2 2 3 4 2" xfId="8523"/>
    <cellStyle name="20 % - Accent4 2 2 3 4 2 2" xfId="26665"/>
    <cellStyle name="20 % - Accent4 2 2 3 4 3" xfId="16279"/>
    <cellStyle name="20 % - Accent4 2 2 3 4 4" xfId="21385"/>
    <cellStyle name="20 % - Accent4 2 2 3 5" xfId="5882"/>
    <cellStyle name="20 % - Accent4 2 2 3 5 2" xfId="24025"/>
    <cellStyle name="20 % - Accent4 2 2 3 6" xfId="11171"/>
    <cellStyle name="20 % - Accent4 2 2 3 7" xfId="13815"/>
    <cellStyle name="20 % - Accent4 2 2 3 8" xfId="18745"/>
    <cellStyle name="20 % - Accent4 2 2 4" xfId="952"/>
    <cellStyle name="20 % - Accent4 2 2 4 2" xfId="2184"/>
    <cellStyle name="20 % - Accent4 2 2 4 2 2" xfId="4826"/>
    <cellStyle name="20 % - Accent4 2 2 4 2 2 2" xfId="10107"/>
    <cellStyle name="20 % - Accent4 2 2 4 2 2 2 2" xfId="28249"/>
    <cellStyle name="20 % - Accent4 2 2 4 2 2 3" xfId="17863"/>
    <cellStyle name="20 % - Accent4 2 2 4 2 2 4" xfId="22969"/>
    <cellStyle name="20 % - Accent4 2 2 4 2 3" xfId="7466"/>
    <cellStyle name="20 % - Accent4 2 2 4 2 3 2" xfId="25609"/>
    <cellStyle name="20 % - Accent4 2 2 4 2 4" xfId="12755"/>
    <cellStyle name="20 % - Accent4 2 2 4 2 5" xfId="15399"/>
    <cellStyle name="20 % - Accent4 2 2 4 2 6" xfId="20329"/>
    <cellStyle name="20 % - Accent4 2 2 4 3" xfId="3594"/>
    <cellStyle name="20 % - Accent4 2 2 4 3 2" xfId="8875"/>
    <cellStyle name="20 % - Accent4 2 2 4 3 2 2" xfId="27017"/>
    <cellStyle name="20 % - Accent4 2 2 4 3 3" xfId="16631"/>
    <cellStyle name="20 % - Accent4 2 2 4 3 4" xfId="21737"/>
    <cellStyle name="20 % - Accent4 2 2 4 4" xfId="6234"/>
    <cellStyle name="20 % - Accent4 2 2 4 4 2" xfId="24377"/>
    <cellStyle name="20 % - Accent4 2 2 4 5" xfId="11523"/>
    <cellStyle name="20 % - Accent4 2 2 4 6" xfId="14167"/>
    <cellStyle name="20 % - Accent4 2 2 4 7" xfId="19097"/>
    <cellStyle name="20 % - Accent4 2 2 5" xfId="1480"/>
    <cellStyle name="20 % - Accent4 2 2 5 2" xfId="4122"/>
    <cellStyle name="20 % - Accent4 2 2 5 2 2" xfId="9403"/>
    <cellStyle name="20 % - Accent4 2 2 5 2 2 2" xfId="27545"/>
    <cellStyle name="20 % - Accent4 2 2 5 2 3" xfId="17159"/>
    <cellStyle name="20 % - Accent4 2 2 5 2 4" xfId="22265"/>
    <cellStyle name="20 % - Accent4 2 2 5 3" xfId="6762"/>
    <cellStyle name="20 % - Accent4 2 2 5 3 2" xfId="24905"/>
    <cellStyle name="20 % - Accent4 2 2 5 4" xfId="12051"/>
    <cellStyle name="20 % - Accent4 2 2 5 5" xfId="14695"/>
    <cellStyle name="20 % - Accent4 2 2 5 6" xfId="19625"/>
    <cellStyle name="20 % - Accent4 2 2 6" xfId="2712"/>
    <cellStyle name="20 % - Accent4 2 2 6 2" xfId="5354"/>
    <cellStyle name="20 % - Accent4 2 2 6 2 2" xfId="10635"/>
    <cellStyle name="20 % - Accent4 2 2 6 2 2 2" xfId="28777"/>
    <cellStyle name="20 % - Accent4 2 2 6 2 3" xfId="23497"/>
    <cellStyle name="20 % - Accent4 2 2 6 3" xfId="7994"/>
    <cellStyle name="20 % - Accent4 2 2 6 3 2" xfId="26137"/>
    <cellStyle name="20 % - Accent4 2 2 6 4" xfId="13283"/>
    <cellStyle name="20 % - Accent4 2 2 6 5" xfId="15927"/>
    <cellStyle name="20 % - Accent4 2 2 6 6" xfId="20857"/>
    <cellStyle name="20 % - Accent4 2 2 7" xfId="2889"/>
    <cellStyle name="20 % - Accent4 2 2 7 2" xfId="8171"/>
    <cellStyle name="20 % - Accent4 2 2 7 2 2" xfId="26313"/>
    <cellStyle name="20 % - Accent4 2 2 7 3" xfId="21033"/>
    <cellStyle name="20 % - Accent4 2 2 8" xfId="5530"/>
    <cellStyle name="20 % - Accent4 2 2 8 2" xfId="23673"/>
    <cellStyle name="20 % - Accent4 2 2 9" xfId="10823"/>
    <cellStyle name="20 % - Accent4 2 3" xfId="336"/>
    <cellStyle name="20 % - Accent4 2 3 2" xfId="689"/>
    <cellStyle name="20 % - Accent4 2 3 2 2" xfId="1921"/>
    <cellStyle name="20 % - Accent4 2 3 2 2 2" xfId="4563"/>
    <cellStyle name="20 % - Accent4 2 3 2 2 2 2" xfId="9844"/>
    <cellStyle name="20 % - Accent4 2 3 2 2 2 2 2" xfId="27986"/>
    <cellStyle name="20 % - Accent4 2 3 2 2 2 3" xfId="17600"/>
    <cellStyle name="20 % - Accent4 2 3 2 2 2 4" xfId="22706"/>
    <cellStyle name="20 % - Accent4 2 3 2 2 3" xfId="7203"/>
    <cellStyle name="20 % - Accent4 2 3 2 2 3 2" xfId="25346"/>
    <cellStyle name="20 % - Accent4 2 3 2 2 4" xfId="12492"/>
    <cellStyle name="20 % - Accent4 2 3 2 2 5" xfId="15136"/>
    <cellStyle name="20 % - Accent4 2 3 2 2 6" xfId="20066"/>
    <cellStyle name="20 % - Accent4 2 3 2 3" xfId="3331"/>
    <cellStyle name="20 % - Accent4 2 3 2 3 2" xfId="8612"/>
    <cellStyle name="20 % - Accent4 2 3 2 3 2 2" xfId="26754"/>
    <cellStyle name="20 % - Accent4 2 3 2 3 3" xfId="16368"/>
    <cellStyle name="20 % - Accent4 2 3 2 3 4" xfId="21474"/>
    <cellStyle name="20 % - Accent4 2 3 2 4" xfId="5971"/>
    <cellStyle name="20 % - Accent4 2 3 2 4 2" xfId="24114"/>
    <cellStyle name="20 % - Accent4 2 3 2 5" xfId="11260"/>
    <cellStyle name="20 % - Accent4 2 3 2 6" xfId="13904"/>
    <cellStyle name="20 % - Accent4 2 3 2 7" xfId="18834"/>
    <cellStyle name="20 % - Accent4 2 3 3" xfId="1041"/>
    <cellStyle name="20 % - Accent4 2 3 3 2" xfId="2273"/>
    <cellStyle name="20 % - Accent4 2 3 3 2 2" xfId="4915"/>
    <cellStyle name="20 % - Accent4 2 3 3 2 2 2" xfId="10196"/>
    <cellStyle name="20 % - Accent4 2 3 3 2 2 2 2" xfId="28338"/>
    <cellStyle name="20 % - Accent4 2 3 3 2 2 3" xfId="17952"/>
    <cellStyle name="20 % - Accent4 2 3 3 2 2 4" xfId="23058"/>
    <cellStyle name="20 % - Accent4 2 3 3 2 3" xfId="7555"/>
    <cellStyle name="20 % - Accent4 2 3 3 2 3 2" xfId="25698"/>
    <cellStyle name="20 % - Accent4 2 3 3 2 4" xfId="12844"/>
    <cellStyle name="20 % - Accent4 2 3 3 2 5" xfId="15488"/>
    <cellStyle name="20 % - Accent4 2 3 3 2 6" xfId="20418"/>
    <cellStyle name="20 % - Accent4 2 3 3 3" xfId="3683"/>
    <cellStyle name="20 % - Accent4 2 3 3 3 2" xfId="8964"/>
    <cellStyle name="20 % - Accent4 2 3 3 3 2 2" xfId="27106"/>
    <cellStyle name="20 % - Accent4 2 3 3 3 3" xfId="16720"/>
    <cellStyle name="20 % - Accent4 2 3 3 3 4" xfId="21826"/>
    <cellStyle name="20 % - Accent4 2 3 3 4" xfId="6323"/>
    <cellStyle name="20 % - Accent4 2 3 3 4 2" xfId="24466"/>
    <cellStyle name="20 % - Accent4 2 3 3 5" xfId="11612"/>
    <cellStyle name="20 % - Accent4 2 3 3 6" xfId="14256"/>
    <cellStyle name="20 % - Accent4 2 3 3 7" xfId="19186"/>
    <cellStyle name="20 % - Accent4 2 3 4" xfId="1569"/>
    <cellStyle name="20 % - Accent4 2 3 4 2" xfId="4211"/>
    <cellStyle name="20 % - Accent4 2 3 4 2 2" xfId="9492"/>
    <cellStyle name="20 % - Accent4 2 3 4 2 2 2" xfId="27634"/>
    <cellStyle name="20 % - Accent4 2 3 4 2 3" xfId="17248"/>
    <cellStyle name="20 % - Accent4 2 3 4 2 4" xfId="22354"/>
    <cellStyle name="20 % - Accent4 2 3 4 3" xfId="6851"/>
    <cellStyle name="20 % - Accent4 2 3 4 3 2" xfId="24994"/>
    <cellStyle name="20 % - Accent4 2 3 4 4" xfId="12140"/>
    <cellStyle name="20 % - Accent4 2 3 4 5" xfId="14784"/>
    <cellStyle name="20 % - Accent4 2 3 4 6" xfId="19714"/>
    <cellStyle name="20 % - Accent4 2 3 5" xfId="2978"/>
    <cellStyle name="20 % - Accent4 2 3 5 2" xfId="8260"/>
    <cellStyle name="20 % - Accent4 2 3 5 2 2" xfId="26402"/>
    <cellStyle name="20 % - Accent4 2 3 5 3" xfId="16016"/>
    <cellStyle name="20 % - Accent4 2 3 5 4" xfId="21122"/>
    <cellStyle name="20 % - Accent4 2 3 6" xfId="5619"/>
    <cellStyle name="20 % - Accent4 2 3 6 2" xfId="23762"/>
    <cellStyle name="20 % - Accent4 2 3 7" xfId="10914"/>
    <cellStyle name="20 % - Accent4 2 3 8" xfId="13552"/>
    <cellStyle name="20 % - Accent4 2 3 9" xfId="18482"/>
    <cellStyle name="20 % - Accent4 2 4" xfId="512"/>
    <cellStyle name="20 % - Accent4 2 4 2" xfId="1217"/>
    <cellStyle name="20 % - Accent4 2 4 2 2" xfId="2449"/>
    <cellStyle name="20 % - Accent4 2 4 2 2 2" xfId="5091"/>
    <cellStyle name="20 % - Accent4 2 4 2 2 2 2" xfId="10372"/>
    <cellStyle name="20 % - Accent4 2 4 2 2 2 2 2" xfId="28514"/>
    <cellStyle name="20 % - Accent4 2 4 2 2 2 3" xfId="18128"/>
    <cellStyle name="20 % - Accent4 2 4 2 2 2 4" xfId="23234"/>
    <cellStyle name="20 % - Accent4 2 4 2 2 3" xfId="7731"/>
    <cellStyle name="20 % - Accent4 2 4 2 2 3 2" xfId="25874"/>
    <cellStyle name="20 % - Accent4 2 4 2 2 4" xfId="13020"/>
    <cellStyle name="20 % - Accent4 2 4 2 2 5" xfId="15664"/>
    <cellStyle name="20 % - Accent4 2 4 2 2 6" xfId="20594"/>
    <cellStyle name="20 % - Accent4 2 4 2 3" xfId="3859"/>
    <cellStyle name="20 % - Accent4 2 4 2 3 2" xfId="9140"/>
    <cellStyle name="20 % - Accent4 2 4 2 3 2 2" xfId="27282"/>
    <cellStyle name="20 % - Accent4 2 4 2 3 3" xfId="16896"/>
    <cellStyle name="20 % - Accent4 2 4 2 3 4" xfId="22002"/>
    <cellStyle name="20 % - Accent4 2 4 2 4" xfId="6499"/>
    <cellStyle name="20 % - Accent4 2 4 2 4 2" xfId="24642"/>
    <cellStyle name="20 % - Accent4 2 4 2 5" xfId="11788"/>
    <cellStyle name="20 % - Accent4 2 4 2 6" xfId="14432"/>
    <cellStyle name="20 % - Accent4 2 4 2 7" xfId="19362"/>
    <cellStyle name="20 % - Accent4 2 4 3" xfId="1745"/>
    <cellStyle name="20 % - Accent4 2 4 3 2" xfId="4387"/>
    <cellStyle name="20 % - Accent4 2 4 3 2 2" xfId="9668"/>
    <cellStyle name="20 % - Accent4 2 4 3 2 2 2" xfId="27810"/>
    <cellStyle name="20 % - Accent4 2 4 3 2 3" xfId="17424"/>
    <cellStyle name="20 % - Accent4 2 4 3 2 4" xfId="22530"/>
    <cellStyle name="20 % - Accent4 2 4 3 3" xfId="7027"/>
    <cellStyle name="20 % - Accent4 2 4 3 3 2" xfId="25170"/>
    <cellStyle name="20 % - Accent4 2 4 3 4" xfId="12316"/>
    <cellStyle name="20 % - Accent4 2 4 3 5" xfId="14960"/>
    <cellStyle name="20 % - Accent4 2 4 3 6" xfId="19890"/>
    <cellStyle name="20 % - Accent4 2 4 4" xfId="3154"/>
    <cellStyle name="20 % - Accent4 2 4 4 2" xfId="8436"/>
    <cellStyle name="20 % - Accent4 2 4 4 2 2" xfId="26578"/>
    <cellStyle name="20 % - Accent4 2 4 4 3" xfId="16192"/>
    <cellStyle name="20 % - Accent4 2 4 4 4" xfId="21298"/>
    <cellStyle name="20 % - Accent4 2 4 5" xfId="5795"/>
    <cellStyle name="20 % - Accent4 2 4 5 2" xfId="23938"/>
    <cellStyle name="20 % - Accent4 2 4 6" xfId="11086"/>
    <cellStyle name="20 % - Accent4 2 4 7" xfId="13728"/>
    <cellStyle name="20 % - Accent4 2 4 8" xfId="18658"/>
    <cellStyle name="20 % - Accent4 2 5" xfId="865"/>
    <cellStyle name="20 % - Accent4 2 5 2" xfId="2097"/>
    <cellStyle name="20 % - Accent4 2 5 2 2" xfId="4739"/>
    <cellStyle name="20 % - Accent4 2 5 2 2 2" xfId="10020"/>
    <cellStyle name="20 % - Accent4 2 5 2 2 2 2" xfId="28162"/>
    <cellStyle name="20 % - Accent4 2 5 2 2 3" xfId="17776"/>
    <cellStyle name="20 % - Accent4 2 5 2 2 4" xfId="22882"/>
    <cellStyle name="20 % - Accent4 2 5 2 3" xfId="7379"/>
    <cellStyle name="20 % - Accent4 2 5 2 3 2" xfId="25522"/>
    <cellStyle name="20 % - Accent4 2 5 2 4" xfId="12668"/>
    <cellStyle name="20 % - Accent4 2 5 2 5" xfId="15312"/>
    <cellStyle name="20 % - Accent4 2 5 2 6" xfId="20242"/>
    <cellStyle name="20 % - Accent4 2 5 3" xfId="3507"/>
    <cellStyle name="20 % - Accent4 2 5 3 2" xfId="8788"/>
    <cellStyle name="20 % - Accent4 2 5 3 2 2" xfId="26930"/>
    <cellStyle name="20 % - Accent4 2 5 3 3" xfId="16544"/>
    <cellStyle name="20 % - Accent4 2 5 3 4" xfId="21650"/>
    <cellStyle name="20 % - Accent4 2 5 4" xfId="6147"/>
    <cellStyle name="20 % - Accent4 2 5 4 2" xfId="24290"/>
    <cellStyle name="20 % - Accent4 2 5 5" xfId="11436"/>
    <cellStyle name="20 % - Accent4 2 5 6" xfId="14080"/>
    <cellStyle name="20 % - Accent4 2 5 7" xfId="19010"/>
    <cellStyle name="20 % - Accent4 2 6" xfId="1393"/>
    <cellStyle name="20 % - Accent4 2 6 2" xfId="4035"/>
    <cellStyle name="20 % - Accent4 2 6 2 2" xfId="9316"/>
    <cellStyle name="20 % - Accent4 2 6 2 2 2" xfId="27458"/>
    <cellStyle name="20 % - Accent4 2 6 2 3" xfId="17072"/>
    <cellStyle name="20 % - Accent4 2 6 2 4" xfId="22178"/>
    <cellStyle name="20 % - Accent4 2 6 3" xfId="6675"/>
    <cellStyle name="20 % - Accent4 2 6 3 2" xfId="24818"/>
    <cellStyle name="20 % - Accent4 2 6 4" xfId="11964"/>
    <cellStyle name="20 % - Accent4 2 6 5" xfId="14608"/>
    <cellStyle name="20 % - Accent4 2 6 6" xfId="19538"/>
    <cellStyle name="20 % - Accent4 2 7" xfId="2625"/>
    <cellStyle name="20 % - Accent4 2 7 2" xfId="5267"/>
    <cellStyle name="20 % - Accent4 2 7 2 2" xfId="10548"/>
    <cellStyle name="20 % - Accent4 2 7 2 2 2" xfId="28690"/>
    <cellStyle name="20 % - Accent4 2 7 2 3" xfId="23410"/>
    <cellStyle name="20 % - Accent4 2 7 3" xfId="7907"/>
    <cellStyle name="20 % - Accent4 2 7 3 2" xfId="26050"/>
    <cellStyle name="20 % - Accent4 2 7 4" xfId="13196"/>
    <cellStyle name="20 % - Accent4 2 7 5" xfId="15840"/>
    <cellStyle name="20 % - Accent4 2 7 6" xfId="20770"/>
    <cellStyle name="20 % - Accent4 2 8" xfId="2802"/>
    <cellStyle name="20 % - Accent4 2 8 2" xfId="8084"/>
    <cellStyle name="20 % - Accent4 2 8 2 2" xfId="26226"/>
    <cellStyle name="20 % - Accent4 2 8 3" xfId="20946"/>
    <cellStyle name="20 % - Accent4 2 9" xfId="5443"/>
    <cellStyle name="20 % - Accent4 2 9 2" xfId="23586"/>
    <cellStyle name="20 % - Accent4 3" xfId="174"/>
    <cellStyle name="20 % - Accent4 3 10" xfId="13400"/>
    <cellStyle name="20 % - Accent4 3 11" xfId="18330"/>
    <cellStyle name="20 % - Accent4 3 2" xfId="360"/>
    <cellStyle name="20 % - Accent4 3 2 2" xfId="713"/>
    <cellStyle name="20 % - Accent4 3 2 2 2" xfId="1945"/>
    <cellStyle name="20 % - Accent4 3 2 2 2 2" xfId="4587"/>
    <cellStyle name="20 % - Accent4 3 2 2 2 2 2" xfId="9868"/>
    <cellStyle name="20 % - Accent4 3 2 2 2 2 2 2" xfId="28010"/>
    <cellStyle name="20 % - Accent4 3 2 2 2 2 3" xfId="17624"/>
    <cellStyle name="20 % - Accent4 3 2 2 2 2 4" xfId="22730"/>
    <cellStyle name="20 % - Accent4 3 2 2 2 3" xfId="7227"/>
    <cellStyle name="20 % - Accent4 3 2 2 2 3 2" xfId="25370"/>
    <cellStyle name="20 % - Accent4 3 2 2 2 4" xfId="12516"/>
    <cellStyle name="20 % - Accent4 3 2 2 2 5" xfId="15160"/>
    <cellStyle name="20 % - Accent4 3 2 2 2 6" xfId="20090"/>
    <cellStyle name="20 % - Accent4 3 2 2 3" xfId="3355"/>
    <cellStyle name="20 % - Accent4 3 2 2 3 2" xfId="8636"/>
    <cellStyle name="20 % - Accent4 3 2 2 3 2 2" xfId="26778"/>
    <cellStyle name="20 % - Accent4 3 2 2 3 3" xfId="16392"/>
    <cellStyle name="20 % - Accent4 3 2 2 3 4" xfId="21498"/>
    <cellStyle name="20 % - Accent4 3 2 2 4" xfId="5995"/>
    <cellStyle name="20 % - Accent4 3 2 2 4 2" xfId="24138"/>
    <cellStyle name="20 % - Accent4 3 2 2 5" xfId="11284"/>
    <cellStyle name="20 % - Accent4 3 2 2 6" xfId="13928"/>
    <cellStyle name="20 % - Accent4 3 2 2 7" xfId="18858"/>
    <cellStyle name="20 % - Accent4 3 2 3" xfId="1065"/>
    <cellStyle name="20 % - Accent4 3 2 3 2" xfId="2297"/>
    <cellStyle name="20 % - Accent4 3 2 3 2 2" xfId="4939"/>
    <cellStyle name="20 % - Accent4 3 2 3 2 2 2" xfId="10220"/>
    <cellStyle name="20 % - Accent4 3 2 3 2 2 2 2" xfId="28362"/>
    <cellStyle name="20 % - Accent4 3 2 3 2 2 3" xfId="17976"/>
    <cellStyle name="20 % - Accent4 3 2 3 2 2 4" xfId="23082"/>
    <cellStyle name="20 % - Accent4 3 2 3 2 3" xfId="7579"/>
    <cellStyle name="20 % - Accent4 3 2 3 2 3 2" xfId="25722"/>
    <cellStyle name="20 % - Accent4 3 2 3 2 4" xfId="12868"/>
    <cellStyle name="20 % - Accent4 3 2 3 2 5" xfId="15512"/>
    <cellStyle name="20 % - Accent4 3 2 3 2 6" xfId="20442"/>
    <cellStyle name="20 % - Accent4 3 2 3 3" xfId="3707"/>
    <cellStyle name="20 % - Accent4 3 2 3 3 2" xfId="8988"/>
    <cellStyle name="20 % - Accent4 3 2 3 3 2 2" xfId="27130"/>
    <cellStyle name="20 % - Accent4 3 2 3 3 3" xfId="16744"/>
    <cellStyle name="20 % - Accent4 3 2 3 3 4" xfId="21850"/>
    <cellStyle name="20 % - Accent4 3 2 3 4" xfId="6347"/>
    <cellStyle name="20 % - Accent4 3 2 3 4 2" xfId="24490"/>
    <cellStyle name="20 % - Accent4 3 2 3 5" xfId="11636"/>
    <cellStyle name="20 % - Accent4 3 2 3 6" xfId="14280"/>
    <cellStyle name="20 % - Accent4 3 2 3 7" xfId="19210"/>
    <cellStyle name="20 % - Accent4 3 2 4" xfId="1593"/>
    <cellStyle name="20 % - Accent4 3 2 4 2" xfId="4235"/>
    <cellStyle name="20 % - Accent4 3 2 4 2 2" xfId="9516"/>
    <cellStyle name="20 % - Accent4 3 2 4 2 2 2" xfId="27658"/>
    <cellStyle name="20 % - Accent4 3 2 4 2 3" xfId="17272"/>
    <cellStyle name="20 % - Accent4 3 2 4 2 4" xfId="22378"/>
    <cellStyle name="20 % - Accent4 3 2 4 3" xfId="6875"/>
    <cellStyle name="20 % - Accent4 3 2 4 3 2" xfId="25018"/>
    <cellStyle name="20 % - Accent4 3 2 4 4" xfId="12164"/>
    <cellStyle name="20 % - Accent4 3 2 4 5" xfId="14808"/>
    <cellStyle name="20 % - Accent4 3 2 4 6" xfId="19738"/>
    <cellStyle name="20 % - Accent4 3 2 5" xfId="3002"/>
    <cellStyle name="20 % - Accent4 3 2 5 2" xfId="8284"/>
    <cellStyle name="20 % - Accent4 3 2 5 2 2" xfId="26426"/>
    <cellStyle name="20 % - Accent4 3 2 5 3" xfId="16040"/>
    <cellStyle name="20 % - Accent4 3 2 5 4" xfId="21146"/>
    <cellStyle name="20 % - Accent4 3 2 6" xfId="5643"/>
    <cellStyle name="20 % - Accent4 3 2 6 2" xfId="23786"/>
    <cellStyle name="20 % - Accent4 3 2 7" xfId="10938"/>
    <cellStyle name="20 % - Accent4 3 2 8" xfId="13576"/>
    <cellStyle name="20 % - Accent4 3 2 9" xfId="18506"/>
    <cellStyle name="20 % - Accent4 3 3" xfId="536"/>
    <cellStyle name="20 % - Accent4 3 3 2" xfId="1241"/>
    <cellStyle name="20 % - Accent4 3 3 2 2" xfId="2473"/>
    <cellStyle name="20 % - Accent4 3 3 2 2 2" xfId="5115"/>
    <cellStyle name="20 % - Accent4 3 3 2 2 2 2" xfId="10396"/>
    <cellStyle name="20 % - Accent4 3 3 2 2 2 2 2" xfId="28538"/>
    <cellStyle name="20 % - Accent4 3 3 2 2 2 3" xfId="18152"/>
    <cellStyle name="20 % - Accent4 3 3 2 2 2 4" xfId="23258"/>
    <cellStyle name="20 % - Accent4 3 3 2 2 3" xfId="7755"/>
    <cellStyle name="20 % - Accent4 3 3 2 2 3 2" xfId="25898"/>
    <cellStyle name="20 % - Accent4 3 3 2 2 4" xfId="13044"/>
    <cellStyle name="20 % - Accent4 3 3 2 2 5" xfId="15688"/>
    <cellStyle name="20 % - Accent4 3 3 2 2 6" xfId="20618"/>
    <cellStyle name="20 % - Accent4 3 3 2 3" xfId="3883"/>
    <cellStyle name="20 % - Accent4 3 3 2 3 2" xfId="9164"/>
    <cellStyle name="20 % - Accent4 3 3 2 3 2 2" xfId="27306"/>
    <cellStyle name="20 % - Accent4 3 3 2 3 3" xfId="16920"/>
    <cellStyle name="20 % - Accent4 3 3 2 3 4" xfId="22026"/>
    <cellStyle name="20 % - Accent4 3 3 2 4" xfId="6523"/>
    <cellStyle name="20 % - Accent4 3 3 2 4 2" xfId="24666"/>
    <cellStyle name="20 % - Accent4 3 3 2 5" xfId="11812"/>
    <cellStyle name="20 % - Accent4 3 3 2 6" xfId="14456"/>
    <cellStyle name="20 % - Accent4 3 3 2 7" xfId="19386"/>
    <cellStyle name="20 % - Accent4 3 3 3" xfId="1769"/>
    <cellStyle name="20 % - Accent4 3 3 3 2" xfId="4411"/>
    <cellStyle name="20 % - Accent4 3 3 3 2 2" xfId="9692"/>
    <cellStyle name="20 % - Accent4 3 3 3 2 2 2" xfId="27834"/>
    <cellStyle name="20 % - Accent4 3 3 3 2 3" xfId="17448"/>
    <cellStyle name="20 % - Accent4 3 3 3 2 4" xfId="22554"/>
    <cellStyle name="20 % - Accent4 3 3 3 3" xfId="7051"/>
    <cellStyle name="20 % - Accent4 3 3 3 3 2" xfId="25194"/>
    <cellStyle name="20 % - Accent4 3 3 3 4" xfId="12340"/>
    <cellStyle name="20 % - Accent4 3 3 3 5" xfId="14984"/>
    <cellStyle name="20 % - Accent4 3 3 3 6" xfId="19914"/>
    <cellStyle name="20 % - Accent4 3 3 4" xfId="3178"/>
    <cellStyle name="20 % - Accent4 3 3 4 2" xfId="8460"/>
    <cellStyle name="20 % - Accent4 3 3 4 2 2" xfId="26602"/>
    <cellStyle name="20 % - Accent4 3 3 4 3" xfId="16216"/>
    <cellStyle name="20 % - Accent4 3 3 4 4" xfId="21322"/>
    <cellStyle name="20 % - Accent4 3 3 5" xfId="5819"/>
    <cellStyle name="20 % - Accent4 3 3 5 2" xfId="23962"/>
    <cellStyle name="20 % - Accent4 3 3 6" xfId="11110"/>
    <cellStyle name="20 % - Accent4 3 3 7" xfId="13752"/>
    <cellStyle name="20 % - Accent4 3 3 8" xfId="18682"/>
    <cellStyle name="20 % - Accent4 3 4" xfId="889"/>
    <cellStyle name="20 % - Accent4 3 4 2" xfId="2121"/>
    <cellStyle name="20 % - Accent4 3 4 2 2" xfId="4763"/>
    <cellStyle name="20 % - Accent4 3 4 2 2 2" xfId="10044"/>
    <cellStyle name="20 % - Accent4 3 4 2 2 2 2" xfId="28186"/>
    <cellStyle name="20 % - Accent4 3 4 2 2 3" xfId="17800"/>
    <cellStyle name="20 % - Accent4 3 4 2 2 4" xfId="22906"/>
    <cellStyle name="20 % - Accent4 3 4 2 3" xfId="7403"/>
    <cellStyle name="20 % - Accent4 3 4 2 3 2" xfId="25546"/>
    <cellStyle name="20 % - Accent4 3 4 2 4" xfId="12692"/>
    <cellStyle name="20 % - Accent4 3 4 2 5" xfId="15336"/>
    <cellStyle name="20 % - Accent4 3 4 2 6" xfId="20266"/>
    <cellStyle name="20 % - Accent4 3 4 3" xfId="3531"/>
    <cellStyle name="20 % - Accent4 3 4 3 2" xfId="8812"/>
    <cellStyle name="20 % - Accent4 3 4 3 2 2" xfId="26954"/>
    <cellStyle name="20 % - Accent4 3 4 3 3" xfId="16568"/>
    <cellStyle name="20 % - Accent4 3 4 3 4" xfId="21674"/>
    <cellStyle name="20 % - Accent4 3 4 4" xfId="6171"/>
    <cellStyle name="20 % - Accent4 3 4 4 2" xfId="24314"/>
    <cellStyle name="20 % - Accent4 3 4 5" xfId="11460"/>
    <cellStyle name="20 % - Accent4 3 4 6" xfId="14104"/>
    <cellStyle name="20 % - Accent4 3 4 7" xfId="19034"/>
    <cellStyle name="20 % - Accent4 3 5" xfId="1417"/>
    <cellStyle name="20 % - Accent4 3 5 2" xfId="4059"/>
    <cellStyle name="20 % - Accent4 3 5 2 2" xfId="9340"/>
    <cellStyle name="20 % - Accent4 3 5 2 2 2" xfId="27482"/>
    <cellStyle name="20 % - Accent4 3 5 2 3" xfId="17096"/>
    <cellStyle name="20 % - Accent4 3 5 2 4" xfId="22202"/>
    <cellStyle name="20 % - Accent4 3 5 3" xfId="6699"/>
    <cellStyle name="20 % - Accent4 3 5 3 2" xfId="24842"/>
    <cellStyle name="20 % - Accent4 3 5 4" xfId="11988"/>
    <cellStyle name="20 % - Accent4 3 5 5" xfId="14632"/>
    <cellStyle name="20 % - Accent4 3 5 6" xfId="19562"/>
    <cellStyle name="20 % - Accent4 3 6" xfId="2649"/>
    <cellStyle name="20 % - Accent4 3 6 2" xfId="5291"/>
    <cellStyle name="20 % - Accent4 3 6 2 2" xfId="10572"/>
    <cellStyle name="20 % - Accent4 3 6 2 2 2" xfId="28714"/>
    <cellStyle name="20 % - Accent4 3 6 2 3" xfId="23434"/>
    <cellStyle name="20 % - Accent4 3 6 3" xfId="7931"/>
    <cellStyle name="20 % - Accent4 3 6 3 2" xfId="26074"/>
    <cellStyle name="20 % - Accent4 3 6 4" xfId="13220"/>
    <cellStyle name="20 % - Accent4 3 6 5" xfId="15864"/>
    <cellStyle name="20 % - Accent4 3 6 6" xfId="20794"/>
    <cellStyle name="20 % - Accent4 3 7" xfId="2826"/>
    <cellStyle name="20 % - Accent4 3 7 2" xfId="8108"/>
    <cellStyle name="20 % - Accent4 3 7 2 2" xfId="26250"/>
    <cellStyle name="20 % - Accent4 3 7 3" xfId="20970"/>
    <cellStyle name="20 % - Accent4 3 8" xfId="5467"/>
    <cellStyle name="20 % - Accent4 3 8 2" xfId="23610"/>
    <cellStyle name="20 % - Accent4 3 9" xfId="10760"/>
    <cellStyle name="20 % - Accent4 4" xfId="272"/>
    <cellStyle name="20 % - Accent4 4 2" xfId="624"/>
    <cellStyle name="20 % - Accent4 4 2 2" xfId="1856"/>
    <cellStyle name="20 % - Accent4 4 2 2 2" xfId="4498"/>
    <cellStyle name="20 % - Accent4 4 2 2 2 2" xfId="9779"/>
    <cellStyle name="20 % - Accent4 4 2 2 2 2 2" xfId="27921"/>
    <cellStyle name="20 % - Accent4 4 2 2 2 3" xfId="17535"/>
    <cellStyle name="20 % - Accent4 4 2 2 2 4" xfId="22641"/>
    <cellStyle name="20 % - Accent4 4 2 2 3" xfId="7138"/>
    <cellStyle name="20 % - Accent4 4 2 2 3 2" xfId="25281"/>
    <cellStyle name="20 % - Accent4 4 2 2 4" xfId="12427"/>
    <cellStyle name="20 % - Accent4 4 2 2 5" xfId="15071"/>
    <cellStyle name="20 % - Accent4 4 2 2 6" xfId="20001"/>
    <cellStyle name="20 % - Accent4 4 2 3" xfId="3266"/>
    <cellStyle name="20 % - Accent4 4 2 3 2" xfId="8547"/>
    <cellStyle name="20 % - Accent4 4 2 3 2 2" xfId="26689"/>
    <cellStyle name="20 % - Accent4 4 2 3 3" xfId="16303"/>
    <cellStyle name="20 % - Accent4 4 2 3 4" xfId="21409"/>
    <cellStyle name="20 % - Accent4 4 2 4" xfId="5906"/>
    <cellStyle name="20 % - Accent4 4 2 4 2" xfId="24049"/>
    <cellStyle name="20 % - Accent4 4 2 5" xfId="11195"/>
    <cellStyle name="20 % - Accent4 4 2 6" xfId="13839"/>
    <cellStyle name="20 % - Accent4 4 2 7" xfId="18769"/>
    <cellStyle name="20 % - Accent4 4 3" xfId="976"/>
    <cellStyle name="20 % - Accent4 4 3 2" xfId="2208"/>
    <cellStyle name="20 % - Accent4 4 3 2 2" xfId="4850"/>
    <cellStyle name="20 % - Accent4 4 3 2 2 2" xfId="10131"/>
    <cellStyle name="20 % - Accent4 4 3 2 2 2 2" xfId="28273"/>
    <cellStyle name="20 % - Accent4 4 3 2 2 3" xfId="17887"/>
    <cellStyle name="20 % - Accent4 4 3 2 2 4" xfId="22993"/>
    <cellStyle name="20 % - Accent4 4 3 2 3" xfId="7490"/>
    <cellStyle name="20 % - Accent4 4 3 2 3 2" xfId="25633"/>
    <cellStyle name="20 % - Accent4 4 3 2 4" xfId="12779"/>
    <cellStyle name="20 % - Accent4 4 3 2 5" xfId="15423"/>
    <cellStyle name="20 % - Accent4 4 3 2 6" xfId="20353"/>
    <cellStyle name="20 % - Accent4 4 3 3" xfId="3618"/>
    <cellStyle name="20 % - Accent4 4 3 3 2" xfId="8899"/>
    <cellStyle name="20 % - Accent4 4 3 3 2 2" xfId="27041"/>
    <cellStyle name="20 % - Accent4 4 3 3 3" xfId="16655"/>
    <cellStyle name="20 % - Accent4 4 3 3 4" xfId="21761"/>
    <cellStyle name="20 % - Accent4 4 3 4" xfId="6258"/>
    <cellStyle name="20 % - Accent4 4 3 4 2" xfId="24401"/>
    <cellStyle name="20 % - Accent4 4 3 5" xfId="11547"/>
    <cellStyle name="20 % - Accent4 4 3 6" xfId="14191"/>
    <cellStyle name="20 % - Accent4 4 3 7" xfId="19121"/>
    <cellStyle name="20 % - Accent4 4 4" xfId="1504"/>
    <cellStyle name="20 % - Accent4 4 4 2" xfId="4146"/>
    <cellStyle name="20 % - Accent4 4 4 2 2" xfId="9427"/>
    <cellStyle name="20 % - Accent4 4 4 2 2 2" xfId="27569"/>
    <cellStyle name="20 % - Accent4 4 4 2 3" xfId="17183"/>
    <cellStyle name="20 % - Accent4 4 4 2 4" xfId="22289"/>
    <cellStyle name="20 % - Accent4 4 4 3" xfId="6786"/>
    <cellStyle name="20 % - Accent4 4 4 3 2" xfId="24929"/>
    <cellStyle name="20 % - Accent4 4 4 4" xfId="12075"/>
    <cellStyle name="20 % - Accent4 4 4 5" xfId="14719"/>
    <cellStyle name="20 % - Accent4 4 4 6" xfId="19649"/>
    <cellStyle name="20 % - Accent4 4 5" xfId="2913"/>
    <cellStyle name="20 % - Accent4 4 5 2" xfId="8195"/>
    <cellStyle name="20 % - Accent4 4 5 2 2" xfId="26337"/>
    <cellStyle name="20 % - Accent4 4 5 3" xfId="15951"/>
    <cellStyle name="20 % - Accent4 4 5 4" xfId="21057"/>
    <cellStyle name="20 % - Accent4 4 6" xfId="5554"/>
    <cellStyle name="20 % - Accent4 4 6 2" xfId="23697"/>
    <cellStyle name="20 % - Accent4 4 7" xfId="10852"/>
    <cellStyle name="20 % - Accent4 4 8" xfId="13487"/>
    <cellStyle name="20 % - Accent4 4 9" xfId="18418"/>
    <cellStyle name="20 % - Accent4 5" xfId="444"/>
    <cellStyle name="20 % - Accent4 5 2" xfId="1149"/>
    <cellStyle name="20 % - Accent4 5 2 2" xfId="2381"/>
    <cellStyle name="20 % - Accent4 5 2 2 2" xfId="5023"/>
    <cellStyle name="20 % - Accent4 5 2 2 2 2" xfId="10304"/>
    <cellStyle name="20 % - Accent4 5 2 2 2 2 2" xfId="28446"/>
    <cellStyle name="20 % - Accent4 5 2 2 2 3" xfId="18060"/>
    <cellStyle name="20 % - Accent4 5 2 2 2 4" xfId="23166"/>
    <cellStyle name="20 % - Accent4 5 2 2 3" xfId="7663"/>
    <cellStyle name="20 % - Accent4 5 2 2 3 2" xfId="25806"/>
    <cellStyle name="20 % - Accent4 5 2 2 4" xfId="12952"/>
    <cellStyle name="20 % - Accent4 5 2 2 5" xfId="15596"/>
    <cellStyle name="20 % - Accent4 5 2 2 6" xfId="20526"/>
    <cellStyle name="20 % - Accent4 5 2 3" xfId="3791"/>
    <cellStyle name="20 % - Accent4 5 2 3 2" xfId="9072"/>
    <cellStyle name="20 % - Accent4 5 2 3 2 2" xfId="27214"/>
    <cellStyle name="20 % - Accent4 5 2 3 3" xfId="16828"/>
    <cellStyle name="20 % - Accent4 5 2 3 4" xfId="21934"/>
    <cellStyle name="20 % - Accent4 5 2 4" xfId="6431"/>
    <cellStyle name="20 % - Accent4 5 2 4 2" xfId="24574"/>
    <cellStyle name="20 % - Accent4 5 2 5" xfId="11720"/>
    <cellStyle name="20 % - Accent4 5 2 6" xfId="14364"/>
    <cellStyle name="20 % - Accent4 5 2 7" xfId="19294"/>
    <cellStyle name="20 % - Accent4 5 3" xfId="1677"/>
    <cellStyle name="20 % - Accent4 5 3 2" xfId="4319"/>
    <cellStyle name="20 % - Accent4 5 3 2 2" xfId="9600"/>
    <cellStyle name="20 % - Accent4 5 3 2 2 2" xfId="27742"/>
    <cellStyle name="20 % - Accent4 5 3 2 3" xfId="17356"/>
    <cellStyle name="20 % - Accent4 5 3 2 4" xfId="22462"/>
    <cellStyle name="20 % - Accent4 5 3 3" xfId="6959"/>
    <cellStyle name="20 % - Accent4 5 3 3 2" xfId="25102"/>
    <cellStyle name="20 % - Accent4 5 3 4" xfId="12248"/>
    <cellStyle name="20 % - Accent4 5 3 5" xfId="14892"/>
    <cellStyle name="20 % - Accent4 5 3 6" xfId="19822"/>
    <cellStyle name="20 % - Accent4 5 4" xfId="3086"/>
    <cellStyle name="20 % - Accent4 5 4 2" xfId="8368"/>
    <cellStyle name="20 % - Accent4 5 4 2 2" xfId="26510"/>
    <cellStyle name="20 % - Accent4 5 4 3" xfId="16124"/>
    <cellStyle name="20 % - Accent4 5 4 4" xfId="21230"/>
    <cellStyle name="20 % - Accent4 5 5" xfId="5727"/>
    <cellStyle name="20 % - Accent4 5 5 2" xfId="23870"/>
    <cellStyle name="20 % - Accent4 5 6" xfId="11020"/>
    <cellStyle name="20 % - Accent4 5 7" xfId="13660"/>
    <cellStyle name="20 % - Accent4 5 8" xfId="18590"/>
    <cellStyle name="20 % - Accent4 6" xfId="797"/>
    <cellStyle name="20 % - Accent4 6 2" xfId="2029"/>
    <cellStyle name="20 % - Accent4 6 2 2" xfId="4671"/>
    <cellStyle name="20 % - Accent4 6 2 2 2" xfId="9952"/>
    <cellStyle name="20 % - Accent4 6 2 2 2 2" xfId="28094"/>
    <cellStyle name="20 % - Accent4 6 2 2 3" xfId="17708"/>
    <cellStyle name="20 % - Accent4 6 2 2 4" xfId="22814"/>
    <cellStyle name="20 % - Accent4 6 2 3" xfId="7311"/>
    <cellStyle name="20 % - Accent4 6 2 3 2" xfId="25454"/>
    <cellStyle name="20 % - Accent4 6 2 4" xfId="12600"/>
    <cellStyle name="20 % - Accent4 6 2 5" xfId="15244"/>
    <cellStyle name="20 % - Accent4 6 2 6" xfId="20174"/>
    <cellStyle name="20 % - Accent4 6 3" xfId="3439"/>
    <cellStyle name="20 % - Accent4 6 3 2" xfId="8720"/>
    <cellStyle name="20 % - Accent4 6 3 2 2" xfId="26862"/>
    <cellStyle name="20 % - Accent4 6 3 3" xfId="16476"/>
    <cellStyle name="20 % - Accent4 6 3 4" xfId="21582"/>
    <cellStyle name="20 % - Accent4 6 4" xfId="6079"/>
    <cellStyle name="20 % - Accent4 6 4 2" xfId="24222"/>
    <cellStyle name="20 % - Accent4 6 5" xfId="11368"/>
    <cellStyle name="20 % - Accent4 6 6" xfId="14012"/>
    <cellStyle name="20 % - Accent4 6 7" xfId="18942"/>
    <cellStyle name="20 % - Accent4 7" xfId="1328"/>
    <cellStyle name="20 % - Accent4 7 2" xfId="3970"/>
    <cellStyle name="20 % - Accent4 7 2 2" xfId="9251"/>
    <cellStyle name="20 % - Accent4 7 2 2 2" xfId="27393"/>
    <cellStyle name="20 % - Accent4 7 2 3" xfId="17007"/>
    <cellStyle name="20 % - Accent4 7 2 4" xfId="22113"/>
    <cellStyle name="20 % - Accent4 7 3" xfId="6610"/>
    <cellStyle name="20 % - Accent4 7 3 2" xfId="24753"/>
    <cellStyle name="20 % - Accent4 7 4" xfId="11899"/>
    <cellStyle name="20 % - Accent4 7 5" xfId="14543"/>
    <cellStyle name="20 % - Accent4 7 6" xfId="19473"/>
    <cellStyle name="20 % - Accent4 8" xfId="2557"/>
    <cellStyle name="20 % - Accent4 8 2" xfId="5199"/>
    <cellStyle name="20 % - Accent4 8 2 2" xfId="10480"/>
    <cellStyle name="20 % - Accent4 8 2 2 2" xfId="28622"/>
    <cellStyle name="20 % - Accent4 8 2 3" xfId="23342"/>
    <cellStyle name="20 % - Accent4 8 3" xfId="7839"/>
    <cellStyle name="20 % - Accent4 8 3 2" xfId="25982"/>
    <cellStyle name="20 % - Accent4 8 4" xfId="13128"/>
    <cellStyle name="20 % - Accent4 8 5" xfId="15775"/>
    <cellStyle name="20 % - Accent4 8 6" xfId="20702"/>
    <cellStyle name="20 % - Accent4 9" xfId="2733"/>
    <cellStyle name="20 % - Accent4 9 2" xfId="8015"/>
    <cellStyle name="20 % - Accent4 9 2 2" xfId="26158"/>
    <cellStyle name="20 % - Accent4 9 3" xfId="20878"/>
    <cellStyle name="20 % - Accent5" xfId="35" builtinId="46" customBuiltin="1"/>
    <cellStyle name="20 % - Accent5 10" xfId="5377"/>
    <cellStyle name="20 % - Accent5 10 2" xfId="23520"/>
    <cellStyle name="20 % - Accent5 11" xfId="10671"/>
    <cellStyle name="20 % - Accent5 12" xfId="13313"/>
    <cellStyle name="20 % - Accent5 13" xfId="18238"/>
    <cellStyle name="20 % - Accent5 2" xfId="119"/>
    <cellStyle name="20 % - Accent5 2 10" xfId="10695"/>
    <cellStyle name="20 % - Accent5 2 11" xfId="13374"/>
    <cellStyle name="20 % - Accent5 2 12" xfId="18303"/>
    <cellStyle name="20 % - Accent5 2 2" xfId="236"/>
    <cellStyle name="20 % - Accent5 2 2 10" xfId="13461"/>
    <cellStyle name="20 % - Accent5 2 2 11" xfId="18391"/>
    <cellStyle name="20 % - Accent5 2 2 2" xfId="421"/>
    <cellStyle name="20 % - Accent5 2 2 2 2" xfId="774"/>
    <cellStyle name="20 % - Accent5 2 2 2 2 2" xfId="2006"/>
    <cellStyle name="20 % - Accent5 2 2 2 2 2 2" xfId="4648"/>
    <cellStyle name="20 % - Accent5 2 2 2 2 2 2 2" xfId="9929"/>
    <cellStyle name="20 % - Accent5 2 2 2 2 2 2 2 2" xfId="28071"/>
    <cellStyle name="20 % - Accent5 2 2 2 2 2 2 3" xfId="17685"/>
    <cellStyle name="20 % - Accent5 2 2 2 2 2 2 4" xfId="22791"/>
    <cellStyle name="20 % - Accent5 2 2 2 2 2 3" xfId="7288"/>
    <cellStyle name="20 % - Accent5 2 2 2 2 2 3 2" xfId="25431"/>
    <cellStyle name="20 % - Accent5 2 2 2 2 2 4" xfId="12577"/>
    <cellStyle name="20 % - Accent5 2 2 2 2 2 5" xfId="15221"/>
    <cellStyle name="20 % - Accent5 2 2 2 2 2 6" xfId="20151"/>
    <cellStyle name="20 % - Accent5 2 2 2 2 3" xfId="3416"/>
    <cellStyle name="20 % - Accent5 2 2 2 2 3 2" xfId="8697"/>
    <cellStyle name="20 % - Accent5 2 2 2 2 3 2 2" xfId="26839"/>
    <cellStyle name="20 % - Accent5 2 2 2 2 3 3" xfId="16453"/>
    <cellStyle name="20 % - Accent5 2 2 2 2 3 4" xfId="21559"/>
    <cellStyle name="20 % - Accent5 2 2 2 2 4" xfId="6056"/>
    <cellStyle name="20 % - Accent5 2 2 2 2 4 2" xfId="24199"/>
    <cellStyle name="20 % - Accent5 2 2 2 2 5" xfId="11345"/>
    <cellStyle name="20 % - Accent5 2 2 2 2 6" xfId="13989"/>
    <cellStyle name="20 % - Accent5 2 2 2 2 7" xfId="18919"/>
    <cellStyle name="20 % - Accent5 2 2 2 3" xfId="1126"/>
    <cellStyle name="20 % - Accent5 2 2 2 3 2" xfId="2358"/>
    <cellStyle name="20 % - Accent5 2 2 2 3 2 2" xfId="5000"/>
    <cellStyle name="20 % - Accent5 2 2 2 3 2 2 2" xfId="10281"/>
    <cellStyle name="20 % - Accent5 2 2 2 3 2 2 2 2" xfId="28423"/>
    <cellStyle name="20 % - Accent5 2 2 2 3 2 2 3" xfId="18037"/>
    <cellStyle name="20 % - Accent5 2 2 2 3 2 2 4" xfId="23143"/>
    <cellStyle name="20 % - Accent5 2 2 2 3 2 3" xfId="7640"/>
    <cellStyle name="20 % - Accent5 2 2 2 3 2 3 2" xfId="25783"/>
    <cellStyle name="20 % - Accent5 2 2 2 3 2 4" xfId="12929"/>
    <cellStyle name="20 % - Accent5 2 2 2 3 2 5" xfId="15573"/>
    <cellStyle name="20 % - Accent5 2 2 2 3 2 6" xfId="20503"/>
    <cellStyle name="20 % - Accent5 2 2 2 3 3" xfId="3768"/>
    <cellStyle name="20 % - Accent5 2 2 2 3 3 2" xfId="9049"/>
    <cellStyle name="20 % - Accent5 2 2 2 3 3 2 2" xfId="27191"/>
    <cellStyle name="20 % - Accent5 2 2 2 3 3 3" xfId="16805"/>
    <cellStyle name="20 % - Accent5 2 2 2 3 3 4" xfId="21911"/>
    <cellStyle name="20 % - Accent5 2 2 2 3 4" xfId="6408"/>
    <cellStyle name="20 % - Accent5 2 2 2 3 4 2" xfId="24551"/>
    <cellStyle name="20 % - Accent5 2 2 2 3 5" xfId="11697"/>
    <cellStyle name="20 % - Accent5 2 2 2 3 6" xfId="14341"/>
    <cellStyle name="20 % - Accent5 2 2 2 3 7" xfId="19271"/>
    <cellStyle name="20 % - Accent5 2 2 2 4" xfId="1654"/>
    <cellStyle name="20 % - Accent5 2 2 2 4 2" xfId="4296"/>
    <cellStyle name="20 % - Accent5 2 2 2 4 2 2" xfId="9577"/>
    <cellStyle name="20 % - Accent5 2 2 2 4 2 2 2" xfId="27719"/>
    <cellStyle name="20 % - Accent5 2 2 2 4 2 3" xfId="17333"/>
    <cellStyle name="20 % - Accent5 2 2 2 4 2 4" xfId="22439"/>
    <cellStyle name="20 % - Accent5 2 2 2 4 3" xfId="6936"/>
    <cellStyle name="20 % - Accent5 2 2 2 4 3 2" xfId="25079"/>
    <cellStyle name="20 % - Accent5 2 2 2 4 4" xfId="12225"/>
    <cellStyle name="20 % - Accent5 2 2 2 4 5" xfId="14869"/>
    <cellStyle name="20 % - Accent5 2 2 2 4 6" xfId="19799"/>
    <cellStyle name="20 % - Accent5 2 2 2 5" xfId="3063"/>
    <cellStyle name="20 % - Accent5 2 2 2 5 2" xfId="8345"/>
    <cellStyle name="20 % - Accent5 2 2 2 5 2 2" xfId="26487"/>
    <cellStyle name="20 % - Accent5 2 2 2 5 3" xfId="16101"/>
    <cellStyle name="20 % - Accent5 2 2 2 5 4" xfId="21207"/>
    <cellStyle name="20 % - Accent5 2 2 2 6" xfId="5704"/>
    <cellStyle name="20 % - Accent5 2 2 2 6 2" xfId="23847"/>
    <cellStyle name="20 % - Accent5 2 2 2 7" xfId="10997"/>
    <cellStyle name="20 % - Accent5 2 2 2 8" xfId="13637"/>
    <cellStyle name="20 % - Accent5 2 2 2 9" xfId="18567"/>
    <cellStyle name="20 % - Accent5 2 2 3" xfId="597"/>
    <cellStyle name="20 % - Accent5 2 2 3 2" xfId="1302"/>
    <cellStyle name="20 % - Accent5 2 2 3 2 2" xfId="2534"/>
    <cellStyle name="20 % - Accent5 2 2 3 2 2 2" xfId="5176"/>
    <cellStyle name="20 % - Accent5 2 2 3 2 2 2 2" xfId="10457"/>
    <cellStyle name="20 % - Accent5 2 2 3 2 2 2 2 2" xfId="28599"/>
    <cellStyle name="20 % - Accent5 2 2 3 2 2 2 3" xfId="18213"/>
    <cellStyle name="20 % - Accent5 2 2 3 2 2 2 4" xfId="23319"/>
    <cellStyle name="20 % - Accent5 2 2 3 2 2 3" xfId="7816"/>
    <cellStyle name="20 % - Accent5 2 2 3 2 2 3 2" xfId="25959"/>
    <cellStyle name="20 % - Accent5 2 2 3 2 2 4" xfId="13105"/>
    <cellStyle name="20 % - Accent5 2 2 3 2 2 5" xfId="15749"/>
    <cellStyle name="20 % - Accent5 2 2 3 2 2 6" xfId="20679"/>
    <cellStyle name="20 % - Accent5 2 2 3 2 3" xfId="3944"/>
    <cellStyle name="20 % - Accent5 2 2 3 2 3 2" xfId="9225"/>
    <cellStyle name="20 % - Accent5 2 2 3 2 3 2 2" xfId="27367"/>
    <cellStyle name="20 % - Accent5 2 2 3 2 3 3" xfId="16981"/>
    <cellStyle name="20 % - Accent5 2 2 3 2 3 4" xfId="22087"/>
    <cellStyle name="20 % - Accent5 2 2 3 2 4" xfId="6584"/>
    <cellStyle name="20 % - Accent5 2 2 3 2 4 2" xfId="24727"/>
    <cellStyle name="20 % - Accent5 2 2 3 2 5" xfId="11873"/>
    <cellStyle name="20 % - Accent5 2 2 3 2 6" xfId="14517"/>
    <cellStyle name="20 % - Accent5 2 2 3 2 7" xfId="19447"/>
    <cellStyle name="20 % - Accent5 2 2 3 3" xfId="1830"/>
    <cellStyle name="20 % - Accent5 2 2 3 3 2" xfId="4472"/>
    <cellStyle name="20 % - Accent5 2 2 3 3 2 2" xfId="9753"/>
    <cellStyle name="20 % - Accent5 2 2 3 3 2 2 2" xfId="27895"/>
    <cellStyle name="20 % - Accent5 2 2 3 3 2 3" xfId="17509"/>
    <cellStyle name="20 % - Accent5 2 2 3 3 2 4" xfId="22615"/>
    <cellStyle name="20 % - Accent5 2 2 3 3 3" xfId="7112"/>
    <cellStyle name="20 % - Accent5 2 2 3 3 3 2" xfId="25255"/>
    <cellStyle name="20 % - Accent5 2 2 3 3 4" xfId="12401"/>
    <cellStyle name="20 % - Accent5 2 2 3 3 5" xfId="15045"/>
    <cellStyle name="20 % - Accent5 2 2 3 3 6" xfId="19975"/>
    <cellStyle name="20 % - Accent5 2 2 3 4" xfId="3239"/>
    <cellStyle name="20 % - Accent5 2 2 3 4 2" xfId="8521"/>
    <cellStyle name="20 % - Accent5 2 2 3 4 2 2" xfId="26663"/>
    <cellStyle name="20 % - Accent5 2 2 3 4 3" xfId="16277"/>
    <cellStyle name="20 % - Accent5 2 2 3 4 4" xfId="21383"/>
    <cellStyle name="20 % - Accent5 2 2 3 5" xfId="5880"/>
    <cellStyle name="20 % - Accent5 2 2 3 5 2" xfId="24023"/>
    <cellStyle name="20 % - Accent5 2 2 3 6" xfId="11169"/>
    <cellStyle name="20 % - Accent5 2 2 3 7" xfId="13813"/>
    <cellStyle name="20 % - Accent5 2 2 3 8" xfId="18743"/>
    <cellStyle name="20 % - Accent5 2 2 4" xfId="950"/>
    <cellStyle name="20 % - Accent5 2 2 4 2" xfId="2182"/>
    <cellStyle name="20 % - Accent5 2 2 4 2 2" xfId="4824"/>
    <cellStyle name="20 % - Accent5 2 2 4 2 2 2" xfId="10105"/>
    <cellStyle name="20 % - Accent5 2 2 4 2 2 2 2" xfId="28247"/>
    <cellStyle name="20 % - Accent5 2 2 4 2 2 3" xfId="17861"/>
    <cellStyle name="20 % - Accent5 2 2 4 2 2 4" xfId="22967"/>
    <cellStyle name="20 % - Accent5 2 2 4 2 3" xfId="7464"/>
    <cellStyle name="20 % - Accent5 2 2 4 2 3 2" xfId="25607"/>
    <cellStyle name="20 % - Accent5 2 2 4 2 4" xfId="12753"/>
    <cellStyle name="20 % - Accent5 2 2 4 2 5" xfId="15397"/>
    <cellStyle name="20 % - Accent5 2 2 4 2 6" xfId="20327"/>
    <cellStyle name="20 % - Accent5 2 2 4 3" xfId="3592"/>
    <cellStyle name="20 % - Accent5 2 2 4 3 2" xfId="8873"/>
    <cellStyle name="20 % - Accent5 2 2 4 3 2 2" xfId="27015"/>
    <cellStyle name="20 % - Accent5 2 2 4 3 3" xfId="16629"/>
    <cellStyle name="20 % - Accent5 2 2 4 3 4" xfId="21735"/>
    <cellStyle name="20 % - Accent5 2 2 4 4" xfId="6232"/>
    <cellStyle name="20 % - Accent5 2 2 4 4 2" xfId="24375"/>
    <cellStyle name="20 % - Accent5 2 2 4 5" xfId="11521"/>
    <cellStyle name="20 % - Accent5 2 2 4 6" xfId="14165"/>
    <cellStyle name="20 % - Accent5 2 2 4 7" xfId="19095"/>
    <cellStyle name="20 % - Accent5 2 2 5" xfId="1478"/>
    <cellStyle name="20 % - Accent5 2 2 5 2" xfId="4120"/>
    <cellStyle name="20 % - Accent5 2 2 5 2 2" xfId="9401"/>
    <cellStyle name="20 % - Accent5 2 2 5 2 2 2" xfId="27543"/>
    <cellStyle name="20 % - Accent5 2 2 5 2 3" xfId="17157"/>
    <cellStyle name="20 % - Accent5 2 2 5 2 4" xfId="22263"/>
    <cellStyle name="20 % - Accent5 2 2 5 3" xfId="6760"/>
    <cellStyle name="20 % - Accent5 2 2 5 3 2" xfId="24903"/>
    <cellStyle name="20 % - Accent5 2 2 5 4" xfId="12049"/>
    <cellStyle name="20 % - Accent5 2 2 5 5" xfId="14693"/>
    <cellStyle name="20 % - Accent5 2 2 5 6" xfId="19623"/>
    <cellStyle name="20 % - Accent5 2 2 6" xfId="2710"/>
    <cellStyle name="20 % - Accent5 2 2 6 2" xfId="5352"/>
    <cellStyle name="20 % - Accent5 2 2 6 2 2" xfId="10633"/>
    <cellStyle name="20 % - Accent5 2 2 6 2 2 2" xfId="28775"/>
    <cellStyle name="20 % - Accent5 2 2 6 2 3" xfId="23495"/>
    <cellStyle name="20 % - Accent5 2 2 6 3" xfId="7992"/>
    <cellStyle name="20 % - Accent5 2 2 6 3 2" xfId="26135"/>
    <cellStyle name="20 % - Accent5 2 2 6 4" xfId="13281"/>
    <cellStyle name="20 % - Accent5 2 2 6 5" xfId="15925"/>
    <cellStyle name="20 % - Accent5 2 2 6 6" xfId="20855"/>
    <cellStyle name="20 % - Accent5 2 2 7" xfId="2887"/>
    <cellStyle name="20 % - Accent5 2 2 7 2" xfId="8169"/>
    <cellStyle name="20 % - Accent5 2 2 7 2 2" xfId="26311"/>
    <cellStyle name="20 % - Accent5 2 2 7 3" xfId="21031"/>
    <cellStyle name="20 % - Accent5 2 2 8" xfId="5528"/>
    <cellStyle name="20 % - Accent5 2 2 8 2" xfId="23671"/>
    <cellStyle name="20 % - Accent5 2 2 9" xfId="10821"/>
    <cellStyle name="20 % - Accent5 2 3" xfId="334"/>
    <cellStyle name="20 % - Accent5 2 3 2" xfId="687"/>
    <cellStyle name="20 % - Accent5 2 3 2 2" xfId="1919"/>
    <cellStyle name="20 % - Accent5 2 3 2 2 2" xfId="4561"/>
    <cellStyle name="20 % - Accent5 2 3 2 2 2 2" xfId="9842"/>
    <cellStyle name="20 % - Accent5 2 3 2 2 2 2 2" xfId="27984"/>
    <cellStyle name="20 % - Accent5 2 3 2 2 2 3" xfId="17598"/>
    <cellStyle name="20 % - Accent5 2 3 2 2 2 4" xfId="22704"/>
    <cellStyle name="20 % - Accent5 2 3 2 2 3" xfId="7201"/>
    <cellStyle name="20 % - Accent5 2 3 2 2 3 2" xfId="25344"/>
    <cellStyle name="20 % - Accent5 2 3 2 2 4" xfId="12490"/>
    <cellStyle name="20 % - Accent5 2 3 2 2 5" xfId="15134"/>
    <cellStyle name="20 % - Accent5 2 3 2 2 6" xfId="20064"/>
    <cellStyle name="20 % - Accent5 2 3 2 3" xfId="3329"/>
    <cellStyle name="20 % - Accent5 2 3 2 3 2" xfId="8610"/>
    <cellStyle name="20 % - Accent5 2 3 2 3 2 2" xfId="26752"/>
    <cellStyle name="20 % - Accent5 2 3 2 3 3" xfId="16366"/>
    <cellStyle name="20 % - Accent5 2 3 2 3 4" xfId="21472"/>
    <cellStyle name="20 % - Accent5 2 3 2 4" xfId="5969"/>
    <cellStyle name="20 % - Accent5 2 3 2 4 2" xfId="24112"/>
    <cellStyle name="20 % - Accent5 2 3 2 5" xfId="11258"/>
    <cellStyle name="20 % - Accent5 2 3 2 6" xfId="13902"/>
    <cellStyle name="20 % - Accent5 2 3 2 7" xfId="18832"/>
    <cellStyle name="20 % - Accent5 2 3 3" xfId="1039"/>
    <cellStyle name="20 % - Accent5 2 3 3 2" xfId="2271"/>
    <cellStyle name="20 % - Accent5 2 3 3 2 2" xfId="4913"/>
    <cellStyle name="20 % - Accent5 2 3 3 2 2 2" xfId="10194"/>
    <cellStyle name="20 % - Accent5 2 3 3 2 2 2 2" xfId="28336"/>
    <cellStyle name="20 % - Accent5 2 3 3 2 2 3" xfId="17950"/>
    <cellStyle name="20 % - Accent5 2 3 3 2 2 4" xfId="23056"/>
    <cellStyle name="20 % - Accent5 2 3 3 2 3" xfId="7553"/>
    <cellStyle name="20 % - Accent5 2 3 3 2 3 2" xfId="25696"/>
    <cellStyle name="20 % - Accent5 2 3 3 2 4" xfId="12842"/>
    <cellStyle name="20 % - Accent5 2 3 3 2 5" xfId="15486"/>
    <cellStyle name="20 % - Accent5 2 3 3 2 6" xfId="20416"/>
    <cellStyle name="20 % - Accent5 2 3 3 3" xfId="3681"/>
    <cellStyle name="20 % - Accent5 2 3 3 3 2" xfId="8962"/>
    <cellStyle name="20 % - Accent5 2 3 3 3 2 2" xfId="27104"/>
    <cellStyle name="20 % - Accent5 2 3 3 3 3" xfId="16718"/>
    <cellStyle name="20 % - Accent5 2 3 3 3 4" xfId="21824"/>
    <cellStyle name="20 % - Accent5 2 3 3 4" xfId="6321"/>
    <cellStyle name="20 % - Accent5 2 3 3 4 2" xfId="24464"/>
    <cellStyle name="20 % - Accent5 2 3 3 5" xfId="11610"/>
    <cellStyle name="20 % - Accent5 2 3 3 6" xfId="14254"/>
    <cellStyle name="20 % - Accent5 2 3 3 7" xfId="19184"/>
    <cellStyle name="20 % - Accent5 2 3 4" xfId="1567"/>
    <cellStyle name="20 % - Accent5 2 3 4 2" xfId="4209"/>
    <cellStyle name="20 % - Accent5 2 3 4 2 2" xfId="9490"/>
    <cellStyle name="20 % - Accent5 2 3 4 2 2 2" xfId="27632"/>
    <cellStyle name="20 % - Accent5 2 3 4 2 3" xfId="17246"/>
    <cellStyle name="20 % - Accent5 2 3 4 2 4" xfId="22352"/>
    <cellStyle name="20 % - Accent5 2 3 4 3" xfId="6849"/>
    <cellStyle name="20 % - Accent5 2 3 4 3 2" xfId="24992"/>
    <cellStyle name="20 % - Accent5 2 3 4 4" xfId="12138"/>
    <cellStyle name="20 % - Accent5 2 3 4 5" xfId="14782"/>
    <cellStyle name="20 % - Accent5 2 3 4 6" xfId="19712"/>
    <cellStyle name="20 % - Accent5 2 3 5" xfId="2976"/>
    <cellStyle name="20 % - Accent5 2 3 5 2" xfId="8258"/>
    <cellStyle name="20 % - Accent5 2 3 5 2 2" xfId="26400"/>
    <cellStyle name="20 % - Accent5 2 3 5 3" xfId="16014"/>
    <cellStyle name="20 % - Accent5 2 3 5 4" xfId="21120"/>
    <cellStyle name="20 % - Accent5 2 3 6" xfId="5617"/>
    <cellStyle name="20 % - Accent5 2 3 6 2" xfId="23760"/>
    <cellStyle name="20 % - Accent5 2 3 7" xfId="10912"/>
    <cellStyle name="20 % - Accent5 2 3 8" xfId="13550"/>
    <cellStyle name="20 % - Accent5 2 3 9" xfId="18480"/>
    <cellStyle name="20 % - Accent5 2 4" xfId="510"/>
    <cellStyle name="20 % - Accent5 2 4 2" xfId="1215"/>
    <cellStyle name="20 % - Accent5 2 4 2 2" xfId="2447"/>
    <cellStyle name="20 % - Accent5 2 4 2 2 2" xfId="5089"/>
    <cellStyle name="20 % - Accent5 2 4 2 2 2 2" xfId="10370"/>
    <cellStyle name="20 % - Accent5 2 4 2 2 2 2 2" xfId="28512"/>
    <cellStyle name="20 % - Accent5 2 4 2 2 2 3" xfId="18126"/>
    <cellStyle name="20 % - Accent5 2 4 2 2 2 4" xfId="23232"/>
    <cellStyle name="20 % - Accent5 2 4 2 2 3" xfId="7729"/>
    <cellStyle name="20 % - Accent5 2 4 2 2 3 2" xfId="25872"/>
    <cellStyle name="20 % - Accent5 2 4 2 2 4" xfId="13018"/>
    <cellStyle name="20 % - Accent5 2 4 2 2 5" xfId="15662"/>
    <cellStyle name="20 % - Accent5 2 4 2 2 6" xfId="20592"/>
    <cellStyle name="20 % - Accent5 2 4 2 3" xfId="3857"/>
    <cellStyle name="20 % - Accent5 2 4 2 3 2" xfId="9138"/>
    <cellStyle name="20 % - Accent5 2 4 2 3 2 2" xfId="27280"/>
    <cellStyle name="20 % - Accent5 2 4 2 3 3" xfId="16894"/>
    <cellStyle name="20 % - Accent5 2 4 2 3 4" xfId="22000"/>
    <cellStyle name="20 % - Accent5 2 4 2 4" xfId="6497"/>
    <cellStyle name="20 % - Accent5 2 4 2 4 2" xfId="24640"/>
    <cellStyle name="20 % - Accent5 2 4 2 5" xfId="11786"/>
    <cellStyle name="20 % - Accent5 2 4 2 6" xfId="14430"/>
    <cellStyle name="20 % - Accent5 2 4 2 7" xfId="19360"/>
    <cellStyle name="20 % - Accent5 2 4 3" xfId="1743"/>
    <cellStyle name="20 % - Accent5 2 4 3 2" xfId="4385"/>
    <cellStyle name="20 % - Accent5 2 4 3 2 2" xfId="9666"/>
    <cellStyle name="20 % - Accent5 2 4 3 2 2 2" xfId="27808"/>
    <cellStyle name="20 % - Accent5 2 4 3 2 3" xfId="17422"/>
    <cellStyle name="20 % - Accent5 2 4 3 2 4" xfId="22528"/>
    <cellStyle name="20 % - Accent5 2 4 3 3" xfId="7025"/>
    <cellStyle name="20 % - Accent5 2 4 3 3 2" xfId="25168"/>
    <cellStyle name="20 % - Accent5 2 4 3 4" xfId="12314"/>
    <cellStyle name="20 % - Accent5 2 4 3 5" xfId="14958"/>
    <cellStyle name="20 % - Accent5 2 4 3 6" xfId="19888"/>
    <cellStyle name="20 % - Accent5 2 4 4" xfId="3152"/>
    <cellStyle name="20 % - Accent5 2 4 4 2" xfId="8434"/>
    <cellStyle name="20 % - Accent5 2 4 4 2 2" xfId="26576"/>
    <cellStyle name="20 % - Accent5 2 4 4 3" xfId="16190"/>
    <cellStyle name="20 % - Accent5 2 4 4 4" xfId="21296"/>
    <cellStyle name="20 % - Accent5 2 4 5" xfId="5793"/>
    <cellStyle name="20 % - Accent5 2 4 5 2" xfId="23936"/>
    <cellStyle name="20 % - Accent5 2 4 6" xfId="11084"/>
    <cellStyle name="20 % - Accent5 2 4 7" xfId="13726"/>
    <cellStyle name="20 % - Accent5 2 4 8" xfId="18656"/>
    <cellStyle name="20 % - Accent5 2 5" xfId="863"/>
    <cellStyle name="20 % - Accent5 2 5 2" xfId="2095"/>
    <cellStyle name="20 % - Accent5 2 5 2 2" xfId="4737"/>
    <cellStyle name="20 % - Accent5 2 5 2 2 2" xfId="10018"/>
    <cellStyle name="20 % - Accent5 2 5 2 2 2 2" xfId="28160"/>
    <cellStyle name="20 % - Accent5 2 5 2 2 3" xfId="17774"/>
    <cellStyle name="20 % - Accent5 2 5 2 2 4" xfId="22880"/>
    <cellStyle name="20 % - Accent5 2 5 2 3" xfId="7377"/>
    <cellStyle name="20 % - Accent5 2 5 2 3 2" xfId="25520"/>
    <cellStyle name="20 % - Accent5 2 5 2 4" xfId="12666"/>
    <cellStyle name="20 % - Accent5 2 5 2 5" xfId="15310"/>
    <cellStyle name="20 % - Accent5 2 5 2 6" xfId="20240"/>
    <cellStyle name="20 % - Accent5 2 5 3" xfId="3505"/>
    <cellStyle name="20 % - Accent5 2 5 3 2" xfId="8786"/>
    <cellStyle name="20 % - Accent5 2 5 3 2 2" xfId="26928"/>
    <cellStyle name="20 % - Accent5 2 5 3 3" xfId="16542"/>
    <cellStyle name="20 % - Accent5 2 5 3 4" xfId="21648"/>
    <cellStyle name="20 % - Accent5 2 5 4" xfId="6145"/>
    <cellStyle name="20 % - Accent5 2 5 4 2" xfId="24288"/>
    <cellStyle name="20 % - Accent5 2 5 5" xfId="11434"/>
    <cellStyle name="20 % - Accent5 2 5 6" xfId="14078"/>
    <cellStyle name="20 % - Accent5 2 5 7" xfId="19008"/>
    <cellStyle name="20 % - Accent5 2 6" xfId="1391"/>
    <cellStyle name="20 % - Accent5 2 6 2" xfId="4033"/>
    <cellStyle name="20 % - Accent5 2 6 2 2" xfId="9314"/>
    <cellStyle name="20 % - Accent5 2 6 2 2 2" xfId="27456"/>
    <cellStyle name="20 % - Accent5 2 6 2 3" xfId="17070"/>
    <cellStyle name="20 % - Accent5 2 6 2 4" xfId="22176"/>
    <cellStyle name="20 % - Accent5 2 6 3" xfId="6673"/>
    <cellStyle name="20 % - Accent5 2 6 3 2" xfId="24816"/>
    <cellStyle name="20 % - Accent5 2 6 4" xfId="11962"/>
    <cellStyle name="20 % - Accent5 2 6 5" xfId="14606"/>
    <cellStyle name="20 % - Accent5 2 6 6" xfId="19536"/>
    <cellStyle name="20 % - Accent5 2 7" xfId="2623"/>
    <cellStyle name="20 % - Accent5 2 7 2" xfId="5265"/>
    <cellStyle name="20 % - Accent5 2 7 2 2" xfId="10546"/>
    <cellStyle name="20 % - Accent5 2 7 2 2 2" xfId="28688"/>
    <cellStyle name="20 % - Accent5 2 7 2 3" xfId="23408"/>
    <cellStyle name="20 % - Accent5 2 7 3" xfId="7905"/>
    <cellStyle name="20 % - Accent5 2 7 3 2" xfId="26048"/>
    <cellStyle name="20 % - Accent5 2 7 4" xfId="13194"/>
    <cellStyle name="20 % - Accent5 2 7 5" xfId="15838"/>
    <cellStyle name="20 % - Accent5 2 7 6" xfId="20768"/>
    <cellStyle name="20 % - Accent5 2 8" xfId="2800"/>
    <cellStyle name="20 % - Accent5 2 8 2" xfId="8082"/>
    <cellStyle name="20 % - Accent5 2 8 2 2" xfId="26224"/>
    <cellStyle name="20 % - Accent5 2 8 3" xfId="20944"/>
    <cellStyle name="20 % - Accent5 2 9" xfId="5441"/>
    <cellStyle name="20 % - Accent5 2 9 2" xfId="23584"/>
    <cellStyle name="20 % - Accent5 3" xfId="176"/>
    <cellStyle name="20 % - Accent5 3 10" xfId="13402"/>
    <cellStyle name="20 % - Accent5 3 11" xfId="18332"/>
    <cellStyle name="20 % - Accent5 3 2" xfId="362"/>
    <cellStyle name="20 % - Accent5 3 2 2" xfId="715"/>
    <cellStyle name="20 % - Accent5 3 2 2 2" xfId="1947"/>
    <cellStyle name="20 % - Accent5 3 2 2 2 2" xfId="4589"/>
    <cellStyle name="20 % - Accent5 3 2 2 2 2 2" xfId="9870"/>
    <cellStyle name="20 % - Accent5 3 2 2 2 2 2 2" xfId="28012"/>
    <cellStyle name="20 % - Accent5 3 2 2 2 2 3" xfId="17626"/>
    <cellStyle name="20 % - Accent5 3 2 2 2 2 4" xfId="22732"/>
    <cellStyle name="20 % - Accent5 3 2 2 2 3" xfId="7229"/>
    <cellStyle name="20 % - Accent5 3 2 2 2 3 2" xfId="25372"/>
    <cellStyle name="20 % - Accent5 3 2 2 2 4" xfId="12518"/>
    <cellStyle name="20 % - Accent5 3 2 2 2 5" xfId="15162"/>
    <cellStyle name="20 % - Accent5 3 2 2 2 6" xfId="20092"/>
    <cellStyle name="20 % - Accent5 3 2 2 3" xfId="3357"/>
    <cellStyle name="20 % - Accent5 3 2 2 3 2" xfId="8638"/>
    <cellStyle name="20 % - Accent5 3 2 2 3 2 2" xfId="26780"/>
    <cellStyle name="20 % - Accent5 3 2 2 3 3" xfId="16394"/>
    <cellStyle name="20 % - Accent5 3 2 2 3 4" xfId="21500"/>
    <cellStyle name="20 % - Accent5 3 2 2 4" xfId="5997"/>
    <cellStyle name="20 % - Accent5 3 2 2 4 2" xfId="24140"/>
    <cellStyle name="20 % - Accent5 3 2 2 5" xfId="11286"/>
    <cellStyle name="20 % - Accent5 3 2 2 6" xfId="13930"/>
    <cellStyle name="20 % - Accent5 3 2 2 7" xfId="18860"/>
    <cellStyle name="20 % - Accent5 3 2 3" xfId="1067"/>
    <cellStyle name="20 % - Accent5 3 2 3 2" xfId="2299"/>
    <cellStyle name="20 % - Accent5 3 2 3 2 2" xfId="4941"/>
    <cellStyle name="20 % - Accent5 3 2 3 2 2 2" xfId="10222"/>
    <cellStyle name="20 % - Accent5 3 2 3 2 2 2 2" xfId="28364"/>
    <cellStyle name="20 % - Accent5 3 2 3 2 2 3" xfId="17978"/>
    <cellStyle name="20 % - Accent5 3 2 3 2 2 4" xfId="23084"/>
    <cellStyle name="20 % - Accent5 3 2 3 2 3" xfId="7581"/>
    <cellStyle name="20 % - Accent5 3 2 3 2 3 2" xfId="25724"/>
    <cellStyle name="20 % - Accent5 3 2 3 2 4" xfId="12870"/>
    <cellStyle name="20 % - Accent5 3 2 3 2 5" xfId="15514"/>
    <cellStyle name="20 % - Accent5 3 2 3 2 6" xfId="20444"/>
    <cellStyle name="20 % - Accent5 3 2 3 3" xfId="3709"/>
    <cellStyle name="20 % - Accent5 3 2 3 3 2" xfId="8990"/>
    <cellStyle name="20 % - Accent5 3 2 3 3 2 2" xfId="27132"/>
    <cellStyle name="20 % - Accent5 3 2 3 3 3" xfId="16746"/>
    <cellStyle name="20 % - Accent5 3 2 3 3 4" xfId="21852"/>
    <cellStyle name="20 % - Accent5 3 2 3 4" xfId="6349"/>
    <cellStyle name="20 % - Accent5 3 2 3 4 2" xfId="24492"/>
    <cellStyle name="20 % - Accent5 3 2 3 5" xfId="11638"/>
    <cellStyle name="20 % - Accent5 3 2 3 6" xfId="14282"/>
    <cellStyle name="20 % - Accent5 3 2 3 7" xfId="19212"/>
    <cellStyle name="20 % - Accent5 3 2 4" xfId="1595"/>
    <cellStyle name="20 % - Accent5 3 2 4 2" xfId="4237"/>
    <cellStyle name="20 % - Accent5 3 2 4 2 2" xfId="9518"/>
    <cellStyle name="20 % - Accent5 3 2 4 2 2 2" xfId="27660"/>
    <cellStyle name="20 % - Accent5 3 2 4 2 3" xfId="17274"/>
    <cellStyle name="20 % - Accent5 3 2 4 2 4" xfId="22380"/>
    <cellStyle name="20 % - Accent5 3 2 4 3" xfId="6877"/>
    <cellStyle name="20 % - Accent5 3 2 4 3 2" xfId="25020"/>
    <cellStyle name="20 % - Accent5 3 2 4 4" xfId="12166"/>
    <cellStyle name="20 % - Accent5 3 2 4 5" xfId="14810"/>
    <cellStyle name="20 % - Accent5 3 2 4 6" xfId="19740"/>
    <cellStyle name="20 % - Accent5 3 2 5" xfId="3004"/>
    <cellStyle name="20 % - Accent5 3 2 5 2" xfId="8286"/>
    <cellStyle name="20 % - Accent5 3 2 5 2 2" xfId="26428"/>
    <cellStyle name="20 % - Accent5 3 2 5 3" xfId="16042"/>
    <cellStyle name="20 % - Accent5 3 2 5 4" xfId="21148"/>
    <cellStyle name="20 % - Accent5 3 2 6" xfId="5645"/>
    <cellStyle name="20 % - Accent5 3 2 6 2" xfId="23788"/>
    <cellStyle name="20 % - Accent5 3 2 7" xfId="10940"/>
    <cellStyle name="20 % - Accent5 3 2 8" xfId="13578"/>
    <cellStyle name="20 % - Accent5 3 2 9" xfId="18508"/>
    <cellStyle name="20 % - Accent5 3 3" xfId="538"/>
    <cellStyle name="20 % - Accent5 3 3 2" xfId="1243"/>
    <cellStyle name="20 % - Accent5 3 3 2 2" xfId="2475"/>
    <cellStyle name="20 % - Accent5 3 3 2 2 2" xfId="5117"/>
    <cellStyle name="20 % - Accent5 3 3 2 2 2 2" xfId="10398"/>
    <cellStyle name="20 % - Accent5 3 3 2 2 2 2 2" xfId="28540"/>
    <cellStyle name="20 % - Accent5 3 3 2 2 2 3" xfId="18154"/>
    <cellStyle name="20 % - Accent5 3 3 2 2 2 4" xfId="23260"/>
    <cellStyle name="20 % - Accent5 3 3 2 2 3" xfId="7757"/>
    <cellStyle name="20 % - Accent5 3 3 2 2 3 2" xfId="25900"/>
    <cellStyle name="20 % - Accent5 3 3 2 2 4" xfId="13046"/>
    <cellStyle name="20 % - Accent5 3 3 2 2 5" xfId="15690"/>
    <cellStyle name="20 % - Accent5 3 3 2 2 6" xfId="20620"/>
    <cellStyle name="20 % - Accent5 3 3 2 3" xfId="3885"/>
    <cellStyle name="20 % - Accent5 3 3 2 3 2" xfId="9166"/>
    <cellStyle name="20 % - Accent5 3 3 2 3 2 2" xfId="27308"/>
    <cellStyle name="20 % - Accent5 3 3 2 3 3" xfId="16922"/>
    <cellStyle name="20 % - Accent5 3 3 2 3 4" xfId="22028"/>
    <cellStyle name="20 % - Accent5 3 3 2 4" xfId="6525"/>
    <cellStyle name="20 % - Accent5 3 3 2 4 2" xfId="24668"/>
    <cellStyle name="20 % - Accent5 3 3 2 5" xfId="11814"/>
    <cellStyle name="20 % - Accent5 3 3 2 6" xfId="14458"/>
    <cellStyle name="20 % - Accent5 3 3 2 7" xfId="19388"/>
    <cellStyle name="20 % - Accent5 3 3 3" xfId="1771"/>
    <cellStyle name="20 % - Accent5 3 3 3 2" xfId="4413"/>
    <cellStyle name="20 % - Accent5 3 3 3 2 2" xfId="9694"/>
    <cellStyle name="20 % - Accent5 3 3 3 2 2 2" xfId="27836"/>
    <cellStyle name="20 % - Accent5 3 3 3 2 3" xfId="17450"/>
    <cellStyle name="20 % - Accent5 3 3 3 2 4" xfId="22556"/>
    <cellStyle name="20 % - Accent5 3 3 3 3" xfId="7053"/>
    <cellStyle name="20 % - Accent5 3 3 3 3 2" xfId="25196"/>
    <cellStyle name="20 % - Accent5 3 3 3 4" xfId="12342"/>
    <cellStyle name="20 % - Accent5 3 3 3 5" xfId="14986"/>
    <cellStyle name="20 % - Accent5 3 3 3 6" xfId="19916"/>
    <cellStyle name="20 % - Accent5 3 3 4" xfId="3180"/>
    <cellStyle name="20 % - Accent5 3 3 4 2" xfId="8462"/>
    <cellStyle name="20 % - Accent5 3 3 4 2 2" xfId="26604"/>
    <cellStyle name="20 % - Accent5 3 3 4 3" xfId="16218"/>
    <cellStyle name="20 % - Accent5 3 3 4 4" xfId="21324"/>
    <cellStyle name="20 % - Accent5 3 3 5" xfId="5821"/>
    <cellStyle name="20 % - Accent5 3 3 5 2" xfId="23964"/>
    <cellStyle name="20 % - Accent5 3 3 6" xfId="11112"/>
    <cellStyle name="20 % - Accent5 3 3 7" xfId="13754"/>
    <cellStyle name="20 % - Accent5 3 3 8" xfId="18684"/>
    <cellStyle name="20 % - Accent5 3 4" xfId="891"/>
    <cellStyle name="20 % - Accent5 3 4 2" xfId="2123"/>
    <cellStyle name="20 % - Accent5 3 4 2 2" xfId="4765"/>
    <cellStyle name="20 % - Accent5 3 4 2 2 2" xfId="10046"/>
    <cellStyle name="20 % - Accent5 3 4 2 2 2 2" xfId="28188"/>
    <cellStyle name="20 % - Accent5 3 4 2 2 3" xfId="17802"/>
    <cellStyle name="20 % - Accent5 3 4 2 2 4" xfId="22908"/>
    <cellStyle name="20 % - Accent5 3 4 2 3" xfId="7405"/>
    <cellStyle name="20 % - Accent5 3 4 2 3 2" xfId="25548"/>
    <cellStyle name="20 % - Accent5 3 4 2 4" xfId="12694"/>
    <cellStyle name="20 % - Accent5 3 4 2 5" xfId="15338"/>
    <cellStyle name="20 % - Accent5 3 4 2 6" xfId="20268"/>
    <cellStyle name="20 % - Accent5 3 4 3" xfId="3533"/>
    <cellStyle name="20 % - Accent5 3 4 3 2" xfId="8814"/>
    <cellStyle name="20 % - Accent5 3 4 3 2 2" xfId="26956"/>
    <cellStyle name="20 % - Accent5 3 4 3 3" xfId="16570"/>
    <cellStyle name="20 % - Accent5 3 4 3 4" xfId="21676"/>
    <cellStyle name="20 % - Accent5 3 4 4" xfId="6173"/>
    <cellStyle name="20 % - Accent5 3 4 4 2" xfId="24316"/>
    <cellStyle name="20 % - Accent5 3 4 5" xfId="11462"/>
    <cellStyle name="20 % - Accent5 3 4 6" xfId="14106"/>
    <cellStyle name="20 % - Accent5 3 4 7" xfId="19036"/>
    <cellStyle name="20 % - Accent5 3 5" xfId="1419"/>
    <cellStyle name="20 % - Accent5 3 5 2" xfId="4061"/>
    <cellStyle name="20 % - Accent5 3 5 2 2" xfId="9342"/>
    <cellStyle name="20 % - Accent5 3 5 2 2 2" xfId="27484"/>
    <cellStyle name="20 % - Accent5 3 5 2 3" xfId="17098"/>
    <cellStyle name="20 % - Accent5 3 5 2 4" xfId="22204"/>
    <cellStyle name="20 % - Accent5 3 5 3" xfId="6701"/>
    <cellStyle name="20 % - Accent5 3 5 3 2" xfId="24844"/>
    <cellStyle name="20 % - Accent5 3 5 4" xfId="11990"/>
    <cellStyle name="20 % - Accent5 3 5 5" xfId="14634"/>
    <cellStyle name="20 % - Accent5 3 5 6" xfId="19564"/>
    <cellStyle name="20 % - Accent5 3 6" xfId="2651"/>
    <cellStyle name="20 % - Accent5 3 6 2" xfId="5293"/>
    <cellStyle name="20 % - Accent5 3 6 2 2" xfId="10574"/>
    <cellStyle name="20 % - Accent5 3 6 2 2 2" xfId="28716"/>
    <cellStyle name="20 % - Accent5 3 6 2 3" xfId="23436"/>
    <cellStyle name="20 % - Accent5 3 6 3" xfId="7933"/>
    <cellStyle name="20 % - Accent5 3 6 3 2" xfId="26076"/>
    <cellStyle name="20 % - Accent5 3 6 4" xfId="13222"/>
    <cellStyle name="20 % - Accent5 3 6 5" xfId="15866"/>
    <cellStyle name="20 % - Accent5 3 6 6" xfId="20796"/>
    <cellStyle name="20 % - Accent5 3 7" xfId="2828"/>
    <cellStyle name="20 % - Accent5 3 7 2" xfId="8110"/>
    <cellStyle name="20 % - Accent5 3 7 2 2" xfId="26252"/>
    <cellStyle name="20 % - Accent5 3 7 3" xfId="20972"/>
    <cellStyle name="20 % - Accent5 3 8" xfId="5469"/>
    <cellStyle name="20 % - Accent5 3 8 2" xfId="23612"/>
    <cellStyle name="20 % - Accent5 3 9" xfId="10762"/>
    <cellStyle name="20 % - Accent5 4" xfId="274"/>
    <cellStyle name="20 % - Accent5 4 2" xfId="626"/>
    <cellStyle name="20 % - Accent5 4 2 2" xfId="1858"/>
    <cellStyle name="20 % - Accent5 4 2 2 2" xfId="4500"/>
    <cellStyle name="20 % - Accent5 4 2 2 2 2" xfId="9781"/>
    <cellStyle name="20 % - Accent5 4 2 2 2 2 2" xfId="27923"/>
    <cellStyle name="20 % - Accent5 4 2 2 2 3" xfId="17537"/>
    <cellStyle name="20 % - Accent5 4 2 2 2 4" xfId="22643"/>
    <cellStyle name="20 % - Accent5 4 2 2 3" xfId="7140"/>
    <cellStyle name="20 % - Accent5 4 2 2 3 2" xfId="25283"/>
    <cellStyle name="20 % - Accent5 4 2 2 4" xfId="12429"/>
    <cellStyle name="20 % - Accent5 4 2 2 5" xfId="15073"/>
    <cellStyle name="20 % - Accent5 4 2 2 6" xfId="20003"/>
    <cellStyle name="20 % - Accent5 4 2 3" xfId="3268"/>
    <cellStyle name="20 % - Accent5 4 2 3 2" xfId="8549"/>
    <cellStyle name="20 % - Accent5 4 2 3 2 2" xfId="26691"/>
    <cellStyle name="20 % - Accent5 4 2 3 3" xfId="16305"/>
    <cellStyle name="20 % - Accent5 4 2 3 4" xfId="21411"/>
    <cellStyle name="20 % - Accent5 4 2 4" xfId="5908"/>
    <cellStyle name="20 % - Accent5 4 2 4 2" xfId="24051"/>
    <cellStyle name="20 % - Accent5 4 2 5" xfId="11197"/>
    <cellStyle name="20 % - Accent5 4 2 6" xfId="13841"/>
    <cellStyle name="20 % - Accent5 4 2 7" xfId="18771"/>
    <cellStyle name="20 % - Accent5 4 3" xfId="978"/>
    <cellStyle name="20 % - Accent5 4 3 2" xfId="2210"/>
    <cellStyle name="20 % - Accent5 4 3 2 2" xfId="4852"/>
    <cellStyle name="20 % - Accent5 4 3 2 2 2" xfId="10133"/>
    <cellStyle name="20 % - Accent5 4 3 2 2 2 2" xfId="28275"/>
    <cellStyle name="20 % - Accent5 4 3 2 2 3" xfId="17889"/>
    <cellStyle name="20 % - Accent5 4 3 2 2 4" xfId="22995"/>
    <cellStyle name="20 % - Accent5 4 3 2 3" xfId="7492"/>
    <cellStyle name="20 % - Accent5 4 3 2 3 2" xfId="25635"/>
    <cellStyle name="20 % - Accent5 4 3 2 4" xfId="12781"/>
    <cellStyle name="20 % - Accent5 4 3 2 5" xfId="15425"/>
    <cellStyle name="20 % - Accent5 4 3 2 6" xfId="20355"/>
    <cellStyle name="20 % - Accent5 4 3 3" xfId="3620"/>
    <cellStyle name="20 % - Accent5 4 3 3 2" xfId="8901"/>
    <cellStyle name="20 % - Accent5 4 3 3 2 2" xfId="27043"/>
    <cellStyle name="20 % - Accent5 4 3 3 3" xfId="16657"/>
    <cellStyle name="20 % - Accent5 4 3 3 4" xfId="21763"/>
    <cellStyle name="20 % - Accent5 4 3 4" xfId="6260"/>
    <cellStyle name="20 % - Accent5 4 3 4 2" xfId="24403"/>
    <cellStyle name="20 % - Accent5 4 3 5" xfId="11549"/>
    <cellStyle name="20 % - Accent5 4 3 6" xfId="14193"/>
    <cellStyle name="20 % - Accent5 4 3 7" xfId="19123"/>
    <cellStyle name="20 % - Accent5 4 4" xfId="1506"/>
    <cellStyle name="20 % - Accent5 4 4 2" xfId="4148"/>
    <cellStyle name="20 % - Accent5 4 4 2 2" xfId="9429"/>
    <cellStyle name="20 % - Accent5 4 4 2 2 2" xfId="27571"/>
    <cellStyle name="20 % - Accent5 4 4 2 3" xfId="17185"/>
    <cellStyle name="20 % - Accent5 4 4 2 4" xfId="22291"/>
    <cellStyle name="20 % - Accent5 4 4 3" xfId="6788"/>
    <cellStyle name="20 % - Accent5 4 4 3 2" xfId="24931"/>
    <cellStyle name="20 % - Accent5 4 4 4" xfId="12077"/>
    <cellStyle name="20 % - Accent5 4 4 5" xfId="14721"/>
    <cellStyle name="20 % - Accent5 4 4 6" xfId="19651"/>
    <cellStyle name="20 % - Accent5 4 5" xfId="2915"/>
    <cellStyle name="20 % - Accent5 4 5 2" xfId="8197"/>
    <cellStyle name="20 % - Accent5 4 5 2 2" xfId="26339"/>
    <cellStyle name="20 % - Accent5 4 5 3" xfId="15953"/>
    <cellStyle name="20 % - Accent5 4 5 4" xfId="21059"/>
    <cellStyle name="20 % - Accent5 4 6" xfId="5556"/>
    <cellStyle name="20 % - Accent5 4 6 2" xfId="23699"/>
    <cellStyle name="20 % - Accent5 4 7" xfId="10854"/>
    <cellStyle name="20 % - Accent5 4 8" xfId="13489"/>
    <cellStyle name="20 % - Accent5 4 9" xfId="18420"/>
    <cellStyle name="20 % - Accent5 5" xfId="446"/>
    <cellStyle name="20 % - Accent5 5 2" xfId="1151"/>
    <cellStyle name="20 % - Accent5 5 2 2" xfId="2383"/>
    <cellStyle name="20 % - Accent5 5 2 2 2" xfId="5025"/>
    <cellStyle name="20 % - Accent5 5 2 2 2 2" xfId="10306"/>
    <cellStyle name="20 % - Accent5 5 2 2 2 2 2" xfId="28448"/>
    <cellStyle name="20 % - Accent5 5 2 2 2 3" xfId="18062"/>
    <cellStyle name="20 % - Accent5 5 2 2 2 4" xfId="23168"/>
    <cellStyle name="20 % - Accent5 5 2 2 3" xfId="7665"/>
    <cellStyle name="20 % - Accent5 5 2 2 3 2" xfId="25808"/>
    <cellStyle name="20 % - Accent5 5 2 2 4" xfId="12954"/>
    <cellStyle name="20 % - Accent5 5 2 2 5" xfId="15598"/>
    <cellStyle name="20 % - Accent5 5 2 2 6" xfId="20528"/>
    <cellStyle name="20 % - Accent5 5 2 3" xfId="3793"/>
    <cellStyle name="20 % - Accent5 5 2 3 2" xfId="9074"/>
    <cellStyle name="20 % - Accent5 5 2 3 2 2" xfId="27216"/>
    <cellStyle name="20 % - Accent5 5 2 3 3" xfId="16830"/>
    <cellStyle name="20 % - Accent5 5 2 3 4" xfId="21936"/>
    <cellStyle name="20 % - Accent5 5 2 4" xfId="6433"/>
    <cellStyle name="20 % - Accent5 5 2 4 2" xfId="24576"/>
    <cellStyle name="20 % - Accent5 5 2 5" xfId="11722"/>
    <cellStyle name="20 % - Accent5 5 2 6" xfId="14366"/>
    <cellStyle name="20 % - Accent5 5 2 7" xfId="19296"/>
    <cellStyle name="20 % - Accent5 5 3" xfId="1679"/>
    <cellStyle name="20 % - Accent5 5 3 2" xfId="4321"/>
    <cellStyle name="20 % - Accent5 5 3 2 2" xfId="9602"/>
    <cellStyle name="20 % - Accent5 5 3 2 2 2" xfId="27744"/>
    <cellStyle name="20 % - Accent5 5 3 2 3" xfId="17358"/>
    <cellStyle name="20 % - Accent5 5 3 2 4" xfId="22464"/>
    <cellStyle name="20 % - Accent5 5 3 3" xfId="6961"/>
    <cellStyle name="20 % - Accent5 5 3 3 2" xfId="25104"/>
    <cellStyle name="20 % - Accent5 5 3 4" xfId="12250"/>
    <cellStyle name="20 % - Accent5 5 3 5" xfId="14894"/>
    <cellStyle name="20 % - Accent5 5 3 6" xfId="19824"/>
    <cellStyle name="20 % - Accent5 5 4" xfId="3088"/>
    <cellStyle name="20 % - Accent5 5 4 2" xfId="8370"/>
    <cellStyle name="20 % - Accent5 5 4 2 2" xfId="26512"/>
    <cellStyle name="20 % - Accent5 5 4 3" xfId="16126"/>
    <cellStyle name="20 % - Accent5 5 4 4" xfId="21232"/>
    <cellStyle name="20 % - Accent5 5 5" xfId="5729"/>
    <cellStyle name="20 % - Accent5 5 5 2" xfId="23872"/>
    <cellStyle name="20 % - Accent5 5 6" xfId="11022"/>
    <cellStyle name="20 % - Accent5 5 7" xfId="13662"/>
    <cellStyle name="20 % - Accent5 5 8" xfId="18592"/>
    <cellStyle name="20 % - Accent5 6" xfId="799"/>
    <cellStyle name="20 % - Accent5 6 2" xfId="2031"/>
    <cellStyle name="20 % - Accent5 6 2 2" xfId="4673"/>
    <cellStyle name="20 % - Accent5 6 2 2 2" xfId="9954"/>
    <cellStyle name="20 % - Accent5 6 2 2 2 2" xfId="28096"/>
    <cellStyle name="20 % - Accent5 6 2 2 3" xfId="17710"/>
    <cellStyle name="20 % - Accent5 6 2 2 4" xfId="22816"/>
    <cellStyle name="20 % - Accent5 6 2 3" xfId="7313"/>
    <cellStyle name="20 % - Accent5 6 2 3 2" xfId="25456"/>
    <cellStyle name="20 % - Accent5 6 2 4" xfId="12602"/>
    <cellStyle name="20 % - Accent5 6 2 5" xfId="15246"/>
    <cellStyle name="20 % - Accent5 6 2 6" xfId="20176"/>
    <cellStyle name="20 % - Accent5 6 3" xfId="3441"/>
    <cellStyle name="20 % - Accent5 6 3 2" xfId="8722"/>
    <cellStyle name="20 % - Accent5 6 3 2 2" xfId="26864"/>
    <cellStyle name="20 % - Accent5 6 3 3" xfId="16478"/>
    <cellStyle name="20 % - Accent5 6 3 4" xfId="21584"/>
    <cellStyle name="20 % - Accent5 6 4" xfId="6081"/>
    <cellStyle name="20 % - Accent5 6 4 2" xfId="24224"/>
    <cellStyle name="20 % - Accent5 6 5" xfId="11370"/>
    <cellStyle name="20 % - Accent5 6 6" xfId="14014"/>
    <cellStyle name="20 % - Accent5 6 7" xfId="18944"/>
    <cellStyle name="20 % - Accent5 7" xfId="1330"/>
    <cellStyle name="20 % - Accent5 7 2" xfId="3972"/>
    <cellStyle name="20 % - Accent5 7 2 2" xfId="9253"/>
    <cellStyle name="20 % - Accent5 7 2 2 2" xfId="27395"/>
    <cellStyle name="20 % - Accent5 7 2 3" xfId="17009"/>
    <cellStyle name="20 % - Accent5 7 2 4" xfId="22115"/>
    <cellStyle name="20 % - Accent5 7 3" xfId="6612"/>
    <cellStyle name="20 % - Accent5 7 3 2" xfId="24755"/>
    <cellStyle name="20 % - Accent5 7 4" xfId="11901"/>
    <cellStyle name="20 % - Accent5 7 5" xfId="14545"/>
    <cellStyle name="20 % - Accent5 7 6" xfId="19475"/>
    <cellStyle name="20 % - Accent5 8" xfId="2559"/>
    <cellStyle name="20 % - Accent5 8 2" xfId="5201"/>
    <cellStyle name="20 % - Accent5 8 2 2" xfId="10482"/>
    <cellStyle name="20 % - Accent5 8 2 2 2" xfId="28624"/>
    <cellStyle name="20 % - Accent5 8 2 3" xfId="23344"/>
    <cellStyle name="20 % - Accent5 8 3" xfId="7841"/>
    <cellStyle name="20 % - Accent5 8 3 2" xfId="25984"/>
    <cellStyle name="20 % - Accent5 8 4" xfId="13130"/>
    <cellStyle name="20 % - Accent5 8 5" xfId="15777"/>
    <cellStyle name="20 % - Accent5 8 6" xfId="20704"/>
    <cellStyle name="20 % - Accent5 9" xfId="2735"/>
    <cellStyle name="20 % - Accent5 9 2" xfId="8017"/>
    <cellStyle name="20 % - Accent5 9 2 2" xfId="26160"/>
    <cellStyle name="20 % - Accent5 9 3" xfId="20880"/>
    <cellStyle name="20 % - Accent6" xfId="39" builtinId="50" customBuiltin="1"/>
    <cellStyle name="20 % - Accent6 10" xfId="5379"/>
    <cellStyle name="20 % - Accent6 10 2" xfId="23522"/>
    <cellStyle name="20 % - Accent6 11" xfId="10673"/>
    <cellStyle name="20 % - Accent6 12" xfId="13315"/>
    <cellStyle name="20 % - Accent6 13" xfId="18240"/>
    <cellStyle name="20 % - Accent6 2" xfId="115"/>
    <cellStyle name="20 % - Accent6 2 10" xfId="10697"/>
    <cellStyle name="20 % - Accent6 2 11" xfId="13372"/>
    <cellStyle name="20 % - Accent6 2 12" xfId="18301"/>
    <cellStyle name="20 % - Accent6 2 2" xfId="234"/>
    <cellStyle name="20 % - Accent6 2 2 10" xfId="13459"/>
    <cellStyle name="20 % - Accent6 2 2 11" xfId="18389"/>
    <cellStyle name="20 % - Accent6 2 2 2" xfId="419"/>
    <cellStyle name="20 % - Accent6 2 2 2 2" xfId="772"/>
    <cellStyle name="20 % - Accent6 2 2 2 2 2" xfId="2004"/>
    <cellStyle name="20 % - Accent6 2 2 2 2 2 2" xfId="4646"/>
    <cellStyle name="20 % - Accent6 2 2 2 2 2 2 2" xfId="9927"/>
    <cellStyle name="20 % - Accent6 2 2 2 2 2 2 2 2" xfId="28069"/>
    <cellStyle name="20 % - Accent6 2 2 2 2 2 2 3" xfId="17683"/>
    <cellStyle name="20 % - Accent6 2 2 2 2 2 2 4" xfId="22789"/>
    <cellStyle name="20 % - Accent6 2 2 2 2 2 3" xfId="7286"/>
    <cellStyle name="20 % - Accent6 2 2 2 2 2 3 2" xfId="25429"/>
    <cellStyle name="20 % - Accent6 2 2 2 2 2 4" xfId="12575"/>
    <cellStyle name="20 % - Accent6 2 2 2 2 2 5" xfId="15219"/>
    <cellStyle name="20 % - Accent6 2 2 2 2 2 6" xfId="20149"/>
    <cellStyle name="20 % - Accent6 2 2 2 2 3" xfId="3414"/>
    <cellStyle name="20 % - Accent6 2 2 2 2 3 2" xfId="8695"/>
    <cellStyle name="20 % - Accent6 2 2 2 2 3 2 2" xfId="26837"/>
    <cellStyle name="20 % - Accent6 2 2 2 2 3 3" xfId="16451"/>
    <cellStyle name="20 % - Accent6 2 2 2 2 3 4" xfId="21557"/>
    <cellStyle name="20 % - Accent6 2 2 2 2 4" xfId="6054"/>
    <cellStyle name="20 % - Accent6 2 2 2 2 4 2" xfId="24197"/>
    <cellStyle name="20 % - Accent6 2 2 2 2 5" xfId="11343"/>
    <cellStyle name="20 % - Accent6 2 2 2 2 6" xfId="13987"/>
    <cellStyle name="20 % - Accent6 2 2 2 2 7" xfId="18917"/>
    <cellStyle name="20 % - Accent6 2 2 2 3" xfId="1124"/>
    <cellStyle name="20 % - Accent6 2 2 2 3 2" xfId="2356"/>
    <cellStyle name="20 % - Accent6 2 2 2 3 2 2" xfId="4998"/>
    <cellStyle name="20 % - Accent6 2 2 2 3 2 2 2" xfId="10279"/>
    <cellStyle name="20 % - Accent6 2 2 2 3 2 2 2 2" xfId="28421"/>
    <cellStyle name="20 % - Accent6 2 2 2 3 2 2 3" xfId="18035"/>
    <cellStyle name="20 % - Accent6 2 2 2 3 2 2 4" xfId="23141"/>
    <cellStyle name="20 % - Accent6 2 2 2 3 2 3" xfId="7638"/>
    <cellStyle name="20 % - Accent6 2 2 2 3 2 3 2" xfId="25781"/>
    <cellStyle name="20 % - Accent6 2 2 2 3 2 4" xfId="12927"/>
    <cellStyle name="20 % - Accent6 2 2 2 3 2 5" xfId="15571"/>
    <cellStyle name="20 % - Accent6 2 2 2 3 2 6" xfId="20501"/>
    <cellStyle name="20 % - Accent6 2 2 2 3 3" xfId="3766"/>
    <cellStyle name="20 % - Accent6 2 2 2 3 3 2" xfId="9047"/>
    <cellStyle name="20 % - Accent6 2 2 2 3 3 2 2" xfId="27189"/>
    <cellStyle name="20 % - Accent6 2 2 2 3 3 3" xfId="16803"/>
    <cellStyle name="20 % - Accent6 2 2 2 3 3 4" xfId="21909"/>
    <cellStyle name="20 % - Accent6 2 2 2 3 4" xfId="6406"/>
    <cellStyle name="20 % - Accent6 2 2 2 3 4 2" xfId="24549"/>
    <cellStyle name="20 % - Accent6 2 2 2 3 5" xfId="11695"/>
    <cellStyle name="20 % - Accent6 2 2 2 3 6" xfId="14339"/>
    <cellStyle name="20 % - Accent6 2 2 2 3 7" xfId="19269"/>
    <cellStyle name="20 % - Accent6 2 2 2 4" xfId="1652"/>
    <cellStyle name="20 % - Accent6 2 2 2 4 2" xfId="4294"/>
    <cellStyle name="20 % - Accent6 2 2 2 4 2 2" xfId="9575"/>
    <cellStyle name="20 % - Accent6 2 2 2 4 2 2 2" xfId="27717"/>
    <cellStyle name="20 % - Accent6 2 2 2 4 2 3" xfId="17331"/>
    <cellStyle name="20 % - Accent6 2 2 2 4 2 4" xfId="22437"/>
    <cellStyle name="20 % - Accent6 2 2 2 4 3" xfId="6934"/>
    <cellStyle name="20 % - Accent6 2 2 2 4 3 2" xfId="25077"/>
    <cellStyle name="20 % - Accent6 2 2 2 4 4" xfId="12223"/>
    <cellStyle name="20 % - Accent6 2 2 2 4 5" xfId="14867"/>
    <cellStyle name="20 % - Accent6 2 2 2 4 6" xfId="19797"/>
    <cellStyle name="20 % - Accent6 2 2 2 5" xfId="3061"/>
    <cellStyle name="20 % - Accent6 2 2 2 5 2" xfId="8343"/>
    <cellStyle name="20 % - Accent6 2 2 2 5 2 2" xfId="26485"/>
    <cellStyle name="20 % - Accent6 2 2 2 5 3" xfId="16099"/>
    <cellStyle name="20 % - Accent6 2 2 2 5 4" xfId="21205"/>
    <cellStyle name="20 % - Accent6 2 2 2 6" xfId="5702"/>
    <cellStyle name="20 % - Accent6 2 2 2 6 2" xfId="23845"/>
    <cellStyle name="20 % - Accent6 2 2 2 7" xfId="10995"/>
    <cellStyle name="20 % - Accent6 2 2 2 8" xfId="13635"/>
    <cellStyle name="20 % - Accent6 2 2 2 9" xfId="18565"/>
    <cellStyle name="20 % - Accent6 2 2 3" xfId="595"/>
    <cellStyle name="20 % - Accent6 2 2 3 2" xfId="1300"/>
    <cellStyle name="20 % - Accent6 2 2 3 2 2" xfId="2532"/>
    <cellStyle name="20 % - Accent6 2 2 3 2 2 2" xfId="5174"/>
    <cellStyle name="20 % - Accent6 2 2 3 2 2 2 2" xfId="10455"/>
    <cellStyle name="20 % - Accent6 2 2 3 2 2 2 2 2" xfId="28597"/>
    <cellStyle name="20 % - Accent6 2 2 3 2 2 2 3" xfId="18211"/>
    <cellStyle name="20 % - Accent6 2 2 3 2 2 2 4" xfId="23317"/>
    <cellStyle name="20 % - Accent6 2 2 3 2 2 3" xfId="7814"/>
    <cellStyle name="20 % - Accent6 2 2 3 2 2 3 2" xfId="25957"/>
    <cellStyle name="20 % - Accent6 2 2 3 2 2 4" xfId="13103"/>
    <cellStyle name="20 % - Accent6 2 2 3 2 2 5" xfId="15747"/>
    <cellStyle name="20 % - Accent6 2 2 3 2 2 6" xfId="20677"/>
    <cellStyle name="20 % - Accent6 2 2 3 2 3" xfId="3942"/>
    <cellStyle name="20 % - Accent6 2 2 3 2 3 2" xfId="9223"/>
    <cellStyle name="20 % - Accent6 2 2 3 2 3 2 2" xfId="27365"/>
    <cellStyle name="20 % - Accent6 2 2 3 2 3 3" xfId="16979"/>
    <cellStyle name="20 % - Accent6 2 2 3 2 3 4" xfId="22085"/>
    <cellStyle name="20 % - Accent6 2 2 3 2 4" xfId="6582"/>
    <cellStyle name="20 % - Accent6 2 2 3 2 4 2" xfId="24725"/>
    <cellStyle name="20 % - Accent6 2 2 3 2 5" xfId="11871"/>
    <cellStyle name="20 % - Accent6 2 2 3 2 6" xfId="14515"/>
    <cellStyle name="20 % - Accent6 2 2 3 2 7" xfId="19445"/>
    <cellStyle name="20 % - Accent6 2 2 3 3" xfId="1828"/>
    <cellStyle name="20 % - Accent6 2 2 3 3 2" xfId="4470"/>
    <cellStyle name="20 % - Accent6 2 2 3 3 2 2" xfId="9751"/>
    <cellStyle name="20 % - Accent6 2 2 3 3 2 2 2" xfId="27893"/>
    <cellStyle name="20 % - Accent6 2 2 3 3 2 3" xfId="17507"/>
    <cellStyle name="20 % - Accent6 2 2 3 3 2 4" xfId="22613"/>
    <cellStyle name="20 % - Accent6 2 2 3 3 3" xfId="7110"/>
    <cellStyle name="20 % - Accent6 2 2 3 3 3 2" xfId="25253"/>
    <cellStyle name="20 % - Accent6 2 2 3 3 4" xfId="12399"/>
    <cellStyle name="20 % - Accent6 2 2 3 3 5" xfId="15043"/>
    <cellStyle name="20 % - Accent6 2 2 3 3 6" xfId="19973"/>
    <cellStyle name="20 % - Accent6 2 2 3 4" xfId="3237"/>
    <cellStyle name="20 % - Accent6 2 2 3 4 2" xfId="8519"/>
    <cellStyle name="20 % - Accent6 2 2 3 4 2 2" xfId="26661"/>
    <cellStyle name="20 % - Accent6 2 2 3 4 3" xfId="16275"/>
    <cellStyle name="20 % - Accent6 2 2 3 4 4" xfId="21381"/>
    <cellStyle name="20 % - Accent6 2 2 3 5" xfId="5878"/>
    <cellStyle name="20 % - Accent6 2 2 3 5 2" xfId="24021"/>
    <cellStyle name="20 % - Accent6 2 2 3 6" xfId="11167"/>
    <cellStyle name="20 % - Accent6 2 2 3 7" xfId="13811"/>
    <cellStyle name="20 % - Accent6 2 2 3 8" xfId="18741"/>
    <cellStyle name="20 % - Accent6 2 2 4" xfId="948"/>
    <cellStyle name="20 % - Accent6 2 2 4 2" xfId="2180"/>
    <cellStyle name="20 % - Accent6 2 2 4 2 2" xfId="4822"/>
    <cellStyle name="20 % - Accent6 2 2 4 2 2 2" xfId="10103"/>
    <cellStyle name="20 % - Accent6 2 2 4 2 2 2 2" xfId="28245"/>
    <cellStyle name="20 % - Accent6 2 2 4 2 2 3" xfId="17859"/>
    <cellStyle name="20 % - Accent6 2 2 4 2 2 4" xfId="22965"/>
    <cellStyle name="20 % - Accent6 2 2 4 2 3" xfId="7462"/>
    <cellStyle name="20 % - Accent6 2 2 4 2 3 2" xfId="25605"/>
    <cellStyle name="20 % - Accent6 2 2 4 2 4" xfId="12751"/>
    <cellStyle name="20 % - Accent6 2 2 4 2 5" xfId="15395"/>
    <cellStyle name="20 % - Accent6 2 2 4 2 6" xfId="20325"/>
    <cellStyle name="20 % - Accent6 2 2 4 3" xfId="3590"/>
    <cellStyle name="20 % - Accent6 2 2 4 3 2" xfId="8871"/>
    <cellStyle name="20 % - Accent6 2 2 4 3 2 2" xfId="27013"/>
    <cellStyle name="20 % - Accent6 2 2 4 3 3" xfId="16627"/>
    <cellStyle name="20 % - Accent6 2 2 4 3 4" xfId="21733"/>
    <cellStyle name="20 % - Accent6 2 2 4 4" xfId="6230"/>
    <cellStyle name="20 % - Accent6 2 2 4 4 2" xfId="24373"/>
    <cellStyle name="20 % - Accent6 2 2 4 5" xfId="11519"/>
    <cellStyle name="20 % - Accent6 2 2 4 6" xfId="14163"/>
    <cellStyle name="20 % - Accent6 2 2 4 7" xfId="19093"/>
    <cellStyle name="20 % - Accent6 2 2 5" xfId="1476"/>
    <cellStyle name="20 % - Accent6 2 2 5 2" xfId="4118"/>
    <cellStyle name="20 % - Accent6 2 2 5 2 2" xfId="9399"/>
    <cellStyle name="20 % - Accent6 2 2 5 2 2 2" xfId="27541"/>
    <cellStyle name="20 % - Accent6 2 2 5 2 3" xfId="17155"/>
    <cellStyle name="20 % - Accent6 2 2 5 2 4" xfId="22261"/>
    <cellStyle name="20 % - Accent6 2 2 5 3" xfId="6758"/>
    <cellStyle name="20 % - Accent6 2 2 5 3 2" xfId="24901"/>
    <cellStyle name="20 % - Accent6 2 2 5 4" xfId="12047"/>
    <cellStyle name="20 % - Accent6 2 2 5 5" xfId="14691"/>
    <cellStyle name="20 % - Accent6 2 2 5 6" xfId="19621"/>
    <cellStyle name="20 % - Accent6 2 2 6" xfId="2708"/>
    <cellStyle name="20 % - Accent6 2 2 6 2" xfId="5350"/>
    <cellStyle name="20 % - Accent6 2 2 6 2 2" xfId="10631"/>
    <cellStyle name="20 % - Accent6 2 2 6 2 2 2" xfId="28773"/>
    <cellStyle name="20 % - Accent6 2 2 6 2 3" xfId="23493"/>
    <cellStyle name="20 % - Accent6 2 2 6 3" xfId="7990"/>
    <cellStyle name="20 % - Accent6 2 2 6 3 2" xfId="26133"/>
    <cellStyle name="20 % - Accent6 2 2 6 4" xfId="13279"/>
    <cellStyle name="20 % - Accent6 2 2 6 5" xfId="15923"/>
    <cellStyle name="20 % - Accent6 2 2 6 6" xfId="20853"/>
    <cellStyle name="20 % - Accent6 2 2 7" xfId="2885"/>
    <cellStyle name="20 % - Accent6 2 2 7 2" xfId="8167"/>
    <cellStyle name="20 % - Accent6 2 2 7 2 2" xfId="26309"/>
    <cellStyle name="20 % - Accent6 2 2 7 3" xfId="21029"/>
    <cellStyle name="20 % - Accent6 2 2 8" xfId="5526"/>
    <cellStyle name="20 % - Accent6 2 2 8 2" xfId="23669"/>
    <cellStyle name="20 % - Accent6 2 2 9" xfId="10819"/>
    <cellStyle name="20 % - Accent6 2 3" xfId="332"/>
    <cellStyle name="20 % - Accent6 2 3 2" xfId="685"/>
    <cellStyle name="20 % - Accent6 2 3 2 2" xfId="1917"/>
    <cellStyle name="20 % - Accent6 2 3 2 2 2" xfId="4559"/>
    <cellStyle name="20 % - Accent6 2 3 2 2 2 2" xfId="9840"/>
    <cellStyle name="20 % - Accent6 2 3 2 2 2 2 2" xfId="27982"/>
    <cellStyle name="20 % - Accent6 2 3 2 2 2 3" xfId="17596"/>
    <cellStyle name="20 % - Accent6 2 3 2 2 2 4" xfId="22702"/>
    <cellStyle name="20 % - Accent6 2 3 2 2 3" xfId="7199"/>
    <cellStyle name="20 % - Accent6 2 3 2 2 3 2" xfId="25342"/>
    <cellStyle name="20 % - Accent6 2 3 2 2 4" xfId="12488"/>
    <cellStyle name="20 % - Accent6 2 3 2 2 5" xfId="15132"/>
    <cellStyle name="20 % - Accent6 2 3 2 2 6" xfId="20062"/>
    <cellStyle name="20 % - Accent6 2 3 2 3" xfId="3327"/>
    <cellStyle name="20 % - Accent6 2 3 2 3 2" xfId="8608"/>
    <cellStyle name="20 % - Accent6 2 3 2 3 2 2" xfId="26750"/>
    <cellStyle name="20 % - Accent6 2 3 2 3 3" xfId="16364"/>
    <cellStyle name="20 % - Accent6 2 3 2 3 4" xfId="21470"/>
    <cellStyle name="20 % - Accent6 2 3 2 4" xfId="5967"/>
    <cellStyle name="20 % - Accent6 2 3 2 4 2" xfId="24110"/>
    <cellStyle name="20 % - Accent6 2 3 2 5" xfId="11256"/>
    <cellStyle name="20 % - Accent6 2 3 2 6" xfId="13900"/>
    <cellStyle name="20 % - Accent6 2 3 2 7" xfId="18830"/>
    <cellStyle name="20 % - Accent6 2 3 3" xfId="1037"/>
    <cellStyle name="20 % - Accent6 2 3 3 2" xfId="2269"/>
    <cellStyle name="20 % - Accent6 2 3 3 2 2" xfId="4911"/>
    <cellStyle name="20 % - Accent6 2 3 3 2 2 2" xfId="10192"/>
    <cellStyle name="20 % - Accent6 2 3 3 2 2 2 2" xfId="28334"/>
    <cellStyle name="20 % - Accent6 2 3 3 2 2 3" xfId="17948"/>
    <cellStyle name="20 % - Accent6 2 3 3 2 2 4" xfId="23054"/>
    <cellStyle name="20 % - Accent6 2 3 3 2 3" xfId="7551"/>
    <cellStyle name="20 % - Accent6 2 3 3 2 3 2" xfId="25694"/>
    <cellStyle name="20 % - Accent6 2 3 3 2 4" xfId="12840"/>
    <cellStyle name="20 % - Accent6 2 3 3 2 5" xfId="15484"/>
    <cellStyle name="20 % - Accent6 2 3 3 2 6" xfId="20414"/>
    <cellStyle name="20 % - Accent6 2 3 3 3" xfId="3679"/>
    <cellStyle name="20 % - Accent6 2 3 3 3 2" xfId="8960"/>
    <cellStyle name="20 % - Accent6 2 3 3 3 2 2" xfId="27102"/>
    <cellStyle name="20 % - Accent6 2 3 3 3 3" xfId="16716"/>
    <cellStyle name="20 % - Accent6 2 3 3 3 4" xfId="21822"/>
    <cellStyle name="20 % - Accent6 2 3 3 4" xfId="6319"/>
    <cellStyle name="20 % - Accent6 2 3 3 4 2" xfId="24462"/>
    <cellStyle name="20 % - Accent6 2 3 3 5" xfId="11608"/>
    <cellStyle name="20 % - Accent6 2 3 3 6" xfId="14252"/>
    <cellStyle name="20 % - Accent6 2 3 3 7" xfId="19182"/>
    <cellStyle name="20 % - Accent6 2 3 4" xfId="1565"/>
    <cellStyle name="20 % - Accent6 2 3 4 2" xfId="4207"/>
    <cellStyle name="20 % - Accent6 2 3 4 2 2" xfId="9488"/>
    <cellStyle name="20 % - Accent6 2 3 4 2 2 2" xfId="27630"/>
    <cellStyle name="20 % - Accent6 2 3 4 2 3" xfId="17244"/>
    <cellStyle name="20 % - Accent6 2 3 4 2 4" xfId="22350"/>
    <cellStyle name="20 % - Accent6 2 3 4 3" xfId="6847"/>
    <cellStyle name="20 % - Accent6 2 3 4 3 2" xfId="24990"/>
    <cellStyle name="20 % - Accent6 2 3 4 4" xfId="12136"/>
    <cellStyle name="20 % - Accent6 2 3 4 5" xfId="14780"/>
    <cellStyle name="20 % - Accent6 2 3 4 6" xfId="19710"/>
    <cellStyle name="20 % - Accent6 2 3 5" xfId="2974"/>
    <cellStyle name="20 % - Accent6 2 3 5 2" xfId="8256"/>
    <cellStyle name="20 % - Accent6 2 3 5 2 2" xfId="26398"/>
    <cellStyle name="20 % - Accent6 2 3 5 3" xfId="16012"/>
    <cellStyle name="20 % - Accent6 2 3 5 4" xfId="21118"/>
    <cellStyle name="20 % - Accent6 2 3 6" xfId="5615"/>
    <cellStyle name="20 % - Accent6 2 3 6 2" xfId="23758"/>
    <cellStyle name="20 % - Accent6 2 3 7" xfId="10910"/>
    <cellStyle name="20 % - Accent6 2 3 8" xfId="13548"/>
    <cellStyle name="20 % - Accent6 2 3 9" xfId="18478"/>
    <cellStyle name="20 % - Accent6 2 4" xfId="508"/>
    <cellStyle name="20 % - Accent6 2 4 2" xfId="1213"/>
    <cellStyle name="20 % - Accent6 2 4 2 2" xfId="2445"/>
    <cellStyle name="20 % - Accent6 2 4 2 2 2" xfId="5087"/>
    <cellStyle name="20 % - Accent6 2 4 2 2 2 2" xfId="10368"/>
    <cellStyle name="20 % - Accent6 2 4 2 2 2 2 2" xfId="28510"/>
    <cellStyle name="20 % - Accent6 2 4 2 2 2 3" xfId="18124"/>
    <cellStyle name="20 % - Accent6 2 4 2 2 2 4" xfId="23230"/>
    <cellStyle name="20 % - Accent6 2 4 2 2 3" xfId="7727"/>
    <cellStyle name="20 % - Accent6 2 4 2 2 3 2" xfId="25870"/>
    <cellStyle name="20 % - Accent6 2 4 2 2 4" xfId="13016"/>
    <cellStyle name="20 % - Accent6 2 4 2 2 5" xfId="15660"/>
    <cellStyle name="20 % - Accent6 2 4 2 2 6" xfId="20590"/>
    <cellStyle name="20 % - Accent6 2 4 2 3" xfId="3855"/>
    <cellStyle name="20 % - Accent6 2 4 2 3 2" xfId="9136"/>
    <cellStyle name="20 % - Accent6 2 4 2 3 2 2" xfId="27278"/>
    <cellStyle name="20 % - Accent6 2 4 2 3 3" xfId="16892"/>
    <cellStyle name="20 % - Accent6 2 4 2 3 4" xfId="21998"/>
    <cellStyle name="20 % - Accent6 2 4 2 4" xfId="6495"/>
    <cellStyle name="20 % - Accent6 2 4 2 4 2" xfId="24638"/>
    <cellStyle name="20 % - Accent6 2 4 2 5" xfId="11784"/>
    <cellStyle name="20 % - Accent6 2 4 2 6" xfId="14428"/>
    <cellStyle name="20 % - Accent6 2 4 2 7" xfId="19358"/>
    <cellStyle name="20 % - Accent6 2 4 3" xfId="1741"/>
    <cellStyle name="20 % - Accent6 2 4 3 2" xfId="4383"/>
    <cellStyle name="20 % - Accent6 2 4 3 2 2" xfId="9664"/>
    <cellStyle name="20 % - Accent6 2 4 3 2 2 2" xfId="27806"/>
    <cellStyle name="20 % - Accent6 2 4 3 2 3" xfId="17420"/>
    <cellStyle name="20 % - Accent6 2 4 3 2 4" xfId="22526"/>
    <cellStyle name="20 % - Accent6 2 4 3 3" xfId="7023"/>
    <cellStyle name="20 % - Accent6 2 4 3 3 2" xfId="25166"/>
    <cellStyle name="20 % - Accent6 2 4 3 4" xfId="12312"/>
    <cellStyle name="20 % - Accent6 2 4 3 5" xfId="14956"/>
    <cellStyle name="20 % - Accent6 2 4 3 6" xfId="19886"/>
    <cellStyle name="20 % - Accent6 2 4 4" xfId="3150"/>
    <cellStyle name="20 % - Accent6 2 4 4 2" xfId="8432"/>
    <cellStyle name="20 % - Accent6 2 4 4 2 2" xfId="26574"/>
    <cellStyle name="20 % - Accent6 2 4 4 3" xfId="16188"/>
    <cellStyle name="20 % - Accent6 2 4 4 4" xfId="21294"/>
    <cellStyle name="20 % - Accent6 2 4 5" xfId="5791"/>
    <cellStyle name="20 % - Accent6 2 4 5 2" xfId="23934"/>
    <cellStyle name="20 % - Accent6 2 4 6" xfId="11082"/>
    <cellStyle name="20 % - Accent6 2 4 7" xfId="13724"/>
    <cellStyle name="20 % - Accent6 2 4 8" xfId="18654"/>
    <cellStyle name="20 % - Accent6 2 5" xfId="861"/>
    <cellStyle name="20 % - Accent6 2 5 2" xfId="2093"/>
    <cellStyle name="20 % - Accent6 2 5 2 2" xfId="4735"/>
    <cellStyle name="20 % - Accent6 2 5 2 2 2" xfId="10016"/>
    <cellStyle name="20 % - Accent6 2 5 2 2 2 2" xfId="28158"/>
    <cellStyle name="20 % - Accent6 2 5 2 2 3" xfId="17772"/>
    <cellStyle name="20 % - Accent6 2 5 2 2 4" xfId="22878"/>
    <cellStyle name="20 % - Accent6 2 5 2 3" xfId="7375"/>
    <cellStyle name="20 % - Accent6 2 5 2 3 2" xfId="25518"/>
    <cellStyle name="20 % - Accent6 2 5 2 4" xfId="12664"/>
    <cellStyle name="20 % - Accent6 2 5 2 5" xfId="15308"/>
    <cellStyle name="20 % - Accent6 2 5 2 6" xfId="20238"/>
    <cellStyle name="20 % - Accent6 2 5 3" xfId="3503"/>
    <cellStyle name="20 % - Accent6 2 5 3 2" xfId="8784"/>
    <cellStyle name="20 % - Accent6 2 5 3 2 2" xfId="26926"/>
    <cellStyle name="20 % - Accent6 2 5 3 3" xfId="16540"/>
    <cellStyle name="20 % - Accent6 2 5 3 4" xfId="21646"/>
    <cellStyle name="20 % - Accent6 2 5 4" xfId="6143"/>
    <cellStyle name="20 % - Accent6 2 5 4 2" xfId="24286"/>
    <cellStyle name="20 % - Accent6 2 5 5" xfId="11432"/>
    <cellStyle name="20 % - Accent6 2 5 6" xfId="14076"/>
    <cellStyle name="20 % - Accent6 2 5 7" xfId="19006"/>
    <cellStyle name="20 % - Accent6 2 6" xfId="1389"/>
    <cellStyle name="20 % - Accent6 2 6 2" xfId="4031"/>
    <cellStyle name="20 % - Accent6 2 6 2 2" xfId="9312"/>
    <cellStyle name="20 % - Accent6 2 6 2 2 2" xfId="27454"/>
    <cellStyle name="20 % - Accent6 2 6 2 3" xfId="17068"/>
    <cellStyle name="20 % - Accent6 2 6 2 4" xfId="22174"/>
    <cellStyle name="20 % - Accent6 2 6 3" xfId="6671"/>
    <cellStyle name="20 % - Accent6 2 6 3 2" xfId="24814"/>
    <cellStyle name="20 % - Accent6 2 6 4" xfId="11960"/>
    <cellStyle name="20 % - Accent6 2 6 5" xfId="14604"/>
    <cellStyle name="20 % - Accent6 2 6 6" xfId="19534"/>
    <cellStyle name="20 % - Accent6 2 7" xfId="2621"/>
    <cellStyle name="20 % - Accent6 2 7 2" xfId="5263"/>
    <cellStyle name="20 % - Accent6 2 7 2 2" xfId="10544"/>
    <cellStyle name="20 % - Accent6 2 7 2 2 2" xfId="28686"/>
    <cellStyle name="20 % - Accent6 2 7 2 3" xfId="23406"/>
    <cellStyle name="20 % - Accent6 2 7 3" xfId="7903"/>
    <cellStyle name="20 % - Accent6 2 7 3 2" xfId="26046"/>
    <cellStyle name="20 % - Accent6 2 7 4" xfId="13192"/>
    <cellStyle name="20 % - Accent6 2 7 5" xfId="15836"/>
    <cellStyle name="20 % - Accent6 2 7 6" xfId="20766"/>
    <cellStyle name="20 % - Accent6 2 8" xfId="2798"/>
    <cellStyle name="20 % - Accent6 2 8 2" xfId="8080"/>
    <cellStyle name="20 % - Accent6 2 8 2 2" xfId="26222"/>
    <cellStyle name="20 % - Accent6 2 8 3" xfId="20942"/>
    <cellStyle name="20 % - Accent6 2 9" xfId="5439"/>
    <cellStyle name="20 % - Accent6 2 9 2" xfId="23582"/>
    <cellStyle name="20 % - Accent6 3" xfId="178"/>
    <cellStyle name="20 % - Accent6 3 10" xfId="13404"/>
    <cellStyle name="20 % - Accent6 3 11" xfId="18334"/>
    <cellStyle name="20 % - Accent6 3 2" xfId="364"/>
    <cellStyle name="20 % - Accent6 3 2 2" xfId="717"/>
    <cellStyle name="20 % - Accent6 3 2 2 2" xfId="1949"/>
    <cellStyle name="20 % - Accent6 3 2 2 2 2" xfId="4591"/>
    <cellStyle name="20 % - Accent6 3 2 2 2 2 2" xfId="9872"/>
    <cellStyle name="20 % - Accent6 3 2 2 2 2 2 2" xfId="28014"/>
    <cellStyle name="20 % - Accent6 3 2 2 2 2 3" xfId="17628"/>
    <cellStyle name="20 % - Accent6 3 2 2 2 2 4" xfId="22734"/>
    <cellStyle name="20 % - Accent6 3 2 2 2 3" xfId="7231"/>
    <cellStyle name="20 % - Accent6 3 2 2 2 3 2" xfId="25374"/>
    <cellStyle name="20 % - Accent6 3 2 2 2 4" xfId="12520"/>
    <cellStyle name="20 % - Accent6 3 2 2 2 5" xfId="15164"/>
    <cellStyle name="20 % - Accent6 3 2 2 2 6" xfId="20094"/>
    <cellStyle name="20 % - Accent6 3 2 2 3" xfId="3359"/>
    <cellStyle name="20 % - Accent6 3 2 2 3 2" xfId="8640"/>
    <cellStyle name="20 % - Accent6 3 2 2 3 2 2" xfId="26782"/>
    <cellStyle name="20 % - Accent6 3 2 2 3 3" xfId="16396"/>
    <cellStyle name="20 % - Accent6 3 2 2 3 4" xfId="21502"/>
    <cellStyle name="20 % - Accent6 3 2 2 4" xfId="5999"/>
    <cellStyle name="20 % - Accent6 3 2 2 4 2" xfId="24142"/>
    <cellStyle name="20 % - Accent6 3 2 2 5" xfId="11288"/>
    <cellStyle name="20 % - Accent6 3 2 2 6" xfId="13932"/>
    <cellStyle name="20 % - Accent6 3 2 2 7" xfId="18862"/>
    <cellStyle name="20 % - Accent6 3 2 3" xfId="1069"/>
    <cellStyle name="20 % - Accent6 3 2 3 2" xfId="2301"/>
    <cellStyle name="20 % - Accent6 3 2 3 2 2" xfId="4943"/>
    <cellStyle name="20 % - Accent6 3 2 3 2 2 2" xfId="10224"/>
    <cellStyle name="20 % - Accent6 3 2 3 2 2 2 2" xfId="28366"/>
    <cellStyle name="20 % - Accent6 3 2 3 2 2 3" xfId="17980"/>
    <cellStyle name="20 % - Accent6 3 2 3 2 2 4" xfId="23086"/>
    <cellStyle name="20 % - Accent6 3 2 3 2 3" xfId="7583"/>
    <cellStyle name="20 % - Accent6 3 2 3 2 3 2" xfId="25726"/>
    <cellStyle name="20 % - Accent6 3 2 3 2 4" xfId="12872"/>
    <cellStyle name="20 % - Accent6 3 2 3 2 5" xfId="15516"/>
    <cellStyle name="20 % - Accent6 3 2 3 2 6" xfId="20446"/>
    <cellStyle name="20 % - Accent6 3 2 3 3" xfId="3711"/>
    <cellStyle name="20 % - Accent6 3 2 3 3 2" xfId="8992"/>
    <cellStyle name="20 % - Accent6 3 2 3 3 2 2" xfId="27134"/>
    <cellStyle name="20 % - Accent6 3 2 3 3 3" xfId="16748"/>
    <cellStyle name="20 % - Accent6 3 2 3 3 4" xfId="21854"/>
    <cellStyle name="20 % - Accent6 3 2 3 4" xfId="6351"/>
    <cellStyle name="20 % - Accent6 3 2 3 4 2" xfId="24494"/>
    <cellStyle name="20 % - Accent6 3 2 3 5" xfId="11640"/>
    <cellStyle name="20 % - Accent6 3 2 3 6" xfId="14284"/>
    <cellStyle name="20 % - Accent6 3 2 3 7" xfId="19214"/>
    <cellStyle name="20 % - Accent6 3 2 4" xfId="1597"/>
    <cellStyle name="20 % - Accent6 3 2 4 2" xfId="4239"/>
    <cellStyle name="20 % - Accent6 3 2 4 2 2" xfId="9520"/>
    <cellStyle name="20 % - Accent6 3 2 4 2 2 2" xfId="27662"/>
    <cellStyle name="20 % - Accent6 3 2 4 2 3" xfId="17276"/>
    <cellStyle name="20 % - Accent6 3 2 4 2 4" xfId="22382"/>
    <cellStyle name="20 % - Accent6 3 2 4 3" xfId="6879"/>
    <cellStyle name="20 % - Accent6 3 2 4 3 2" xfId="25022"/>
    <cellStyle name="20 % - Accent6 3 2 4 4" xfId="12168"/>
    <cellStyle name="20 % - Accent6 3 2 4 5" xfId="14812"/>
    <cellStyle name="20 % - Accent6 3 2 4 6" xfId="19742"/>
    <cellStyle name="20 % - Accent6 3 2 5" xfId="3006"/>
    <cellStyle name="20 % - Accent6 3 2 5 2" xfId="8288"/>
    <cellStyle name="20 % - Accent6 3 2 5 2 2" xfId="26430"/>
    <cellStyle name="20 % - Accent6 3 2 5 3" xfId="16044"/>
    <cellStyle name="20 % - Accent6 3 2 5 4" xfId="21150"/>
    <cellStyle name="20 % - Accent6 3 2 6" xfId="5647"/>
    <cellStyle name="20 % - Accent6 3 2 6 2" xfId="23790"/>
    <cellStyle name="20 % - Accent6 3 2 7" xfId="10942"/>
    <cellStyle name="20 % - Accent6 3 2 8" xfId="13580"/>
    <cellStyle name="20 % - Accent6 3 2 9" xfId="18510"/>
    <cellStyle name="20 % - Accent6 3 3" xfId="540"/>
    <cellStyle name="20 % - Accent6 3 3 2" xfId="1245"/>
    <cellStyle name="20 % - Accent6 3 3 2 2" xfId="2477"/>
    <cellStyle name="20 % - Accent6 3 3 2 2 2" xfId="5119"/>
    <cellStyle name="20 % - Accent6 3 3 2 2 2 2" xfId="10400"/>
    <cellStyle name="20 % - Accent6 3 3 2 2 2 2 2" xfId="28542"/>
    <cellStyle name="20 % - Accent6 3 3 2 2 2 3" xfId="18156"/>
    <cellStyle name="20 % - Accent6 3 3 2 2 2 4" xfId="23262"/>
    <cellStyle name="20 % - Accent6 3 3 2 2 3" xfId="7759"/>
    <cellStyle name="20 % - Accent6 3 3 2 2 3 2" xfId="25902"/>
    <cellStyle name="20 % - Accent6 3 3 2 2 4" xfId="13048"/>
    <cellStyle name="20 % - Accent6 3 3 2 2 5" xfId="15692"/>
    <cellStyle name="20 % - Accent6 3 3 2 2 6" xfId="20622"/>
    <cellStyle name="20 % - Accent6 3 3 2 3" xfId="3887"/>
    <cellStyle name="20 % - Accent6 3 3 2 3 2" xfId="9168"/>
    <cellStyle name="20 % - Accent6 3 3 2 3 2 2" xfId="27310"/>
    <cellStyle name="20 % - Accent6 3 3 2 3 3" xfId="16924"/>
    <cellStyle name="20 % - Accent6 3 3 2 3 4" xfId="22030"/>
    <cellStyle name="20 % - Accent6 3 3 2 4" xfId="6527"/>
    <cellStyle name="20 % - Accent6 3 3 2 4 2" xfId="24670"/>
    <cellStyle name="20 % - Accent6 3 3 2 5" xfId="11816"/>
    <cellStyle name="20 % - Accent6 3 3 2 6" xfId="14460"/>
    <cellStyle name="20 % - Accent6 3 3 2 7" xfId="19390"/>
    <cellStyle name="20 % - Accent6 3 3 3" xfId="1773"/>
    <cellStyle name="20 % - Accent6 3 3 3 2" xfId="4415"/>
    <cellStyle name="20 % - Accent6 3 3 3 2 2" xfId="9696"/>
    <cellStyle name="20 % - Accent6 3 3 3 2 2 2" xfId="27838"/>
    <cellStyle name="20 % - Accent6 3 3 3 2 3" xfId="17452"/>
    <cellStyle name="20 % - Accent6 3 3 3 2 4" xfId="22558"/>
    <cellStyle name="20 % - Accent6 3 3 3 3" xfId="7055"/>
    <cellStyle name="20 % - Accent6 3 3 3 3 2" xfId="25198"/>
    <cellStyle name="20 % - Accent6 3 3 3 4" xfId="12344"/>
    <cellStyle name="20 % - Accent6 3 3 3 5" xfId="14988"/>
    <cellStyle name="20 % - Accent6 3 3 3 6" xfId="19918"/>
    <cellStyle name="20 % - Accent6 3 3 4" xfId="3182"/>
    <cellStyle name="20 % - Accent6 3 3 4 2" xfId="8464"/>
    <cellStyle name="20 % - Accent6 3 3 4 2 2" xfId="26606"/>
    <cellStyle name="20 % - Accent6 3 3 4 3" xfId="16220"/>
    <cellStyle name="20 % - Accent6 3 3 4 4" xfId="21326"/>
    <cellStyle name="20 % - Accent6 3 3 5" xfId="5823"/>
    <cellStyle name="20 % - Accent6 3 3 5 2" xfId="23966"/>
    <cellStyle name="20 % - Accent6 3 3 6" xfId="11114"/>
    <cellStyle name="20 % - Accent6 3 3 7" xfId="13756"/>
    <cellStyle name="20 % - Accent6 3 3 8" xfId="18686"/>
    <cellStyle name="20 % - Accent6 3 4" xfId="893"/>
    <cellStyle name="20 % - Accent6 3 4 2" xfId="2125"/>
    <cellStyle name="20 % - Accent6 3 4 2 2" xfId="4767"/>
    <cellStyle name="20 % - Accent6 3 4 2 2 2" xfId="10048"/>
    <cellStyle name="20 % - Accent6 3 4 2 2 2 2" xfId="28190"/>
    <cellStyle name="20 % - Accent6 3 4 2 2 3" xfId="17804"/>
    <cellStyle name="20 % - Accent6 3 4 2 2 4" xfId="22910"/>
    <cellStyle name="20 % - Accent6 3 4 2 3" xfId="7407"/>
    <cellStyle name="20 % - Accent6 3 4 2 3 2" xfId="25550"/>
    <cellStyle name="20 % - Accent6 3 4 2 4" xfId="12696"/>
    <cellStyle name="20 % - Accent6 3 4 2 5" xfId="15340"/>
    <cellStyle name="20 % - Accent6 3 4 2 6" xfId="20270"/>
    <cellStyle name="20 % - Accent6 3 4 3" xfId="3535"/>
    <cellStyle name="20 % - Accent6 3 4 3 2" xfId="8816"/>
    <cellStyle name="20 % - Accent6 3 4 3 2 2" xfId="26958"/>
    <cellStyle name="20 % - Accent6 3 4 3 3" xfId="16572"/>
    <cellStyle name="20 % - Accent6 3 4 3 4" xfId="21678"/>
    <cellStyle name="20 % - Accent6 3 4 4" xfId="6175"/>
    <cellStyle name="20 % - Accent6 3 4 4 2" xfId="24318"/>
    <cellStyle name="20 % - Accent6 3 4 5" xfId="11464"/>
    <cellStyle name="20 % - Accent6 3 4 6" xfId="14108"/>
    <cellStyle name="20 % - Accent6 3 4 7" xfId="19038"/>
    <cellStyle name="20 % - Accent6 3 5" xfId="1421"/>
    <cellStyle name="20 % - Accent6 3 5 2" xfId="4063"/>
    <cellStyle name="20 % - Accent6 3 5 2 2" xfId="9344"/>
    <cellStyle name="20 % - Accent6 3 5 2 2 2" xfId="27486"/>
    <cellStyle name="20 % - Accent6 3 5 2 3" xfId="17100"/>
    <cellStyle name="20 % - Accent6 3 5 2 4" xfId="22206"/>
    <cellStyle name="20 % - Accent6 3 5 3" xfId="6703"/>
    <cellStyle name="20 % - Accent6 3 5 3 2" xfId="24846"/>
    <cellStyle name="20 % - Accent6 3 5 4" xfId="11992"/>
    <cellStyle name="20 % - Accent6 3 5 5" xfId="14636"/>
    <cellStyle name="20 % - Accent6 3 5 6" xfId="19566"/>
    <cellStyle name="20 % - Accent6 3 6" xfId="2653"/>
    <cellStyle name="20 % - Accent6 3 6 2" xfId="5295"/>
    <cellStyle name="20 % - Accent6 3 6 2 2" xfId="10576"/>
    <cellStyle name="20 % - Accent6 3 6 2 2 2" xfId="28718"/>
    <cellStyle name="20 % - Accent6 3 6 2 3" xfId="23438"/>
    <cellStyle name="20 % - Accent6 3 6 3" xfId="7935"/>
    <cellStyle name="20 % - Accent6 3 6 3 2" xfId="26078"/>
    <cellStyle name="20 % - Accent6 3 6 4" xfId="13224"/>
    <cellStyle name="20 % - Accent6 3 6 5" xfId="15868"/>
    <cellStyle name="20 % - Accent6 3 6 6" xfId="20798"/>
    <cellStyle name="20 % - Accent6 3 7" xfId="2830"/>
    <cellStyle name="20 % - Accent6 3 7 2" xfId="8112"/>
    <cellStyle name="20 % - Accent6 3 7 2 2" xfId="26254"/>
    <cellStyle name="20 % - Accent6 3 7 3" xfId="20974"/>
    <cellStyle name="20 % - Accent6 3 8" xfId="5471"/>
    <cellStyle name="20 % - Accent6 3 8 2" xfId="23614"/>
    <cellStyle name="20 % - Accent6 3 9" xfId="10764"/>
    <cellStyle name="20 % - Accent6 4" xfId="276"/>
    <cellStyle name="20 % - Accent6 4 2" xfId="628"/>
    <cellStyle name="20 % - Accent6 4 2 2" xfId="1860"/>
    <cellStyle name="20 % - Accent6 4 2 2 2" xfId="4502"/>
    <cellStyle name="20 % - Accent6 4 2 2 2 2" xfId="9783"/>
    <cellStyle name="20 % - Accent6 4 2 2 2 2 2" xfId="27925"/>
    <cellStyle name="20 % - Accent6 4 2 2 2 3" xfId="17539"/>
    <cellStyle name="20 % - Accent6 4 2 2 2 4" xfId="22645"/>
    <cellStyle name="20 % - Accent6 4 2 2 3" xfId="7142"/>
    <cellStyle name="20 % - Accent6 4 2 2 3 2" xfId="25285"/>
    <cellStyle name="20 % - Accent6 4 2 2 4" xfId="12431"/>
    <cellStyle name="20 % - Accent6 4 2 2 5" xfId="15075"/>
    <cellStyle name="20 % - Accent6 4 2 2 6" xfId="20005"/>
    <cellStyle name="20 % - Accent6 4 2 3" xfId="3270"/>
    <cellStyle name="20 % - Accent6 4 2 3 2" xfId="8551"/>
    <cellStyle name="20 % - Accent6 4 2 3 2 2" xfId="26693"/>
    <cellStyle name="20 % - Accent6 4 2 3 3" xfId="16307"/>
    <cellStyle name="20 % - Accent6 4 2 3 4" xfId="21413"/>
    <cellStyle name="20 % - Accent6 4 2 4" xfId="5910"/>
    <cellStyle name="20 % - Accent6 4 2 4 2" xfId="24053"/>
    <cellStyle name="20 % - Accent6 4 2 5" xfId="11199"/>
    <cellStyle name="20 % - Accent6 4 2 6" xfId="13843"/>
    <cellStyle name="20 % - Accent6 4 2 7" xfId="18773"/>
    <cellStyle name="20 % - Accent6 4 3" xfId="980"/>
    <cellStyle name="20 % - Accent6 4 3 2" xfId="2212"/>
    <cellStyle name="20 % - Accent6 4 3 2 2" xfId="4854"/>
    <cellStyle name="20 % - Accent6 4 3 2 2 2" xfId="10135"/>
    <cellStyle name="20 % - Accent6 4 3 2 2 2 2" xfId="28277"/>
    <cellStyle name="20 % - Accent6 4 3 2 2 3" xfId="17891"/>
    <cellStyle name="20 % - Accent6 4 3 2 2 4" xfId="22997"/>
    <cellStyle name="20 % - Accent6 4 3 2 3" xfId="7494"/>
    <cellStyle name="20 % - Accent6 4 3 2 3 2" xfId="25637"/>
    <cellStyle name="20 % - Accent6 4 3 2 4" xfId="12783"/>
    <cellStyle name="20 % - Accent6 4 3 2 5" xfId="15427"/>
    <cellStyle name="20 % - Accent6 4 3 2 6" xfId="20357"/>
    <cellStyle name="20 % - Accent6 4 3 3" xfId="3622"/>
    <cellStyle name="20 % - Accent6 4 3 3 2" xfId="8903"/>
    <cellStyle name="20 % - Accent6 4 3 3 2 2" xfId="27045"/>
    <cellStyle name="20 % - Accent6 4 3 3 3" xfId="16659"/>
    <cellStyle name="20 % - Accent6 4 3 3 4" xfId="21765"/>
    <cellStyle name="20 % - Accent6 4 3 4" xfId="6262"/>
    <cellStyle name="20 % - Accent6 4 3 4 2" xfId="24405"/>
    <cellStyle name="20 % - Accent6 4 3 5" xfId="11551"/>
    <cellStyle name="20 % - Accent6 4 3 6" xfId="14195"/>
    <cellStyle name="20 % - Accent6 4 3 7" xfId="19125"/>
    <cellStyle name="20 % - Accent6 4 4" xfId="1508"/>
    <cellStyle name="20 % - Accent6 4 4 2" xfId="4150"/>
    <cellStyle name="20 % - Accent6 4 4 2 2" xfId="9431"/>
    <cellStyle name="20 % - Accent6 4 4 2 2 2" xfId="27573"/>
    <cellStyle name="20 % - Accent6 4 4 2 3" xfId="17187"/>
    <cellStyle name="20 % - Accent6 4 4 2 4" xfId="22293"/>
    <cellStyle name="20 % - Accent6 4 4 3" xfId="6790"/>
    <cellStyle name="20 % - Accent6 4 4 3 2" xfId="24933"/>
    <cellStyle name="20 % - Accent6 4 4 4" xfId="12079"/>
    <cellStyle name="20 % - Accent6 4 4 5" xfId="14723"/>
    <cellStyle name="20 % - Accent6 4 4 6" xfId="19653"/>
    <cellStyle name="20 % - Accent6 4 5" xfId="2917"/>
    <cellStyle name="20 % - Accent6 4 5 2" xfId="8199"/>
    <cellStyle name="20 % - Accent6 4 5 2 2" xfId="26341"/>
    <cellStyle name="20 % - Accent6 4 5 3" xfId="15955"/>
    <cellStyle name="20 % - Accent6 4 5 4" xfId="21061"/>
    <cellStyle name="20 % - Accent6 4 6" xfId="5558"/>
    <cellStyle name="20 % - Accent6 4 6 2" xfId="23701"/>
    <cellStyle name="20 % - Accent6 4 7" xfId="10856"/>
    <cellStyle name="20 % - Accent6 4 8" xfId="13491"/>
    <cellStyle name="20 % - Accent6 4 9" xfId="18422"/>
    <cellStyle name="20 % - Accent6 5" xfId="448"/>
    <cellStyle name="20 % - Accent6 5 2" xfId="1153"/>
    <cellStyle name="20 % - Accent6 5 2 2" xfId="2385"/>
    <cellStyle name="20 % - Accent6 5 2 2 2" xfId="5027"/>
    <cellStyle name="20 % - Accent6 5 2 2 2 2" xfId="10308"/>
    <cellStyle name="20 % - Accent6 5 2 2 2 2 2" xfId="28450"/>
    <cellStyle name="20 % - Accent6 5 2 2 2 3" xfId="18064"/>
    <cellStyle name="20 % - Accent6 5 2 2 2 4" xfId="23170"/>
    <cellStyle name="20 % - Accent6 5 2 2 3" xfId="7667"/>
    <cellStyle name="20 % - Accent6 5 2 2 3 2" xfId="25810"/>
    <cellStyle name="20 % - Accent6 5 2 2 4" xfId="12956"/>
    <cellStyle name="20 % - Accent6 5 2 2 5" xfId="15600"/>
    <cellStyle name="20 % - Accent6 5 2 2 6" xfId="20530"/>
    <cellStyle name="20 % - Accent6 5 2 3" xfId="3795"/>
    <cellStyle name="20 % - Accent6 5 2 3 2" xfId="9076"/>
    <cellStyle name="20 % - Accent6 5 2 3 2 2" xfId="27218"/>
    <cellStyle name="20 % - Accent6 5 2 3 3" xfId="16832"/>
    <cellStyle name="20 % - Accent6 5 2 3 4" xfId="21938"/>
    <cellStyle name="20 % - Accent6 5 2 4" xfId="6435"/>
    <cellStyle name="20 % - Accent6 5 2 4 2" xfId="24578"/>
    <cellStyle name="20 % - Accent6 5 2 5" xfId="11724"/>
    <cellStyle name="20 % - Accent6 5 2 6" xfId="14368"/>
    <cellStyle name="20 % - Accent6 5 2 7" xfId="19298"/>
    <cellStyle name="20 % - Accent6 5 3" xfId="1681"/>
    <cellStyle name="20 % - Accent6 5 3 2" xfId="4323"/>
    <cellStyle name="20 % - Accent6 5 3 2 2" xfId="9604"/>
    <cellStyle name="20 % - Accent6 5 3 2 2 2" xfId="27746"/>
    <cellStyle name="20 % - Accent6 5 3 2 3" xfId="17360"/>
    <cellStyle name="20 % - Accent6 5 3 2 4" xfId="22466"/>
    <cellStyle name="20 % - Accent6 5 3 3" xfId="6963"/>
    <cellStyle name="20 % - Accent6 5 3 3 2" xfId="25106"/>
    <cellStyle name="20 % - Accent6 5 3 4" xfId="12252"/>
    <cellStyle name="20 % - Accent6 5 3 5" xfId="14896"/>
    <cellStyle name="20 % - Accent6 5 3 6" xfId="19826"/>
    <cellStyle name="20 % - Accent6 5 4" xfId="3090"/>
    <cellStyle name="20 % - Accent6 5 4 2" xfId="8372"/>
    <cellStyle name="20 % - Accent6 5 4 2 2" xfId="26514"/>
    <cellStyle name="20 % - Accent6 5 4 3" xfId="16128"/>
    <cellStyle name="20 % - Accent6 5 4 4" xfId="21234"/>
    <cellStyle name="20 % - Accent6 5 5" xfId="5731"/>
    <cellStyle name="20 % - Accent6 5 5 2" xfId="23874"/>
    <cellStyle name="20 % - Accent6 5 6" xfId="11024"/>
    <cellStyle name="20 % - Accent6 5 7" xfId="13664"/>
    <cellStyle name="20 % - Accent6 5 8" xfId="18594"/>
    <cellStyle name="20 % - Accent6 6" xfId="801"/>
    <cellStyle name="20 % - Accent6 6 2" xfId="2033"/>
    <cellStyle name="20 % - Accent6 6 2 2" xfId="4675"/>
    <cellStyle name="20 % - Accent6 6 2 2 2" xfId="9956"/>
    <cellStyle name="20 % - Accent6 6 2 2 2 2" xfId="28098"/>
    <cellStyle name="20 % - Accent6 6 2 2 3" xfId="17712"/>
    <cellStyle name="20 % - Accent6 6 2 2 4" xfId="22818"/>
    <cellStyle name="20 % - Accent6 6 2 3" xfId="7315"/>
    <cellStyle name="20 % - Accent6 6 2 3 2" xfId="25458"/>
    <cellStyle name="20 % - Accent6 6 2 4" xfId="12604"/>
    <cellStyle name="20 % - Accent6 6 2 5" xfId="15248"/>
    <cellStyle name="20 % - Accent6 6 2 6" xfId="20178"/>
    <cellStyle name="20 % - Accent6 6 3" xfId="3443"/>
    <cellStyle name="20 % - Accent6 6 3 2" xfId="8724"/>
    <cellStyle name="20 % - Accent6 6 3 2 2" xfId="26866"/>
    <cellStyle name="20 % - Accent6 6 3 3" xfId="16480"/>
    <cellStyle name="20 % - Accent6 6 3 4" xfId="21586"/>
    <cellStyle name="20 % - Accent6 6 4" xfId="6083"/>
    <cellStyle name="20 % - Accent6 6 4 2" xfId="24226"/>
    <cellStyle name="20 % - Accent6 6 5" xfId="11372"/>
    <cellStyle name="20 % - Accent6 6 6" xfId="14016"/>
    <cellStyle name="20 % - Accent6 6 7" xfId="18946"/>
    <cellStyle name="20 % - Accent6 7" xfId="1332"/>
    <cellStyle name="20 % - Accent6 7 2" xfId="3974"/>
    <cellStyle name="20 % - Accent6 7 2 2" xfId="9255"/>
    <cellStyle name="20 % - Accent6 7 2 2 2" xfId="27397"/>
    <cellStyle name="20 % - Accent6 7 2 3" xfId="17011"/>
    <cellStyle name="20 % - Accent6 7 2 4" xfId="22117"/>
    <cellStyle name="20 % - Accent6 7 3" xfId="6614"/>
    <cellStyle name="20 % - Accent6 7 3 2" xfId="24757"/>
    <cellStyle name="20 % - Accent6 7 4" xfId="11903"/>
    <cellStyle name="20 % - Accent6 7 5" xfId="14547"/>
    <cellStyle name="20 % - Accent6 7 6" xfId="19477"/>
    <cellStyle name="20 % - Accent6 8" xfId="2561"/>
    <cellStyle name="20 % - Accent6 8 2" xfId="5203"/>
    <cellStyle name="20 % - Accent6 8 2 2" xfId="10484"/>
    <cellStyle name="20 % - Accent6 8 2 2 2" xfId="28626"/>
    <cellStyle name="20 % - Accent6 8 2 3" xfId="23346"/>
    <cellStyle name="20 % - Accent6 8 3" xfId="7843"/>
    <cellStyle name="20 % - Accent6 8 3 2" xfId="25986"/>
    <cellStyle name="20 % - Accent6 8 4" xfId="13132"/>
    <cellStyle name="20 % - Accent6 8 5" xfId="15779"/>
    <cellStyle name="20 % - Accent6 8 6" xfId="20706"/>
    <cellStyle name="20 % - Accent6 9" xfId="2737"/>
    <cellStyle name="20 % - Accent6 9 2" xfId="8019"/>
    <cellStyle name="20 % - Accent6 9 2 2" xfId="26162"/>
    <cellStyle name="20 % - Accent6 9 3" xfId="20882"/>
    <cellStyle name="40 % - Accent1" xfId="20" builtinId="31" customBuiltin="1"/>
    <cellStyle name="40 % - Accent1 10" xfId="5370"/>
    <cellStyle name="40 % - Accent1 10 2" xfId="23513"/>
    <cellStyle name="40 % - Accent1 11" xfId="10664"/>
    <cellStyle name="40 % - Accent1 12" xfId="13306"/>
    <cellStyle name="40 % - Accent1 13" xfId="18231"/>
    <cellStyle name="40 % - Accent1 2" xfId="134"/>
    <cellStyle name="40 % - Accent1 2 10" xfId="10688"/>
    <cellStyle name="40 % - Accent1 2 11" xfId="13381"/>
    <cellStyle name="40 % - Accent1 2 12" xfId="18310"/>
    <cellStyle name="40 % - Accent1 2 2" xfId="243"/>
    <cellStyle name="40 % - Accent1 2 2 10" xfId="13468"/>
    <cellStyle name="40 % - Accent1 2 2 11" xfId="18398"/>
    <cellStyle name="40 % - Accent1 2 2 2" xfId="428"/>
    <cellStyle name="40 % - Accent1 2 2 2 2" xfId="781"/>
    <cellStyle name="40 % - Accent1 2 2 2 2 2" xfId="2013"/>
    <cellStyle name="40 % - Accent1 2 2 2 2 2 2" xfId="4655"/>
    <cellStyle name="40 % - Accent1 2 2 2 2 2 2 2" xfId="9936"/>
    <cellStyle name="40 % - Accent1 2 2 2 2 2 2 2 2" xfId="28078"/>
    <cellStyle name="40 % - Accent1 2 2 2 2 2 2 3" xfId="17692"/>
    <cellStyle name="40 % - Accent1 2 2 2 2 2 2 4" xfId="22798"/>
    <cellStyle name="40 % - Accent1 2 2 2 2 2 3" xfId="7295"/>
    <cellStyle name="40 % - Accent1 2 2 2 2 2 3 2" xfId="25438"/>
    <cellStyle name="40 % - Accent1 2 2 2 2 2 4" xfId="12584"/>
    <cellStyle name="40 % - Accent1 2 2 2 2 2 5" xfId="15228"/>
    <cellStyle name="40 % - Accent1 2 2 2 2 2 6" xfId="20158"/>
    <cellStyle name="40 % - Accent1 2 2 2 2 3" xfId="3423"/>
    <cellStyle name="40 % - Accent1 2 2 2 2 3 2" xfId="8704"/>
    <cellStyle name="40 % - Accent1 2 2 2 2 3 2 2" xfId="26846"/>
    <cellStyle name="40 % - Accent1 2 2 2 2 3 3" xfId="16460"/>
    <cellStyle name="40 % - Accent1 2 2 2 2 3 4" xfId="21566"/>
    <cellStyle name="40 % - Accent1 2 2 2 2 4" xfId="6063"/>
    <cellStyle name="40 % - Accent1 2 2 2 2 4 2" xfId="24206"/>
    <cellStyle name="40 % - Accent1 2 2 2 2 5" xfId="11352"/>
    <cellStyle name="40 % - Accent1 2 2 2 2 6" xfId="13996"/>
    <cellStyle name="40 % - Accent1 2 2 2 2 7" xfId="18926"/>
    <cellStyle name="40 % - Accent1 2 2 2 3" xfId="1133"/>
    <cellStyle name="40 % - Accent1 2 2 2 3 2" xfId="2365"/>
    <cellStyle name="40 % - Accent1 2 2 2 3 2 2" xfId="5007"/>
    <cellStyle name="40 % - Accent1 2 2 2 3 2 2 2" xfId="10288"/>
    <cellStyle name="40 % - Accent1 2 2 2 3 2 2 2 2" xfId="28430"/>
    <cellStyle name="40 % - Accent1 2 2 2 3 2 2 3" xfId="18044"/>
    <cellStyle name="40 % - Accent1 2 2 2 3 2 2 4" xfId="23150"/>
    <cellStyle name="40 % - Accent1 2 2 2 3 2 3" xfId="7647"/>
    <cellStyle name="40 % - Accent1 2 2 2 3 2 3 2" xfId="25790"/>
    <cellStyle name="40 % - Accent1 2 2 2 3 2 4" xfId="12936"/>
    <cellStyle name="40 % - Accent1 2 2 2 3 2 5" xfId="15580"/>
    <cellStyle name="40 % - Accent1 2 2 2 3 2 6" xfId="20510"/>
    <cellStyle name="40 % - Accent1 2 2 2 3 3" xfId="3775"/>
    <cellStyle name="40 % - Accent1 2 2 2 3 3 2" xfId="9056"/>
    <cellStyle name="40 % - Accent1 2 2 2 3 3 2 2" xfId="27198"/>
    <cellStyle name="40 % - Accent1 2 2 2 3 3 3" xfId="16812"/>
    <cellStyle name="40 % - Accent1 2 2 2 3 3 4" xfId="21918"/>
    <cellStyle name="40 % - Accent1 2 2 2 3 4" xfId="6415"/>
    <cellStyle name="40 % - Accent1 2 2 2 3 4 2" xfId="24558"/>
    <cellStyle name="40 % - Accent1 2 2 2 3 5" xfId="11704"/>
    <cellStyle name="40 % - Accent1 2 2 2 3 6" xfId="14348"/>
    <cellStyle name="40 % - Accent1 2 2 2 3 7" xfId="19278"/>
    <cellStyle name="40 % - Accent1 2 2 2 4" xfId="1661"/>
    <cellStyle name="40 % - Accent1 2 2 2 4 2" xfId="4303"/>
    <cellStyle name="40 % - Accent1 2 2 2 4 2 2" xfId="9584"/>
    <cellStyle name="40 % - Accent1 2 2 2 4 2 2 2" xfId="27726"/>
    <cellStyle name="40 % - Accent1 2 2 2 4 2 3" xfId="17340"/>
    <cellStyle name="40 % - Accent1 2 2 2 4 2 4" xfId="22446"/>
    <cellStyle name="40 % - Accent1 2 2 2 4 3" xfId="6943"/>
    <cellStyle name="40 % - Accent1 2 2 2 4 3 2" xfId="25086"/>
    <cellStyle name="40 % - Accent1 2 2 2 4 4" xfId="12232"/>
    <cellStyle name="40 % - Accent1 2 2 2 4 5" xfId="14876"/>
    <cellStyle name="40 % - Accent1 2 2 2 4 6" xfId="19806"/>
    <cellStyle name="40 % - Accent1 2 2 2 5" xfId="3070"/>
    <cellStyle name="40 % - Accent1 2 2 2 5 2" xfId="8352"/>
    <cellStyle name="40 % - Accent1 2 2 2 5 2 2" xfId="26494"/>
    <cellStyle name="40 % - Accent1 2 2 2 5 3" xfId="16108"/>
    <cellStyle name="40 % - Accent1 2 2 2 5 4" xfId="21214"/>
    <cellStyle name="40 % - Accent1 2 2 2 6" xfId="5711"/>
    <cellStyle name="40 % - Accent1 2 2 2 6 2" xfId="23854"/>
    <cellStyle name="40 % - Accent1 2 2 2 7" xfId="11004"/>
    <cellStyle name="40 % - Accent1 2 2 2 8" xfId="13644"/>
    <cellStyle name="40 % - Accent1 2 2 2 9" xfId="18574"/>
    <cellStyle name="40 % - Accent1 2 2 3" xfId="604"/>
    <cellStyle name="40 % - Accent1 2 2 3 2" xfId="1309"/>
    <cellStyle name="40 % - Accent1 2 2 3 2 2" xfId="2541"/>
    <cellStyle name="40 % - Accent1 2 2 3 2 2 2" xfId="5183"/>
    <cellStyle name="40 % - Accent1 2 2 3 2 2 2 2" xfId="10464"/>
    <cellStyle name="40 % - Accent1 2 2 3 2 2 2 2 2" xfId="28606"/>
    <cellStyle name="40 % - Accent1 2 2 3 2 2 2 3" xfId="18220"/>
    <cellStyle name="40 % - Accent1 2 2 3 2 2 2 4" xfId="23326"/>
    <cellStyle name="40 % - Accent1 2 2 3 2 2 3" xfId="7823"/>
    <cellStyle name="40 % - Accent1 2 2 3 2 2 3 2" xfId="25966"/>
    <cellStyle name="40 % - Accent1 2 2 3 2 2 4" xfId="13112"/>
    <cellStyle name="40 % - Accent1 2 2 3 2 2 5" xfId="15756"/>
    <cellStyle name="40 % - Accent1 2 2 3 2 2 6" xfId="20686"/>
    <cellStyle name="40 % - Accent1 2 2 3 2 3" xfId="3951"/>
    <cellStyle name="40 % - Accent1 2 2 3 2 3 2" xfId="9232"/>
    <cellStyle name="40 % - Accent1 2 2 3 2 3 2 2" xfId="27374"/>
    <cellStyle name="40 % - Accent1 2 2 3 2 3 3" xfId="16988"/>
    <cellStyle name="40 % - Accent1 2 2 3 2 3 4" xfId="22094"/>
    <cellStyle name="40 % - Accent1 2 2 3 2 4" xfId="6591"/>
    <cellStyle name="40 % - Accent1 2 2 3 2 4 2" xfId="24734"/>
    <cellStyle name="40 % - Accent1 2 2 3 2 5" xfId="11880"/>
    <cellStyle name="40 % - Accent1 2 2 3 2 6" xfId="14524"/>
    <cellStyle name="40 % - Accent1 2 2 3 2 7" xfId="19454"/>
    <cellStyle name="40 % - Accent1 2 2 3 3" xfId="1837"/>
    <cellStyle name="40 % - Accent1 2 2 3 3 2" xfId="4479"/>
    <cellStyle name="40 % - Accent1 2 2 3 3 2 2" xfId="9760"/>
    <cellStyle name="40 % - Accent1 2 2 3 3 2 2 2" xfId="27902"/>
    <cellStyle name="40 % - Accent1 2 2 3 3 2 3" xfId="17516"/>
    <cellStyle name="40 % - Accent1 2 2 3 3 2 4" xfId="22622"/>
    <cellStyle name="40 % - Accent1 2 2 3 3 3" xfId="7119"/>
    <cellStyle name="40 % - Accent1 2 2 3 3 3 2" xfId="25262"/>
    <cellStyle name="40 % - Accent1 2 2 3 3 4" xfId="12408"/>
    <cellStyle name="40 % - Accent1 2 2 3 3 5" xfId="15052"/>
    <cellStyle name="40 % - Accent1 2 2 3 3 6" xfId="19982"/>
    <cellStyle name="40 % - Accent1 2 2 3 4" xfId="3246"/>
    <cellStyle name="40 % - Accent1 2 2 3 4 2" xfId="8528"/>
    <cellStyle name="40 % - Accent1 2 2 3 4 2 2" xfId="26670"/>
    <cellStyle name="40 % - Accent1 2 2 3 4 3" xfId="16284"/>
    <cellStyle name="40 % - Accent1 2 2 3 4 4" xfId="21390"/>
    <cellStyle name="40 % - Accent1 2 2 3 5" xfId="5887"/>
    <cellStyle name="40 % - Accent1 2 2 3 5 2" xfId="24030"/>
    <cellStyle name="40 % - Accent1 2 2 3 6" xfId="11176"/>
    <cellStyle name="40 % - Accent1 2 2 3 7" xfId="13820"/>
    <cellStyle name="40 % - Accent1 2 2 3 8" xfId="18750"/>
    <cellStyle name="40 % - Accent1 2 2 4" xfId="957"/>
    <cellStyle name="40 % - Accent1 2 2 4 2" xfId="2189"/>
    <cellStyle name="40 % - Accent1 2 2 4 2 2" xfId="4831"/>
    <cellStyle name="40 % - Accent1 2 2 4 2 2 2" xfId="10112"/>
    <cellStyle name="40 % - Accent1 2 2 4 2 2 2 2" xfId="28254"/>
    <cellStyle name="40 % - Accent1 2 2 4 2 2 3" xfId="17868"/>
    <cellStyle name="40 % - Accent1 2 2 4 2 2 4" xfId="22974"/>
    <cellStyle name="40 % - Accent1 2 2 4 2 3" xfId="7471"/>
    <cellStyle name="40 % - Accent1 2 2 4 2 3 2" xfId="25614"/>
    <cellStyle name="40 % - Accent1 2 2 4 2 4" xfId="12760"/>
    <cellStyle name="40 % - Accent1 2 2 4 2 5" xfId="15404"/>
    <cellStyle name="40 % - Accent1 2 2 4 2 6" xfId="20334"/>
    <cellStyle name="40 % - Accent1 2 2 4 3" xfId="3599"/>
    <cellStyle name="40 % - Accent1 2 2 4 3 2" xfId="8880"/>
    <cellStyle name="40 % - Accent1 2 2 4 3 2 2" xfId="27022"/>
    <cellStyle name="40 % - Accent1 2 2 4 3 3" xfId="16636"/>
    <cellStyle name="40 % - Accent1 2 2 4 3 4" xfId="21742"/>
    <cellStyle name="40 % - Accent1 2 2 4 4" xfId="6239"/>
    <cellStyle name="40 % - Accent1 2 2 4 4 2" xfId="24382"/>
    <cellStyle name="40 % - Accent1 2 2 4 5" xfId="11528"/>
    <cellStyle name="40 % - Accent1 2 2 4 6" xfId="14172"/>
    <cellStyle name="40 % - Accent1 2 2 4 7" xfId="19102"/>
    <cellStyle name="40 % - Accent1 2 2 5" xfId="1485"/>
    <cellStyle name="40 % - Accent1 2 2 5 2" xfId="4127"/>
    <cellStyle name="40 % - Accent1 2 2 5 2 2" xfId="9408"/>
    <cellStyle name="40 % - Accent1 2 2 5 2 2 2" xfId="27550"/>
    <cellStyle name="40 % - Accent1 2 2 5 2 3" xfId="17164"/>
    <cellStyle name="40 % - Accent1 2 2 5 2 4" xfId="22270"/>
    <cellStyle name="40 % - Accent1 2 2 5 3" xfId="6767"/>
    <cellStyle name="40 % - Accent1 2 2 5 3 2" xfId="24910"/>
    <cellStyle name="40 % - Accent1 2 2 5 4" xfId="12056"/>
    <cellStyle name="40 % - Accent1 2 2 5 5" xfId="14700"/>
    <cellStyle name="40 % - Accent1 2 2 5 6" xfId="19630"/>
    <cellStyle name="40 % - Accent1 2 2 6" xfId="2717"/>
    <cellStyle name="40 % - Accent1 2 2 6 2" xfId="5359"/>
    <cellStyle name="40 % - Accent1 2 2 6 2 2" xfId="10640"/>
    <cellStyle name="40 % - Accent1 2 2 6 2 2 2" xfId="28782"/>
    <cellStyle name="40 % - Accent1 2 2 6 2 3" xfId="23502"/>
    <cellStyle name="40 % - Accent1 2 2 6 3" xfId="7999"/>
    <cellStyle name="40 % - Accent1 2 2 6 3 2" xfId="26142"/>
    <cellStyle name="40 % - Accent1 2 2 6 4" xfId="13288"/>
    <cellStyle name="40 % - Accent1 2 2 6 5" xfId="15932"/>
    <cellStyle name="40 % - Accent1 2 2 6 6" xfId="20862"/>
    <cellStyle name="40 % - Accent1 2 2 7" xfId="2894"/>
    <cellStyle name="40 % - Accent1 2 2 7 2" xfId="8176"/>
    <cellStyle name="40 % - Accent1 2 2 7 2 2" xfId="26318"/>
    <cellStyle name="40 % - Accent1 2 2 7 3" xfId="21038"/>
    <cellStyle name="40 % - Accent1 2 2 8" xfId="5535"/>
    <cellStyle name="40 % - Accent1 2 2 8 2" xfId="23678"/>
    <cellStyle name="40 % - Accent1 2 2 9" xfId="10828"/>
    <cellStyle name="40 % - Accent1 2 3" xfId="341"/>
    <cellStyle name="40 % - Accent1 2 3 2" xfId="694"/>
    <cellStyle name="40 % - Accent1 2 3 2 2" xfId="1926"/>
    <cellStyle name="40 % - Accent1 2 3 2 2 2" xfId="4568"/>
    <cellStyle name="40 % - Accent1 2 3 2 2 2 2" xfId="9849"/>
    <cellStyle name="40 % - Accent1 2 3 2 2 2 2 2" xfId="27991"/>
    <cellStyle name="40 % - Accent1 2 3 2 2 2 3" xfId="17605"/>
    <cellStyle name="40 % - Accent1 2 3 2 2 2 4" xfId="22711"/>
    <cellStyle name="40 % - Accent1 2 3 2 2 3" xfId="7208"/>
    <cellStyle name="40 % - Accent1 2 3 2 2 3 2" xfId="25351"/>
    <cellStyle name="40 % - Accent1 2 3 2 2 4" xfId="12497"/>
    <cellStyle name="40 % - Accent1 2 3 2 2 5" xfId="15141"/>
    <cellStyle name="40 % - Accent1 2 3 2 2 6" xfId="20071"/>
    <cellStyle name="40 % - Accent1 2 3 2 3" xfId="3336"/>
    <cellStyle name="40 % - Accent1 2 3 2 3 2" xfId="8617"/>
    <cellStyle name="40 % - Accent1 2 3 2 3 2 2" xfId="26759"/>
    <cellStyle name="40 % - Accent1 2 3 2 3 3" xfId="16373"/>
    <cellStyle name="40 % - Accent1 2 3 2 3 4" xfId="21479"/>
    <cellStyle name="40 % - Accent1 2 3 2 4" xfId="5976"/>
    <cellStyle name="40 % - Accent1 2 3 2 4 2" xfId="24119"/>
    <cellStyle name="40 % - Accent1 2 3 2 5" xfId="11265"/>
    <cellStyle name="40 % - Accent1 2 3 2 6" xfId="13909"/>
    <cellStyle name="40 % - Accent1 2 3 2 7" xfId="18839"/>
    <cellStyle name="40 % - Accent1 2 3 3" xfId="1046"/>
    <cellStyle name="40 % - Accent1 2 3 3 2" xfId="2278"/>
    <cellStyle name="40 % - Accent1 2 3 3 2 2" xfId="4920"/>
    <cellStyle name="40 % - Accent1 2 3 3 2 2 2" xfId="10201"/>
    <cellStyle name="40 % - Accent1 2 3 3 2 2 2 2" xfId="28343"/>
    <cellStyle name="40 % - Accent1 2 3 3 2 2 3" xfId="17957"/>
    <cellStyle name="40 % - Accent1 2 3 3 2 2 4" xfId="23063"/>
    <cellStyle name="40 % - Accent1 2 3 3 2 3" xfId="7560"/>
    <cellStyle name="40 % - Accent1 2 3 3 2 3 2" xfId="25703"/>
    <cellStyle name="40 % - Accent1 2 3 3 2 4" xfId="12849"/>
    <cellStyle name="40 % - Accent1 2 3 3 2 5" xfId="15493"/>
    <cellStyle name="40 % - Accent1 2 3 3 2 6" xfId="20423"/>
    <cellStyle name="40 % - Accent1 2 3 3 3" xfId="3688"/>
    <cellStyle name="40 % - Accent1 2 3 3 3 2" xfId="8969"/>
    <cellStyle name="40 % - Accent1 2 3 3 3 2 2" xfId="27111"/>
    <cellStyle name="40 % - Accent1 2 3 3 3 3" xfId="16725"/>
    <cellStyle name="40 % - Accent1 2 3 3 3 4" xfId="21831"/>
    <cellStyle name="40 % - Accent1 2 3 3 4" xfId="6328"/>
    <cellStyle name="40 % - Accent1 2 3 3 4 2" xfId="24471"/>
    <cellStyle name="40 % - Accent1 2 3 3 5" xfId="11617"/>
    <cellStyle name="40 % - Accent1 2 3 3 6" xfId="14261"/>
    <cellStyle name="40 % - Accent1 2 3 3 7" xfId="19191"/>
    <cellStyle name="40 % - Accent1 2 3 4" xfId="1574"/>
    <cellStyle name="40 % - Accent1 2 3 4 2" xfId="4216"/>
    <cellStyle name="40 % - Accent1 2 3 4 2 2" xfId="9497"/>
    <cellStyle name="40 % - Accent1 2 3 4 2 2 2" xfId="27639"/>
    <cellStyle name="40 % - Accent1 2 3 4 2 3" xfId="17253"/>
    <cellStyle name="40 % - Accent1 2 3 4 2 4" xfId="22359"/>
    <cellStyle name="40 % - Accent1 2 3 4 3" xfId="6856"/>
    <cellStyle name="40 % - Accent1 2 3 4 3 2" xfId="24999"/>
    <cellStyle name="40 % - Accent1 2 3 4 4" xfId="12145"/>
    <cellStyle name="40 % - Accent1 2 3 4 5" xfId="14789"/>
    <cellStyle name="40 % - Accent1 2 3 4 6" xfId="19719"/>
    <cellStyle name="40 % - Accent1 2 3 5" xfId="2983"/>
    <cellStyle name="40 % - Accent1 2 3 5 2" xfId="8265"/>
    <cellStyle name="40 % - Accent1 2 3 5 2 2" xfId="26407"/>
    <cellStyle name="40 % - Accent1 2 3 5 3" xfId="16021"/>
    <cellStyle name="40 % - Accent1 2 3 5 4" xfId="21127"/>
    <cellStyle name="40 % - Accent1 2 3 6" xfId="5624"/>
    <cellStyle name="40 % - Accent1 2 3 6 2" xfId="23767"/>
    <cellStyle name="40 % - Accent1 2 3 7" xfId="10919"/>
    <cellStyle name="40 % - Accent1 2 3 8" xfId="13557"/>
    <cellStyle name="40 % - Accent1 2 3 9" xfId="18487"/>
    <cellStyle name="40 % - Accent1 2 4" xfId="517"/>
    <cellStyle name="40 % - Accent1 2 4 2" xfId="1222"/>
    <cellStyle name="40 % - Accent1 2 4 2 2" xfId="2454"/>
    <cellStyle name="40 % - Accent1 2 4 2 2 2" xfId="5096"/>
    <cellStyle name="40 % - Accent1 2 4 2 2 2 2" xfId="10377"/>
    <cellStyle name="40 % - Accent1 2 4 2 2 2 2 2" xfId="28519"/>
    <cellStyle name="40 % - Accent1 2 4 2 2 2 3" xfId="18133"/>
    <cellStyle name="40 % - Accent1 2 4 2 2 2 4" xfId="23239"/>
    <cellStyle name="40 % - Accent1 2 4 2 2 3" xfId="7736"/>
    <cellStyle name="40 % - Accent1 2 4 2 2 3 2" xfId="25879"/>
    <cellStyle name="40 % - Accent1 2 4 2 2 4" xfId="13025"/>
    <cellStyle name="40 % - Accent1 2 4 2 2 5" xfId="15669"/>
    <cellStyle name="40 % - Accent1 2 4 2 2 6" xfId="20599"/>
    <cellStyle name="40 % - Accent1 2 4 2 3" xfId="3864"/>
    <cellStyle name="40 % - Accent1 2 4 2 3 2" xfId="9145"/>
    <cellStyle name="40 % - Accent1 2 4 2 3 2 2" xfId="27287"/>
    <cellStyle name="40 % - Accent1 2 4 2 3 3" xfId="16901"/>
    <cellStyle name="40 % - Accent1 2 4 2 3 4" xfId="22007"/>
    <cellStyle name="40 % - Accent1 2 4 2 4" xfId="6504"/>
    <cellStyle name="40 % - Accent1 2 4 2 4 2" xfId="24647"/>
    <cellStyle name="40 % - Accent1 2 4 2 5" xfId="11793"/>
    <cellStyle name="40 % - Accent1 2 4 2 6" xfId="14437"/>
    <cellStyle name="40 % - Accent1 2 4 2 7" xfId="19367"/>
    <cellStyle name="40 % - Accent1 2 4 3" xfId="1750"/>
    <cellStyle name="40 % - Accent1 2 4 3 2" xfId="4392"/>
    <cellStyle name="40 % - Accent1 2 4 3 2 2" xfId="9673"/>
    <cellStyle name="40 % - Accent1 2 4 3 2 2 2" xfId="27815"/>
    <cellStyle name="40 % - Accent1 2 4 3 2 3" xfId="17429"/>
    <cellStyle name="40 % - Accent1 2 4 3 2 4" xfId="22535"/>
    <cellStyle name="40 % - Accent1 2 4 3 3" xfId="7032"/>
    <cellStyle name="40 % - Accent1 2 4 3 3 2" xfId="25175"/>
    <cellStyle name="40 % - Accent1 2 4 3 4" xfId="12321"/>
    <cellStyle name="40 % - Accent1 2 4 3 5" xfId="14965"/>
    <cellStyle name="40 % - Accent1 2 4 3 6" xfId="19895"/>
    <cellStyle name="40 % - Accent1 2 4 4" xfId="3159"/>
    <cellStyle name="40 % - Accent1 2 4 4 2" xfId="8441"/>
    <cellStyle name="40 % - Accent1 2 4 4 2 2" xfId="26583"/>
    <cellStyle name="40 % - Accent1 2 4 4 3" xfId="16197"/>
    <cellStyle name="40 % - Accent1 2 4 4 4" xfId="21303"/>
    <cellStyle name="40 % - Accent1 2 4 5" xfId="5800"/>
    <cellStyle name="40 % - Accent1 2 4 5 2" xfId="23943"/>
    <cellStyle name="40 % - Accent1 2 4 6" xfId="11091"/>
    <cellStyle name="40 % - Accent1 2 4 7" xfId="13733"/>
    <cellStyle name="40 % - Accent1 2 4 8" xfId="18663"/>
    <cellStyle name="40 % - Accent1 2 5" xfId="870"/>
    <cellStyle name="40 % - Accent1 2 5 2" xfId="2102"/>
    <cellStyle name="40 % - Accent1 2 5 2 2" xfId="4744"/>
    <cellStyle name="40 % - Accent1 2 5 2 2 2" xfId="10025"/>
    <cellStyle name="40 % - Accent1 2 5 2 2 2 2" xfId="28167"/>
    <cellStyle name="40 % - Accent1 2 5 2 2 3" xfId="17781"/>
    <cellStyle name="40 % - Accent1 2 5 2 2 4" xfId="22887"/>
    <cellStyle name="40 % - Accent1 2 5 2 3" xfId="7384"/>
    <cellStyle name="40 % - Accent1 2 5 2 3 2" xfId="25527"/>
    <cellStyle name="40 % - Accent1 2 5 2 4" xfId="12673"/>
    <cellStyle name="40 % - Accent1 2 5 2 5" xfId="15317"/>
    <cellStyle name="40 % - Accent1 2 5 2 6" xfId="20247"/>
    <cellStyle name="40 % - Accent1 2 5 3" xfId="3512"/>
    <cellStyle name="40 % - Accent1 2 5 3 2" xfId="8793"/>
    <cellStyle name="40 % - Accent1 2 5 3 2 2" xfId="26935"/>
    <cellStyle name="40 % - Accent1 2 5 3 3" xfId="16549"/>
    <cellStyle name="40 % - Accent1 2 5 3 4" xfId="21655"/>
    <cellStyle name="40 % - Accent1 2 5 4" xfId="6152"/>
    <cellStyle name="40 % - Accent1 2 5 4 2" xfId="24295"/>
    <cellStyle name="40 % - Accent1 2 5 5" xfId="11441"/>
    <cellStyle name="40 % - Accent1 2 5 6" xfId="14085"/>
    <cellStyle name="40 % - Accent1 2 5 7" xfId="19015"/>
    <cellStyle name="40 % - Accent1 2 6" xfId="1398"/>
    <cellStyle name="40 % - Accent1 2 6 2" xfId="4040"/>
    <cellStyle name="40 % - Accent1 2 6 2 2" xfId="9321"/>
    <cellStyle name="40 % - Accent1 2 6 2 2 2" xfId="27463"/>
    <cellStyle name="40 % - Accent1 2 6 2 3" xfId="17077"/>
    <cellStyle name="40 % - Accent1 2 6 2 4" xfId="22183"/>
    <cellStyle name="40 % - Accent1 2 6 3" xfId="6680"/>
    <cellStyle name="40 % - Accent1 2 6 3 2" xfId="24823"/>
    <cellStyle name="40 % - Accent1 2 6 4" xfId="11969"/>
    <cellStyle name="40 % - Accent1 2 6 5" xfId="14613"/>
    <cellStyle name="40 % - Accent1 2 6 6" xfId="19543"/>
    <cellStyle name="40 % - Accent1 2 7" xfId="2630"/>
    <cellStyle name="40 % - Accent1 2 7 2" xfId="5272"/>
    <cellStyle name="40 % - Accent1 2 7 2 2" xfId="10553"/>
    <cellStyle name="40 % - Accent1 2 7 2 2 2" xfId="28695"/>
    <cellStyle name="40 % - Accent1 2 7 2 3" xfId="23415"/>
    <cellStyle name="40 % - Accent1 2 7 3" xfId="7912"/>
    <cellStyle name="40 % - Accent1 2 7 3 2" xfId="26055"/>
    <cellStyle name="40 % - Accent1 2 7 4" xfId="13201"/>
    <cellStyle name="40 % - Accent1 2 7 5" xfId="15845"/>
    <cellStyle name="40 % - Accent1 2 7 6" xfId="20775"/>
    <cellStyle name="40 % - Accent1 2 8" xfId="2807"/>
    <cellStyle name="40 % - Accent1 2 8 2" xfId="8089"/>
    <cellStyle name="40 % - Accent1 2 8 2 2" xfId="26231"/>
    <cellStyle name="40 % - Accent1 2 8 3" xfId="20951"/>
    <cellStyle name="40 % - Accent1 2 9" xfId="5448"/>
    <cellStyle name="40 % - Accent1 2 9 2" xfId="23591"/>
    <cellStyle name="40 % - Accent1 3" xfId="169"/>
    <cellStyle name="40 % - Accent1 3 10" xfId="13395"/>
    <cellStyle name="40 % - Accent1 3 11" xfId="18325"/>
    <cellStyle name="40 % - Accent1 3 2" xfId="355"/>
    <cellStyle name="40 % - Accent1 3 2 2" xfId="708"/>
    <cellStyle name="40 % - Accent1 3 2 2 2" xfId="1940"/>
    <cellStyle name="40 % - Accent1 3 2 2 2 2" xfId="4582"/>
    <cellStyle name="40 % - Accent1 3 2 2 2 2 2" xfId="9863"/>
    <cellStyle name="40 % - Accent1 3 2 2 2 2 2 2" xfId="28005"/>
    <cellStyle name="40 % - Accent1 3 2 2 2 2 3" xfId="17619"/>
    <cellStyle name="40 % - Accent1 3 2 2 2 2 4" xfId="22725"/>
    <cellStyle name="40 % - Accent1 3 2 2 2 3" xfId="7222"/>
    <cellStyle name="40 % - Accent1 3 2 2 2 3 2" xfId="25365"/>
    <cellStyle name="40 % - Accent1 3 2 2 2 4" xfId="12511"/>
    <cellStyle name="40 % - Accent1 3 2 2 2 5" xfId="15155"/>
    <cellStyle name="40 % - Accent1 3 2 2 2 6" xfId="20085"/>
    <cellStyle name="40 % - Accent1 3 2 2 3" xfId="3350"/>
    <cellStyle name="40 % - Accent1 3 2 2 3 2" xfId="8631"/>
    <cellStyle name="40 % - Accent1 3 2 2 3 2 2" xfId="26773"/>
    <cellStyle name="40 % - Accent1 3 2 2 3 3" xfId="16387"/>
    <cellStyle name="40 % - Accent1 3 2 2 3 4" xfId="21493"/>
    <cellStyle name="40 % - Accent1 3 2 2 4" xfId="5990"/>
    <cellStyle name="40 % - Accent1 3 2 2 4 2" xfId="24133"/>
    <cellStyle name="40 % - Accent1 3 2 2 5" xfId="11279"/>
    <cellStyle name="40 % - Accent1 3 2 2 6" xfId="13923"/>
    <cellStyle name="40 % - Accent1 3 2 2 7" xfId="18853"/>
    <cellStyle name="40 % - Accent1 3 2 3" xfId="1060"/>
    <cellStyle name="40 % - Accent1 3 2 3 2" xfId="2292"/>
    <cellStyle name="40 % - Accent1 3 2 3 2 2" xfId="4934"/>
    <cellStyle name="40 % - Accent1 3 2 3 2 2 2" xfId="10215"/>
    <cellStyle name="40 % - Accent1 3 2 3 2 2 2 2" xfId="28357"/>
    <cellStyle name="40 % - Accent1 3 2 3 2 2 3" xfId="17971"/>
    <cellStyle name="40 % - Accent1 3 2 3 2 2 4" xfId="23077"/>
    <cellStyle name="40 % - Accent1 3 2 3 2 3" xfId="7574"/>
    <cellStyle name="40 % - Accent1 3 2 3 2 3 2" xfId="25717"/>
    <cellStyle name="40 % - Accent1 3 2 3 2 4" xfId="12863"/>
    <cellStyle name="40 % - Accent1 3 2 3 2 5" xfId="15507"/>
    <cellStyle name="40 % - Accent1 3 2 3 2 6" xfId="20437"/>
    <cellStyle name="40 % - Accent1 3 2 3 3" xfId="3702"/>
    <cellStyle name="40 % - Accent1 3 2 3 3 2" xfId="8983"/>
    <cellStyle name="40 % - Accent1 3 2 3 3 2 2" xfId="27125"/>
    <cellStyle name="40 % - Accent1 3 2 3 3 3" xfId="16739"/>
    <cellStyle name="40 % - Accent1 3 2 3 3 4" xfId="21845"/>
    <cellStyle name="40 % - Accent1 3 2 3 4" xfId="6342"/>
    <cellStyle name="40 % - Accent1 3 2 3 4 2" xfId="24485"/>
    <cellStyle name="40 % - Accent1 3 2 3 5" xfId="11631"/>
    <cellStyle name="40 % - Accent1 3 2 3 6" xfId="14275"/>
    <cellStyle name="40 % - Accent1 3 2 3 7" xfId="19205"/>
    <cellStyle name="40 % - Accent1 3 2 4" xfId="1588"/>
    <cellStyle name="40 % - Accent1 3 2 4 2" xfId="4230"/>
    <cellStyle name="40 % - Accent1 3 2 4 2 2" xfId="9511"/>
    <cellStyle name="40 % - Accent1 3 2 4 2 2 2" xfId="27653"/>
    <cellStyle name="40 % - Accent1 3 2 4 2 3" xfId="17267"/>
    <cellStyle name="40 % - Accent1 3 2 4 2 4" xfId="22373"/>
    <cellStyle name="40 % - Accent1 3 2 4 3" xfId="6870"/>
    <cellStyle name="40 % - Accent1 3 2 4 3 2" xfId="25013"/>
    <cellStyle name="40 % - Accent1 3 2 4 4" xfId="12159"/>
    <cellStyle name="40 % - Accent1 3 2 4 5" xfId="14803"/>
    <cellStyle name="40 % - Accent1 3 2 4 6" xfId="19733"/>
    <cellStyle name="40 % - Accent1 3 2 5" xfId="2997"/>
    <cellStyle name="40 % - Accent1 3 2 5 2" xfId="8279"/>
    <cellStyle name="40 % - Accent1 3 2 5 2 2" xfId="26421"/>
    <cellStyle name="40 % - Accent1 3 2 5 3" xfId="16035"/>
    <cellStyle name="40 % - Accent1 3 2 5 4" xfId="21141"/>
    <cellStyle name="40 % - Accent1 3 2 6" xfId="5638"/>
    <cellStyle name="40 % - Accent1 3 2 6 2" xfId="23781"/>
    <cellStyle name="40 % - Accent1 3 2 7" xfId="10933"/>
    <cellStyle name="40 % - Accent1 3 2 8" xfId="13571"/>
    <cellStyle name="40 % - Accent1 3 2 9" xfId="18501"/>
    <cellStyle name="40 % - Accent1 3 3" xfId="531"/>
    <cellStyle name="40 % - Accent1 3 3 2" xfId="1236"/>
    <cellStyle name="40 % - Accent1 3 3 2 2" xfId="2468"/>
    <cellStyle name="40 % - Accent1 3 3 2 2 2" xfId="5110"/>
    <cellStyle name="40 % - Accent1 3 3 2 2 2 2" xfId="10391"/>
    <cellStyle name="40 % - Accent1 3 3 2 2 2 2 2" xfId="28533"/>
    <cellStyle name="40 % - Accent1 3 3 2 2 2 3" xfId="18147"/>
    <cellStyle name="40 % - Accent1 3 3 2 2 2 4" xfId="23253"/>
    <cellStyle name="40 % - Accent1 3 3 2 2 3" xfId="7750"/>
    <cellStyle name="40 % - Accent1 3 3 2 2 3 2" xfId="25893"/>
    <cellStyle name="40 % - Accent1 3 3 2 2 4" xfId="13039"/>
    <cellStyle name="40 % - Accent1 3 3 2 2 5" xfId="15683"/>
    <cellStyle name="40 % - Accent1 3 3 2 2 6" xfId="20613"/>
    <cellStyle name="40 % - Accent1 3 3 2 3" xfId="3878"/>
    <cellStyle name="40 % - Accent1 3 3 2 3 2" xfId="9159"/>
    <cellStyle name="40 % - Accent1 3 3 2 3 2 2" xfId="27301"/>
    <cellStyle name="40 % - Accent1 3 3 2 3 3" xfId="16915"/>
    <cellStyle name="40 % - Accent1 3 3 2 3 4" xfId="22021"/>
    <cellStyle name="40 % - Accent1 3 3 2 4" xfId="6518"/>
    <cellStyle name="40 % - Accent1 3 3 2 4 2" xfId="24661"/>
    <cellStyle name="40 % - Accent1 3 3 2 5" xfId="11807"/>
    <cellStyle name="40 % - Accent1 3 3 2 6" xfId="14451"/>
    <cellStyle name="40 % - Accent1 3 3 2 7" xfId="19381"/>
    <cellStyle name="40 % - Accent1 3 3 3" xfId="1764"/>
    <cellStyle name="40 % - Accent1 3 3 3 2" xfId="4406"/>
    <cellStyle name="40 % - Accent1 3 3 3 2 2" xfId="9687"/>
    <cellStyle name="40 % - Accent1 3 3 3 2 2 2" xfId="27829"/>
    <cellStyle name="40 % - Accent1 3 3 3 2 3" xfId="17443"/>
    <cellStyle name="40 % - Accent1 3 3 3 2 4" xfId="22549"/>
    <cellStyle name="40 % - Accent1 3 3 3 3" xfId="7046"/>
    <cellStyle name="40 % - Accent1 3 3 3 3 2" xfId="25189"/>
    <cellStyle name="40 % - Accent1 3 3 3 4" xfId="12335"/>
    <cellStyle name="40 % - Accent1 3 3 3 5" xfId="14979"/>
    <cellStyle name="40 % - Accent1 3 3 3 6" xfId="19909"/>
    <cellStyle name="40 % - Accent1 3 3 4" xfId="3173"/>
    <cellStyle name="40 % - Accent1 3 3 4 2" xfId="8455"/>
    <cellStyle name="40 % - Accent1 3 3 4 2 2" xfId="26597"/>
    <cellStyle name="40 % - Accent1 3 3 4 3" xfId="16211"/>
    <cellStyle name="40 % - Accent1 3 3 4 4" xfId="21317"/>
    <cellStyle name="40 % - Accent1 3 3 5" xfId="5814"/>
    <cellStyle name="40 % - Accent1 3 3 5 2" xfId="23957"/>
    <cellStyle name="40 % - Accent1 3 3 6" xfId="11105"/>
    <cellStyle name="40 % - Accent1 3 3 7" xfId="13747"/>
    <cellStyle name="40 % - Accent1 3 3 8" xfId="18677"/>
    <cellStyle name="40 % - Accent1 3 4" xfId="884"/>
    <cellStyle name="40 % - Accent1 3 4 2" xfId="2116"/>
    <cellStyle name="40 % - Accent1 3 4 2 2" xfId="4758"/>
    <cellStyle name="40 % - Accent1 3 4 2 2 2" xfId="10039"/>
    <cellStyle name="40 % - Accent1 3 4 2 2 2 2" xfId="28181"/>
    <cellStyle name="40 % - Accent1 3 4 2 2 3" xfId="17795"/>
    <cellStyle name="40 % - Accent1 3 4 2 2 4" xfId="22901"/>
    <cellStyle name="40 % - Accent1 3 4 2 3" xfId="7398"/>
    <cellStyle name="40 % - Accent1 3 4 2 3 2" xfId="25541"/>
    <cellStyle name="40 % - Accent1 3 4 2 4" xfId="12687"/>
    <cellStyle name="40 % - Accent1 3 4 2 5" xfId="15331"/>
    <cellStyle name="40 % - Accent1 3 4 2 6" xfId="20261"/>
    <cellStyle name="40 % - Accent1 3 4 3" xfId="3526"/>
    <cellStyle name="40 % - Accent1 3 4 3 2" xfId="8807"/>
    <cellStyle name="40 % - Accent1 3 4 3 2 2" xfId="26949"/>
    <cellStyle name="40 % - Accent1 3 4 3 3" xfId="16563"/>
    <cellStyle name="40 % - Accent1 3 4 3 4" xfId="21669"/>
    <cellStyle name="40 % - Accent1 3 4 4" xfId="6166"/>
    <cellStyle name="40 % - Accent1 3 4 4 2" xfId="24309"/>
    <cellStyle name="40 % - Accent1 3 4 5" xfId="11455"/>
    <cellStyle name="40 % - Accent1 3 4 6" xfId="14099"/>
    <cellStyle name="40 % - Accent1 3 4 7" xfId="19029"/>
    <cellStyle name="40 % - Accent1 3 5" xfId="1412"/>
    <cellStyle name="40 % - Accent1 3 5 2" xfId="4054"/>
    <cellStyle name="40 % - Accent1 3 5 2 2" xfId="9335"/>
    <cellStyle name="40 % - Accent1 3 5 2 2 2" xfId="27477"/>
    <cellStyle name="40 % - Accent1 3 5 2 3" xfId="17091"/>
    <cellStyle name="40 % - Accent1 3 5 2 4" xfId="22197"/>
    <cellStyle name="40 % - Accent1 3 5 3" xfId="6694"/>
    <cellStyle name="40 % - Accent1 3 5 3 2" xfId="24837"/>
    <cellStyle name="40 % - Accent1 3 5 4" xfId="11983"/>
    <cellStyle name="40 % - Accent1 3 5 5" xfId="14627"/>
    <cellStyle name="40 % - Accent1 3 5 6" xfId="19557"/>
    <cellStyle name="40 % - Accent1 3 6" xfId="2644"/>
    <cellStyle name="40 % - Accent1 3 6 2" xfId="5286"/>
    <cellStyle name="40 % - Accent1 3 6 2 2" xfId="10567"/>
    <cellStyle name="40 % - Accent1 3 6 2 2 2" xfId="28709"/>
    <cellStyle name="40 % - Accent1 3 6 2 3" xfId="23429"/>
    <cellStyle name="40 % - Accent1 3 6 3" xfId="7926"/>
    <cellStyle name="40 % - Accent1 3 6 3 2" xfId="26069"/>
    <cellStyle name="40 % - Accent1 3 6 4" xfId="13215"/>
    <cellStyle name="40 % - Accent1 3 6 5" xfId="15859"/>
    <cellStyle name="40 % - Accent1 3 6 6" xfId="20789"/>
    <cellStyle name="40 % - Accent1 3 7" xfId="2821"/>
    <cellStyle name="40 % - Accent1 3 7 2" xfId="8103"/>
    <cellStyle name="40 % - Accent1 3 7 2 2" xfId="26245"/>
    <cellStyle name="40 % - Accent1 3 7 3" xfId="20965"/>
    <cellStyle name="40 % - Accent1 3 8" xfId="5462"/>
    <cellStyle name="40 % - Accent1 3 8 2" xfId="23605"/>
    <cellStyle name="40 % - Accent1 3 9" xfId="10755"/>
    <cellStyle name="40 % - Accent1 4" xfId="267"/>
    <cellStyle name="40 % - Accent1 4 2" xfId="619"/>
    <cellStyle name="40 % - Accent1 4 2 2" xfId="1851"/>
    <cellStyle name="40 % - Accent1 4 2 2 2" xfId="4493"/>
    <cellStyle name="40 % - Accent1 4 2 2 2 2" xfId="9774"/>
    <cellStyle name="40 % - Accent1 4 2 2 2 2 2" xfId="27916"/>
    <cellStyle name="40 % - Accent1 4 2 2 2 3" xfId="17530"/>
    <cellStyle name="40 % - Accent1 4 2 2 2 4" xfId="22636"/>
    <cellStyle name="40 % - Accent1 4 2 2 3" xfId="7133"/>
    <cellStyle name="40 % - Accent1 4 2 2 3 2" xfId="25276"/>
    <cellStyle name="40 % - Accent1 4 2 2 4" xfId="12422"/>
    <cellStyle name="40 % - Accent1 4 2 2 5" xfId="15066"/>
    <cellStyle name="40 % - Accent1 4 2 2 6" xfId="19996"/>
    <cellStyle name="40 % - Accent1 4 2 3" xfId="3261"/>
    <cellStyle name="40 % - Accent1 4 2 3 2" xfId="8542"/>
    <cellStyle name="40 % - Accent1 4 2 3 2 2" xfId="26684"/>
    <cellStyle name="40 % - Accent1 4 2 3 3" xfId="16298"/>
    <cellStyle name="40 % - Accent1 4 2 3 4" xfId="21404"/>
    <cellStyle name="40 % - Accent1 4 2 4" xfId="5901"/>
    <cellStyle name="40 % - Accent1 4 2 4 2" xfId="24044"/>
    <cellStyle name="40 % - Accent1 4 2 5" xfId="11190"/>
    <cellStyle name="40 % - Accent1 4 2 6" xfId="13834"/>
    <cellStyle name="40 % - Accent1 4 2 7" xfId="18764"/>
    <cellStyle name="40 % - Accent1 4 3" xfId="971"/>
    <cellStyle name="40 % - Accent1 4 3 2" xfId="2203"/>
    <cellStyle name="40 % - Accent1 4 3 2 2" xfId="4845"/>
    <cellStyle name="40 % - Accent1 4 3 2 2 2" xfId="10126"/>
    <cellStyle name="40 % - Accent1 4 3 2 2 2 2" xfId="28268"/>
    <cellStyle name="40 % - Accent1 4 3 2 2 3" xfId="17882"/>
    <cellStyle name="40 % - Accent1 4 3 2 2 4" xfId="22988"/>
    <cellStyle name="40 % - Accent1 4 3 2 3" xfId="7485"/>
    <cellStyle name="40 % - Accent1 4 3 2 3 2" xfId="25628"/>
    <cellStyle name="40 % - Accent1 4 3 2 4" xfId="12774"/>
    <cellStyle name="40 % - Accent1 4 3 2 5" xfId="15418"/>
    <cellStyle name="40 % - Accent1 4 3 2 6" xfId="20348"/>
    <cellStyle name="40 % - Accent1 4 3 3" xfId="3613"/>
    <cellStyle name="40 % - Accent1 4 3 3 2" xfId="8894"/>
    <cellStyle name="40 % - Accent1 4 3 3 2 2" xfId="27036"/>
    <cellStyle name="40 % - Accent1 4 3 3 3" xfId="16650"/>
    <cellStyle name="40 % - Accent1 4 3 3 4" xfId="21756"/>
    <cellStyle name="40 % - Accent1 4 3 4" xfId="6253"/>
    <cellStyle name="40 % - Accent1 4 3 4 2" xfId="24396"/>
    <cellStyle name="40 % - Accent1 4 3 5" xfId="11542"/>
    <cellStyle name="40 % - Accent1 4 3 6" xfId="14186"/>
    <cellStyle name="40 % - Accent1 4 3 7" xfId="19116"/>
    <cellStyle name="40 % - Accent1 4 4" xfId="1499"/>
    <cellStyle name="40 % - Accent1 4 4 2" xfId="4141"/>
    <cellStyle name="40 % - Accent1 4 4 2 2" xfId="9422"/>
    <cellStyle name="40 % - Accent1 4 4 2 2 2" xfId="27564"/>
    <cellStyle name="40 % - Accent1 4 4 2 3" xfId="17178"/>
    <cellStyle name="40 % - Accent1 4 4 2 4" xfId="22284"/>
    <cellStyle name="40 % - Accent1 4 4 3" xfId="6781"/>
    <cellStyle name="40 % - Accent1 4 4 3 2" xfId="24924"/>
    <cellStyle name="40 % - Accent1 4 4 4" xfId="12070"/>
    <cellStyle name="40 % - Accent1 4 4 5" xfId="14714"/>
    <cellStyle name="40 % - Accent1 4 4 6" xfId="19644"/>
    <cellStyle name="40 % - Accent1 4 5" xfId="2908"/>
    <cellStyle name="40 % - Accent1 4 5 2" xfId="8190"/>
    <cellStyle name="40 % - Accent1 4 5 2 2" xfId="26332"/>
    <cellStyle name="40 % - Accent1 4 5 3" xfId="15946"/>
    <cellStyle name="40 % - Accent1 4 5 4" xfId="21052"/>
    <cellStyle name="40 % - Accent1 4 6" xfId="5549"/>
    <cellStyle name="40 % - Accent1 4 6 2" xfId="23692"/>
    <cellStyle name="40 % - Accent1 4 7" xfId="10847"/>
    <cellStyle name="40 % - Accent1 4 8" xfId="13482"/>
    <cellStyle name="40 % - Accent1 4 9" xfId="18413"/>
    <cellStyle name="40 % - Accent1 5" xfId="439"/>
    <cellStyle name="40 % - Accent1 5 2" xfId="1144"/>
    <cellStyle name="40 % - Accent1 5 2 2" xfId="2376"/>
    <cellStyle name="40 % - Accent1 5 2 2 2" xfId="5018"/>
    <cellStyle name="40 % - Accent1 5 2 2 2 2" xfId="10299"/>
    <cellStyle name="40 % - Accent1 5 2 2 2 2 2" xfId="28441"/>
    <cellStyle name="40 % - Accent1 5 2 2 2 3" xfId="18055"/>
    <cellStyle name="40 % - Accent1 5 2 2 2 4" xfId="23161"/>
    <cellStyle name="40 % - Accent1 5 2 2 3" xfId="7658"/>
    <cellStyle name="40 % - Accent1 5 2 2 3 2" xfId="25801"/>
    <cellStyle name="40 % - Accent1 5 2 2 4" xfId="12947"/>
    <cellStyle name="40 % - Accent1 5 2 2 5" xfId="15591"/>
    <cellStyle name="40 % - Accent1 5 2 2 6" xfId="20521"/>
    <cellStyle name="40 % - Accent1 5 2 3" xfId="3786"/>
    <cellStyle name="40 % - Accent1 5 2 3 2" xfId="9067"/>
    <cellStyle name="40 % - Accent1 5 2 3 2 2" xfId="27209"/>
    <cellStyle name="40 % - Accent1 5 2 3 3" xfId="16823"/>
    <cellStyle name="40 % - Accent1 5 2 3 4" xfId="21929"/>
    <cellStyle name="40 % - Accent1 5 2 4" xfId="6426"/>
    <cellStyle name="40 % - Accent1 5 2 4 2" xfId="24569"/>
    <cellStyle name="40 % - Accent1 5 2 5" xfId="11715"/>
    <cellStyle name="40 % - Accent1 5 2 6" xfId="14359"/>
    <cellStyle name="40 % - Accent1 5 2 7" xfId="19289"/>
    <cellStyle name="40 % - Accent1 5 3" xfId="1672"/>
    <cellStyle name="40 % - Accent1 5 3 2" xfId="4314"/>
    <cellStyle name="40 % - Accent1 5 3 2 2" xfId="9595"/>
    <cellStyle name="40 % - Accent1 5 3 2 2 2" xfId="27737"/>
    <cellStyle name="40 % - Accent1 5 3 2 3" xfId="17351"/>
    <cellStyle name="40 % - Accent1 5 3 2 4" xfId="22457"/>
    <cellStyle name="40 % - Accent1 5 3 3" xfId="6954"/>
    <cellStyle name="40 % - Accent1 5 3 3 2" xfId="25097"/>
    <cellStyle name="40 % - Accent1 5 3 4" xfId="12243"/>
    <cellStyle name="40 % - Accent1 5 3 5" xfId="14887"/>
    <cellStyle name="40 % - Accent1 5 3 6" xfId="19817"/>
    <cellStyle name="40 % - Accent1 5 4" xfId="3081"/>
    <cellStyle name="40 % - Accent1 5 4 2" xfId="8363"/>
    <cellStyle name="40 % - Accent1 5 4 2 2" xfId="26505"/>
    <cellStyle name="40 % - Accent1 5 4 3" xfId="16119"/>
    <cellStyle name="40 % - Accent1 5 4 4" xfId="21225"/>
    <cellStyle name="40 % - Accent1 5 5" xfId="5722"/>
    <cellStyle name="40 % - Accent1 5 5 2" xfId="23865"/>
    <cellStyle name="40 % - Accent1 5 6" xfId="11015"/>
    <cellStyle name="40 % - Accent1 5 7" xfId="13655"/>
    <cellStyle name="40 % - Accent1 5 8" xfId="18585"/>
    <cellStyle name="40 % - Accent1 6" xfId="792"/>
    <cellStyle name="40 % - Accent1 6 2" xfId="2024"/>
    <cellStyle name="40 % - Accent1 6 2 2" xfId="4666"/>
    <cellStyle name="40 % - Accent1 6 2 2 2" xfId="9947"/>
    <cellStyle name="40 % - Accent1 6 2 2 2 2" xfId="28089"/>
    <cellStyle name="40 % - Accent1 6 2 2 3" xfId="17703"/>
    <cellStyle name="40 % - Accent1 6 2 2 4" xfId="22809"/>
    <cellStyle name="40 % - Accent1 6 2 3" xfId="7306"/>
    <cellStyle name="40 % - Accent1 6 2 3 2" xfId="25449"/>
    <cellStyle name="40 % - Accent1 6 2 4" xfId="12595"/>
    <cellStyle name="40 % - Accent1 6 2 5" xfId="15239"/>
    <cellStyle name="40 % - Accent1 6 2 6" xfId="20169"/>
    <cellStyle name="40 % - Accent1 6 3" xfId="3434"/>
    <cellStyle name="40 % - Accent1 6 3 2" xfId="8715"/>
    <cellStyle name="40 % - Accent1 6 3 2 2" xfId="26857"/>
    <cellStyle name="40 % - Accent1 6 3 3" xfId="16471"/>
    <cellStyle name="40 % - Accent1 6 3 4" xfId="21577"/>
    <cellStyle name="40 % - Accent1 6 4" xfId="6074"/>
    <cellStyle name="40 % - Accent1 6 4 2" xfId="24217"/>
    <cellStyle name="40 % - Accent1 6 5" xfId="11363"/>
    <cellStyle name="40 % - Accent1 6 6" xfId="14007"/>
    <cellStyle name="40 % - Accent1 6 7" xfId="18937"/>
    <cellStyle name="40 % - Accent1 7" xfId="1323"/>
    <cellStyle name="40 % - Accent1 7 2" xfId="3965"/>
    <cellStyle name="40 % - Accent1 7 2 2" xfId="9246"/>
    <cellStyle name="40 % - Accent1 7 2 2 2" xfId="27388"/>
    <cellStyle name="40 % - Accent1 7 2 3" xfId="17002"/>
    <cellStyle name="40 % - Accent1 7 2 4" xfId="22108"/>
    <cellStyle name="40 % - Accent1 7 3" xfId="6605"/>
    <cellStyle name="40 % - Accent1 7 3 2" xfId="24748"/>
    <cellStyle name="40 % - Accent1 7 4" xfId="11894"/>
    <cellStyle name="40 % - Accent1 7 5" xfId="14538"/>
    <cellStyle name="40 % - Accent1 7 6" xfId="19468"/>
    <cellStyle name="40 % - Accent1 8" xfId="2552"/>
    <cellStyle name="40 % - Accent1 8 2" xfId="5194"/>
    <cellStyle name="40 % - Accent1 8 2 2" xfId="10475"/>
    <cellStyle name="40 % - Accent1 8 2 2 2" xfId="28617"/>
    <cellStyle name="40 % - Accent1 8 2 3" xfId="23337"/>
    <cellStyle name="40 % - Accent1 8 3" xfId="7834"/>
    <cellStyle name="40 % - Accent1 8 3 2" xfId="25977"/>
    <cellStyle name="40 % - Accent1 8 4" xfId="13123"/>
    <cellStyle name="40 % - Accent1 8 5" xfId="15770"/>
    <cellStyle name="40 % - Accent1 8 6" xfId="20697"/>
    <cellStyle name="40 % - Accent1 9" xfId="2728"/>
    <cellStyle name="40 % - Accent1 9 2" xfId="8010"/>
    <cellStyle name="40 % - Accent1 9 2 2" xfId="26153"/>
    <cellStyle name="40 % - Accent1 9 3" xfId="20873"/>
    <cellStyle name="40 % - Accent2" xfId="24" builtinId="35" customBuiltin="1"/>
    <cellStyle name="40 % - Accent2 10" xfId="5372"/>
    <cellStyle name="40 % - Accent2 10 2" xfId="23515"/>
    <cellStyle name="40 % - Accent2 11" xfId="10666"/>
    <cellStyle name="40 % - Accent2 12" xfId="13308"/>
    <cellStyle name="40 % - Accent2 13" xfId="18233"/>
    <cellStyle name="40 % - Accent2 2" xfId="130"/>
    <cellStyle name="40 % - Accent2 2 10" xfId="10690"/>
    <cellStyle name="40 % - Accent2 2 11" xfId="13379"/>
    <cellStyle name="40 % - Accent2 2 12" xfId="18308"/>
    <cellStyle name="40 % - Accent2 2 2" xfId="241"/>
    <cellStyle name="40 % - Accent2 2 2 10" xfId="13466"/>
    <cellStyle name="40 % - Accent2 2 2 11" xfId="18396"/>
    <cellStyle name="40 % - Accent2 2 2 2" xfId="426"/>
    <cellStyle name="40 % - Accent2 2 2 2 2" xfId="779"/>
    <cellStyle name="40 % - Accent2 2 2 2 2 2" xfId="2011"/>
    <cellStyle name="40 % - Accent2 2 2 2 2 2 2" xfId="4653"/>
    <cellStyle name="40 % - Accent2 2 2 2 2 2 2 2" xfId="9934"/>
    <cellStyle name="40 % - Accent2 2 2 2 2 2 2 2 2" xfId="28076"/>
    <cellStyle name="40 % - Accent2 2 2 2 2 2 2 3" xfId="17690"/>
    <cellStyle name="40 % - Accent2 2 2 2 2 2 2 4" xfId="22796"/>
    <cellStyle name="40 % - Accent2 2 2 2 2 2 3" xfId="7293"/>
    <cellStyle name="40 % - Accent2 2 2 2 2 2 3 2" xfId="25436"/>
    <cellStyle name="40 % - Accent2 2 2 2 2 2 4" xfId="12582"/>
    <cellStyle name="40 % - Accent2 2 2 2 2 2 5" xfId="15226"/>
    <cellStyle name="40 % - Accent2 2 2 2 2 2 6" xfId="20156"/>
    <cellStyle name="40 % - Accent2 2 2 2 2 3" xfId="3421"/>
    <cellStyle name="40 % - Accent2 2 2 2 2 3 2" xfId="8702"/>
    <cellStyle name="40 % - Accent2 2 2 2 2 3 2 2" xfId="26844"/>
    <cellStyle name="40 % - Accent2 2 2 2 2 3 3" xfId="16458"/>
    <cellStyle name="40 % - Accent2 2 2 2 2 3 4" xfId="21564"/>
    <cellStyle name="40 % - Accent2 2 2 2 2 4" xfId="6061"/>
    <cellStyle name="40 % - Accent2 2 2 2 2 4 2" xfId="24204"/>
    <cellStyle name="40 % - Accent2 2 2 2 2 5" xfId="11350"/>
    <cellStyle name="40 % - Accent2 2 2 2 2 6" xfId="13994"/>
    <cellStyle name="40 % - Accent2 2 2 2 2 7" xfId="18924"/>
    <cellStyle name="40 % - Accent2 2 2 2 3" xfId="1131"/>
    <cellStyle name="40 % - Accent2 2 2 2 3 2" xfId="2363"/>
    <cellStyle name="40 % - Accent2 2 2 2 3 2 2" xfId="5005"/>
    <cellStyle name="40 % - Accent2 2 2 2 3 2 2 2" xfId="10286"/>
    <cellStyle name="40 % - Accent2 2 2 2 3 2 2 2 2" xfId="28428"/>
    <cellStyle name="40 % - Accent2 2 2 2 3 2 2 3" xfId="18042"/>
    <cellStyle name="40 % - Accent2 2 2 2 3 2 2 4" xfId="23148"/>
    <cellStyle name="40 % - Accent2 2 2 2 3 2 3" xfId="7645"/>
    <cellStyle name="40 % - Accent2 2 2 2 3 2 3 2" xfId="25788"/>
    <cellStyle name="40 % - Accent2 2 2 2 3 2 4" xfId="12934"/>
    <cellStyle name="40 % - Accent2 2 2 2 3 2 5" xfId="15578"/>
    <cellStyle name="40 % - Accent2 2 2 2 3 2 6" xfId="20508"/>
    <cellStyle name="40 % - Accent2 2 2 2 3 3" xfId="3773"/>
    <cellStyle name="40 % - Accent2 2 2 2 3 3 2" xfId="9054"/>
    <cellStyle name="40 % - Accent2 2 2 2 3 3 2 2" xfId="27196"/>
    <cellStyle name="40 % - Accent2 2 2 2 3 3 3" xfId="16810"/>
    <cellStyle name="40 % - Accent2 2 2 2 3 3 4" xfId="21916"/>
    <cellStyle name="40 % - Accent2 2 2 2 3 4" xfId="6413"/>
    <cellStyle name="40 % - Accent2 2 2 2 3 4 2" xfId="24556"/>
    <cellStyle name="40 % - Accent2 2 2 2 3 5" xfId="11702"/>
    <cellStyle name="40 % - Accent2 2 2 2 3 6" xfId="14346"/>
    <cellStyle name="40 % - Accent2 2 2 2 3 7" xfId="19276"/>
    <cellStyle name="40 % - Accent2 2 2 2 4" xfId="1659"/>
    <cellStyle name="40 % - Accent2 2 2 2 4 2" xfId="4301"/>
    <cellStyle name="40 % - Accent2 2 2 2 4 2 2" xfId="9582"/>
    <cellStyle name="40 % - Accent2 2 2 2 4 2 2 2" xfId="27724"/>
    <cellStyle name="40 % - Accent2 2 2 2 4 2 3" xfId="17338"/>
    <cellStyle name="40 % - Accent2 2 2 2 4 2 4" xfId="22444"/>
    <cellStyle name="40 % - Accent2 2 2 2 4 3" xfId="6941"/>
    <cellStyle name="40 % - Accent2 2 2 2 4 3 2" xfId="25084"/>
    <cellStyle name="40 % - Accent2 2 2 2 4 4" xfId="12230"/>
    <cellStyle name="40 % - Accent2 2 2 2 4 5" xfId="14874"/>
    <cellStyle name="40 % - Accent2 2 2 2 4 6" xfId="19804"/>
    <cellStyle name="40 % - Accent2 2 2 2 5" xfId="3068"/>
    <cellStyle name="40 % - Accent2 2 2 2 5 2" xfId="8350"/>
    <cellStyle name="40 % - Accent2 2 2 2 5 2 2" xfId="26492"/>
    <cellStyle name="40 % - Accent2 2 2 2 5 3" xfId="16106"/>
    <cellStyle name="40 % - Accent2 2 2 2 5 4" xfId="21212"/>
    <cellStyle name="40 % - Accent2 2 2 2 6" xfId="5709"/>
    <cellStyle name="40 % - Accent2 2 2 2 6 2" xfId="23852"/>
    <cellStyle name="40 % - Accent2 2 2 2 7" xfId="11002"/>
    <cellStyle name="40 % - Accent2 2 2 2 8" xfId="13642"/>
    <cellStyle name="40 % - Accent2 2 2 2 9" xfId="18572"/>
    <cellStyle name="40 % - Accent2 2 2 3" xfId="602"/>
    <cellStyle name="40 % - Accent2 2 2 3 2" xfId="1307"/>
    <cellStyle name="40 % - Accent2 2 2 3 2 2" xfId="2539"/>
    <cellStyle name="40 % - Accent2 2 2 3 2 2 2" xfId="5181"/>
    <cellStyle name="40 % - Accent2 2 2 3 2 2 2 2" xfId="10462"/>
    <cellStyle name="40 % - Accent2 2 2 3 2 2 2 2 2" xfId="28604"/>
    <cellStyle name="40 % - Accent2 2 2 3 2 2 2 3" xfId="18218"/>
    <cellStyle name="40 % - Accent2 2 2 3 2 2 2 4" xfId="23324"/>
    <cellStyle name="40 % - Accent2 2 2 3 2 2 3" xfId="7821"/>
    <cellStyle name="40 % - Accent2 2 2 3 2 2 3 2" xfId="25964"/>
    <cellStyle name="40 % - Accent2 2 2 3 2 2 4" xfId="13110"/>
    <cellStyle name="40 % - Accent2 2 2 3 2 2 5" xfId="15754"/>
    <cellStyle name="40 % - Accent2 2 2 3 2 2 6" xfId="20684"/>
    <cellStyle name="40 % - Accent2 2 2 3 2 3" xfId="3949"/>
    <cellStyle name="40 % - Accent2 2 2 3 2 3 2" xfId="9230"/>
    <cellStyle name="40 % - Accent2 2 2 3 2 3 2 2" xfId="27372"/>
    <cellStyle name="40 % - Accent2 2 2 3 2 3 3" xfId="16986"/>
    <cellStyle name="40 % - Accent2 2 2 3 2 3 4" xfId="22092"/>
    <cellStyle name="40 % - Accent2 2 2 3 2 4" xfId="6589"/>
    <cellStyle name="40 % - Accent2 2 2 3 2 4 2" xfId="24732"/>
    <cellStyle name="40 % - Accent2 2 2 3 2 5" xfId="11878"/>
    <cellStyle name="40 % - Accent2 2 2 3 2 6" xfId="14522"/>
    <cellStyle name="40 % - Accent2 2 2 3 2 7" xfId="19452"/>
    <cellStyle name="40 % - Accent2 2 2 3 3" xfId="1835"/>
    <cellStyle name="40 % - Accent2 2 2 3 3 2" xfId="4477"/>
    <cellStyle name="40 % - Accent2 2 2 3 3 2 2" xfId="9758"/>
    <cellStyle name="40 % - Accent2 2 2 3 3 2 2 2" xfId="27900"/>
    <cellStyle name="40 % - Accent2 2 2 3 3 2 3" xfId="17514"/>
    <cellStyle name="40 % - Accent2 2 2 3 3 2 4" xfId="22620"/>
    <cellStyle name="40 % - Accent2 2 2 3 3 3" xfId="7117"/>
    <cellStyle name="40 % - Accent2 2 2 3 3 3 2" xfId="25260"/>
    <cellStyle name="40 % - Accent2 2 2 3 3 4" xfId="12406"/>
    <cellStyle name="40 % - Accent2 2 2 3 3 5" xfId="15050"/>
    <cellStyle name="40 % - Accent2 2 2 3 3 6" xfId="19980"/>
    <cellStyle name="40 % - Accent2 2 2 3 4" xfId="3244"/>
    <cellStyle name="40 % - Accent2 2 2 3 4 2" xfId="8526"/>
    <cellStyle name="40 % - Accent2 2 2 3 4 2 2" xfId="26668"/>
    <cellStyle name="40 % - Accent2 2 2 3 4 3" xfId="16282"/>
    <cellStyle name="40 % - Accent2 2 2 3 4 4" xfId="21388"/>
    <cellStyle name="40 % - Accent2 2 2 3 5" xfId="5885"/>
    <cellStyle name="40 % - Accent2 2 2 3 5 2" xfId="24028"/>
    <cellStyle name="40 % - Accent2 2 2 3 6" xfId="11174"/>
    <cellStyle name="40 % - Accent2 2 2 3 7" xfId="13818"/>
    <cellStyle name="40 % - Accent2 2 2 3 8" xfId="18748"/>
    <cellStyle name="40 % - Accent2 2 2 4" xfId="955"/>
    <cellStyle name="40 % - Accent2 2 2 4 2" xfId="2187"/>
    <cellStyle name="40 % - Accent2 2 2 4 2 2" xfId="4829"/>
    <cellStyle name="40 % - Accent2 2 2 4 2 2 2" xfId="10110"/>
    <cellStyle name="40 % - Accent2 2 2 4 2 2 2 2" xfId="28252"/>
    <cellStyle name="40 % - Accent2 2 2 4 2 2 3" xfId="17866"/>
    <cellStyle name="40 % - Accent2 2 2 4 2 2 4" xfId="22972"/>
    <cellStyle name="40 % - Accent2 2 2 4 2 3" xfId="7469"/>
    <cellStyle name="40 % - Accent2 2 2 4 2 3 2" xfId="25612"/>
    <cellStyle name="40 % - Accent2 2 2 4 2 4" xfId="12758"/>
    <cellStyle name="40 % - Accent2 2 2 4 2 5" xfId="15402"/>
    <cellStyle name="40 % - Accent2 2 2 4 2 6" xfId="20332"/>
    <cellStyle name="40 % - Accent2 2 2 4 3" xfId="3597"/>
    <cellStyle name="40 % - Accent2 2 2 4 3 2" xfId="8878"/>
    <cellStyle name="40 % - Accent2 2 2 4 3 2 2" xfId="27020"/>
    <cellStyle name="40 % - Accent2 2 2 4 3 3" xfId="16634"/>
    <cellStyle name="40 % - Accent2 2 2 4 3 4" xfId="21740"/>
    <cellStyle name="40 % - Accent2 2 2 4 4" xfId="6237"/>
    <cellStyle name="40 % - Accent2 2 2 4 4 2" xfId="24380"/>
    <cellStyle name="40 % - Accent2 2 2 4 5" xfId="11526"/>
    <cellStyle name="40 % - Accent2 2 2 4 6" xfId="14170"/>
    <cellStyle name="40 % - Accent2 2 2 4 7" xfId="19100"/>
    <cellStyle name="40 % - Accent2 2 2 5" xfId="1483"/>
    <cellStyle name="40 % - Accent2 2 2 5 2" xfId="4125"/>
    <cellStyle name="40 % - Accent2 2 2 5 2 2" xfId="9406"/>
    <cellStyle name="40 % - Accent2 2 2 5 2 2 2" xfId="27548"/>
    <cellStyle name="40 % - Accent2 2 2 5 2 3" xfId="17162"/>
    <cellStyle name="40 % - Accent2 2 2 5 2 4" xfId="22268"/>
    <cellStyle name="40 % - Accent2 2 2 5 3" xfId="6765"/>
    <cellStyle name="40 % - Accent2 2 2 5 3 2" xfId="24908"/>
    <cellStyle name="40 % - Accent2 2 2 5 4" xfId="12054"/>
    <cellStyle name="40 % - Accent2 2 2 5 5" xfId="14698"/>
    <cellStyle name="40 % - Accent2 2 2 5 6" xfId="19628"/>
    <cellStyle name="40 % - Accent2 2 2 6" xfId="2715"/>
    <cellStyle name="40 % - Accent2 2 2 6 2" xfId="5357"/>
    <cellStyle name="40 % - Accent2 2 2 6 2 2" xfId="10638"/>
    <cellStyle name="40 % - Accent2 2 2 6 2 2 2" xfId="28780"/>
    <cellStyle name="40 % - Accent2 2 2 6 2 3" xfId="23500"/>
    <cellStyle name="40 % - Accent2 2 2 6 3" xfId="7997"/>
    <cellStyle name="40 % - Accent2 2 2 6 3 2" xfId="26140"/>
    <cellStyle name="40 % - Accent2 2 2 6 4" xfId="13286"/>
    <cellStyle name="40 % - Accent2 2 2 6 5" xfId="15930"/>
    <cellStyle name="40 % - Accent2 2 2 6 6" xfId="20860"/>
    <cellStyle name="40 % - Accent2 2 2 7" xfId="2892"/>
    <cellStyle name="40 % - Accent2 2 2 7 2" xfId="8174"/>
    <cellStyle name="40 % - Accent2 2 2 7 2 2" xfId="26316"/>
    <cellStyle name="40 % - Accent2 2 2 7 3" xfId="21036"/>
    <cellStyle name="40 % - Accent2 2 2 8" xfId="5533"/>
    <cellStyle name="40 % - Accent2 2 2 8 2" xfId="23676"/>
    <cellStyle name="40 % - Accent2 2 2 9" xfId="10826"/>
    <cellStyle name="40 % - Accent2 2 3" xfId="339"/>
    <cellStyle name="40 % - Accent2 2 3 2" xfId="692"/>
    <cellStyle name="40 % - Accent2 2 3 2 2" xfId="1924"/>
    <cellStyle name="40 % - Accent2 2 3 2 2 2" xfId="4566"/>
    <cellStyle name="40 % - Accent2 2 3 2 2 2 2" xfId="9847"/>
    <cellStyle name="40 % - Accent2 2 3 2 2 2 2 2" xfId="27989"/>
    <cellStyle name="40 % - Accent2 2 3 2 2 2 3" xfId="17603"/>
    <cellStyle name="40 % - Accent2 2 3 2 2 2 4" xfId="22709"/>
    <cellStyle name="40 % - Accent2 2 3 2 2 3" xfId="7206"/>
    <cellStyle name="40 % - Accent2 2 3 2 2 3 2" xfId="25349"/>
    <cellStyle name="40 % - Accent2 2 3 2 2 4" xfId="12495"/>
    <cellStyle name="40 % - Accent2 2 3 2 2 5" xfId="15139"/>
    <cellStyle name="40 % - Accent2 2 3 2 2 6" xfId="20069"/>
    <cellStyle name="40 % - Accent2 2 3 2 3" xfId="3334"/>
    <cellStyle name="40 % - Accent2 2 3 2 3 2" xfId="8615"/>
    <cellStyle name="40 % - Accent2 2 3 2 3 2 2" xfId="26757"/>
    <cellStyle name="40 % - Accent2 2 3 2 3 3" xfId="16371"/>
    <cellStyle name="40 % - Accent2 2 3 2 3 4" xfId="21477"/>
    <cellStyle name="40 % - Accent2 2 3 2 4" xfId="5974"/>
    <cellStyle name="40 % - Accent2 2 3 2 4 2" xfId="24117"/>
    <cellStyle name="40 % - Accent2 2 3 2 5" xfId="11263"/>
    <cellStyle name="40 % - Accent2 2 3 2 6" xfId="13907"/>
    <cellStyle name="40 % - Accent2 2 3 2 7" xfId="18837"/>
    <cellStyle name="40 % - Accent2 2 3 3" xfId="1044"/>
    <cellStyle name="40 % - Accent2 2 3 3 2" xfId="2276"/>
    <cellStyle name="40 % - Accent2 2 3 3 2 2" xfId="4918"/>
    <cellStyle name="40 % - Accent2 2 3 3 2 2 2" xfId="10199"/>
    <cellStyle name="40 % - Accent2 2 3 3 2 2 2 2" xfId="28341"/>
    <cellStyle name="40 % - Accent2 2 3 3 2 2 3" xfId="17955"/>
    <cellStyle name="40 % - Accent2 2 3 3 2 2 4" xfId="23061"/>
    <cellStyle name="40 % - Accent2 2 3 3 2 3" xfId="7558"/>
    <cellStyle name="40 % - Accent2 2 3 3 2 3 2" xfId="25701"/>
    <cellStyle name="40 % - Accent2 2 3 3 2 4" xfId="12847"/>
    <cellStyle name="40 % - Accent2 2 3 3 2 5" xfId="15491"/>
    <cellStyle name="40 % - Accent2 2 3 3 2 6" xfId="20421"/>
    <cellStyle name="40 % - Accent2 2 3 3 3" xfId="3686"/>
    <cellStyle name="40 % - Accent2 2 3 3 3 2" xfId="8967"/>
    <cellStyle name="40 % - Accent2 2 3 3 3 2 2" xfId="27109"/>
    <cellStyle name="40 % - Accent2 2 3 3 3 3" xfId="16723"/>
    <cellStyle name="40 % - Accent2 2 3 3 3 4" xfId="21829"/>
    <cellStyle name="40 % - Accent2 2 3 3 4" xfId="6326"/>
    <cellStyle name="40 % - Accent2 2 3 3 4 2" xfId="24469"/>
    <cellStyle name="40 % - Accent2 2 3 3 5" xfId="11615"/>
    <cellStyle name="40 % - Accent2 2 3 3 6" xfId="14259"/>
    <cellStyle name="40 % - Accent2 2 3 3 7" xfId="19189"/>
    <cellStyle name="40 % - Accent2 2 3 4" xfId="1572"/>
    <cellStyle name="40 % - Accent2 2 3 4 2" xfId="4214"/>
    <cellStyle name="40 % - Accent2 2 3 4 2 2" xfId="9495"/>
    <cellStyle name="40 % - Accent2 2 3 4 2 2 2" xfId="27637"/>
    <cellStyle name="40 % - Accent2 2 3 4 2 3" xfId="17251"/>
    <cellStyle name="40 % - Accent2 2 3 4 2 4" xfId="22357"/>
    <cellStyle name="40 % - Accent2 2 3 4 3" xfId="6854"/>
    <cellStyle name="40 % - Accent2 2 3 4 3 2" xfId="24997"/>
    <cellStyle name="40 % - Accent2 2 3 4 4" xfId="12143"/>
    <cellStyle name="40 % - Accent2 2 3 4 5" xfId="14787"/>
    <cellStyle name="40 % - Accent2 2 3 4 6" xfId="19717"/>
    <cellStyle name="40 % - Accent2 2 3 5" xfId="2981"/>
    <cellStyle name="40 % - Accent2 2 3 5 2" xfId="8263"/>
    <cellStyle name="40 % - Accent2 2 3 5 2 2" xfId="26405"/>
    <cellStyle name="40 % - Accent2 2 3 5 3" xfId="16019"/>
    <cellStyle name="40 % - Accent2 2 3 5 4" xfId="21125"/>
    <cellStyle name="40 % - Accent2 2 3 6" xfId="5622"/>
    <cellStyle name="40 % - Accent2 2 3 6 2" xfId="23765"/>
    <cellStyle name="40 % - Accent2 2 3 7" xfId="10917"/>
    <cellStyle name="40 % - Accent2 2 3 8" xfId="13555"/>
    <cellStyle name="40 % - Accent2 2 3 9" xfId="18485"/>
    <cellStyle name="40 % - Accent2 2 4" xfId="515"/>
    <cellStyle name="40 % - Accent2 2 4 2" xfId="1220"/>
    <cellStyle name="40 % - Accent2 2 4 2 2" xfId="2452"/>
    <cellStyle name="40 % - Accent2 2 4 2 2 2" xfId="5094"/>
    <cellStyle name="40 % - Accent2 2 4 2 2 2 2" xfId="10375"/>
    <cellStyle name="40 % - Accent2 2 4 2 2 2 2 2" xfId="28517"/>
    <cellStyle name="40 % - Accent2 2 4 2 2 2 3" xfId="18131"/>
    <cellStyle name="40 % - Accent2 2 4 2 2 2 4" xfId="23237"/>
    <cellStyle name="40 % - Accent2 2 4 2 2 3" xfId="7734"/>
    <cellStyle name="40 % - Accent2 2 4 2 2 3 2" xfId="25877"/>
    <cellStyle name="40 % - Accent2 2 4 2 2 4" xfId="13023"/>
    <cellStyle name="40 % - Accent2 2 4 2 2 5" xfId="15667"/>
    <cellStyle name="40 % - Accent2 2 4 2 2 6" xfId="20597"/>
    <cellStyle name="40 % - Accent2 2 4 2 3" xfId="3862"/>
    <cellStyle name="40 % - Accent2 2 4 2 3 2" xfId="9143"/>
    <cellStyle name="40 % - Accent2 2 4 2 3 2 2" xfId="27285"/>
    <cellStyle name="40 % - Accent2 2 4 2 3 3" xfId="16899"/>
    <cellStyle name="40 % - Accent2 2 4 2 3 4" xfId="22005"/>
    <cellStyle name="40 % - Accent2 2 4 2 4" xfId="6502"/>
    <cellStyle name="40 % - Accent2 2 4 2 4 2" xfId="24645"/>
    <cellStyle name="40 % - Accent2 2 4 2 5" xfId="11791"/>
    <cellStyle name="40 % - Accent2 2 4 2 6" xfId="14435"/>
    <cellStyle name="40 % - Accent2 2 4 2 7" xfId="19365"/>
    <cellStyle name="40 % - Accent2 2 4 3" xfId="1748"/>
    <cellStyle name="40 % - Accent2 2 4 3 2" xfId="4390"/>
    <cellStyle name="40 % - Accent2 2 4 3 2 2" xfId="9671"/>
    <cellStyle name="40 % - Accent2 2 4 3 2 2 2" xfId="27813"/>
    <cellStyle name="40 % - Accent2 2 4 3 2 3" xfId="17427"/>
    <cellStyle name="40 % - Accent2 2 4 3 2 4" xfId="22533"/>
    <cellStyle name="40 % - Accent2 2 4 3 3" xfId="7030"/>
    <cellStyle name="40 % - Accent2 2 4 3 3 2" xfId="25173"/>
    <cellStyle name="40 % - Accent2 2 4 3 4" xfId="12319"/>
    <cellStyle name="40 % - Accent2 2 4 3 5" xfId="14963"/>
    <cellStyle name="40 % - Accent2 2 4 3 6" xfId="19893"/>
    <cellStyle name="40 % - Accent2 2 4 4" xfId="3157"/>
    <cellStyle name="40 % - Accent2 2 4 4 2" xfId="8439"/>
    <cellStyle name="40 % - Accent2 2 4 4 2 2" xfId="26581"/>
    <cellStyle name="40 % - Accent2 2 4 4 3" xfId="16195"/>
    <cellStyle name="40 % - Accent2 2 4 4 4" xfId="21301"/>
    <cellStyle name="40 % - Accent2 2 4 5" xfId="5798"/>
    <cellStyle name="40 % - Accent2 2 4 5 2" xfId="23941"/>
    <cellStyle name="40 % - Accent2 2 4 6" xfId="11089"/>
    <cellStyle name="40 % - Accent2 2 4 7" xfId="13731"/>
    <cellStyle name="40 % - Accent2 2 4 8" xfId="18661"/>
    <cellStyle name="40 % - Accent2 2 5" xfId="868"/>
    <cellStyle name="40 % - Accent2 2 5 2" xfId="2100"/>
    <cellStyle name="40 % - Accent2 2 5 2 2" xfId="4742"/>
    <cellStyle name="40 % - Accent2 2 5 2 2 2" xfId="10023"/>
    <cellStyle name="40 % - Accent2 2 5 2 2 2 2" xfId="28165"/>
    <cellStyle name="40 % - Accent2 2 5 2 2 3" xfId="17779"/>
    <cellStyle name="40 % - Accent2 2 5 2 2 4" xfId="22885"/>
    <cellStyle name="40 % - Accent2 2 5 2 3" xfId="7382"/>
    <cellStyle name="40 % - Accent2 2 5 2 3 2" xfId="25525"/>
    <cellStyle name="40 % - Accent2 2 5 2 4" xfId="12671"/>
    <cellStyle name="40 % - Accent2 2 5 2 5" xfId="15315"/>
    <cellStyle name="40 % - Accent2 2 5 2 6" xfId="20245"/>
    <cellStyle name="40 % - Accent2 2 5 3" xfId="3510"/>
    <cellStyle name="40 % - Accent2 2 5 3 2" xfId="8791"/>
    <cellStyle name="40 % - Accent2 2 5 3 2 2" xfId="26933"/>
    <cellStyle name="40 % - Accent2 2 5 3 3" xfId="16547"/>
    <cellStyle name="40 % - Accent2 2 5 3 4" xfId="21653"/>
    <cellStyle name="40 % - Accent2 2 5 4" xfId="6150"/>
    <cellStyle name="40 % - Accent2 2 5 4 2" xfId="24293"/>
    <cellStyle name="40 % - Accent2 2 5 5" xfId="11439"/>
    <cellStyle name="40 % - Accent2 2 5 6" xfId="14083"/>
    <cellStyle name="40 % - Accent2 2 5 7" xfId="19013"/>
    <cellStyle name="40 % - Accent2 2 6" xfId="1396"/>
    <cellStyle name="40 % - Accent2 2 6 2" xfId="4038"/>
    <cellStyle name="40 % - Accent2 2 6 2 2" xfId="9319"/>
    <cellStyle name="40 % - Accent2 2 6 2 2 2" xfId="27461"/>
    <cellStyle name="40 % - Accent2 2 6 2 3" xfId="17075"/>
    <cellStyle name="40 % - Accent2 2 6 2 4" xfId="22181"/>
    <cellStyle name="40 % - Accent2 2 6 3" xfId="6678"/>
    <cellStyle name="40 % - Accent2 2 6 3 2" xfId="24821"/>
    <cellStyle name="40 % - Accent2 2 6 4" xfId="11967"/>
    <cellStyle name="40 % - Accent2 2 6 5" xfId="14611"/>
    <cellStyle name="40 % - Accent2 2 6 6" xfId="19541"/>
    <cellStyle name="40 % - Accent2 2 7" xfId="2628"/>
    <cellStyle name="40 % - Accent2 2 7 2" xfId="5270"/>
    <cellStyle name="40 % - Accent2 2 7 2 2" xfId="10551"/>
    <cellStyle name="40 % - Accent2 2 7 2 2 2" xfId="28693"/>
    <cellStyle name="40 % - Accent2 2 7 2 3" xfId="23413"/>
    <cellStyle name="40 % - Accent2 2 7 3" xfId="7910"/>
    <cellStyle name="40 % - Accent2 2 7 3 2" xfId="26053"/>
    <cellStyle name="40 % - Accent2 2 7 4" xfId="13199"/>
    <cellStyle name="40 % - Accent2 2 7 5" xfId="15843"/>
    <cellStyle name="40 % - Accent2 2 7 6" xfId="20773"/>
    <cellStyle name="40 % - Accent2 2 8" xfId="2805"/>
    <cellStyle name="40 % - Accent2 2 8 2" xfId="8087"/>
    <cellStyle name="40 % - Accent2 2 8 2 2" xfId="26229"/>
    <cellStyle name="40 % - Accent2 2 8 3" xfId="20949"/>
    <cellStyle name="40 % - Accent2 2 9" xfId="5446"/>
    <cellStyle name="40 % - Accent2 2 9 2" xfId="23589"/>
    <cellStyle name="40 % - Accent2 3" xfId="171"/>
    <cellStyle name="40 % - Accent2 3 10" xfId="13397"/>
    <cellStyle name="40 % - Accent2 3 11" xfId="18327"/>
    <cellStyle name="40 % - Accent2 3 2" xfId="357"/>
    <cellStyle name="40 % - Accent2 3 2 2" xfId="710"/>
    <cellStyle name="40 % - Accent2 3 2 2 2" xfId="1942"/>
    <cellStyle name="40 % - Accent2 3 2 2 2 2" xfId="4584"/>
    <cellStyle name="40 % - Accent2 3 2 2 2 2 2" xfId="9865"/>
    <cellStyle name="40 % - Accent2 3 2 2 2 2 2 2" xfId="28007"/>
    <cellStyle name="40 % - Accent2 3 2 2 2 2 3" xfId="17621"/>
    <cellStyle name="40 % - Accent2 3 2 2 2 2 4" xfId="22727"/>
    <cellStyle name="40 % - Accent2 3 2 2 2 3" xfId="7224"/>
    <cellStyle name="40 % - Accent2 3 2 2 2 3 2" xfId="25367"/>
    <cellStyle name="40 % - Accent2 3 2 2 2 4" xfId="12513"/>
    <cellStyle name="40 % - Accent2 3 2 2 2 5" xfId="15157"/>
    <cellStyle name="40 % - Accent2 3 2 2 2 6" xfId="20087"/>
    <cellStyle name="40 % - Accent2 3 2 2 3" xfId="3352"/>
    <cellStyle name="40 % - Accent2 3 2 2 3 2" xfId="8633"/>
    <cellStyle name="40 % - Accent2 3 2 2 3 2 2" xfId="26775"/>
    <cellStyle name="40 % - Accent2 3 2 2 3 3" xfId="16389"/>
    <cellStyle name="40 % - Accent2 3 2 2 3 4" xfId="21495"/>
    <cellStyle name="40 % - Accent2 3 2 2 4" xfId="5992"/>
    <cellStyle name="40 % - Accent2 3 2 2 4 2" xfId="24135"/>
    <cellStyle name="40 % - Accent2 3 2 2 5" xfId="11281"/>
    <cellStyle name="40 % - Accent2 3 2 2 6" xfId="13925"/>
    <cellStyle name="40 % - Accent2 3 2 2 7" xfId="18855"/>
    <cellStyle name="40 % - Accent2 3 2 3" xfId="1062"/>
    <cellStyle name="40 % - Accent2 3 2 3 2" xfId="2294"/>
    <cellStyle name="40 % - Accent2 3 2 3 2 2" xfId="4936"/>
    <cellStyle name="40 % - Accent2 3 2 3 2 2 2" xfId="10217"/>
    <cellStyle name="40 % - Accent2 3 2 3 2 2 2 2" xfId="28359"/>
    <cellStyle name="40 % - Accent2 3 2 3 2 2 3" xfId="17973"/>
    <cellStyle name="40 % - Accent2 3 2 3 2 2 4" xfId="23079"/>
    <cellStyle name="40 % - Accent2 3 2 3 2 3" xfId="7576"/>
    <cellStyle name="40 % - Accent2 3 2 3 2 3 2" xfId="25719"/>
    <cellStyle name="40 % - Accent2 3 2 3 2 4" xfId="12865"/>
    <cellStyle name="40 % - Accent2 3 2 3 2 5" xfId="15509"/>
    <cellStyle name="40 % - Accent2 3 2 3 2 6" xfId="20439"/>
    <cellStyle name="40 % - Accent2 3 2 3 3" xfId="3704"/>
    <cellStyle name="40 % - Accent2 3 2 3 3 2" xfId="8985"/>
    <cellStyle name="40 % - Accent2 3 2 3 3 2 2" xfId="27127"/>
    <cellStyle name="40 % - Accent2 3 2 3 3 3" xfId="16741"/>
    <cellStyle name="40 % - Accent2 3 2 3 3 4" xfId="21847"/>
    <cellStyle name="40 % - Accent2 3 2 3 4" xfId="6344"/>
    <cellStyle name="40 % - Accent2 3 2 3 4 2" xfId="24487"/>
    <cellStyle name="40 % - Accent2 3 2 3 5" xfId="11633"/>
    <cellStyle name="40 % - Accent2 3 2 3 6" xfId="14277"/>
    <cellStyle name="40 % - Accent2 3 2 3 7" xfId="19207"/>
    <cellStyle name="40 % - Accent2 3 2 4" xfId="1590"/>
    <cellStyle name="40 % - Accent2 3 2 4 2" xfId="4232"/>
    <cellStyle name="40 % - Accent2 3 2 4 2 2" xfId="9513"/>
    <cellStyle name="40 % - Accent2 3 2 4 2 2 2" xfId="27655"/>
    <cellStyle name="40 % - Accent2 3 2 4 2 3" xfId="17269"/>
    <cellStyle name="40 % - Accent2 3 2 4 2 4" xfId="22375"/>
    <cellStyle name="40 % - Accent2 3 2 4 3" xfId="6872"/>
    <cellStyle name="40 % - Accent2 3 2 4 3 2" xfId="25015"/>
    <cellStyle name="40 % - Accent2 3 2 4 4" xfId="12161"/>
    <cellStyle name="40 % - Accent2 3 2 4 5" xfId="14805"/>
    <cellStyle name="40 % - Accent2 3 2 4 6" xfId="19735"/>
    <cellStyle name="40 % - Accent2 3 2 5" xfId="2999"/>
    <cellStyle name="40 % - Accent2 3 2 5 2" xfId="8281"/>
    <cellStyle name="40 % - Accent2 3 2 5 2 2" xfId="26423"/>
    <cellStyle name="40 % - Accent2 3 2 5 3" xfId="16037"/>
    <cellStyle name="40 % - Accent2 3 2 5 4" xfId="21143"/>
    <cellStyle name="40 % - Accent2 3 2 6" xfId="5640"/>
    <cellStyle name="40 % - Accent2 3 2 6 2" xfId="23783"/>
    <cellStyle name="40 % - Accent2 3 2 7" xfId="10935"/>
    <cellStyle name="40 % - Accent2 3 2 8" xfId="13573"/>
    <cellStyle name="40 % - Accent2 3 2 9" xfId="18503"/>
    <cellStyle name="40 % - Accent2 3 3" xfId="533"/>
    <cellStyle name="40 % - Accent2 3 3 2" xfId="1238"/>
    <cellStyle name="40 % - Accent2 3 3 2 2" xfId="2470"/>
    <cellStyle name="40 % - Accent2 3 3 2 2 2" xfId="5112"/>
    <cellStyle name="40 % - Accent2 3 3 2 2 2 2" xfId="10393"/>
    <cellStyle name="40 % - Accent2 3 3 2 2 2 2 2" xfId="28535"/>
    <cellStyle name="40 % - Accent2 3 3 2 2 2 3" xfId="18149"/>
    <cellStyle name="40 % - Accent2 3 3 2 2 2 4" xfId="23255"/>
    <cellStyle name="40 % - Accent2 3 3 2 2 3" xfId="7752"/>
    <cellStyle name="40 % - Accent2 3 3 2 2 3 2" xfId="25895"/>
    <cellStyle name="40 % - Accent2 3 3 2 2 4" xfId="13041"/>
    <cellStyle name="40 % - Accent2 3 3 2 2 5" xfId="15685"/>
    <cellStyle name="40 % - Accent2 3 3 2 2 6" xfId="20615"/>
    <cellStyle name="40 % - Accent2 3 3 2 3" xfId="3880"/>
    <cellStyle name="40 % - Accent2 3 3 2 3 2" xfId="9161"/>
    <cellStyle name="40 % - Accent2 3 3 2 3 2 2" xfId="27303"/>
    <cellStyle name="40 % - Accent2 3 3 2 3 3" xfId="16917"/>
    <cellStyle name="40 % - Accent2 3 3 2 3 4" xfId="22023"/>
    <cellStyle name="40 % - Accent2 3 3 2 4" xfId="6520"/>
    <cellStyle name="40 % - Accent2 3 3 2 4 2" xfId="24663"/>
    <cellStyle name="40 % - Accent2 3 3 2 5" xfId="11809"/>
    <cellStyle name="40 % - Accent2 3 3 2 6" xfId="14453"/>
    <cellStyle name="40 % - Accent2 3 3 2 7" xfId="19383"/>
    <cellStyle name="40 % - Accent2 3 3 3" xfId="1766"/>
    <cellStyle name="40 % - Accent2 3 3 3 2" xfId="4408"/>
    <cellStyle name="40 % - Accent2 3 3 3 2 2" xfId="9689"/>
    <cellStyle name="40 % - Accent2 3 3 3 2 2 2" xfId="27831"/>
    <cellStyle name="40 % - Accent2 3 3 3 2 3" xfId="17445"/>
    <cellStyle name="40 % - Accent2 3 3 3 2 4" xfId="22551"/>
    <cellStyle name="40 % - Accent2 3 3 3 3" xfId="7048"/>
    <cellStyle name="40 % - Accent2 3 3 3 3 2" xfId="25191"/>
    <cellStyle name="40 % - Accent2 3 3 3 4" xfId="12337"/>
    <cellStyle name="40 % - Accent2 3 3 3 5" xfId="14981"/>
    <cellStyle name="40 % - Accent2 3 3 3 6" xfId="19911"/>
    <cellStyle name="40 % - Accent2 3 3 4" xfId="3175"/>
    <cellStyle name="40 % - Accent2 3 3 4 2" xfId="8457"/>
    <cellStyle name="40 % - Accent2 3 3 4 2 2" xfId="26599"/>
    <cellStyle name="40 % - Accent2 3 3 4 3" xfId="16213"/>
    <cellStyle name="40 % - Accent2 3 3 4 4" xfId="21319"/>
    <cellStyle name="40 % - Accent2 3 3 5" xfId="5816"/>
    <cellStyle name="40 % - Accent2 3 3 5 2" xfId="23959"/>
    <cellStyle name="40 % - Accent2 3 3 6" xfId="11107"/>
    <cellStyle name="40 % - Accent2 3 3 7" xfId="13749"/>
    <cellStyle name="40 % - Accent2 3 3 8" xfId="18679"/>
    <cellStyle name="40 % - Accent2 3 4" xfId="886"/>
    <cellStyle name="40 % - Accent2 3 4 2" xfId="2118"/>
    <cellStyle name="40 % - Accent2 3 4 2 2" xfId="4760"/>
    <cellStyle name="40 % - Accent2 3 4 2 2 2" xfId="10041"/>
    <cellStyle name="40 % - Accent2 3 4 2 2 2 2" xfId="28183"/>
    <cellStyle name="40 % - Accent2 3 4 2 2 3" xfId="17797"/>
    <cellStyle name="40 % - Accent2 3 4 2 2 4" xfId="22903"/>
    <cellStyle name="40 % - Accent2 3 4 2 3" xfId="7400"/>
    <cellStyle name="40 % - Accent2 3 4 2 3 2" xfId="25543"/>
    <cellStyle name="40 % - Accent2 3 4 2 4" xfId="12689"/>
    <cellStyle name="40 % - Accent2 3 4 2 5" xfId="15333"/>
    <cellStyle name="40 % - Accent2 3 4 2 6" xfId="20263"/>
    <cellStyle name="40 % - Accent2 3 4 3" xfId="3528"/>
    <cellStyle name="40 % - Accent2 3 4 3 2" xfId="8809"/>
    <cellStyle name="40 % - Accent2 3 4 3 2 2" xfId="26951"/>
    <cellStyle name="40 % - Accent2 3 4 3 3" xfId="16565"/>
    <cellStyle name="40 % - Accent2 3 4 3 4" xfId="21671"/>
    <cellStyle name="40 % - Accent2 3 4 4" xfId="6168"/>
    <cellStyle name="40 % - Accent2 3 4 4 2" xfId="24311"/>
    <cellStyle name="40 % - Accent2 3 4 5" xfId="11457"/>
    <cellStyle name="40 % - Accent2 3 4 6" xfId="14101"/>
    <cellStyle name="40 % - Accent2 3 4 7" xfId="19031"/>
    <cellStyle name="40 % - Accent2 3 5" xfId="1414"/>
    <cellStyle name="40 % - Accent2 3 5 2" xfId="4056"/>
    <cellStyle name="40 % - Accent2 3 5 2 2" xfId="9337"/>
    <cellStyle name="40 % - Accent2 3 5 2 2 2" xfId="27479"/>
    <cellStyle name="40 % - Accent2 3 5 2 3" xfId="17093"/>
    <cellStyle name="40 % - Accent2 3 5 2 4" xfId="22199"/>
    <cellStyle name="40 % - Accent2 3 5 3" xfId="6696"/>
    <cellStyle name="40 % - Accent2 3 5 3 2" xfId="24839"/>
    <cellStyle name="40 % - Accent2 3 5 4" xfId="11985"/>
    <cellStyle name="40 % - Accent2 3 5 5" xfId="14629"/>
    <cellStyle name="40 % - Accent2 3 5 6" xfId="19559"/>
    <cellStyle name="40 % - Accent2 3 6" xfId="2646"/>
    <cellStyle name="40 % - Accent2 3 6 2" xfId="5288"/>
    <cellStyle name="40 % - Accent2 3 6 2 2" xfId="10569"/>
    <cellStyle name="40 % - Accent2 3 6 2 2 2" xfId="28711"/>
    <cellStyle name="40 % - Accent2 3 6 2 3" xfId="23431"/>
    <cellStyle name="40 % - Accent2 3 6 3" xfId="7928"/>
    <cellStyle name="40 % - Accent2 3 6 3 2" xfId="26071"/>
    <cellStyle name="40 % - Accent2 3 6 4" xfId="13217"/>
    <cellStyle name="40 % - Accent2 3 6 5" xfId="15861"/>
    <cellStyle name="40 % - Accent2 3 6 6" xfId="20791"/>
    <cellStyle name="40 % - Accent2 3 7" xfId="2823"/>
    <cellStyle name="40 % - Accent2 3 7 2" xfId="8105"/>
    <cellStyle name="40 % - Accent2 3 7 2 2" xfId="26247"/>
    <cellStyle name="40 % - Accent2 3 7 3" xfId="20967"/>
    <cellStyle name="40 % - Accent2 3 8" xfId="5464"/>
    <cellStyle name="40 % - Accent2 3 8 2" xfId="23607"/>
    <cellStyle name="40 % - Accent2 3 9" xfId="10757"/>
    <cellStyle name="40 % - Accent2 4" xfId="269"/>
    <cellStyle name="40 % - Accent2 4 2" xfId="621"/>
    <cellStyle name="40 % - Accent2 4 2 2" xfId="1853"/>
    <cellStyle name="40 % - Accent2 4 2 2 2" xfId="4495"/>
    <cellStyle name="40 % - Accent2 4 2 2 2 2" xfId="9776"/>
    <cellStyle name="40 % - Accent2 4 2 2 2 2 2" xfId="27918"/>
    <cellStyle name="40 % - Accent2 4 2 2 2 3" xfId="17532"/>
    <cellStyle name="40 % - Accent2 4 2 2 2 4" xfId="22638"/>
    <cellStyle name="40 % - Accent2 4 2 2 3" xfId="7135"/>
    <cellStyle name="40 % - Accent2 4 2 2 3 2" xfId="25278"/>
    <cellStyle name="40 % - Accent2 4 2 2 4" xfId="12424"/>
    <cellStyle name="40 % - Accent2 4 2 2 5" xfId="15068"/>
    <cellStyle name="40 % - Accent2 4 2 2 6" xfId="19998"/>
    <cellStyle name="40 % - Accent2 4 2 3" xfId="3263"/>
    <cellStyle name="40 % - Accent2 4 2 3 2" xfId="8544"/>
    <cellStyle name="40 % - Accent2 4 2 3 2 2" xfId="26686"/>
    <cellStyle name="40 % - Accent2 4 2 3 3" xfId="16300"/>
    <cellStyle name="40 % - Accent2 4 2 3 4" xfId="21406"/>
    <cellStyle name="40 % - Accent2 4 2 4" xfId="5903"/>
    <cellStyle name="40 % - Accent2 4 2 4 2" xfId="24046"/>
    <cellStyle name="40 % - Accent2 4 2 5" xfId="11192"/>
    <cellStyle name="40 % - Accent2 4 2 6" xfId="13836"/>
    <cellStyle name="40 % - Accent2 4 2 7" xfId="18766"/>
    <cellStyle name="40 % - Accent2 4 3" xfId="973"/>
    <cellStyle name="40 % - Accent2 4 3 2" xfId="2205"/>
    <cellStyle name="40 % - Accent2 4 3 2 2" xfId="4847"/>
    <cellStyle name="40 % - Accent2 4 3 2 2 2" xfId="10128"/>
    <cellStyle name="40 % - Accent2 4 3 2 2 2 2" xfId="28270"/>
    <cellStyle name="40 % - Accent2 4 3 2 2 3" xfId="17884"/>
    <cellStyle name="40 % - Accent2 4 3 2 2 4" xfId="22990"/>
    <cellStyle name="40 % - Accent2 4 3 2 3" xfId="7487"/>
    <cellStyle name="40 % - Accent2 4 3 2 3 2" xfId="25630"/>
    <cellStyle name="40 % - Accent2 4 3 2 4" xfId="12776"/>
    <cellStyle name="40 % - Accent2 4 3 2 5" xfId="15420"/>
    <cellStyle name="40 % - Accent2 4 3 2 6" xfId="20350"/>
    <cellStyle name="40 % - Accent2 4 3 3" xfId="3615"/>
    <cellStyle name="40 % - Accent2 4 3 3 2" xfId="8896"/>
    <cellStyle name="40 % - Accent2 4 3 3 2 2" xfId="27038"/>
    <cellStyle name="40 % - Accent2 4 3 3 3" xfId="16652"/>
    <cellStyle name="40 % - Accent2 4 3 3 4" xfId="21758"/>
    <cellStyle name="40 % - Accent2 4 3 4" xfId="6255"/>
    <cellStyle name="40 % - Accent2 4 3 4 2" xfId="24398"/>
    <cellStyle name="40 % - Accent2 4 3 5" xfId="11544"/>
    <cellStyle name="40 % - Accent2 4 3 6" xfId="14188"/>
    <cellStyle name="40 % - Accent2 4 3 7" xfId="19118"/>
    <cellStyle name="40 % - Accent2 4 4" xfId="1501"/>
    <cellStyle name="40 % - Accent2 4 4 2" xfId="4143"/>
    <cellStyle name="40 % - Accent2 4 4 2 2" xfId="9424"/>
    <cellStyle name="40 % - Accent2 4 4 2 2 2" xfId="27566"/>
    <cellStyle name="40 % - Accent2 4 4 2 3" xfId="17180"/>
    <cellStyle name="40 % - Accent2 4 4 2 4" xfId="22286"/>
    <cellStyle name="40 % - Accent2 4 4 3" xfId="6783"/>
    <cellStyle name="40 % - Accent2 4 4 3 2" xfId="24926"/>
    <cellStyle name="40 % - Accent2 4 4 4" xfId="12072"/>
    <cellStyle name="40 % - Accent2 4 4 5" xfId="14716"/>
    <cellStyle name="40 % - Accent2 4 4 6" xfId="19646"/>
    <cellStyle name="40 % - Accent2 4 5" xfId="2910"/>
    <cellStyle name="40 % - Accent2 4 5 2" xfId="8192"/>
    <cellStyle name="40 % - Accent2 4 5 2 2" xfId="26334"/>
    <cellStyle name="40 % - Accent2 4 5 3" xfId="15948"/>
    <cellStyle name="40 % - Accent2 4 5 4" xfId="21054"/>
    <cellStyle name="40 % - Accent2 4 6" xfId="5551"/>
    <cellStyle name="40 % - Accent2 4 6 2" xfId="23694"/>
    <cellStyle name="40 % - Accent2 4 7" xfId="10849"/>
    <cellStyle name="40 % - Accent2 4 8" xfId="13484"/>
    <cellStyle name="40 % - Accent2 4 9" xfId="18415"/>
    <cellStyle name="40 % - Accent2 5" xfId="441"/>
    <cellStyle name="40 % - Accent2 5 2" xfId="1146"/>
    <cellStyle name="40 % - Accent2 5 2 2" xfId="2378"/>
    <cellStyle name="40 % - Accent2 5 2 2 2" xfId="5020"/>
    <cellStyle name="40 % - Accent2 5 2 2 2 2" xfId="10301"/>
    <cellStyle name="40 % - Accent2 5 2 2 2 2 2" xfId="28443"/>
    <cellStyle name="40 % - Accent2 5 2 2 2 3" xfId="18057"/>
    <cellStyle name="40 % - Accent2 5 2 2 2 4" xfId="23163"/>
    <cellStyle name="40 % - Accent2 5 2 2 3" xfId="7660"/>
    <cellStyle name="40 % - Accent2 5 2 2 3 2" xfId="25803"/>
    <cellStyle name="40 % - Accent2 5 2 2 4" xfId="12949"/>
    <cellStyle name="40 % - Accent2 5 2 2 5" xfId="15593"/>
    <cellStyle name="40 % - Accent2 5 2 2 6" xfId="20523"/>
    <cellStyle name="40 % - Accent2 5 2 3" xfId="3788"/>
    <cellStyle name="40 % - Accent2 5 2 3 2" xfId="9069"/>
    <cellStyle name="40 % - Accent2 5 2 3 2 2" xfId="27211"/>
    <cellStyle name="40 % - Accent2 5 2 3 3" xfId="16825"/>
    <cellStyle name="40 % - Accent2 5 2 3 4" xfId="21931"/>
    <cellStyle name="40 % - Accent2 5 2 4" xfId="6428"/>
    <cellStyle name="40 % - Accent2 5 2 4 2" xfId="24571"/>
    <cellStyle name="40 % - Accent2 5 2 5" xfId="11717"/>
    <cellStyle name="40 % - Accent2 5 2 6" xfId="14361"/>
    <cellStyle name="40 % - Accent2 5 2 7" xfId="19291"/>
    <cellStyle name="40 % - Accent2 5 3" xfId="1674"/>
    <cellStyle name="40 % - Accent2 5 3 2" xfId="4316"/>
    <cellStyle name="40 % - Accent2 5 3 2 2" xfId="9597"/>
    <cellStyle name="40 % - Accent2 5 3 2 2 2" xfId="27739"/>
    <cellStyle name="40 % - Accent2 5 3 2 3" xfId="17353"/>
    <cellStyle name="40 % - Accent2 5 3 2 4" xfId="22459"/>
    <cellStyle name="40 % - Accent2 5 3 3" xfId="6956"/>
    <cellStyle name="40 % - Accent2 5 3 3 2" xfId="25099"/>
    <cellStyle name="40 % - Accent2 5 3 4" xfId="12245"/>
    <cellStyle name="40 % - Accent2 5 3 5" xfId="14889"/>
    <cellStyle name="40 % - Accent2 5 3 6" xfId="19819"/>
    <cellStyle name="40 % - Accent2 5 4" xfId="3083"/>
    <cellStyle name="40 % - Accent2 5 4 2" xfId="8365"/>
    <cellStyle name="40 % - Accent2 5 4 2 2" xfId="26507"/>
    <cellStyle name="40 % - Accent2 5 4 3" xfId="16121"/>
    <cellStyle name="40 % - Accent2 5 4 4" xfId="21227"/>
    <cellStyle name="40 % - Accent2 5 5" xfId="5724"/>
    <cellStyle name="40 % - Accent2 5 5 2" xfId="23867"/>
    <cellStyle name="40 % - Accent2 5 6" xfId="11017"/>
    <cellStyle name="40 % - Accent2 5 7" xfId="13657"/>
    <cellStyle name="40 % - Accent2 5 8" xfId="18587"/>
    <cellStyle name="40 % - Accent2 6" xfId="794"/>
    <cellStyle name="40 % - Accent2 6 2" xfId="2026"/>
    <cellStyle name="40 % - Accent2 6 2 2" xfId="4668"/>
    <cellStyle name="40 % - Accent2 6 2 2 2" xfId="9949"/>
    <cellStyle name="40 % - Accent2 6 2 2 2 2" xfId="28091"/>
    <cellStyle name="40 % - Accent2 6 2 2 3" xfId="17705"/>
    <cellStyle name="40 % - Accent2 6 2 2 4" xfId="22811"/>
    <cellStyle name="40 % - Accent2 6 2 3" xfId="7308"/>
    <cellStyle name="40 % - Accent2 6 2 3 2" xfId="25451"/>
    <cellStyle name="40 % - Accent2 6 2 4" xfId="12597"/>
    <cellStyle name="40 % - Accent2 6 2 5" xfId="15241"/>
    <cellStyle name="40 % - Accent2 6 2 6" xfId="20171"/>
    <cellStyle name="40 % - Accent2 6 3" xfId="3436"/>
    <cellStyle name="40 % - Accent2 6 3 2" xfId="8717"/>
    <cellStyle name="40 % - Accent2 6 3 2 2" xfId="26859"/>
    <cellStyle name="40 % - Accent2 6 3 3" xfId="16473"/>
    <cellStyle name="40 % - Accent2 6 3 4" xfId="21579"/>
    <cellStyle name="40 % - Accent2 6 4" xfId="6076"/>
    <cellStyle name="40 % - Accent2 6 4 2" xfId="24219"/>
    <cellStyle name="40 % - Accent2 6 5" xfId="11365"/>
    <cellStyle name="40 % - Accent2 6 6" xfId="14009"/>
    <cellStyle name="40 % - Accent2 6 7" xfId="18939"/>
    <cellStyle name="40 % - Accent2 7" xfId="1325"/>
    <cellStyle name="40 % - Accent2 7 2" xfId="3967"/>
    <cellStyle name="40 % - Accent2 7 2 2" xfId="9248"/>
    <cellStyle name="40 % - Accent2 7 2 2 2" xfId="27390"/>
    <cellStyle name="40 % - Accent2 7 2 3" xfId="17004"/>
    <cellStyle name="40 % - Accent2 7 2 4" xfId="22110"/>
    <cellStyle name="40 % - Accent2 7 3" xfId="6607"/>
    <cellStyle name="40 % - Accent2 7 3 2" xfId="24750"/>
    <cellStyle name="40 % - Accent2 7 4" xfId="11896"/>
    <cellStyle name="40 % - Accent2 7 5" xfId="14540"/>
    <cellStyle name="40 % - Accent2 7 6" xfId="19470"/>
    <cellStyle name="40 % - Accent2 8" xfId="2554"/>
    <cellStyle name="40 % - Accent2 8 2" xfId="5196"/>
    <cellStyle name="40 % - Accent2 8 2 2" xfId="10477"/>
    <cellStyle name="40 % - Accent2 8 2 2 2" xfId="28619"/>
    <cellStyle name="40 % - Accent2 8 2 3" xfId="23339"/>
    <cellStyle name="40 % - Accent2 8 3" xfId="7836"/>
    <cellStyle name="40 % - Accent2 8 3 2" xfId="25979"/>
    <cellStyle name="40 % - Accent2 8 4" xfId="13125"/>
    <cellStyle name="40 % - Accent2 8 5" xfId="15772"/>
    <cellStyle name="40 % - Accent2 8 6" xfId="20699"/>
    <cellStyle name="40 % - Accent2 9" xfId="2730"/>
    <cellStyle name="40 % - Accent2 9 2" xfId="8012"/>
    <cellStyle name="40 % - Accent2 9 2 2" xfId="26155"/>
    <cellStyle name="40 % - Accent2 9 3" xfId="20875"/>
    <cellStyle name="40 % - Accent3" xfId="28" builtinId="39" customBuiltin="1"/>
    <cellStyle name="40 % - Accent3 10" xfId="5374"/>
    <cellStyle name="40 % - Accent3 10 2" xfId="23517"/>
    <cellStyle name="40 % - Accent3 11" xfId="10668"/>
    <cellStyle name="40 % - Accent3 12" xfId="13310"/>
    <cellStyle name="40 % - Accent3 13" xfId="18235"/>
    <cellStyle name="40 % - Accent3 2" xfId="126"/>
    <cellStyle name="40 % - Accent3 2 10" xfId="10692"/>
    <cellStyle name="40 % - Accent3 2 11" xfId="13377"/>
    <cellStyle name="40 % - Accent3 2 12" xfId="18306"/>
    <cellStyle name="40 % - Accent3 2 2" xfId="239"/>
    <cellStyle name="40 % - Accent3 2 2 10" xfId="13464"/>
    <cellStyle name="40 % - Accent3 2 2 11" xfId="18394"/>
    <cellStyle name="40 % - Accent3 2 2 2" xfId="424"/>
    <cellStyle name="40 % - Accent3 2 2 2 2" xfId="777"/>
    <cellStyle name="40 % - Accent3 2 2 2 2 2" xfId="2009"/>
    <cellStyle name="40 % - Accent3 2 2 2 2 2 2" xfId="4651"/>
    <cellStyle name="40 % - Accent3 2 2 2 2 2 2 2" xfId="9932"/>
    <cellStyle name="40 % - Accent3 2 2 2 2 2 2 2 2" xfId="28074"/>
    <cellStyle name="40 % - Accent3 2 2 2 2 2 2 3" xfId="17688"/>
    <cellStyle name="40 % - Accent3 2 2 2 2 2 2 4" xfId="22794"/>
    <cellStyle name="40 % - Accent3 2 2 2 2 2 3" xfId="7291"/>
    <cellStyle name="40 % - Accent3 2 2 2 2 2 3 2" xfId="25434"/>
    <cellStyle name="40 % - Accent3 2 2 2 2 2 4" xfId="12580"/>
    <cellStyle name="40 % - Accent3 2 2 2 2 2 5" xfId="15224"/>
    <cellStyle name="40 % - Accent3 2 2 2 2 2 6" xfId="20154"/>
    <cellStyle name="40 % - Accent3 2 2 2 2 3" xfId="3419"/>
    <cellStyle name="40 % - Accent3 2 2 2 2 3 2" xfId="8700"/>
    <cellStyle name="40 % - Accent3 2 2 2 2 3 2 2" xfId="26842"/>
    <cellStyle name="40 % - Accent3 2 2 2 2 3 3" xfId="16456"/>
    <cellStyle name="40 % - Accent3 2 2 2 2 3 4" xfId="21562"/>
    <cellStyle name="40 % - Accent3 2 2 2 2 4" xfId="6059"/>
    <cellStyle name="40 % - Accent3 2 2 2 2 4 2" xfId="24202"/>
    <cellStyle name="40 % - Accent3 2 2 2 2 5" xfId="11348"/>
    <cellStyle name="40 % - Accent3 2 2 2 2 6" xfId="13992"/>
    <cellStyle name="40 % - Accent3 2 2 2 2 7" xfId="18922"/>
    <cellStyle name="40 % - Accent3 2 2 2 3" xfId="1129"/>
    <cellStyle name="40 % - Accent3 2 2 2 3 2" xfId="2361"/>
    <cellStyle name="40 % - Accent3 2 2 2 3 2 2" xfId="5003"/>
    <cellStyle name="40 % - Accent3 2 2 2 3 2 2 2" xfId="10284"/>
    <cellStyle name="40 % - Accent3 2 2 2 3 2 2 2 2" xfId="28426"/>
    <cellStyle name="40 % - Accent3 2 2 2 3 2 2 3" xfId="18040"/>
    <cellStyle name="40 % - Accent3 2 2 2 3 2 2 4" xfId="23146"/>
    <cellStyle name="40 % - Accent3 2 2 2 3 2 3" xfId="7643"/>
    <cellStyle name="40 % - Accent3 2 2 2 3 2 3 2" xfId="25786"/>
    <cellStyle name="40 % - Accent3 2 2 2 3 2 4" xfId="12932"/>
    <cellStyle name="40 % - Accent3 2 2 2 3 2 5" xfId="15576"/>
    <cellStyle name="40 % - Accent3 2 2 2 3 2 6" xfId="20506"/>
    <cellStyle name="40 % - Accent3 2 2 2 3 3" xfId="3771"/>
    <cellStyle name="40 % - Accent3 2 2 2 3 3 2" xfId="9052"/>
    <cellStyle name="40 % - Accent3 2 2 2 3 3 2 2" xfId="27194"/>
    <cellStyle name="40 % - Accent3 2 2 2 3 3 3" xfId="16808"/>
    <cellStyle name="40 % - Accent3 2 2 2 3 3 4" xfId="21914"/>
    <cellStyle name="40 % - Accent3 2 2 2 3 4" xfId="6411"/>
    <cellStyle name="40 % - Accent3 2 2 2 3 4 2" xfId="24554"/>
    <cellStyle name="40 % - Accent3 2 2 2 3 5" xfId="11700"/>
    <cellStyle name="40 % - Accent3 2 2 2 3 6" xfId="14344"/>
    <cellStyle name="40 % - Accent3 2 2 2 3 7" xfId="19274"/>
    <cellStyle name="40 % - Accent3 2 2 2 4" xfId="1657"/>
    <cellStyle name="40 % - Accent3 2 2 2 4 2" xfId="4299"/>
    <cellStyle name="40 % - Accent3 2 2 2 4 2 2" xfId="9580"/>
    <cellStyle name="40 % - Accent3 2 2 2 4 2 2 2" xfId="27722"/>
    <cellStyle name="40 % - Accent3 2 2 2 4 2 3" xfId="17336"/>
    <cellStyle name="40 % - Accent3 2 2 2 4 2 4" xfId="22442"/>
    <cellStyle name="40 % - Accent3 2 2 2 4 3" xfId="6939"/>
    <cellStyle name="40 % - Accent3 2 2 2 4 3 2" xfId="25082"/>
    <cellStyle name="40 % - Accent3 2 2 2 4 4" xfId="12228"/>
    <cellStyle name="40 % - Accent3 2 2 2 4 5" xfId="14872"/>
    <cellStyle name="40 % - Accent3 2 2 2 4 6" xfId="19802"/>
    <cellStyle name="40 % - Accent3 2 2 2 5" xfId="3066"/>
    <cellStyle name="40 % - Accent3 2 2 2 5 2" xfId="8348"/>
    <cellStyle name="40 % - Accent3 2 2 2 5 2 2" xfId="26490"/>
    <cellStyle name="40 % - Accent3 2 2 2 5 3" xfId="16104"/>
    <cellStyle name="40 % - Accent3 2 2 2 5 4" xfId="21210"/>
    <cellStyle name="40 % - Accent3 2 2 2 6" xfId="5707"/>
    <cellStyle name="40 % - Accent3 2 2 2 6 2" xfId="23850"/>
    <cellStyle name="40 % - Accent3 2 2 2 7" xfId="11000"/>
    <cellStyle name="40 % - Accent3 2 2 2 8" xfId="13640"/>
    <cellStyle name="40 % - Accent3 2 2 2 9" xfId="18570"/>
    <cellStyle name="40 % - Accent3 2 2 3" xfId="600"/>
    <cellStyle name="40 % - Accent3 2 2 3 2" xfId="1305"/>
    <cellStyle name="40 % - Accent3 2 2 3 2 2" xfId="2537"/>
    <cellStyle name="40 % - Accent3 2 2 3 2 2 2" xfId="5179"/>
    <cellStyle name="40 % - Accent3 2 2 3 2 2 2 2" xfId="10460"/>
    <cellStyle name="40 % - Accent3 2 2 3 2 2 2 2 2" xfId="28602"/>
    <cellStyle name="40 % - Accent3 2 2 3 2 2 2 3" xfId="18216"/>
    <cellStyle name="40 % - Accent3 2 2 3 2 2 2 4" xfId="23322"/>
    <cellStyle name="40 % - Accent3 2 2 3 2 2 3" xfId="7819"/>
    <cellStyle name="40 % - Accent3 2 2 3 2 2 3 2" xfId="25962"/>
    <cellStyle name="40 % - Accent3 2 2 3 2 2 4" xfId="13108"/>
    <cellStyle name="40 % - Accent3 2 2 3 2 2 5" xfId="15752"/>
    <cellStyle name="40 % - Accent3 2 2 3 2 2 6" xfId="20682"/>
    <cellStyle name="40 % - Accent3 2 2 3 2 3" xfId="3947"/>
    <cellStyle name="40 % - Accent3 2 2 3 2 3 2" xfId="9228"/>
    <cellStyle name="40 % - Accent3 2 2 3 2 3 2 2" xfId="27370"/>
    <cellStyle name="40 % - Accent3 2 2 3 2 3 3" xfId="16984"/>
    <cellStyle name="40 % - Accent3 2 2 3 2 3 4" xfId="22090"/>
    <cellStyle name="40 % - Accent3 2 2 3 2 4" xfId="6587"/>
    <cellStyle name="40 % - Accent3 2 2 3 2 4 2" xfId="24730"/>
    <cellStyle name="40 % - Accent3 2 2 3 2 5" xfId="11876"/>
    <cellStyle name="40 % - Accent3 2 2 3 2 6" xfId="14520"/>
    <cellStyle name="40 % - Accent3 2 2 3 2 7" xfId="19450"/>
    <cellStyle name="40 % - Accent3 2 2 3 3" xfId="1833"/>
    <cellStyle name="40 % - Accent3 2 2 3 3 2" xfId="4475"/>
    <cellStyle name="40 % - Accent3 2 2 3 3 2 2" xfId="9756"/>
    <cellStyle name="40 % - Accent3 2 2 3 3 2 2 2" xfId="27898"/>
    <cellStyle name="40 % - Accent3 2 2 3 3 2 3" xfId="17512"/>
    <cellStyle name="40 % - Accent3 2 2 3 3 2 4" xfId="22618"/>
    <cellStyle name="40 % - Accent3 2 2 3 3 3" xfId="7115"/>
    <cellStyle name="40 % - Accent3 2 2 3 3 3 2" xfId="25258"/>
    <cellStyle name="40 % - Accent3 2 2 3 3 4" xfId="12404"/>
    <cellStyle name="40 % - Accent3 2 2 3 3 5" xfId="15048"/>
    <cellStyle name="40 % - Accent3 2 2 3 3 6" xfId="19978"/>
    <cellStyle name="40 % - Accent3 2 2 3 4" xfId="3242"/>
    <cellStyle name="40 % - Accent3 2 2 3 4 2" xfId="8524"/>
    <cellStyle name="40 % - Accent3 2 2 3 4 2 2" xfId="26666"/>
    <cellStyle name="40 % - Accent3 2 2 3 4 3" xfId="16280"/>
    <cellStyle name="40 % - Accent3 2 2 3 4 4" xfId="21386"/>
    <cellStyle name="40 % - Accent3 2 2 3 5" xfId="5883"/>
    <cellStyle name="40 % - Accent3 2 2 3 5 2" xfId="24026"/>
    <cellStyle name="40 % - Accent3 2 2 3 6" xfId="11172"/>
    <cellStyle name="40 % - Accent3 2 2 3 7" xfId="13816"/>
    <cellStyle name="40 % - Accent3 2 2 3 8" xfId="18746"/>
    <cellStyle name="40 % - Accent3 2 2 4" xfId="953"/>
    <cellStyle name="40 % - Accent3 2 2 4 2" xfId="2185"/>
    <cellStyle name="40 % - Accent3 2 2 4 2 2" xfId="4827"/>
    <cellStyle name="40 % - Accent3 2 2 4 2 2 2" xfId="10108"/>
    <cellStyle name="40 % - Accent3 2 2 4 2 2 2 2" xfId="28250"/>
    <cellStyle name="40 % - Accent3 2 2 4 2 2 3" xfId="17864"/>
    <cellStyle name="40 % - Accent3 2 2 4 2 2 4" xfId="22970"/>
    <cellStyle name="40 % - Accent3 2 2 4 2 3" xfId="7467"/>
    <cellStyle name="40 % - Accent3 2 2 4 2 3 2" xfId="25610"/>
    <cellStyle name="40 % - Accent3 2 2 4 2 4" xfId="12756"/>
    <cellStyle name="40 % - Accent3 2 2 4 2 5" xfId="15400"/>
    <cellStyle name="40 % - Accent3 2 2 4 2 6" xfId="20330"/>
    <cellStyle name="40 % - Accent3 2 2 4 3" xfId="3595"/>
    <cellStyle name="40 % - Accent3 2 2 4 3 2" xfId="8876"/>
    <cellStyle name="40 % - Accent3 2 2 4 3 2 2" xfId="27018"/>
    <cellStyle name="40 % - Accent3 2 2 4 3 3" xfId="16632"/>
    <cellStyle name="40 % - Accent3 2 2 4 3 4" xfId="21738"/>
    <cellStyle name="40 % - Accent3 2 2 4 4" xfId="6235"/>
    <cellStyle name="40 % - Accent3 2 2 4 4 2" xfId="24378"/>
    <cellStyle name="40 % - Accent3 2 2 4 5" xfId="11524"/>
    <cellStyle name="40 % - Accent3 2 2 4 6" xfId="14168"/>
    <cellStyle name="40 % - Accent3 2 2 4 7" xfId="19098"/>
    <cellStyle name="40 % - Accent3 2 2 5" xfId="1481"/>
    <cellStyle name="40 % - Accent3 2 2 5 2" xfId="4123"/>
    <cellStyle name="40 % - Accent3 2 2 5 2 2" xfId="9404"/>
    <cellStyle name="40 % - Accent3 2 2 5 2 2 2" xfId="27546"/>
    <cellStyle name="40 % - Accent3 2 2 5 2 3" xfId="17160"/>
    <cellStyle name="40 % - Accent3 2 2 5 2 4" xfId="22266"/>
    <cellStyle name="40 % - Accent3 2 2 5 3" xfId="6763"/>
    <cellStyle name="40 % - Accent3 2 2 5 3 2" xfId="24906"/>
    <cellStyle name="40 % - Accent3 2 2 5 4" xfId="12052"/>
    <cellStyle name="40 % - Accent3 2 2 5 5" xfId="14696"/>
    <cellStyle name="40 % - Accent3 2 2 5 6" xfId="19626"/>
    <cellStyle name="40 % - Accent3 2 2 6" xfId="2713"/>
    <cellStyle name="40 % - Accent3 2 2 6 2" xfId="5355"/>
    <cellStyle name="40 % - Accent3 2 2 6 2 2" xfId="10636"/>
    <cellStyle name="40 % - Accent3 2 2 6 2 2 2" xfId="28778"/>
    <cellStyle name="40 % - Accent3 2 2 6 2 3" xfId="23498"/>
    <cellStyle name="40 % - Accent3 2 2 6 3" xfId="7995"/>
    <cellStyle name="40 % - Accent3 2 2 6 3 2" xfId="26138"/>
    <cellStyle name="40 % - Accent3 2 2 6 4" xfId="13284"/>
    <cellStyle name="40 % - Accent3 2 2 6 5" xfId="15928"/>
    <cellStyle name="40 % - Accent3 2 2 6 6" xfId="20858"/>
    <cellStyle name="40 % - Accent3 2 2 7" xfId="2890"/>
    <cellStyle name="40 % - Accent3 2 2 7 2" xfId="8172"/>
    <cellStyle name="40 % - Accent3 2 2 7 2 2" xfId="26314"/>
    <cellStyle name="40 % - Accent3 2 2 7 3" xfId="21034"/>
    <cellStyle name="40 % - Accent3 2 2 8" xfId="5531"/>
    <cellStyle name="40 % - Accent3 2 2 8 2" xfId="23674"/>
    <cellStyle name="40 % - Accent3 2 2 9" xfId="10824"/>
    <cellStyle name="40 % - Accent3 2 3" xfId="337"/>
    <cellStyle name="40 % - Accent3 2 3 2" xfId="690"/>
    <cellStyle name="40 % - Accent3 2 3 2 2" xfId="1922"/>
    <cellStyle name="40 % - Accent3 2 3 2 2 2" xfId="4564"/>
    <cellStyle name="40 % - Accent3 2 3 2 2 2 2" xfId="9845"/>
    <cellStyle name="40 % - Accent3 2 3 2 2 2 2 2" xfId="27987"/>
    <cellStyle name="40 % - Accent3 2 3 2 2 2 3" xfId="17601"/>
    <cellStyle name="40 % - Accent3 2 3 2 2 2 4" xfId="22707"/>
    <cellStyle name="40 % - Accent3 2 3 2 2 3" xfId="7204"/>
    <cellStyle name="40 % - Accent3 2 3 2 2 3 2" xfId="25347"/>
    <cellStyle name="40 % - Accent3 2 3 2 2 4" xfId="12493"/>
    <cellStyle name="40 % - Accent3 2 3 2 2 5" xfId="15137"/>
    <cellStyle name="40 % - Accent3 2 3 2 2 6" xfId="20067"/>
    <cellStyle name="40 % - Accent3 2 3 2 3" xfId="3332"/>
    <cellStyle name="40 % - Accent3 2 3 2 3 2" xfId="8613"/>
    <cellStyle name="40 % - Accent3 2 3 2 3 2 2" xfId="26755"/>
    <cellStyle name="40 % - Accent3 2 3 2 3 3" xfId="16369"/>
    <cellStyle name="40 % - Accent3 2 3 2 3 4" xfId="21475"/>
    <cellStyle name="40 % - Accent3 2 3 2 4" xfId="5972"/>
    <cellStyle name="40 % - Accent3 2 3 2 4 2" xfId="24115"/>
    <cellStyle name="40 % - Accent3 2 3 2 5" xfId="11261"/>
    <cellStyle name="40 % - Accent3 2 3 2 6" xfId="13905"/>
    <cellStyle name="40 % - Accent3 2 3 2 7" xfId="18835"/>
    <cellStyle name="40 % - Accent3 2 3 3" xfId="1042"/>
    <cellStyle name="40 % - Accent3 2 3 3 2" xfId="2274"/>
    <cellStyle name="40 % - Accent3 2 3 3 2 2" xfId="4916"/>
    <cellStyle name="40 % - Accent3 2 3 3 2 2 2" xfId="10197"/>
    <cellStyle name="40 % - Accent3 2 3 3 2 2 2 2" xfId="28339"/>
    <cellStyle name="40 % - Accent3 2 3 3 2 2 3" xfId="17953"/>
    <cellStyle name="40 % - Accent3 2 3 3 2 2 4" xfId="23059"/>
    <cellStyle name="40 % - Accent3 2 3 3 2 3" xfId="7556"/>
    <cellStyle name="40 % - Accent3 2 3 3 2 3 2" xfId="25699"/>
    <cellStyle name="40 % - Accent3 2 3 3 2 4" xfId="12845"/>
    <cellStyle name="40 % - Accent3 2 3 3 2 5" xfId="15489"/>
    <cellStyle name="40 % - Accent3 2 3 3 2 6" xfId="20419"/>
    <cellStyle name="40 % - Accent3 2 3 3 3" xfId="3684"/>
    <cellStyle name="40 % - Accent3 2 3 3 3 2" xfId="8965"/>
    <cellStyle name="40 % - Accent3 2 3 3 3 2 2" xfId="27107"/>
    <cellStyle name="40 % - Accent3 2 3 3 3 3" xfId="16721"/>
    <cellStyle name="40 % - Accent3 2 3 3 3 4" xfId="21827"/>
    <cellStyle name="40 % - Accent3 2 3 3 4" xfId="6324"/>
    <cellStyle name="40 % - Accent3 2 3 3 4 2" xfId="24467"/>
    <cellStyle name="40 % - Accent3 2 3 3 5" xfId="11613"/>
    <cellStyle name="40 % - Accent3 2 3 3 6" xfId="14257"/>
    <cellStyle name="40 % - Accent3 2 3 3 7" xfId="19187"/>
    <cellStyle name="40 % - Accent3 2 3 4" xfId="1570"/>
    <cellStyle name="40 % - Accent3 2 3 4 2" xfId="4212"/>
    <cellStyle name="40 % - Accent3 2 3 4 2 2" xfId="9493"/>
    <cellStyle name="40 % - Accent3 2 3 4 2 2 2" xfId="27635"/>
    <cellStyle name="40 % - Accent3 2 3 4 2 3" xfId="17249"/>
    <cellStyle name="40 % - Accent3 2 3 4 2 4" xfId="22355"/>
    <cellStyle name="40 % - Accent3 2 3 4 3" xfId="6852"/>
    <cellStyle name="40 % - Accent3 2 3 4 3 2" xfId="24995"/>
    <cellStyle name="40 % - Accent3 2 3 4 4" xfId="12141"/>
    <cellStyle name="40 % - Accent3 2 3 4 5" xfId="14785"/>
    <cellStyle name="40 % - Accent3 2 3 4 6" xfId="19715"/>
    <cellStyle name="40 % - Accent3 2 3 5" xfId="2979"/>
    <cellStyle name="40 % - Accent3 2 3 5 2" xfId="8261"/>
    <cellStyle name="40 % - Accent3 2 3 5 2 2" xfId="26403"/>
    <cellStyle name="40 % - Accent3 2 3 5 3" xfId="16017"/>
    <cellStyle name="40 % - Accent3 2 3 5 4" xfId="21123"/>
    <cellStyle name="40 % - Accent3 2 3 6" xfId="5620"/>
    <cellStyle name="40 % - Accent3 2 3 6 2" xfId="23763"/>
    <cellStyle name="40 % - Accent3 2 3 7" xfId="10915"/>
    <cellStyle name="40 % - Accent3 2 3 8" xfId="13553"/>
    <cellStyle name="40 % - Accent3 2 3 9" xfId="18483"/>
    <cellStyle name="40 % - Accent3 2 4" xfId="513"/>
    <cellStyle name="40 % - Accent3 2 4 2" xfId="1218"/>
    <cellStyle name="40 % - Accent3 2 4 2 2" xfId="2450"/>
    <cellStyle name="40 % - Accent3 2 4 2 2 2" xfId="5092"/>
    <cellStyle name="40 % - Accent3 2 4 2 2 2 2" xfId="10373"/>
    <cellStyle name="40 % - Accent3 2 4 2 2 2 2 2" xfId="28515"/>
    <cellStyle name="40 % - Accent3 2 4 2 2 2 3" xfId="18129"/>
    <cellStyle name="40 % - Accent3 2 4 2 2 2 4" xfId="23235"/>
    <cellStyle name="40 % - Accent3 2 4 2 2 3" xfId="7732"/>
    <cellStyle name="40 % - Accent3 2 4 2 2 3 2" xfId="25875"/>
    <cellStyle name="40 % - Accent3 2 4 2 2 4" xfId="13021"/>
    <cellStyle name="40 % - Accent3 2 4 2 2 5" xfId="15665"/>
    <cellStyle name="40 % - Accent3 2 4 2 2 6" xfId="20595"/>
    <cellStyle name="40 % - Accent3 2 4 2 3" xfId="3860"/>
    <cellStyle name="40 % - Accent3 2 4 2 3 2" xfId="9141"/>
    <cellStyle name="40 % - Accent3 2 4 2 3 2 2" xfId="27283"/>
    <cellStyle name="40 % - Accent3 2 4 2 3 3" xfId="16897"/>
    <cellStyle name="40 % - Accent3 2 4 2 3 4" xfId="22003"/>
    <cellStyle name="40 % - Accent3 2 4 2 4" xfId="6500"/>
    <cellStyle name="40 % - Accent3 2 4 2 4 2" xfId="24643"/>
    <cellStyle name="40 % - Accent3 2 4 2 5" xfId="11789"/>
    <cellStyle name="40 % - Accent3 2 4 2 6" xfId="14433"/>
    <cellStyle name="40 % - Accent3 2 4 2 7" xfId="19363"/>
    <cellStyle name="40 % - Accent3 2 4 3" xfId="1746"/>
    <cellStyle name="40 % - Accent3 2 4 3 2" xfId="4388"/>
    <cellStyle name="40 % - Accent3 2 4 3 2 2" xfId="9669"/>
    <cellStyle name="40 % - Accent3 2 4 3 2 2 2" xfId="27811"/>
    <cellStyle name="40 % - Accent3 2 4 3 2 3" xfId="17425"/>
    <cellStyle name="40 % - Accent3 2 4 3 2 4" xfId="22531"/>
    <cellStyle name="40 % - Accent3 2 4 3 3" xfId="7028"/>
    <cellStyle name="40 % - Accent3 2 4 3 3 2" xfId="25171"/>
    <cellStyle name="40 % - Accent3 2 4 3 4" xfId="12317"/>
    <cellStyle name="40 % - Accent3 2 4 3 5" xfId="14961"/>
    <cellStyle name="40 % - Accent3 2 4 3 6" xfId="19891"/>
    <cellStyle name="40 % - Accent3 2 4 4" xfId="3155"/>
    <cellStyle name="40 % - Accent3 2 4 4 2" xfId="8437"/>
    <cellStyle name="40 % - Accent3 2 4 4 2 2" xfId="26579"/>
    <cellStyle name="40 % - Accent3 2 4 4 3" xfId="16193"/>
    <cellStyle name="40 % - Accent3 2 4 4 4" xfId="21299"/>
    <cellStyle name="40 % - Accent3 2 4 5" xfId="5796"/>
    <cellStyle name="40 % - Accent3 2 4 5 2" xfId="23939"/>
    <cellStyle name="40 % - Accent3 2 4 6" xfId="11087"/>
    <cellStyle name="40 % - Accent3 2 4 7" xfId="13729"/>
    <cellStyle name="40 % - Accent3 2 4 8" xfId="18659"/>
    <cellStyle name="40 % - Accent3 2 5" xfId="866"/>
    <cellStyle name="40 % - Accent3 2 5 2" xfId="2098"/>
    <cellStyle name="40 % - Accent3 2 5 2 2" xfId="4740"/>
    <cellStyle name="40 % - Accent3 2 5 2 2 2" xfId="10021"/>
    <cellStyle name="40 % - Accent3 2 5 2 2 2 2" xfId="28163"/>
    <cellStyle name="40 % - Accent3 2 5 2 2 3" xfId="17777"/>
    <cellStyle name="40 % - Accent3 2 5 2 2 4" xfId="22883"/>
    <cellStyle name="40 % - Accent3 2 5 2 3" xfId="7380"/>
    <cellStyle name="40 % - Accent3 2 5 2 3 2" xfId="25523"/>
    <cellStyle name="40 % - Accent3 2 5 2 4" xfId="12669"/>
    <cellStyle name="40 % - Accent3 2 5 2 5" xfId="15313"/>
    <cellStyle name="40 % - Accent3 2 5 2 6" xfId="20243"/>
    <cellStyle name="40 % - Accent3 2 5 3" xfId="3508"/>
    <cellStyle name="40 % - Accent3 2 5 3 2" xfId="8789"/>
    <cellStyle name="40 % - Accent3 2 5 3 2 2" xfId="26931"/>
    <cellStyle name="40 % - Accent3 2 5 3 3" xfId="16545"/>
    <cellStyle name="40 % - Accent3 2 5 3 4" xfId="21651"/>
    <cellStyle name="40 % - Accent3 2 5 4" xfId="6148"/>
    <cellStyle name="40 % - Accent3 2 5 4 2" xfId="24291"/>
    <cellStyle name="40 % - Accent3 2 5 5" xfId="11437"/>
    <cellStyle name="40 % - Accent3 2 5 6" xfId="14081"/>
    <cellStyle name="40 % - Accent3 2 5 7" xfId="19011"/>
    <cellStyle name="40 % - Accent3 2 6" xfId="1394"/>
    <cellStyle name="40 % - Accent3 2 6 2" xfId="4036"/>
    <cellStyle name="40 % - Accent3 2 6 2 2" xfId="9317"/>
    <cellStyle name="40 % - Accent3 2 6 2 2 2" xfId="27459"/>
    <cellStyle name="40 % - Accent3 2 6 2 3" xfId="17073"/>
    <cellStyle name="40 % - Accent3 2 6 2 4" xfId="22179"/>
    <cellStyle name="40 % - Accent3 2 6 3" xfId="6676"/>
    <cellStyle name="40 % - Accent3 2 6 3 2" xfId="24819"/>
    <cellStyle name="40 % - Accent3 2 6 4" xfId="11965"/>
    <cellStyle name="40 % - Accent3 2 6 5" xfId="14609"/>
    <cellStyle name="40 % - Accent3 2 6 6" xfId="19539"/>
    <cellStyle name="40 % - Accent3 2 7" xfId="2626"/>
    <cellStyle name="40 % - Accent3 2 7 2" xfId="5268"/>
    <cellStyle name="40 % - Accent3 2 7 2 2" xfId="10549"/>
    <cellStyle name="40 % - Accent3 2 7 2 2 2" xfId="28691"/>
    <cellStyle name="40 % - Accent3 2 7 2 3" xfId="23411"/>
    <cellStyle name="40 % - Accent3 2 7 3" xfId="7908"/>
    <cellStyle name="40 % - Accent3 2 7 3 2" xfId="26051"/>
    <cellStyle name="40 % - Accent3 2 7 4" xfId="13197"/>
    <cellStyle name="40 % - Accent3 2 7 5" xfId="15841"/>
    <cellStyle name="40 % - Accent3 2 7 6" xfId="20771"/>
    <cellStyle name="40 % - Accent3 2 8" xfId="2803"/>
    <cellStyle name="40 % - Accent3 2 8 2" xfId="8085"/>
    <cellStyle name="40 % - Accent3 2 8 2 2" xfId="26227"/>
    <cellStyle name="40 % - Accent3 2 8 3" xfId="20947"/>
    <cellStyle name="40 % - Accent3 2 9" xfId="5444"/>
    <cellStyle name="40 % - Accent3 2 9 2" xfId="23587"/>
    <cellStyle name="40 % - Accent3 3" xfId="173"/>
    <cellStyle name="40 % - Accent3 3 10" xfId="13399"/>
    <cellStyle name="40 % - Accent3 3 11" xfId="18329"/>
    <cellStyle name="40 % - Accent3 3 2" xfId="359"/>
    <cellStyle name="40 % - Accent3 3 2 2" xfId="712"/>
    <cellStyle name="40 % - Accent3 3 2 2 2" xfId="1944"/>
    <cellStyle name="40 % - Accent3 3 2 2 2 2" xfId="4586"/>
    <cellStyle name="40 % - Accent3 3 2 2 2 2 2" xfId="9867"/>
    <cellStyle name="40 % - Accent3 3 2 2 2 2 2 2" xfId="28009"/>
    <cellStyle name="40 % - Accent3 3 2 2 2 2 3" xfId="17623"/>
    <cellStyle name="40 % - Accent3 3 2 2 2 2 4" xfId="22729"/>
    <cellStyle name="40 % - Accent3 3 2 2 2 3" xfId="7226"/>
    <cellStyle name="40 % - Accent3 3 2 2 2 3 2" xfId="25369"/>
    <cellStyle name="40 % - Accent3 3 2 2 2 4" xfId="12515"/>
    <cellStyle name="40 % - Accent3 3 2 2 2 5" xfId="15159"/>
    <cellStyle name="40 % - Accent3 3 2 2 2 6" xfId="20089"/>
    <cellStyle name="40 % - Accent3 3 2 2 3" xfId="3354"/>
    <cellStyle name="40 % - Accent3 3 2 2 3 2" xfId="8635"/>
    <cellStyle name="40 % - Accent3 3 2 2 3 2 2" xfId="26777"/>
    <cellStyle name="40 % - Accent3 3 2 2 3 3" xfId="16391"/>
    <cellStyle name="40 % - Accent3 3 2 2 3 4" xfId="21497"/>
    <cellStyle name="40 % - Accent3 3 2 2 4" xfId="5994"/>
    <cellStyle name="40 % - Accent3 3 2 2 4 2" xfId="24137"/>
    <cellStyle name="40 % - Accent3 3 2 2 5" xfId="11283"/>
    <cellStyle name="40 % - Accent3 3 2 2 6" xfId="13927"/>
    <cellStyle name="40 % - Accent3 3 2 2 7" xfId="18857"/>
    <cellStyle name="40 % - Accent3 3 2 3" xfId="1064"/>
    <cellStyle name="40 % - Accent3 3 2 3 2" xfId="2296"/>
    <cellStyle name="40 % - Accent3 3 2 3 2 2" xfId="4938"/>
    <cellStyle name="40 % - Accent3 3 2 3 2 2 2" xfId="10219"/>
    <cellStyle name="40 % - Accent3 3 2 3 2 2 2 2" xfId="28361"/>
    <cellStyle name="40 % - Accent3 3 2 3 2 2 3" xfId="17975"/>
    <cellStyle name="40 % - Accent3 3 2 3 2 2 4" xfId="23081"/>
    <cellStyle name="40 % - Accent3 3 2 3 2 3" xfId="7578"/>
    <cellStyle name="40 % - Accent3 3 2 3 2 3 2" xfId="25721"/>
    <cellStyle name="40 % - Accent3 3 2 3 2 4" xfId="12867"/>
    <cellStyle name="40 % - Accent3 3 2 3 2 5" xfId="15511"/>
    <cellStyle name="40 % - Accent3 3 2 3 2 6" xfId="20441"/>
    <cellStyle name="40 % - Accent3 3 2 3 3" xfId="3706"/>
    <cellStyle name="40 % - Accent3 3 2 3 3 2" xfId="8987"/>
    <cellStyle name="40 % - Accent3 3 2 3 3 2 2" xfId="27129"/>
    <cellStyle name="40 % - Accent3 3 2 3 3 3" xfId="16743"/>
    <cellStyle name="40 % - Accent3 3 2 3 3 4" xfId="21849"/>
    <cellStyle name="40 % - Accent3 3 2 3 4" xfId="6346"/>
    <cellStyle name="40 % - Accent3 3 2 3 4 2" xfId="24489"/>
    <cellStyle name="40 % - Accent3 3 2 3 5" xfId="11635"/>
    <cellStyle name="40 % - Accent3 3 2 3 6" xfId="14279"/>
    <cellStyle name="40 % - Accent3 3 2 3 7" xfId="19209"/>
    <cellStyle name="40 % - Accent3 3 2 4" xfId="1592"/>
    <cellStyle name="40 % - Accent3 3 2 4 2" xfId="4234"/>
    <cellStyle name="40 % - Accent3 3 2 4 2 2" xfId="9515"/>
    <cellStyle name="40 % - Accent3 3 2 4 2 2 2" xfId="27657"/>
    <cellStyle name="40 % - Accent3 3 2 4 2 3" xfId="17271"/>
    <cellStyle name="40 % - Accent3 3 2 4 2 4" xfId="22377"/>
    <cellStyle name="40 % - Accent3 3 2 4 3" xfId="6874"/>
    <cellStyle name="40 % - Accent3 3 2 4 3 2" xfId="25017"/>
    <cellStyle name="40 % - Accent3 3 2 4 4" xfId="12163"/>
    <cellStyle name="40 % - Accent3 3 2 4 5" xfId="14807"/>
    <cellStyle name="40 % - Accent3 3 2 4 6" xfId="19737"/>
    <cellStyle name="40 % - Accent3 3 2 5" xfId="3001"/>
    <cellStyle name="40 % - Accent3 3 2 5 2" xfId="8283"/>
    <cellStyle name="40 % - Accent3 3 2 5 2 2" xfId="26425"/>
    <cellStyle name="40 % - Accent3 3 2 5 3" xfId="16039"/>
    <cellStyle name="40 % - Accent3 3 2 5 4" xfId="21145"/>
    <cellStyle name="40 % - Accent3 3 2 6" xfId="5642"/>
    <cellStyle name="40 % - Accent3 3 2 6 2" xfId="23785"/>
    <cellStyle name="40 % - Accent3 3 2 7" xfId="10937"/>
    <cellStyle name="40 % - Accent3 3 2 8" xfId="13575"/>
    <cellStyle name="40 % - Accent3 3 2 9" xfId="18505"/>
    <cellStyle name="40 % - Accent3 3 3" xfId="535"/>
    <cellStyle name="40 % - Accent3 3 3 2" xfId="1240"/>
    <cellStyle name="40 % - Accent3 3 3 2 2" xfId="2472"/>
    <cellStyle name="40 % - Accent3 3 3 2 2 2" xfId="5114"/>
    <cellStyle name="40 % - Accent3 3 3 2 2 2 2" xfId="10395"/>
    <cellStyle name="40 % - Accent3 3 3 2 2 2 2 2" xfId="28537"/>
    <cellStyle name="40 % - Accent3 3 3 2 2 2 3" xfId="18151"/>
    <cellStyle name="40 % - Accent3 3 3 2 2 2 4" xfId="23257"/>
    <cellStyle name="40 % - Accent3 3 3 2 2 3" xfId="7754"/>
    <cellStyle name="40 % - Accent3 3 3 2 2 3 2" xfId="25897"/>
    <cellStyle name="40 % - Accent3 3 3 2 2 4" xfId="13043"/>
    <cellStyle name="40 % - Accent3 3 3 2 2 5" xfId="15687"/>
    <cellStyle name="40 % - Accent3 3 3 2 2 6" xfId="20617"/>
    <cellStyle name="40 % - Accent3 3 3 2 3" xfId="3882"/>
    <cellStyle name="40 % - Accent3 3 3 2 3 2" xfId="9163"/>
    <cellStyle name="40 % - Accent3 3 3 2 3 2 2" xfId="27305"/>
    <cellStyle name="40 % - Accent3 3 3 2 3 3" xfId="16919"/>
    <cellStyle name="40 % - Accent3 3 3 2 3 4" xfId="22025"/>
    <cellStyle name="40 % - Accent3 3 3 2 4" xfId="6522"/>
    <cellStyle name="40 % - Accent3 3 3 2 4 2" xfId="24665"/>
    <cellStyle name="40 % - Accent3 3 3 2 5" xfId="11811"/>
    <cellStyle name="40 % - Accent3 3 3 2 6" xfId="14455"/>
    <cellStyle name="40 % - Accent3 3 3 2 7" xfId="19385"/>
    <cellStyle name="40 % - Accent3 3 3 3" xfId="1768"/>
    <cellStyle name="40 % - Accent3 3 3 3 2" xfId="4410"/>
    <cellStyle name="40 % - Accent3 3 3 3 2 2" xfId="9691"/>
    <cellStyle name="40 % - Accent3 3 3 3 2 2 2" xfId="27833"/>
    <cellStyle name="40 % - Accent3 3 3 3 2 3" xfId="17447"/>
    <cellStyle name="40 % - Accent3 3 3 3 2 4" xfId="22553"/>
    <cellStyle name="40 % - Accent3 3 3 3 3" xfId="7050"/>
    <cellStyle name="40 % - Accent3 3 3 3 3 2" xfId="25193"/>
    <cellStyle name="40 % - Accent3 3 3 3 4" xfId="12339"/>
    <cellStyle name="40 % - Accent3 3 3 3 5" xfId="14983"/>
    <cellStyle name="40 % - Accent3 3 3 3 6" xfId="19913"/>
    <cellStyle name="40 % - Accent3 3 3 4" xfId="3177"/>
    <cellStyle name="40 % - Accent3 3 3 4 2" xfId="8459"/>
    <cellStyle name="40 % - Accent3 3 3 4 2 2" xfId="26601"/>
    <cellStyle name="40 % - Accent3 3 3 4 3" xfId="16215"/>
    <cellStyle name="40 % - Accent3 3 3 4 4" xfId="21321"/>
    <cellStyle name="40 % - Accent3 3 3 5" xfId="5818"/>
    <cellStyle name="40 % - Accent3 3 3 5 2" xfId="23961"/>
    <cellStyle name="40 % - Accent3 3 3 6" xfId="11109"/>
    <cellStyle name="40 % - Accent3 3 3 7" xfId="13751"/>
    <cellStyle name="40 % - Accent3 3 3 8" xfId="18681"/>
    <cellStyle name="40 % - Accent3 3 4" xfId="888"/>
    <cellStyle name="40 % - Accent3 3 4 2" xfId="2120"/>
    <cellStyle name="40 % - Accent3 3 4 2 2" xfId="4762"/>
    <cellStyle name="40 % - Accent3 3 4 2 2 2" xfId="10043"/>
    <cellStyle name="40 % - Accent3 3 4 2 2 2 2" xfId="28185"/>
    <cellStyle name="40 % - Accent3 3 4 2 2 3" xfId="17799"/>
    <cellStyle name="40 % - Accent3 3 4 2 2 4" xfId="22905"/>
    <cellStyle name="40 % - Accent3 3 4 2 3" xfId="7402"/>
    <cellStyle name="40 % - Accent3 3 4 2 3 2" xfId="25545"/>
    <cellStyle name="40 % - Accent3 3 4 2 4" xfId="12691"/>
    <cellStyle name="40 % - Accent3 3 4 2 5" xfId="15335"/>
    <cellStyle name="40 % - Accent3 3 4 2 6" xfId="20265"/>
    <cellStyle name="40 % - Accent3 3 4 3" xfId="3530"/>
    <cellStyle name="40 % - Accent3 3 4 3 2" xfId="8811"/>
    <cellStyle name="40 % - Accent3 3 4 3 2 2" xfId="26953"/>
    <cellStyle name="40 % - Accent3 3 4 3 3" xfId="16567"/>
    <cellStyle name="40 % - Accent3 3 4 3 4" xfId="21673"/>
    <cellStyle name="40 % - Accent3 3 4 4" xfId="6170"/>
    <cellStyle name="40 % - Accent3 3 4 4 2" xfId="24313"/>
    <cellStyle name="40 % - Accent3 3 4 5" xfId="11459"/>
    <cellStyle name="40 % - Accent3 3 4 6" xfId="14103"/>
    <cellStyle name="40 % - Accent3 3 4 7" xfId="19033"/>
    <cellStyle name="40 % - Accent3 3 5" xfId="1416"/>
    <cellStyle name="40 % - Accent3 3 5 2" xfId="4058"/>
    <cellStyle name="40 % - Accent3 3 5 2 2" xfId="9339"/>
    <cellStyle name="40 % - Accent3 3 5 2 2 2" xfId="27481"/>
    <cellStyle name="40 % - Accent3 3 5 2 3" xfId="17095"/>
    <cellStyle name="40 % - Accent3 3 5 2 4" xfId="22201"/>
    <cellStyle name="40 % - Accent3 3 5 3" xfId="6698"/>
    <cellStyle name="40 % - Accent3 3 5 3 2" xfId="24841"/>
    <cellStyle name="40 % - Accent3 3 5 4" xfId="11987"/>
    <cellStyle name="40 % - Accent3 3 5 5" xfId="14631"/>
    <cellStyle name="40 % - Accent3 3 5 6" xfId="19561"/>
    <cellStyle name="40 % - Accent3 3 6" xfId="2648"/>
    <cellStyle name="40 % - Accent3 3 6 2" xfId="5290"/>
    <cellStyle name="40 % - Accent3 3 6 2 2" xfId="10571"/>
    <cellStyle name="40 % - Accent3 3 6 2 2 2" xfId="28713"/>
    <cellStyle name="40 % - Accent3 3 6 2 3" xfId="23433"/>
    <cellStyle name="40 % - Accent3 3 6 3" xfId="7930"/>
    <cellStyle name="40 % - Accent3 3 6 3 2" xfId="26073"/>
    <cellStyle name="40 % - Accent3 3 6 4" xfId="13219"/>
    <cellStyle name="40 % - Accent3 3 6 5" xfId="15863"/>
    <cellStyle name="40 % - Accent3 3 6 6" xfId="20793"/>
    <cellStyle name="40 % - Accent3 3 7" xfId="2825"/>
    <cellStyle name="40 % - Accent3 3 7 2" xfId="8107"/>
    <cellStyle name="40 % - Accent3 3 7 2 2" xfId="26249"/>
    <cellStyle name="40 % - Accent3 3 7 3" xfId="20969"/>
    <cellStyle name="40 % - Accent3 3 8" xfId="5466"/>
    <cellStyle name="40 % - Accent3 3 8 2" xfId="23609"/>
    <cellStyle name="40 % - Accent3 3 9" xfId="10759"/>
    <cellStyle name="40 % - Accent3 4" xfId="271"/>
    <cellStyle name="40 % - Accent3 4 2" xfId="623"/>
    <cellStyle name="40 % - Accent3 4 2 2" xfId="1855"/>
    <cellStyle name="40 % - Accent3 4 2 2 2" xfId="4497"/>
    <cellStyle name="40 % - Accent3 4 2 2 2 2" xfId="9778"/>
    <cellStyle name="40 % - Accent3 4 2 2 2 2 2" xfId="27920"/>
    <cellStyle name="40 % - Accent3 4 2 2 2 3" xfId="17534"/>
    <cellStyle name="40 % - Accent3 4 2 2 2 4" xfId="22640"/>
    <cellStyle name="40 % - Accent3 4 2 2 3" xfId="7137"/>
    <cellStyle name="40 % - Accent3 4 2 2 3 2" xfId="25280"/>
    <cellStyle name="40 % - Accent3 4 2 2 4" xfId="12426"/>
    <cellStyle name="40 % - Accent3 4 2 2 5" xfId="15070"/>
    <cellStyle name="40 % - Accent3 4 2 2 6" xfId="20000"/>
    <cellStyle name="40 % - Accent3 4 2 3" xfId="3265"/>
    <cellStyle name="40 % - Accent3 4 2 3 2" xfId="8546"/>
    <cellStyle name="40 % - Accent3 4 2 3 2 2" xfId="26688"/>
    <cellStyle name="40 % - Accent3 4 2 3 3" xfId="16302"/>
    <cellStyle name="40 % - Accent3 4 2 3 4" xfId="21408"/>
    <cellStyle name="40 % - Accent3 4 2 4" xfId="5905"/>
    <cellStyle name="40 % - Accent3 4 2 4 2" xfId="24048"/>
    <cellStyle name="40 % - Accent3 4 2 5" xfId="11194"/>
    <cellStyle name="40 % - Accent3 4 2 6" xfId="13838"/>
    <cellStyle name="40 % - Accent3 4 2 7" xfId="18768"/>
    <cellStyle name="40 % - Accent3 4 3" xfId="975"/>
    <cellStyle name="40 % - Accent3 4 3 2" xfId="2207"/>
    <cellStyle name="40 % - Accent3 4 3 2 2" xfId="4849"/>
    <cellStyle name="40 % - Accent3 4 3 2 2 2" xfId="10130"/>
    <cellStyle name="40 % - Accent3 4 3 2 2 2 2" xfId="28272"/>
    <cellStyle name="40 % - Accent3 4 3 2 2 3" xfId="17886"/>
    <cellStyle name="40 % - Accent3 4 3 2 2 4" xfId="22992"/>
    <cellStyle name="40 % - Accent3 4 3 2 3" xfId="7489"/>
    <cellStyle name="40 % - Accent3 4 3 2 3 2" xfId="25632"/>
    <cellStyle name="40 % - Accent3 4 3 2 4" xfId="12778"/>
    <cellStyle name="40 % - Accent3 4 3 2 5" xfId="15422"/>
    <cellStyle name="40 % - Accent3 4 3 2 6" xfId="20352"/>
    <cellStyle name="40 % - Accent3 4 3 3" xfId="3617"/>
    <cellStyle name="40 % - Accent3 4 3 3 2" xfId="8898"/>
    <cellStyle name="40 % - Accent3 4 3 3 2 2" xfId="27040"/>
    <cellStyle name="40 % - Accent3 4 3 3 3" xfId="16654"/>
    <cellStyle name="40 % - Accent3 4 3 3 4" xfId="21760"/>
    <cellStyle name="40 % - Accent3 4 3 4" xfId="6257"/>
    <cellStyle name="40 % - Accent3 4 3 4 2" xfId="24400"/>
    <cellStyle name="40 % - Accent3 4 3 5" xfId="11546"/>
    <cellStyle name="40 % - Accent3 4 3 6" xfId="14190"/>
    <cellStyle name="40 % - Accent3 4 3 7" xfId="19120"/>
    <cellStyle name="40 % - Accent3 4 4" xfId="1503"/>
    <cellStyle name="40 % - Accent3 4 4 2" xfId="4145"/>
    <cellStyle name="40 % - Accent3 4 4 2 2" xfId="9426"/>
    <cellStyle name="40 % - Accent3 4 4 2 2 2" xfId="27568"/>
    <cellStyle name="40 % - Accent3 4 4 2 3" xfId="17182"/>
    <cellStyle name="40 % - Accent3 4 4 2 4" xfId="22288"/>
    <cellStyle name="40 % - Accent3 4 4 3" xfId="6785"/>
    <cellStyle name="40 % - Accent3 4 4 3 2" xfId="24928"/>
    <cellStyle name="40 % - Accent3 4 4 4" xfId="12074"/>
    <cellStyle name="40 % - Accent3 4 4 5" xfId="14718"/>
    <cellStyle name="40 % - Accent3 4 4 6" xfId="19648"/>
    <cellStyle name="40 % - Accent3 4 5" xfId="2912"/>
    <cellStyle name="40 % - Accent3 4 5 2" xfId="8194"/>
    <cellStyle name="40 % - Accent3 4 5 2 2" xfId="26336"/>
    <cellStyle name="40 % - Accent3 4 5 3" xfId="15950"/>
    <cellStyle name="40 % - Accent3 4 5 4" xfId="21056"/>
    <cellStyle name="40 % - Accent3 4 6" xfId="5553"/>
    <cellStyle name="40 % - Accent3 4 6 2" xfId="23696"/>
    <cellStyle name="40 % - Accent3 4 7" xfId="10851"/>
    <cellStyle name="40 % - Accent3 4 8" xfId="13486"/>
    <cellStyle name="40 % - Accent3 4 9" xfId="18417"/>
    <cellStyle name="40 % - Accent3 5" xfId="443"/>
    <cellStyle name="40 % - Accent3 5 2" xfId="1148"/>
    <cellStyle name="40 % - Accent3 5 2 2" xfId="2380"/>
    <cellStyle name="40 % - Accent3 5 2 2 2" xfId="5022"/>
    <cellStyle name="40 % - Accent3 5 2 2 2 2" xfId="10303"/>
    <cellStyle name="40 % - Accent3 5 2 2 2 2 2" xfId="28445"/>
    <cellStyle name="40 % - Accent3 5 2 2 2 3" xfId="18059"/>
    <cellStyle name="40 % - Accent3 5 2 2 2 4" xfId="23165"/>
    <cellStyle name="40 % - Accent3 5 2 2 3" xfId="7662"/>
    <cellStyle name="40 % - Accent3 5 2 2 3 2" xfId="25805"/>
    <cellStyle name="40 % - Accent3 5 2 2 4" xfId="12951"/>
    <cellStyle name="40 % - Accent3 5 2 2 5" xfId="15595"/>
    <cellStyle name="40 % - Accent3 5 2 2 6" xfId="20525"/>
    <cellStyle name="40 % - Accent3 5 2 3" xfId="3790"/>
    <cellStyle name="40 % - Accent3 5 2 3 2" xfId="9071"/>
    <cellStyle name="40 % - Accent3 5 2 3 2 2" xfId="27213"/>
    <cellStyle name="40 % - Accent3 5 2 3 3" xfId="16827"/>
    <cellStyle name="40 % - Accent3 5 2 3 4" xfId="21933"/>
    <cellStyle name="40 % - Accent3 5 2 4" xfId="6430"/>
    <cellStyle name="40 % - Accent3 5 2 4 2" xfId="24573"/>
    <cellStyle name="40 % - Accent3 5 2 5" xfId="11719"/>
    <cellStyle name="40 % - Accent3 5 2 6" xfId="14363"/>
    <cellStyle name="40 % - Accent3 5 2 7" xfId="19293"/>
    <cellStyle name="40 % - Accent3 5 3" xfId="1676"/>
    <cellStyle name="40 % - Accent3 5 3 2" xfId="4318"/>
    <cellStyle name="40 % - Accent3 5 3 2 2" xfId="9599"/>
    <cellStyle name="40 % - Accent3 5 3 2 2 2" xfId="27741"/>
    <cellStyle name="40 % - Accent3 5 3 2 3" xfId="17355"/>
    <cellStyle name="40 % - Accent3 5 3 2 4" xfId="22461"/>
    <cellStyle name="40 % - Accent3 5 3 3" xfId="6958"/>
    <cellStyle name="40 % - Accent3 5 3 3 2" xfId="25101"/>
    <cellStyle name="40 % - Accent3 5 3 4" xfId="12247"/>
    <cellStyle name="40 % - Accent3 5 3 5" xfId="14891"/>
    <cellStyle name="40 % - Accent3 5 3 6" xfId="19821"/>
    <cellStyle name="40 % - Accent3 5 4" xfId="3085"/>
    <cellStyle name="40 % - Accent3 5 4 2" xfId="8367"/>
    <cellStyle name="40 % - Accent3 5 4 2 2" xfId="26509"/>
    <cellStyle name="40 % - Accent3 5 4 3" xfId="16123"/>
    <cellStyle name="40 % - Accent3 5 4 4" xfId="21229"/>
    <cellStyle name="40 % - Accent3 5 5" xfId="5726"/>
    <cellStyle name="40 % - Accent3 5 5 2" xfId="23869"/>
    <cellStyle name="40 % - Accent3 5 6" xfId="11019"/>
    <cellStyle name="40 % - Accent3 5 7" xfId="13659"/>
    <cellStyle name="40 % - Accent3 5 8" xfId="18589"/>
    <cellStyle name="40 % - Accent3 6" xfId="796"/>
    <cellStyle name="40 % - Accent3 6 2" xfId="2028"/>
    <cellStyle name="40 % - Accent3 6 2 2" xfId="4670"/>
    <cellStyle name="40 % - Accent3 6 2 2 2" xfId="9951"/>
    <cellStyle name="40 % - Accent3 6 2 2 2 2" xfId="28093"/>
    <cellStyle name="40 % - Accent3 6 2 2 3" xfId="17707"/>
    <cellStyle name="40 % - Accent3 6 2 2 4" xfId="22813"/>
    <cellStyle name="40 % - Accent3 6 2 3" xfId="7310"/>
    <cellStyle name="40 % - Accent3 6 2 3 2" xfId="25453"/>
    <cellStyle name="40 % - Accent3 6 2 4" xfId="12599"/>
    <cellStyle name="40 % - Accent3 6 2 5" xfId="15243"/>
    <cellStyle name="40 % - Accent3 6 2 6" xfId="20173"/>
    <cellStyle name="40 % - Accent3 6 3" xfId="3438"/>
    <cellStyle name="40 % - Accent3 6 3 2" xfId="8719"/>
    <cellStyle name="40 % - Accent3 6 3 2 2" xfId="26861"/>
    <cellStyle name="40 % - Accent3 6 3 3" xfId="16475"/>
    <cellStyle name="40 % - Accent3 6 3 4" xfId="21581"/>
    <cellStyle name="40 % - Accent3 6 4" xfId="6078"/>
    <cellStyle name="40 % - Accent3 6 4 2" xfId="24221"/>
    <cellStyle name="40 % - Accent3 6 5" xfId="11367"/>
    <cellStyle name="40 % - Accent3 6 6" xfId="14011"/>
    <cellStyle name="40 % - Accent3 6 7" xfId="18941"/>
    <cellStyle name="40 % - Accent3 7" xfId="1327"/>
    <cellStyle name="40 % - Accent3 7 2" xfId="3969"/>
    <cellStyle name="40 % - Accent3 7 2 2" xfId="9250"/>
    <cellStyle name="40 % - Accent3 7 2 2 2" xfId="27392"/>
    <cellStyle name="40 % - Accent3 7 2 3" xfId="17006"/>
    <cellStyle name="40 % - Accent3 7 2 4" xfId="22112"/>
    <cellStyle name="40 % - Accent3 7 3" xfId="6609"/>
    <cellStyle name="40 % - Accent3 7 3 2" xfId="24752"/>
    <cellStyle name="40 % - Accent3 7 4" xfId="11898"/>
    <cellStyle name="40 % - Accent3 7 5" xfId="14542"/>
    <cellStyle name="40 % - Accent3 7 6" xfId="19472"/>
    <cellStyle name="40 % - Accent3 8" xfId="2556"/>
    <cellStyle name="40 % - Accent3 8 2" xfId="5198"/>
    <cellStyle name="40 % - Accent3 8 2 2" xfId="10479"/>
    <cellStyle name="40 % - Accent3 8 2 2 2" xfId="28621"/>
    <cellStyle name="40 % - Accent3 8 2 3" xfId="23341"/>
    <cellStyle name="40 % - Accent3 8 3" xfId="7838"/>
    <cellStyle name="40 % - Accent3 8 3 2" xfId="25981"/>
    <cellStyle name="40 % - Accent3 8 4" xfId="13127"/>
    <cellStyle name="40 % - Accent3 8 5" xfId="15774"/>
    <cellStyle name="40 % - Accent3 8 6" xfId="20701"/>
    <cellStyle name="40 % - Accent3 9" xfId="2732"/>
    <cellStyle name="40 % - Accent3 9 2" xfId="8014"/>
    <cellStyle name="40 % - Accent3 9 2 2" xfId="26157"/>
    <cellStyle name="40 % - Accent3 9 3" xfId="20877"/>
    <cellStyle name="40 % - Accent4" xfId="32" builtinId="43" customBuiltin="1"/>
    <cellStyle name="40 % - Accent4 10" xfId="5376"/>
    <cellStyle name="40 % - Accent4 10 2" xfId="23519"/>
    <cellStyle name="40 % - Accent4 11" xfId="10670"/>
    <cellStyle name="40 % - Accent4 12" xfId="13312"/>
    <cellStyle name="40 % - Accent4 13" xfId="18237"/>
    <cellStyle name="40 % - Accent4 2" xfId="122"/>
    <cellStyle name="40 % - Accent4 2 10" xfId="10694"/>
    <cellStyle name="40 % - Accent4 2 11" xfId="13375"/>
    <cellStyle name="40 % - Accent4 2 12" xfId="18304"/>
    <cellStyle name="40 % - Accent4 2 2" xfId="237"/>
    <cellStyle name="40 % - Accent4 2 2 10" xfId="13462"/>
    <cellStyle name="40 % - Accent4 2 2 11" xfId="18392"/>
    <cellStyle name="40 % - Accent4 2 2 2" xfId="422"/>
    <cellStyle name="40 % - Accent4 2 2 2 2" xfId="775"/>
    <cellStyle name="40 % - Accent4 2 2 2 2 2" xfId="2007"/>
    <cellStyle name="40 % - Accent4 2 2 2 2 2 2" xfId="4649"/>
    <cellStyle name="40 % - Accent4 2 2 2 2 2 2 2" xfId="9930"/>
    <cellStyle name="40 % - Accent4 2 2 2 2 2 2 2 2" xfId="28072"/>
    <cellStyle name="40 % - Accent4 2 2 2 2 2 2 3" xfId="17686"/>
    <cellStyle name="40 % - Accent4 2 2 2 2 2 2 4" xfId="22792"/>
    <cellStyle name="40 % - Accent4 2 2 2 2 2 3" xfId="7289"/>
    <cellStyle name="40 % - Accent4 2 2 2 2 2 3 2" xfId="25432"/>
    <cellStyle name="40 % - Accent4 2 2 2 2 2 4" xfId="12578"/>
    <cellStyle name="40 % - Accent4 2 2 2 2 2 5" xfId="15222"/>
    <cellStyle name="40 % - Accent4 2 2 2 2 2 6" xfId="20152"/>
    <cellStyle name="40 % - Accent4 2 2 2 2 3" xfId="3417"/>
    <cellStyle name="40 % - Accent4 2 2 2 2 3 2" xfId="8698"/>
    <cellStyle name="40 % - Accent4 2 2 2 2 3 2 2" xfId="26840"/>
    <cellStyle name="40 % - Accent4 2 2 2 2 3 3" xfId="16454"/>
    <cellStyle name="40 % - Accent4 2 2 2 2 3 4" xfId="21560"/>
    <cellStyle name="40 % - Accent4 2 2 2 2 4" xfId="6057"/>
    <cellStyle name="40 % - Accent4 2 2 2 2 4 2" xfId="24200"/>
    <cellStyle name="40 % - Accent4 2 2 2 2 5" xfId="11346"/>
    <cellStyle name="40 % - Accent4 2 2 2 2 6" xfId="13990"/>
    <cellStyle name="40 % - Accent4 2 2 2 2 7" xfId="18920"/>
    <cellStyle name="40 % - Accent4 2 2 2 3" xfId="1127"/>
    <cellStyle name="40 % - Accent4 2 2 2 3 2" xfId="2359"/>
    <cellStyle name="40 % - Accent4 2 2 2 3 2 2" xfId="5001"/>
    <cellStyle name="40 % - Accent4 2 2 2 3 2 2 2" xfId="10282"/>
    <cellStyle name="40 % - Accent4 2 2 2 3 2 2 2 2" xfId="28424"/>
    <cellStyle name="40 % - Accent4 2 2 2 3 2 2 3" xfId="18038"/>
    <cellStyle name="40 % - Accent4 2 2 2 3 2 2 4" xfId="23144"/>
    <cellStyle name="40 % - Accent4 2 2 2 3 2 3" xfId="7641"/>
    <cellStyle name="40 % - Accent4 2 2 2 3 2 3 2" xfId="25784"/>
    <cellStyle name="40 % - Accent4 2 2 2 3 2 4" xfId="12930"/>
    <cellStyle name="40 % - Accent4 2 2 2 3 2 5" xfId="15574"/>
    <cellStyle name="40 % - Accent4 2 2 2 3 2 6" xfId="20504"/>
    <cellStyle name="40 % - Accent4 2 2 2 3 3" xfId="3769"/>
    <cellStyle name="40 % - Accent4 2 2 2 3 3 2" xfId="9050"/>
    <cellStyle name="40 % - Accent4 2 2 2 3 3 2 2" xfId="27192"/>
    <cellStyle name="40 % - Accent4 2 2 2 3 3 3" xfId="16806"/>
    <cellStyle name="40 % - Accent4 2 2 2 3 3 4" xfId="21912"/>
    <cellStyle name="40 % - Accent4 2 2 2 3 4" xfId="6409"/>
    <cellStyle name="40 % - Accent4 2 2 2 3 4 2" xfId="24552"/>
    <cellStyle name="40 % - Accent4 2 2 2 3 5" xfId="11698"/>
    <cellStyle name="40 % - Accent4 2 2 2 3 6" xfId="14342"/>
    <cellStyle name="40 % - Accent4 2 2 2 3 7" xfId="19272"/>
    <cellStyle name="40 % - Accent4 2 2 2 4" xfId="1655"/>
    <cellStyle name="40 % - Accent4 2 2 2 4 2" xfId="4297"/>
    <cellStyle name="40 % - Accent4 2 2 2 4 2 2" xfId="9578"/>
    <cellStyle name="40 % - Accent4 2 2 2 4 2 2 2" xfId="27720"/>
    <cellStyle name="40 % - Accent4 2 2 2 4 2 3" xfId="17334"/>
    <cellStyle name="40 % - Accent4 2 2 2 4 2 4" xfId="22440"/>
    <cellStyle name="40 % - Accent4 2 2 2 4 3" xfId="6937"/>
    <cellStyle name="40 % - Accent4 2 2 2 4 3 2" xfId="25080"/>
    <cellStyle name="40 % - Accent4 2 2 2 4 4" xfId="12226"/>
    <cellStyle name="40 % - Accent4 2 2 2 4 5" xfId="14870"/>
    <cellStyle name="40 % - Accent4 2 2 2 4 6" xfId="19800"/>
    <cellStyle name="40 % - Accent4 2 2 2 5" xfId="3064"/>
    <cellStyle name="40 % - Accent4 2 2 2 5 2" xfId="8346"/>
    <cellStyle name="40 % - Accent4 2 2 2 5 2 2" xfId="26488"/>
    <cellStyle name="40 % - Accent4 2 2 2 5 3" xfId="16102"/>
    <cellStyle name="40 % - Accent4 2 2 2 5 4" xfId="21208"/>
    <cellStyle name="40 % - Accent4 2 2 2 6" xfId="5705"/>
    <cellStyle name="40 % - Accent4 2 2 2 6 2" xfId="23848"/>
    <cellStyle name="40 % - Accent4 2 2 2 7" xfId="10998"/>
    <cellStyle name="40 % - Accent4 2 2 2 8" xfId="13638"/>
    <cellStyle name="40 % - Accent4 2 2 2 9" xfId="18568"/>
    <cellStyle name="40 % - Accent4 2 2 3" xfId="598"/>
    <cellStyle name="40 % - Accent4 2 2 3 2" xfId="1303"/>
    <cellStyle name="40 % - Accent4 2 2 3 2 2" xfId="2535"/>
    <cellStyle name="40 % - Accent4 2 2 3 2 2 2" xfId="5177"/>
    <cellStyle name="40 % - Accent4 2 2 3 2 2 2 2" xfId="10458"/>
    <cellStyle name="40 % - Accent4 2 2 3 2 2 2 2 2" xfId="28600"/>
    <cellStyle name="40 % - Accent4 2 2 3 2 2 2 3" xfId="18214"/>
    <cellStyle name="40 % - Accent4 2 2 3 2 2 2 4" xfId="23320"/>
    <cellStyle name="40 % - Accent4 2 2 3 2 2 3" xfId="7817"/>
    <cellStyle name="40 % - Accent4 2 2 3 2 2 3 2" xfId="25960"/>
    <cellStyle name="40 % - Accent4 2 2 3 2 2 4" xfId="13106"/>
    <cellStyle name="40 % - Accent4 2 2 3 2 2 5" xfId="15750"/>
    <cellStyle name="40 % - Accent4 2 2 3 2 2 6" xfId="20680"/>
    <cellStyle name="40 % - Accent4 2 2 3 2 3" xfId="3945"/>
    <cellStyle name="40 % - Accent4 2 2 3 2 3 2" xfId="9226"/>
    <cellStyle name="40 % - Accent4 2 2 3 2 3 2 2" xfId="27368"/>
    <cellStyle name="40 % - Accent4 2 2 3 2 3 3" xfId="16982"/>
    <cellStyle name="40 % - Accent4 2 2 3 2 3 4" xfId="22088"/>
    <cellStyle name="40 % - Accent4 2 2 3 2 4" xfId="6585"/>
    <cellStyle name="40 % - Accent4 2 2 3 2 4 2" xfId="24728"/>
    <cellStyle name="40 % - Accent4 2 2 3 2 5" xfId="11874"/>
    <cellStyle name="40 % - Accent4 2 2 3 2 6" xfId="14518"/>
    <cellStyle name="40 % - Accent4 2 2 3 2 7" xfId="19448"/>
    <cellStyle name="40 % - Accent4 2 2 3 3" xfId="1831"/>
    <cellStyle name="40 % - Accent4 2 2 3 3 2" xfId="4473"/>
    <cellStyle name="40 % - Accent4 2 2 3 3 2 2" xfId="9754"/>
    <cellStyle name="40 % - Accent4 2 2 3 3 2 2 2" xfId="27896"/>
    <cellStyle name="40 % - Accent4 2 2 3 3 2 3" xfId="17510"/>
    <cellStyle name="40 % - Accent4 2 2 3 3 2 4" xfId="22616"/>
    <cellStyle name="40 % - Accent4 2 2 3 3 3" xfId="7113"/>
    <cellStyle name="40 % - Accent4 2 2 3 3 3 2" xfId="25256"/>
    <cellStyle name="40 % - Accent4 2 2 3 3 4" xfId="12402"/>
    <cellStyle name="40 % - Accent4 2 2 3 3 5" xfId="15046"/>
    <cellStyle name="40 % - Accent4 2 2 3 3 6" xfId="19976"/>
    <cellStyle name="40 % - Accent4 2 2 3 4" xfId="3240"/>
    <cellStyle name="40 % - Accent4 2 2 3 4 2" xfId="8522"/>
    <cellStyle name="40 % - Accent4 2 2 3 4 2 2" xfId="26664"/>
    <cellStyle name="40 % - Accent4 2 2 3 4 3" xfId="16278"/>
    <cellStyle name="40 % - Accent4 2 2 3 4 4" xfId="21384"/>
    <cellStyle name="40 % - Accent4 2 2 3 5" xfId="5881"/>
    <cellStyle name="40 % - Accent4 2 2 3 5 2" xfId="24024"/>
    <cellStyle name="40 % - Accent4 2 2 3 6" xfId="11170"/>
    <cellStyle name="40 % - Accent4 2 2 3 7" xfId="13814"/>
    <cellStyle name="40 % - Accent4 2 2 3 8" xfId="18744"/>
    <cellStyle name="40 % - Accent4 2 2 4" xfId="951"/>
    <cellStyle name="40 % - Accent4 2 2 4 2" xfId="2183"/>
    <cellStyle name="40 % - Accent4 2 2 4 2 2" xfId="4825"/>
    <cellStyle name="40 % - Accent4 2 2 4 2 2 2" xfId="10106"/>
    <cellStyle name="40 % - Accent4 2 2 4 2 2 2 2" xfId="28248"/>
    <cellStyle name="40 % - Accent4 2 2 4 2 2 3" xfId="17862"/>
    <cellStyle name="40 % - Accent4 2 2 4 2 2 4" xfId="22968"/>
    <cellStyle name="40 % - Accent4 2 2 4 2 3" xfId="7465"/>
    <cellStyle name="40 % - Accent4 2 2 4 2 3 2" xfId="25608"/>
    <cellStyle name="40 % - Accent4 2 2 4 2 4" xfId="12754"/>
    <cellStyle name="40 % - Accent4 2 2 4 2 5" xfId="15398"/>
    <cellStyle name="40 % - Accent4 2 2 4 2 6" xfId="20328"/>
    <cellStyle name="40 % - Accent4 2 2 4 3" xfId="3593"/>
    <cellStyle name="40 % - Accent4 2 2 4 3 2" xfId="8874"/>
    <cellStyle name="40 % - Accent4 2 2 4 3 2 2" xfId="27016"/>
    <cellStyle name="40 % - Accent4 2 2 4 3 3" xfId="16630"/>
    <cellStyle name="40 % - Accent4 2 2 4 3 4" xfId="21736"/>
    <cellStyle name="40 % - Accent4 2 2 4 4" xfId="6233"/>
    <cellStyle name="40 % - Accent4 2 2 4 4 2" xfId="24376"/>
    <cellStyle name="40 % - Accent4 2 2 4 5" xfId="11522"/>
    <cellStyle name="40 % - Accent4 2 2 4 6" xfId="14166"/>
    <cellStyle name="40 % - Accent4 2 2 4 7" xfId="19096"/>
    <cellStyle name="40 % - Accent4 2 2 5" xfId="1479"/>
    <cellStyle name="40 % - Accent4 2 2 5 2" xfId="4121"/>
    <cellStyle name="40 % - Accent4 2 2 5 2 2" xfId="9402"/>
    <cellStyle name="40 % - Accent4 2 2 5 2 2 2" xfId="27544"/>
    <cellStyle name="40 % - Accent4 2 2 5 2 3" xfId="17158"/>
    <cellStyle name="40 % - Accent4 2 2 5 2 4" xfId="22264"/>
    <cellStyle name="40 % - Accent4 2 2 5 3" xfId="6761"/>
    <cellStyle name="40 % - Accent4 2 2 5 3 2" xfId="24904"/>
    <cellStyle name="40 % - Accent4 2 2 5 4" xfId="12050"/>
    <cellStyle name="40 % - Accent4 2 2 5 5" xfId="14694"/>
    <cellStyle name="40 % - Accent4 2 2 5 6" xfId="19624"/>
    <cellStyle name="40 % - Accent4 2 2 6" xfId="2711"/>
    <cellStyle name="40 % - Accent4 2 2 6 2" xfId="5353"/>
    <cellStyle name="40 % - Accent4 2 2 6 2 2" xfId="10634"/>
    <cellStyle name="40 % - Accent4 2 2 6 2 2 2" xfId="28776"/>
    <cellStyle name="40 % - Accent4 2 2 6 2 3" xfId="23496"/>
    <cellStyle name="40 % - Accent4 2 2 6 3" xfId="7993"/>
    <cellStyle name="40 % - Accent4 2 2 6 3 2" xfId="26136"/>
    <cellStyle name="40 % - Accent4 2 2 6 4" xfId="13282"/>
    <cellStyle name="40 % - Accent4 2 2 6 5" xfId="15926"/>
    <cellStyle name="40 % - Accent4 2 2 6 6" xfId="20856"/>
    <cellStyle name="40 % - Accent4 2 2 7" xfId="2888"/>
    <cellStyle name="40 % - Accent4 2 2 7 2" xfId="8170"/>
    <cellStyle name="40 % - Accent4 2 2 7 2 2" xfId="26312"/>
    <cellStyle name="40 % - Accent4 2 2 7 3" xfId="21032"/>
    <cellStyle name="40 % - Accent4 2 2 8" xfId="5529"/>
    <cellStyle name="40 % - Accent4 2 2 8 2" xfId="23672"/>
    <cellStyle name="40 % - Accent4 2 2 9" xfId="10822"/>
    <cellStyle name="40 % - Accent4 2 3" xfId="335"/>
    <cellStyle name="40 % - Accent4 2 3 2" xfId="688"/>
    <cellStyle name="40 % - Accent4 2 3 2 2" xfId="1920"/>
    <cellStyle name="40 % - Accent4 2 3 2 2 2" xfId="4562"/>
    <cellStyle name="40 % - Accent4 2 3 2 2 2 2" xfId="9843"/>
    <cellStyle name="40 % - Accent4 2 3 2 2 2 2 2" xfId="27985"/>
    <cellStyle name="40 % - Accent4 2 3 2 2 2 3" xfId="17599"/>
    <cellStyle name="40 % - Accent4 2 3 2 2 2 4" xfId="22705"/>
    <cellStyle name="40 % - Accent4 2 3 2 2 3" xfId="7202"/>
    <cellStyle name="40 % - Accent4 2 3 2 2 3 2" xfId="25345"/>
    <cellStyle name="40 % - Accent4 2 3 2 2 4" xfId="12491"/>
    <cellStyle name="40 % - Accent4 2 3 2 2 5" xfId="15135"/>
    <cellStyle name="40 % - Accent4 2 3 2 2 6" xfId="20065"/>
    <cellStyle name="40 % - Accent4 2 3 2 3" xfId="3330"/>
    <cellStyle name="40 % - Accent4 2 3 2 3 2" xfId="8611"/>
    <cellStyle name="40 % - Accent4 2 3 2 3 2 2" xfId="26753"/>
    <cellStyle name="40 % - Accent4 2 3 2 3 3" xfId="16367"/>
    <cellStyle name="40 % - Accent4 2 3 2 3 4" xfId="21473"/>
    <cellStyle name="40 % - Accent4 2 3 2 4" xfId="5970"/>
    <cellStyle name="40 % - Accent4 2 3 2 4 2" xfId="24113"/>
    <cellStyle name="40 % - Accent4 2 3 2 5" xfId="11259"/>
    <cellStyle name="40 % - Accent4 2 3 2 6" xfId="13903"/>
    <cellStyle name="40 % - Accent4 2 3 2 7" xfId="18833"/>
    <cellStyle name="40 % - Accent4 2 3 3" xfId="1040"/>
    <cellStyle name="40 % - Accent4 2 3 3 2" xfId="2272"/>
    <cellStyle name="40 % - Accent4 2 3 3 2 2" xfId="4914"/>
    <cellStyle name="40 % - Accent4 2 3 3 2 2 2" xfId="10195"/>
    <cellStyle name="40 % - Accent4 2 3 3 2 2 2 2" xfId="28337"/>
    <cellStyle name="40 % - Accent4 2 3 3 2 2 3" xfId="17951"/>
    <cellStyle name="40 % - Accent4 2 3 3 2 2 4" xfId="23057"/>
    <cellStyle name="40 % - Accent4 2 3 3 2 3" xfId="7554"/>
    <cellStyle name="40 % - Accent4 2 3 3 2 3 2" xfId="25697"/>
    <cellStyle name="40 % - Accent4 2 3 3 2 4" xfId="12843"/>
    <cellStyle name="40 % - Accent4 2 3 3 2 5" xfId="15487"/>
    <cellStyle name="40 % - Accent4 2 3 3 2 6" xfId="20417"/>
    <cellStyle name="40 % - Accent4 2 3 3 3" xfId="3682"/>
    <cellStyle name="40 % - Accent4 2 3 3 3 2" xfId="8963"/>
    <cellStyle name="40 % - Accent4 2 3 3 3 2 2" xfId="27105"/>
    <cellStyle name="40 % - Accent4 2 3 3 3 3" xfId="16719"/>
    <cellStyle name="40 % - Accent4 2 3 3 3 4" xfId="21825"/>
    <cellStyle name="40 % - Accent4 2 3 3 4" xfId="6322"/>
    <cellStyle name="40 % - Accent4 2 3 3 4 2" xfId="24465"/>
    <cellStyle name="40 % - Accent4 2 3 3 5" xfId="11611"/>
    <cellStyle name="40 % - Accent4 2 3 3 6" xfId="14255"/>
    <cellStyle name="40 % - Accent4 2 3 3 7" xfId="19185"/>
    <cellStyle name="40 % - Accent4 2 3 4" xfId="1568"/>
    <cellStyle name="40 % - Accent4 2 3 4 2" xfId="4210"/>
    <cellStyle name="40 % - Accent4 2 3 4 2 2" xfId="9491"/>
    <cellStyle name="40 % - Accent4 2 3 4 2 2 2" xfId="27633"/>
    <cellStyle name="40 % - Accent4 2 3 4 2 3" xfId="17247"/>
    <cellStyle name="40 % - Accent4 2 3 4 2 4" xfId="22353"/>
    <cellStyle name="40 % - Accent4 2 3 4 3" xfId="6850"/>
    <cellStyle name="40 % - Accent4 2 3 4 3 2" xfId="24993"/>
    <cellStyle name="40 % - Accent4 2 3 4 4" xfId="12139"/>
    <cellStyle name="40 % - Accent4 2 3 4 5" xfId="14783"/>
    <cellStyle name="40 % - Accent4 2 3 4 6" xfId="19713"/>
    <cellStyle name="40 % - Accent4 2 3 5" xfId="2977"/>
    <cellStyle name="40 % - Accent4 2 3 5 2" xfId="8259"/>
    <cellStyle name="40 % - Accent4 2 3 5 2 2" xfId="26401"/>
    <cellStyle name="40 % - Accent4 2 3 5 3" xfId="16015"/>
    <cellStyle name="40 % - Accent4 2 3 5 4" xfId="21121"/>
    <cellStyle name="40 % - Accent4 2 3 6" xfId="5618"/>
    <cellStyle name="40 % - Accent4 2 3 6 2" xfId="23761"/>
    <cellStyle name="40 % - Accent4 2 3 7" xfId="10913"/>
    <cellStyle name="40 % - Accent4 2 3 8" xfId="13551"/>
    <cellStyle name="40 % - Accent4 2 3 9" xfId="18481"/>
    <cellStyle name="40 % - Accent4 2 4" xfId="511"/>
    <cellStyle name="40 % - Accent4 2 4 2" xfId="1216"/>
    <cellStyle name="40 % - Accent4 2 4 2 2" xfId="2448"/>
    <cellStyle name="40 % - Accent4 2 4 2 2 2" xfId="5090"/>
    <cellStyle name="40 % - Accent4 2 4 2 2 2 2" xfId="10371"/>
    <cellStyle name="40 % - Accent4 2 4 2 2 2 2 2" xfId="28513"/>
    <cellStyle name="40 % - Accent4 2 4 2 2 2 3" xfId="18127"/>
    <cellStyle name="40 % - Accent4 2 4 2 2 2 4" xfId="23233"/>
    <cellStyle name="40 % - Accent4 2 4 2 2 3" xfId="7730"/>
    <cellStyle name="40 % - Accent4 2 4 2 2 3 2" xfId="25873"/>
    <cellStyle name="40 % - Accent4 2 4 2 2 4" xfId="13019"/>
    <cellStyle name="40 % - Accent4 2 4 2 2 5" xfId="15663"/>
    <cellStyle name="40 % - Accent4 2 4 2 2 6" xfId="20593"/>
    <cellStyle name="40 % - Accent4 2 4 2 3" xfId="3858"/>
    <cellStyle name="40 % - Accent4 2 4 2 3 2" xfId="9139"/>
    <cellStyle name="40 % - Accent4 2 4 2 3 2 2" xfId="27281"/>
    <cellStyle name="40 % - Accent4 2 4 2 3 3" xfId="16895"/>
    <cellStyle name="40 % - Accent4 2 4 2 3 4" xfId="22001"/>
    <cellStyle name="40 % - Accent4 2 4 2 4" xfId="6498"/>
    <cellStyle name="40 % - Accent4 2 4 2 4 2" xfId="24641"/>
    <cellStyle name="40 % - Accent4 2 4 2 5" xfId="11787"/>
    <cellStyle name="40 % - Accent4 2 4 2 6" xfId="14431"/>
    <cellStyle name="40 % - Accent4 2 4 2 7" xfId="19361"/>
    <cellStyle name="40 % - Accent4 2 4 3" xfId="1744"/>
    <cellStyle name="40 % - Accent4 2 4 3 2" xfId="4386"/>
    <cellStyle name="40 % - Accent4 2 4 3 2 2" xfId="9667"/>
    <cellStyle name="40 % - Accent4 2 4 3 2 2 2" xfId="27809"/>
    <cellStyle name="40 % - Accent4 2 4 3 2 3" xfId="17423"/>
    <cellStyle name="40 % - Accent4 2 4 3 2 4" xfId="22529"/>
    <cellStyle name="40 % - Accent4 2 4 3 3" xfId="7026"/>
    <cellStyle name="40 % - Accent4 2 4 3 3 2" xfId="25169"/>
    <cellStyle name="40 % - Accent4 2 4 3 4" xfId="12315"/>
    <cellStyle name="40 % - Accent4 2 4 3 5" xfId="14959"/>
    <cellStyle name="40 % - Accent4 2 4 3 6" xfId="19889"/>
    <cellStyle name="40 % - Accent4 2 4 4" xfId="3153"/>
    <cellStyle name="40 % - Accent4 2 4 4 2" xfId="8435"/>
    <cellStyle name="40 % - Accent4 2 4 4 2 2" xfId="26577"/>
    <cellStyle name="40 % - Accent4 2 4 4 3" xfId="16191"/>
    <cellStyle name="40 % - Accent4 2 4 4 4" xfId="21297"/>
    <cellStyle name="40 % - Accent4 2 4 5" xfId="5794"/>
    <cellStyle name="40 % - Accent4 2 4 5 2" xfId="23937"/>
    <cellStyle name="40 % - Accent4 2 4 6" xfId="11085"/>
    <cellStyle name="40 % - Accent4 2 4 7" xfId="13727"/>
    <cellStyle name="40 % - Accent4 2 4 8" xfId="18657"/>
    <cellStyle name="40 % - Accent4 2 5" xfId="864"/>
    <cellStyle name="40 % - Accent4 2 5 2" xfId="2096"/>
    <cellStyle name="40 % - Accent4 2 5 2 2" xfId="4738"/>
    <cellStyle name="40 % - Accent4 2 5 2 2 2" xfId="10019"/>
    <cellStyle name="40 % - Accent4 2 5 2 2 2 2" xfId="28161"/>
    <cellStyle name="40 % - Accent4 2 5 2 2 3" xfId="17775"/>
    <cellStyle name="40 % - Accent4 2 5 2 2 4" xfId="22881"/>
    <cellStyle name="40 % - Accent4 2 5 2 3" xfId="7378"/>
    <cellStyle name="40 % - Accent4 2 5 2 3 2" xfId="25521"/>
    <cellStyle name="40 % - Accent4 2 5 2 4" xfId="12667"/>
    <cellStyle name="40 % - Accent4 2 5 2 5" xfId="15311"/>
    <cellStyle name="40 % - Accent4 2 5 2 6" xfId="20241"/>
    <cellStyle name="40 % - Accent4 2 5 3" xfId="3506"/>
    <cellStyle name="40 % - Accent4 2 5 3 2" xfId="8787"/>
    <cellStyle name="40 % - Accent4 2 5 3 2 2" xfId="26929"/>
    <cellStyle name="40 % - Accent4 2 5 3 3" xfId="16543"/>
    <cellStyle name="40 % - Accent4 2 5 3 4" xfId="21649"/>
    <cellStyle name="40 % - Accent4 2 5 4" xfId="6146"/>
    <cellStyle name="40 % - Accent4 2 5 4 2" xfId="24289"/>
    <cellStyle name="40 % - Accent4 2 5 5" xfId="11435"/>
    <cellStyle name="40 % - Accent4 2 5 6" xfId="14079"/>
    <cellStyle name="40 % - Accent4 2 5 7" xfId="19009"/>
    <cellStyle name="40 % - Accent4 2 6" xfId="1392"/>
    <cellStyle name="40 % - Accent4 2 6 2" xfId="4034"/>
    <cellStyle name="40 % - Accent4 2 6 2 2" xfId="9315"/>
    <cellStyle name="40 % - Accent4 2 6 2 2 2" xfId="27457"/>
    <cellStyle name="40 % - Accent4 2 6 2 3" xfId="17071"/>
    <cellStyle name="40 % - Accent4 2 6 2 4" xfId="22177"/>
    <cellStyle name="40 % - Accent4 2 6 3" xfId="6674"/>
    <cellStyle name="40 % - Accent4 2 6 3 2" xfId="24817"/>
    <cellStyle name="40 % - Accent4 2 6 4" xfId="11963"/>
    <cellStyle name="40 % - Accent4 2 6 5" xfId="14607"/>
    <cellStyle name="40 % - Accent4 2 6 6" xfId="19537"/>
    <cellStyle name="40 % - Accent4 2 7" xfId="2624"/>
    <cellStyle name="40 % - Accent4 2 7 2" xfId="5266"/>
    <cellStyle name="40 % - Accent4 2 7 2 2" xfId="10547"/>
    <cellStyle name="40 % - Accent4 2 7 2 2 2" xfId="28689"/>
    <cellStyle name="40 % - Accent4 2 7 2 3" xfId="23409"/>
    <cellStyle name="40 % - Accent4 2 7 3" xfId="7906"/>
    <cellStyle name="40 % - Accent4 2 7 3 2" xfId="26049"/>
    <cellStyle name="40 % - Accent4 2 7 4" xfId="13195"/>
    <cellStyle name="40 % - Accent4 2 7 5" xfId="15839"/>
    <cellStyle name="40 % - Accent4 2 7 6" xfId="20769"/>
    <cellStyle name="40 % - Accent4 2 8" xfId="2801"/>
    <cellStyle name="40 % - Accent4 2 8 2" xfId="8083"/>
    <cellStyle name="40 % - Accent4 2 8 2 2" xfId="26225"/>
    <cellStyle name="40 % - Accent4 2 8 3" xfId="20945"/>
    <cellStyle name="40 % - Accent4 2 9" xfId="5442"/>
    <cellStyle name="40 % - Accent4 2 9 2" xfId="23585"/>
    <cellStyle name="40 % - Accent4 3" xfId="175"/>
    <cellStyle name="40 % - Accent4 3 10" xfId="13401"/>
    <cellStyle name="40 % - Accent4 3 11" xfId="18331"/>
    <cellStyle name="40 % - Accent4 3 2" xfId="361"/>
    <cellStyle name="40 % - Accent4 3 2 2" xfId="714"/>
    <cellStyle name="40 % - Accent4 3 2 2 2" xfId="1946"/>
    <cellStyle name="40 % - Accent4 3 2 2 2 2" xfId="4588"/>
    <cellStyle name="40 % - Accent4 3 2 2 2 2 2" xfId="9869"/>
    <cellStyle name="40 % - Accent4 3 2 2 2 2 2 2" xfId="28011"/>
    <cellStyle name="40 % - Accent4 3 2 2 2 2 3" xfId="17625"/>
    <cellStyle name="40 % - Accent4 3 2 2 2 2 4" xfId="22731"/>
    <cellStyle name="40 % - Accent4 3 2 2 2 3" xfId="7228"/>
    <cellStyle name="40 % - Accent4 3 2 2 2 3 2" xfId="25371"/>
    <cellStyle name="40 % - Accent4 3 2 2 2 4" xfId="12517"/>
    <cellStyle name="40 % - Accent4 3 2 2 2 5" xfId="15161"/>
    <cellStyle name="40 % - Accent4 3 2 2 2 6" xfId="20091"/>
    <cellStyle name="40 % - Accent4 3 2 2 3" xfId="3356"/>
    <cellStyle name="40 % - Accent4 3 2 2 3 2" xfId="8637"/>
    <cellStyle name="40 % - Accent4 3 2 2 3 2 2" xfId="26779"/>
    <cellStyle name="40 % - Accent4 3 2 2 3 3" xfId="16393"/>
    <cellStyle name="40 % - Accent4 3 2 2 3 4" xfId="21499"/>
    <cellStyle name="40 % - Accent4 3 2 2 4" xfId="5996"/>
    <cellStyle name="40 % - Accent4 3 2 2 4 2" xfId="24139"/>
    <cellStyle name="40 % - Accent4 3 2 2 5" xfId="11285"/>
    <cellStyle name="40 % - Accent4 3 2 2 6" xfId="13929"/>
    <cellStyle name="40 % - Accent4 3 2 2 7" xfId="18859"/>
    <cellStyle name="40 % - Accent4 3 2 3" xfId="1066"/>
    <cellStyle name="40 % - Accent4 3 2 3 2" xfId="2298"/>
    <cellStyle name="40 % - Accent4 3 2 3 2 2" xfId="4940"/>
    <cellStyle name="40 % - Accent4 3 2 3 2 2 2" xfId="10221"/>
    <cellStyle name="40 % - Accent4 3 2 3 2 2 2 2" xfId="28363"/>
    <cellStyle name="40 % - Accent4 3 2 3 2 2 3" xfId="17977"/>
    <cellStyle name="40 % - Accent4 3 2 3 2 2 4" xfId="23083"/>
    <cellStyle name="40 % - Accent4 3 2 3 2 3" xfId="7580"/>
    <cellStyle name="40 % - Accent4 3 2 3 2 3 2" xfId="25723"/>
    <cellStyle name="40 % - Accent4 3 2 3 2 4" xfId="12869"/>
    <cellStyle name="40 % - Accent4 3 2 3 2 5" xfId="15513"/>
    <cellStyle name="40 % - Accent4 3 2 3 2 6" xfId="20443"/>
    <cellStyle name="40 % - Accent4 3 2 3 3" xfId="3708"/>
    <cellStyle name="40 % - Accent4 3 2 3 3 2" xfId="8989"/>
    <cellStyle name="40 % - Accent4 3 2 3 3 2 2" xfId="27131"/>
    <cellStyle name="40 % - Accent4 3 2 3 3 3" xfId="16745"/>
    <cellStyle name="40 % - Accent4 3 2 3 3 4" xfId="21851"/>
    <cellStyle name="40 % - Accent4 3 2 3 4" xfId="6348"/>
    <cellStyle name="40 % - Accent4 3 2 3 4 2" xfId="24491"/>
    <cellStyle name="40 % - Accent4 3 2 3 5" xfId="11637"/>
    <cellStyle name="40 % - Accent4 3 2 3 6" xfId="14281"/>
    <cellStyle name="40 % - Accent4 3 2 3 7" xfId="19211"/>
    <cellStyle name="40 % - Accent4 3 2 4" xfId="1594"/>
    <cellStyle name="40 % - Accent4 3 2 4 2" xfId="4236"/>
    <cellStyle name="40 % - Accent4 3 2 4 2 2" xfId="9517"/>
    <cellStyle name="40 % - Accent4 3 2 4 2 2 2" xfId="27659"/>
    <cellStyle name="40 % - Accent4 3 2 4 2 3" xfId="17273"/>
    <cellStyle name="40 % - Accent4 3 2 4 2 4" xfId="22379"/>
    <cellStyle name="40 % - Accent4 3 2 4 3" xfId="6876"/>
    <cellStyle name="40 % - Accent4 3 2 4 3 2" xfId="25019"/>
    <cellStyle name="40 % - Accent4 3 2 4 4" xfId="12165"/>
    <cellStyle name="40 % - Accent4 3 2 4 5" xfId="14809"/>
    <cellStyle name="40 % - Accent4 3 2 4 6" xfId="19739"/>
    <cellStyle name="40 % - Accent4 3 2 5" xfId="3003"/>
    <cellStyle name="40 % - Accent4 3 2 5 2" xfId="8285"/>
    <cellStyle name="40 % - Accent4 3 2 5 2 2" xfId="26427"/>
    <cellStyle name="40 % - Accent4 3 2 5 3" xfId="16041"/>
    <cellStyle name="40 % - Accent4 3 2 5 4" xfId="21147"/>
    <cellStyle name="40 % - Accent4 3 2 6" xfId="5644"/>
    <cellStyle name="40 % - Accent4 3 2 6 2" xfId="23787"/>
    <cellStyle name="40 % - Accent4 3 2 7" xfId="10939"/>
    <cellStyle name="40 % - Accent4 3 2 8" xfId="13577"/>
    <cellStyle name="40 % - Accent4 3 2 9" xfId="18507"/>
    <cellStyle name="40 % - Accent4 3 3" xfId="537"/>
    <cellStyle name="40 % - Accent4 3 3 2" xfId="1242"/>
    <cellStyle name="40 % - Accent4 3 3 2 2" xfId="2474"/>
    <cellStyle name="40 % - Accent4 3 3 2 2 2" xfId="5116"/>
    <cellStyle name="40 % - Accent4 3 3 2 2 2 2" xfId="10397"/>
    <cellStyle name="40 % - Accent4 3 3 2 2 2 2 2" xfId="28539"/>
    <cellStyle name="40 % - Accent4 3 3 2 2 2 3" xfId="18153"/>
    <cellStyle name="40 % - Accent4 3 3 2 2 2 4" xfId="23259"/>
    <cellStyle name="40 % - Accent4 3 3 2 2 3" xfId="7756"/>
    <cellStyle name="40 % - Accent4 3 3 2 2 3 2" xfId="25899"/>
    <cellStyle name="40 % - Accent4 3 3 2 2 4" xfId="13045"/>
    <cellStyle name="40 % - Accent4 3 3 2 2 5" xfId="15689"/>
    <cellStyle name="40 % - Accent4 3 3 2 2 6" xfId="20619"/>
    <cellStyle name="40 % - Accent4 3 3 2 3" xfId="3884"/>
    <cellStyle name="40 % - Accent4 3 3 2 3 2" xfId="9165"/>
    <cellStyle name="40 % - Accent4 3 3 2 3 2 2" xfId="27307"/>
    <cellStyle name="40 % - Accent4 3 3 2 3 3" xfId="16921"/>
    <cellStyle name="40 % - Accent4 3 3 2 3 4" xfId="22027"/>
    <cellStyle name="40 % - Accent4 3 3 2 4" xfId="6524"/>
    <cellStyle name="40 % - Accent4 3 3 2 4 2" xfId="24667"/>
    <cellStyle name="40 % - Accent4 3 3 2 5" xfId="11813"/>
    <cellStyle name="40 % - Accent4 3 3 2 6" xfId="14457"/>
    <cellStyle name="40 % - Accent4 3 3 2 7" xfId="19387"/>
    <cellStyle name="40 % - Accent4 3 3 3" xfId="1770"/>
    <cellStyle name="40 % - Accent4 3 3 3 2" xfId="4412"/>
    <cellStyle name="40 % - Accent4 3 3 3 2 2" xfId="9693"/>
    <cellStyle name="40 % - Accent4 3 3 3 2 2 2" xfId="27835"/>
    <cellStyle name="40 % - Accent4 3 3 3 2 3" xfId="17449"/>
    <cellStyle name="40 % - Accent4 3 3 3 2 4" xfId="22555"/>
    <cellStyle name="40 % - Accent4 3 3 3 3" xfId="7052"/>
    <cellStyle name="40 % - Accent4 3 3 3 3 2" xfId="25195"/>
    <cellStyle name="40 % - Accent4 3 3 3 4" xfId="12341"/>
    <cellStyle name="40 % - Accent4 3 3 3 5" xfId="14985"/>
    <cellStyle name="40 % - Accent4 3 3 3 6" xfId="19915"/>
    <cellStyle name="40 % - Accent4 3 3 4" xfId="3179"/>
    <cellStyle name="40 % - Accent4 3 3 4 2" xfId="8461"/>
    <cellStyle name="40 % - Accent4 3 3 4 2 2" xfId="26603"/>
    <cellStyle name="40 % - Accent4 3 3 4 3" xfId="16217"/>
    <cellStyle name="40 % - Accent4 3 3 4 4" xfId="21323"/>
    <cellStyle name="40 % - Accent4 3 3 5" xfId="5820"/>
    <cellStyle name="40 % - Accent4 3 3 5 2" xfId="23963"/>
    <cellStyle name="40 % - Accent4 3 3 6" xfId="11111"/>
    <cellStyle name="40 % - Accent4 3 3 7" xfId="13753"/>
    <cellStyle name="40 % - Accent4 3 3 8" xfId="18683"/>
    <cellStyle name="40 % - Accent4 3 4" xfId="890"/>
    <cellStyle name="40 % - Accent4 3 4 2" xfId="2122"/>
    <cellStyle name="40 % - Accent4 3 4 2 2" xfId="4764"/>
    <cellStyle name="40 % - Accent4 3 4 2 2 2" xfId="10045"/>
    <cellStyle name="40 % - Accent4 3 4 2 2 2 2" xfId="28187"/>
    <cellStyle name="40 % - Accent4 3 4 2 2 3" xfId="17801"/>
    <cellStyle name="40 % - Accent4 3 4 2 2 4" xfId="22907"/>
    <cellStyle name="40 % - Accent4 3 4 2 3" xfId="7404"/>
    <cellStyle name="40 % - Accent4 3 4 2 3 2" xfId="25547"/>
    <cellStyle name="40 % - Accent4 3 4 2 4" xfId="12693"/>
    <cellStyle name="40 % - Accent4 3 4 2 5" xfId="15337"/>
    <cellStyle name="40 % - Accent4 3 4 2 6" xfId="20267"/>
    <cellStyle name="40 % - Accent4 3 4 3" xfId="3532"/>
    <cellStyle name="40 % - Accent4 3 4 3 2" xfId="8813"/>
    <cellStyle name="40 % - Accent4 3 4 3 2 2" xfId="26955"/>
    <cellStyle name="40 % - Accent4 3 4 3 3" xfId="16569"/>
    <cellStyle name="40 % - Accent4 3 4 3 4" xfId="21675"/>
    <cellStyle name="40 % - Accent4 3 4 4" xfId="6172"/>
    <cellStyle name="40 % - Accent4 3 4 4 2" xfId="24315"/>
    <cellStyle name="40 % - Accent4 3 4 5" xfId="11461"/>
    <cellStyle name="40 % - Accent4 3 4 6" xfId="14105"/>
    <cellStyle name="40 % - Accent4 3 4 7" xfId="19035"/>
    <cellStyle name="40 % - Accent4 3 5" xfId="1418"/>
    <cellStyle name="40 % - Accent4 3 5 2" xfId="4060"/>
    <cellStyle name="40 % - Accent4 3 5 2 2" xfId="9341"/>
    <cellStyle name="40 % - Accent4 3 5 2 2 2" xfId="27483"/>
    <cellStyle name="40 % - Accent4 3 5 2 3" xfId="17097"/>
    <cellStyle name="40 % - Accent4 3 5 2 4" xfId="22203"/>
    <cellStyle name="40 % - Accent4 3 5 3" xfId="6700"/>
    <cellStyle name="40 % - Accent4 3 5 3 2" xfId="24843"/>
    <cellStyle name="40 % - Accent4 3 5 4" xfId="11989"/>
    <cellStyle name="40 % - Accent4 3 5 5" xfId="14633"/>
    <cellStyle name="40 % - Accent4 3 5 6" xfId="19563"/>
    <cellStyle name="40 % - Accent4 3 6" xfId="2650"/>
    <cellStyle name="40 % - Accent4 3 6 2" xfId="5292"/>
    <cellStyle name="40 % - Accent4 3 6 2 2" xfId="10573"/>
    <cellStyle name="40 % - Accent4 3 6 2 2 2" xfId="28715"/>
    <cellStyle name="40 % - Accent4 3 6 2 3" xfId="23435"/>
    <cellStyle name="40 % - Accent4 3 6 3" xfId="7932"/>
    <cellStyle name="40 % - Accent4 3 6 3 2" xfId="26075"/>
    <cellStyle name="40 % - Accent4 3 6 4" xfId="13221"/>
    <cellStyle name="40 % - Accent4 3 6 5" xfId="15865"/>
    <cellStyle name="40 % - Accent4 3 6 6" xfId="20795"/>
    <cellStyle name="40 % - Accent4 3 7" xfId="2827"/>
    <cellStyle name="40 % - Accent4 3 7 2" xfId="8109"/>
    <cellStyle name="40 % - Accent4 3 7 2 2" xfId="26251"/>
    <cellStyle name="40 % - Accent4 3 7 3" xfId="20971"/>
    <cellStyle name="40 % - Accent4 3 8" xfId="5468"/>
    <cellStyle name="40 % - Accent4 3 8 2" xfId="23611"/>
    <cellStyle name="40 % - Accent4 3 9" xfId="10761"/>
    <cellStyle name="40 % - Accent4 4" xfId="273"/>
    <cellStyle name="40 % - Accent4 4 2" xfId="625"/>
    <cellStyle name="40 % - Accent4 4 2 2" xfId="1857"/>
    <cellStyle name="40 % - Accent4 4 2 2 2" xfId="4499"/>
    <cellStyle name="40 % - Accent4 4 2 2 2 2" xfId="9780"/>
    <cellStyle name="40 % - Accent4 4 2 2 2 2 2" xfId="27922"/>
    <cellStyle name="40 % - Accent4 4 2 2 2 3" xfId="17536"/>
    <cellStyle name="40 % - Accent4 4 2 2 2 4" xfId="22642"/>
    <cellStyle name="40 % - Accent4 4 2 2 3" xfId="7139"/>
    <cellStyle name="40 % - Accent4 4 2 2 3 2" xfId="25282"/>
    <cellStyle name="40 % - Accent4 4 2 2 4" xfId="12428"/>
    <cellStyle name="40 % - Accent4 4 2 2 5" xfId="15072"/>
    <cellStyle name="40 % - Accent4 4 2 2 6" xfId="20002"/>
    <cellStyle name="40 % - Accent4 4 2 3" xfId="3267"/>
    <cellStyle name="40 % - Accent4 4 2 3 2" xfId="8548"/>
    <cellStyle name="40 % - Accent4 4 2 3 2 2" xfId="26690"/>
    <cellStyle name="40 % - Accent4 4 2 3 3" xfId="16304"/>
    <cellStyle name="40 % - Accent4 4 2 3 4" xfId="21410"/>
    <cellStyle name="40 % - Accent4 4 2 4" xfId="5907"/>
    <cellStyle name="40 % - Accent4 4 2 4 2" xfId="24050"/>
    <cellStyle name="40 % - Accent4 4 2 5" xfId="11196"/>
    <cellStyle name="40 % - Accent4 4 2 6" xfId="13840"/>
    <cellStyle name="40 % - Accent4 4 2 7" xfId="18770"/>
    <cellStyle name="40 % - Accent4 4 3" xfId="977"/>
    <cellStyle name="40 % - Accent4 4 3 2" xfId="2209"/>
    <cellStyle name="40 % - Accent4 4 3 2 2" xfId="4851"/>
    <cellStyle name="40 % - Accent4 4 3 2 2 2" xfId="10132"/>
    <cellStyle name="40 % - Accent4 4 3 2 2 2 2" xfId="28274"/>
    <cellStyle name="40 % - Accent4 4 3 2 2 3" xfId="17888"/>
    <cellStyle name="40 % - Accent4 4 3 2 2 4" xfId="22994"/>
    <cellStyle name="40 % - Accent4 4 3 2 3" xfId="7491"/>
    <cellStyle name="40 % - Accent4 4 3 2 3 2" xfId="25634"/>
    <cellStyle name="40 % - Accent4 4 3 2 4" xfId="12780"/>
    <cellStyle name="40 % - Accent4 4 3 2 5" xfId="15424"/>
    <cellStyle name="40 % - Accent4 4 3 2 6" xfId="20354"/>
    <cellStyle name="40 % - Accent4 4 3 3" xfId="3619"/>
    <cellStyle name="40 % - Accent4 4 3 3 2" xfId="8900"/>
    <cellStyle name="40 % - Accent4 4 3 3 2 2" xfId="27042"/>
    <cellStyle name="40 % - Accent4 4 3 3 3" xfId="16656"/>
    <cellStyle name="40 % - Accent4 4 3 3 4" xfId="21762"/>
    <cellStyle name="40 % - Accent4 4 3 4" xfId="6259"/>
    <cellStyle name="40 % - Accent4 4 3 4 2" xfId="24402"/>
    <cellStyle name="40 % - Accent4 4 3 5" xfId="11548"/>
    <cellStyle name="40 % - Accent4 4 3 6" xfId="14192"/>
    <cellStyle name="40 % - Accent4 4 3 7" xfId="19122"/>
    <cellStyle name="40 % - Accent4 4 4" xfId="1505"/>
    <cellStyle name="40 % - Accent4 4 4 2" xfId="4147"/>
    <cellStyle name="40 % - Accent4 4 4 2 2" xfId="9428"/>
    <cellStyle name="40 % - Accent4 4 4 2 2 2" xfId="27570"/>
    <cellStyle name="40 % - Accent4 4 4 2 3" xfId="17184"/>
    <cellStyle name="40 % - Accent4 4 4 2 4" xfId="22290"/>
    <cellStyle name="40 % - Accent4 4 4 3" xfId="6787"/>
    <cellStyle name="40 % - Accent4 4 4 3 2" xfId="24930"/>
    <cellStyle name="40 % - Accent4 4 4 4" xfId="12076"/>
    <cellStyle name="40 % - Accent4 4 4 5" xfId="14720"/>
    <cellStyle name="40 % - Accent4 4 4 6" xfId="19650"/>
    <cellStyle name="40 % - Accent4 4 5" xfId="2914"/>
    <cellStyle name="40 % - Accent4 4 5 2" xfId="8196"/>
    <cellStyle name="40 % - Accent4 4 5 2 2" xfId="26338"/>
    <cellStyle name="40 % - Accent4 4 5 3" xfId="15952"/>
    <cellStyle name="40 % - Accent4 4 5 4" xfId="21058"/>
    <cellStyle name="40 % - Accent4 4 6" xfId="5555"/>
    <cellStyle name="40 % - Accent4 4 6 2" xfId="23698"/>
    <cellStyle name="40 % - Accent4 4 7" xfId="10853"/>
    <cellStyle name="40 % - Accent4 4 8" xfId="13488"/>
    <cellStyle name="40 % - Accent4 4 9" xfId="18419"/>
    <cellStyle name="40 % - Accent4 5" xfId="445"/>
    <cellStyle name="40 % - Accent4 5 2" xfId="1150"/>
    <cellStyle name="40 % - Accent4 5 2 2" xfId="2382"/>
    <cellStyle name="40 % - Accent4 5 2 2 2" xfId="5024"/>
    <cellStyle name="40 % - Accent4 5 2 2 2 2" xfId="10305"/>
    <cellStyle name="40 % - Accent4 5 2 2 2 2 2" xfId="28447"/>
    <cellStyle name="40 % - Accent4 5 2 2 2 3" xfId="18061"/>
    <cellStyle name="40 % - Accent4 5 2 2 2 4" xfId="23167"/>
    <cellStyle name="40 % - Accent4 5 2 2 3" xfId="7664"/>
    <cellStyle name="40 % - Accent4 5 2 2 3 2" xfId="25807"/>
    <cellStyle name="40 % - Accent4 5 2 2 4" xfId="12953"/>
    <cellStyle name="40 % - Accent4 5 2 2 5" xfId="15597"/>
    <cellStyle name="40 % - Accent4 5 2 2 6" xfId="20527"/>
    <cellStyle name="40 % - Accent4 5 2 3" xfId="3792"/>
    <cellStyle name="40 % - Accent4 5 2 3 2" xfId="9073"/>
    <cellStyle name="40 % - Accent4 5 2 3 2 2" xfId="27215"/>
    <cellStyle name="40 % - Accent4 5 2 3 3" xfId="16829"/>
    <cellStyle name="40 % - Accent4 5 2 3 4" xfId="21935"/>
    <cellStyle name="40 % - Accent4 5 2 4" xfId="6432"/>
    <cellStyle name="40 % - Accent4 5 2 4 2" xfId="24575"/>
    <cellStyle name="40 % - Accent4 5 2 5" xfId="11721"/>
    <cellStyle name="40 % - Accent4 5 2 6" xfId="14365"/>
    <cellStyle name="40 % - Accent4 5 2 7" xfId="19295"/>
    <cellStyle name="40 % - Accent4 5 3" xfId="1678"/>
    <cellStyle name="40 % - Accent4 5 3 2" xfId="4320"/>
    <cellStyle name="40 % - Accent4 5 3 2 2" xfId="9601"/>
    <cellStyle name="40 % - Accent4 5 3 2 2 2" xfId="27743"/>
    <cellStyle name="40 % - Accent4 5 3 2 3" xfId="17357"/>
    <cellStyle name="40 % - Accent4 5 3 2 4" xfId="22463"/>
    <cellStyle name="40 % - Accent4 5 3 3" xfId="6960"/>
    <cellStyle name="40 % - Accent4 5 3 3 2" xfId="25103"/>
    <cellStyle name="40 % - Accent4 5 3 4" xfId="12249"/>
    <cellStyle name="40 % - Accent4 5 3 5" xfId="14893"/>
    <cellStyle name="40 % - Accent4 5 3 6" xfId="19823"/>
    <cellStyle name="40 % - Accent4 5 4" xfId="3087"/>
    <cellStyle name="40 % - Accent4 5 4 2" xfId="8369"/>
    <cellStyle name="40 % - Accent4 5 4 2 2" xfId="26511"/>
    <cellStyle name="40 % - Accent4 5 4 3" xfId="16125"/>
    <cellStyle name="40 % - Accent4 5 4 4" xfId="21231"/>
    <cellStyle name="40 % - Accent4 5 5" xfId="5728"/>
    <cellStyle name="40 % - Accent4 5 5 2" xfId="23871"/>
    <cellStyle name="40 % - Accent4 5 6" xfId="11021"/>
    <cellStyle name="40 % - Accent4 5 7" xfId="13661"/>
    <cellStyle name="40 % - Accent4 5 8" xfId="18591"/>
    <cellStyle name="40 % - Accent4 6" xfId="798"/>
    <cellStyle name="40 % - Accent4 6 2" xfId="2030"/>
    <cellStyle name="40 % - Accent4 6 2 2" xfId="4672"/>
    <cellStyle name="40 % - Accent4 6 2 2 2" xfId="9953"/>
    <cellStyle name="40 % - Accent4 6 2 2 2 2" xfId="28095"/>
    <cellStyle name="40 % - Accent4 6 2 2 3" xfId="17709"/>
    <cellStyle name="40 % - Accent4 6 2 2 4" xfId="22815"/>
    <cellStyle name="40 % - Accent4 6 2 3" xfId="7312"/>
    <cellStyle name="40 % - Accent4 6 2 3 2" xfId="25455"/>
    <cellStyle name="40 % - Accent4 6 2 4" xfId="12601"/>
    <cellStyle name="40 % - Accent4 6 2 5" xfId="15245"/>
    <cellStyle name="40 % - Accent4 6 2 6" xfId="20175"/>
    <cellStyle name="40 % - Accent4 6 3" xfId="3440"/>
    <cellStyle name="40 % - Accent4 6 3 2" xfId="8721"/>
    <cellStyle name="40 % - Accent4 6 3 2 2" xfId="26863"/>
    <cellStyle name="40 % - Accent4 6 3 3" xfId="16477"/>
    <cellStyle name="40 % - Accent4 6 3 4" xfId="21583"/>
    <cellStyle name="40 % - Accent4 6 4" xfId="6080"/>
    <cellStyle name="40 % - Accent4 6 4 2" xfId="24223"/>
    <cellStyle name="40 % - Accent4 6 5" xfId="11369"/>
    <cellStyle name="40 % - Accent4 6 6" xfId="14013"/>
    <cellStyle name="40 % - Accent4 6 7" xfId="18943"/>
    <cellStyle name="40 % - Accent4 7" xfId="1329"/>
    <cellStyle name="40 % - Accent4 7 2" xfId="3971"/>
    <cellStyle name="40 % - Accent4 7 2 2" xfId="9252"/>
    <cellStyle name="40 % - Accent4 7 2 2 2" xfId="27394"/>
    <cellStyle name="40 % - Accent4 7 2 3" xfId="17008"/>
    <cellStyle name="40 % - Accent4 7 2 4" xfId="22114"/>
    <cellStyle name="40 % - Accent4 7 3" xfId="6611"/>
    <cellStyle name="40 % - Accent4 7 3 2" xfId="24754"/>
    <cellStyle name="40 % - Accent4 7 4" xfId="11900"/>
    <cellStyle name="40 % - Accent4 7 5" xfId="14544"/>
    <cellStyle name="40 % - Accent4 7 6" xfId="19474"/>
    <cellStyle name="40 % - Accent4 8" xfId="2558"/>
    <cellStyle name="40 % - Accent4 8 2" xfId="5200"/>
    <cellStyle name="40 % - Accent4 8 2 2" xfId="10481"/>
    <cellStyle name="40 % - Accent4 8 2 2 2" xfId="28623"/>
    <cellStyle name="40 % - Accent4 8 2 3" xfId="23343"/>
    <cellStyle name="40 % - Accent4 8 3" xfId="7840"/>
    <cellStyle name="40 % - Accent4 8 3 2" xfId="25983"/>
    <cellStyle name="40 % - Accent4 8 4" xfId="13129"/>
    <cellStyle name="40 % - Accent4 8 5" xfId="15776"/>
    <cellStyle name="40 % - Accent4 8 6" xfId="20703"/>
    <cellStyle name="40 % - Accent4 9" xfId="2734"/>
    <cellStyle name="40 % - Accent4 9 2" xfId="8016"/>
    <cellStyle name="40 % - Accent4 9 2 2" xfId="26159"/>
    <cellStyle name="40 % - Accent4 9 3" xfId="20879"/>
    <cellStyle name="40 % - Accent5" xfId="36" builtinId="47" customBuiltin="1"/>
    <cellStyle name="40 % - Accent5 10" xfId="5378"/>
    <cellStyle name="40 % - Accent5 10 2" xfId="23521"/>
    <cellStyle name="40 % - Accent5 11" xfId="10672"/>
    <cellStyle name="40 % - Accent5 12" xfId="13314"/>
    <cellStyle name="40 % - Accent5 13" xfId="18239"/>
    <cellStyle name="40 % - Accent5 2" xfId="118"/>
    <cellStyle name="40 % - Accent5 2 10" xfId="10696"/>
    <cellStyle name="40 % - Accent5 2 11" xfId="13373"/>
    <cellStyle name="40 % - Accent5 2 12" xfId="18302"/>
    <cellStyle name="40 % - Accent5 2 2" xfId="235"/>
    <cellStyle name="40 % - Accent5 2 2 10" xfId="13460"/>
    <cellStyle name="40 % - Accent5 2 2 11" xfId="18390"/>
    <cellStyle name="40 % - Accent5 2 2 2" xfId="420"/>
    <cellStyle name="40 % - Accent5 2 2 2 2" xfId="773"/>
    <cellStyle name="40 % - Accent5 2 2 2 2 2" xfId="2005"/>
    <cellStyle name="40 % - Accent5 2 2 2 2 2 2" xfId="4647"/>
    <cellStyle name="40 % - Accent5 2 2 2 2 2 2 2" xfId="9928"/>
    <cellStyle name="40 % - Accent5 2 2 2 2 2 2 2 2" xfId="28070"/>
    <cellStyle name="40 % - Accent5 2 2 2 2 2 2 3" xfId="17684"/>
    <cellStyle name="40 % - Accent5 2 2 2 2 2 2 4" xfId="22790"/>
    <cellStyle name="40 % - Accent5 2 2 2 2 2 3" xfId="7287"/>
    <cellStyle name="40 % - Accent5 2 2 2 2 2 3 2" xfId="25430"/>
    <cellStyle name="40 % - Accent5 2 2 2 2 2 4" xfId="12576"/>
    <cellStyle name="40 % - Accent5 2 2 2 2 2 5" xfId="15220"/>
    <cellStyle name="40 % - Accent5 2 2 2 2 2 6" xfId="20150"/>
    <cellStyle name="40 % - Accent5 2 2 2 2 3" xfId="3415"/>
    <cellStyle name="40 % - Accent5 2 2 2 2 3 2" xfId="8696"/>
    <cellStyle name="40 % - Accent5 2 2 2 2 3 2 2" xfId="26838"/>
    <cellStyle name="40 % - Accent5 2 2 2 2 3 3" xfId="16452"/>
    <cellStyle name="40 % - Accent5 2 2 2 2 3 4" xfId="21558"/>
    <cellStyle name="40 % - Accent5 2 2 2 2 4" xfId="6055"/>
    <cellStyle name="40 % - Accent5 2 2 2 2 4 2" xfId="24198"/>
    <cellStyle name="40 % - Accent5 2 2 2 2 5" xfId="11344"/>
    <cellStyle name="40 % - Accent5 2 2 2 2 6" xfId="13988"/>
    <cellStyle name="40 % - Accent5 2 2 2 2 7" xfId="18918"/>
    <cellStyle name="40 % - Accent5 2 2 2 3" xfId="1125"/>
    <cellStyle name="40 % - Accent5 2 2 2 3 2" xfId="2357"/>
    <cellStyle name="40 % - Accent5 2 2 2 3 2 2" xfId="4999"/>
    <cellStyle name="40 % - Accent5 2 2 2 3 2 2 2" xfId="10280"/>
    <cellStyle name="40 % - Accent5 2 2 2 3 2 2 2 2" xfId="28422"/>
    <cellStyle name="40 % - Accent5 2 2 2 3 2 2 3" xfId="18036"/>
    <cellStyle name="40 % - Accent5 2 2 2 3 2 2 4" xfId="23142"/>
    <cellStyle name="40 % - Accent5 2 2 2 3 2 3" xfId="7639"/>
    <cellStyle name="40 % - Accent5 2 2 2 3 2 3 2" xfId="25782"/>
    <cellStyle name="40 % - Accent5 2 2 2 3 2 4" xfId="12928"/>
    <cellStyle name="40 % - Accent5 2 2 2 3 2 5" xfId="15572"/>
    <cellStyle name="40 % - Accent5 2 2 2 3 2 6" xfId="20502"/>
    <cellStyle name="40 % - Accent5 2 2 2 3 3" xfId="3767"/>
    <cellStyle name="40 % - Accent5 2 2 2 3 3 2" xfId="9048"/>
    <cellStyle name="40 % - Accent5 2 2 2 3 3 2 2" xfId="27190"/>
    <cellStyle name="40 % - Accent5 2 2 2 3 3 3" xfId="16804"/>
    <cellStyle name="40 % - Accent5 2 2 2 3 3 4" xfId="21910"/>
    <cellStyle name="40 % - Accent5 2 2 2 3 4" xfId="6407"/>
    <cellStyle name="40 % - Accent5 2 2 2 3 4 2" xfId="24550"/>
    <cellStyle name="40 % - Accent5 2 2 2 3 5" xfId="11696"/>
    <cellStyle name="40 % - Accent5 2 2 2 3 6" xfId="14340"/>
    <cellStyle name="40 % - Accent5 2 2 2 3 7" xfId="19270"/>
    <cellStyle name="40 % - Accent5 2 2 2 4" xfId="1653"/>
    <cellStyle name="40 % - Accent5 2 2 2 4 2" xfId="4295"/>
    <cellStyle name="40 % - Accent5 2 2 2 4 2 2" xfId="9576"/>
    <cellStyle name="40 % - Accent5 2 2 2 4 2 2 2" xfId="27718"/>
    <cellStyle name="40 % - Accent5 2 2 2 4 2 3" xfId="17332"/>
    <cellStyle name="40 % - Accent5 2 2 2 4 2 4" xfId="22438"/>
    <cellStyle name="40 % - Accent5 2 2 2 4 3" xfId="6935"/>
    <cellStyle name="40 % - Accent5 2 2 2 4 3 2" xfId="25078"/>
    <cellStyle name="40 % - Accent5 2 2 2 4 4" xfId="12224"/>
    <cellStyle name="40 % - Accent5 2 2 2 4 5" xfId="14868"/>
    <cellStyle name="40 % - Accent5 2 2 2 4 6" xfId="19798"/>
    <cellStyle name="40 % - Accent5 2 2 2 5" xfId="3062"/>
    <cellStyle name="40 % - Accent5 2 2 2 5 2" xfId="8344"/>
    <cellStyle name="40 % - Accent5 2 2 2 5 2 2" xfId="26486"/>
    <cellStyle name="40 % - Accent5 2 2 2 5 3" xfId="16100"/>
    <cellStyle name="40 % - Accent5 2 2 2 5 4" xfId="21206"/>
    <cellStyle name="40 % - Accent5 2 2 2 6" xfId="5703"/>
    <cellStyle name="40 % - Accent5 2 2 2 6 2" xfId="23846"/>
    <cellStyle name="40 % - Accent5 2 2 2 7" xfId="10996"/>
    <cellStyle name="40 % - Accent5 2 2 2 8" xfId="13636"/>
    <cellStyle name="40 % - Accent5 2 2 2 9" xfId="18566"/>
    <cellStyle name="40 % - Accent5 2 2 3" xfId="596"/>
    <cellStyle name="40 % - Accent5 2 2 3 2" xfId="1301"/>
    <cellStyle name="40 % - Accent5 2 2 3 2 2" xfId="2533"/>
    <cellStyle name="40 % - Accent5 2 2 3 2 2 2" xfId="5175"/>
    <cellStyle name="40 % - Accent5 2 2 3 2 2 2 2" xfId="10456"/>
    <cellStyle name="40 % - Accent5 2 2 3 2 2 2 2 2" xfId="28598"/>
    <cellStyle name="40 % - Accent5 2 2 3 2 2 2 3" xfId="18212"/>
    <cellStyle name="40 % - Accent5 2 2 3 2 2 2 4" xfId="23318"/>
    <cellStyle name="40 % - Accent5 2 2 3 2 2 3" xfId="7815"/>
    <cellStyle name="40 % - Accent5 2 2 3 2 2 3 2" xfId="25958"/>
    <cellStyle name="40 % - Accent5 2 2 3 2 2 4" xfId="13104"/>
    <cellStyle name="40 % - Accent5 2 2 3 2 2 5" xfId="15748"/>
    <cellStyle name="40 % - Accent5 2 2 3 2 2 6" xfId="20678"/>
    <cellStyle name="40 % - Accent5 2 2 3 2 3" xfId="3943"/>
    <cellStyle name="40 % - Accent5 2 2 3 2 3 2" xfId="9224"/>
    <cellStyle name="40 % - Accent5 2 2 3 2 3 2 2" xfId="27366"/>
    <cellStyle name="40 % - Accent5 2 2 3 2 3 3" xfId="16980"/>
    <cellStyle name="40 % - Accent5 2 2 3 2 3 4" xfId="22086"/>
    <cellStyle name="40 % - Accent5 2 2 3 2 4" xfId="6583"/>
    <cellStyle name="40 % - Accent5 2 2 3 2 4 2" xfId="24726"/>
    <cellStyle name="40 % - Accent5 2 2 3 2 5" xfId="11872"/>
    <cellStyle name="40 % - Accent5 2 2 3 2 6" xfId="14516"/>
    <cellStyle name="40 % - Accent5 2 2 3 2 7" xfId="19446"/>
    <cellStyle name="40 % - Accent5 2 2 3 3" xfId="1829"/>
    <cellStyle name="40 % - Accent5 2 2 3 3 2" xfId="4471"/>
    <cellStyle name="40 % - Accent5 2 2 3 3 2 2" xfId="9752"/>
    <cellStyle name="40 % - Accent5 2 2 3 3 2 2 2" xfId="27894"/>
    <cellStyle name="40 % - Accent5 2 2 3 3 2 3" xfId="17508"/>
    <cellStyle name="40 % - Accent5 2 2 3 3 2 4" xfId="22614"/>
    <cellStyle name="40 % - Accent5 2 2 3 3 3" xfId="7111"/>
    <cellStyle name="40 % - Accent5 2 2 3 3 3 2" xfId="25254"/>
    <cellStyle name="40 % - Accent5 2 2 3 3 4" xfId="12400"/>
    <cellStyle name="40 % - Accent5 2 2 3 3 5" xfId="15044"/>
    <cellStyle name="40 % - Accent5 2 2 3 3 6" xfId="19974"/>
    <cellStyle name="40 % - Accent5 2 2 3 4" xfId="3238"/>
    <cellStyle name="40 % - Accent5 2 2 3 4 2" xfId="8520"/>
    <cellStyle name="40 % - Accent5 2 2 3 4 2 2" xfId="26662"/>
    <cellStyle name="40 % - Accent5 2 2 3 4 3" xfId="16276"/>
    <cellStyle name="40 % - Accent5 2 2 3 4 4" xfId="21382"/>
    <cellStyle name="40 % - Accent5 2 2 3 5" xfId="5879"/>
    <cellStyle name="40 % - Accent5 2 2 3 5 2" xfId="24022"/>
    <cellStyle name="40 % - Accent5 2 2 3 6" xfId="11168"/>
    <cellStyle name="40 % - Accent5 2 2 3 7" xfId="13812"/>
    <cellStyle name="40 % - Accent5 2 2 3 8" xfId="18742"/>
    <cellStyle name="40 % - Accent5 2 2 4" xfId="949"/>
    <cellStyle name="40 % - Accent5 2 2 4 2" xfId="2181"/>
    <cellStyle name="40 % - Accent5 2 2 4 2 2" xfId="4823"/>
    <cellStyle name="40 % - Accent5 2 2 4 2 2 2" xfId="10104"/>
    <cellStyle name="40 % - Accent5 2 2 4 2 2 2 2" xfId="28246"/>
    <cellStyle name="40 % - Accent5 2 2 4 2 2 3" xfId="17860"/>
    <cellStyle name="40 % - Accent5 2 2 4 2 2 4" xfId="22966"/>
    <cellStyle name="40 % - Accent5 2 2 4 2 3" xfId="7463"/>
    <cellStyle name="40 % - Accent5 2 2 4 2 3 2" xfId="25606"/>
    <cellStyle name="40 % - Accent5 2 2 4 2 4" xfId="12752"/>
    <cellStyle name="40 % - Accent5 2 2 4 2 5" xfId="15396"/>
    <cellStyle name="40 % - Accent5 2 2 4 2 6" xfId="20326"/>
    <cellStyle name="40 % - Accent5 2 2 4 3" xfId="3591"/>
    <cellStyle name="40 % - Accent5 2 2 4 3 2" xfId="8872"/>
    <cellStyle name="40 % - Accent5 2 2 4 3 2 2" xfId="27014"/>
    <cellStyle name="40 % - Accent5 2 2 4 3 3" xfId="16628"/>
    <cellStyle name="40 % - Accent5 2 2 4 3 4" xfId="21734"/>
    <cellStyle name="40 % - Accent5 2 2 4 4" xfId="6231"/>
    <cellStyle name="40 % - Accent5 2 2 4 4 2" xfId="24374"/>
    <cellStyle name="40 % - Accent5 2 2 4 5" xfId="11520"/>
    <cellStyle name="40 % - Accent5 2 2 4 6" xfId="14164"/>
    <cellStyle name="40 % - Accent5 2 2 4 7" xfId="19094"/>
    <cellStyle name="40 % - Accent5 2 2 5" xfId="1477"/>
    <cellStyle name="40 % - Accent5 2 2 5 2" xfId="4119"/>
    <cellStyle name="40 % - Accent5 2 2 5 2 2" xfId="9400"/>
    <cellStyle name="40 % - Accent5 2 2 5 2 2 2" xfId="27542"/>
    <cellStyle name="40 % - Accent5 2 2 5 2 3" xfId="17156"/>
    <cellStyle name="40 % - Accent5 2 2 5 2 4" xfId="22262"/>
    <cellStyle name="40 % - Accent5 2 2 5 3" xfId="6759"/>
    <cellStyle name="40 % - Accent5 2 2 5 3 2" xfId="24902"/>
    <cellStyle name="40 % - Accent5 2 2 5 4" xfId="12048"/>
    <cellStyle name="40 % - Accent5 2 2 5 5" xfId="14692"/>
    <cellStyle name="40 % - Accent5 2 2 5 6" xfId="19622"/>
    <cellStyle name="40 % - Accent5 2 2 6" xfId="2709"/>
    <cellStyle name="40 % - Accent5 2 2 6 2" xfId="5351"/>
    <cellStyle name="40 % - Accent5 2 2 6 2 2" xfId="10632"/>
    <cellStyle name="40 % - Accent5 2 2 6 2 2 2" xfId="28774"/>
    <cellStyle name="40 % - Accent5 2 2 6 2 3" xfId="23494"/>
    <cellStyle name="40 % - Accent5 2 2 6 3" xfId="7991"/>
    <cellStyle name="40 % - Accent5 2 2 6 3 2" xfId="26134"/>
    <cellStyle name="40 % - Accent5 2 2 6 4" xfId="13280"/>
    <cellStyle name="40 % - Accent5 2 2 6 5" xfId="15924"/>
    <cellStyle name="40 % - Accent5 2 2 6 6" xfId="20854"/>
    <cellStyle name="40 % - Accent5 2 2 7" xfId="2886"/>
    <cellStyle name="40 % - Accent5 2 2 7 2" xfId="8168"/>
    <cellStyle name="40 % - Accent5 2 2 7 2 2" xfId="26310"/>
    <cellStyle name="40 % - Accent5 2 2 7 3" xfId="21030"/>
    <cellStyle name="40 % - Accent5 2 2 8" xfId="5527"/>
    <cellStyle name="40 % - Accent5 2 2 8 2" xfId="23670"/>
    <cellStyle name="40 % - Accent5 2 2 9" xfId="10820"/>
    <cellStyle name="40 % - Accent5 2 3" xfId="333"/>
    <cellStyle name="40 % - Accent5 2 3 2" xfId="686"/>
    <cellStyle name="40 % - Accent5 2 3 2 2" xfId="1918"/>
    <cellStyle name="40 % - Accent5 2 3 2 2 2" xfId="4560"/>
    <cellStyle name="40 % - Accent5 2 3 2 2 2 2" xfId="9841"/>
    <cellStyle name="40 % - Accent5 2 3 2 2 2 2 2" xfId="27983"/>
    <cellStyle name="40 % - Accent5 2 3 2 2 2 3" xfId="17597"/>
    <cellStyle name="40 % - Accent5 2 3 2 2 2 4" xfId="22703"/>
    <cellStyle name="40 % - Accent5 2 3 2 2 3" xfId="7200"/>
    <cellStyle name="40 % - Accent5 2 3 2 2 3 2" xfId="25343"/>
    <cellStyle name="40 % - Accent5 2 3 2 2 4" xfId="12489"/>
    <cellStyle name="40 % - Accent5 2 3 2 2 5" xfId="15133"/>
    <cellStyle name="40 % - Accent5 2 3 2 2 6" xfId="20063"/>
    <cellStyle name="40 % - Accent5 2 3 2 3" xfId="3328"/>
    <cellStyle name="40 % - Accent5 2 3 2 3 2" xfId="8609"/>
    <cellStyle name="40 % - Accent5 2 3 2 3 2 2" xfId="26751"/>
    <cellStyle name="40 % - Accent5 2 3 2 3 3" xfId="16365"/>
    <cellStyle name="40 % - Accent5 2 3 2 3 4" xfId="21471"/>
    <cellStyle name="40 % - Accent5 2 3 2 4" xfId="5968"/>
    <cellStyle name="40 % - Accent5 2 3 2 4 2" xfId="24111"/>
    <cellStyle name="40 % - Accent5 2 3 2 5" xfId="11257"/>
    <cellStyle name="40 % - Accent5 2 3 2 6" xfId="13901"/>
    <cellStyle name="40 % - Accent5 2 3 2 7" xfId="18831"/>
    <cellStyle name="40 % - Accent5 2 3 3" xfId="1038"/>
    <cellStyle name="40 % - Accent5 2 3 3 2" xfId="2270"/>
    <cellStyle name="40 % - Accent5 2 3 3 2 2" xfId="4912"/>
    <cellStyle name="40 % - Accent5 2 3 3 2 2 2" xfId="10193"/>
    <cellStyle name="40 % - Accent5 2 3 3 2 2 2 2" xfId="28335"/>
    <cellStyle name="40 % - Accent5 2 3 3 2 2 3" xfId="17949"/>
    <cellStyle name="40 % - Accent5 2 3 3 2 2 4" xfId="23055"/>
    <cellStyle name="40 % - Accent5 2 3 3 2 3" xfId="7552"/>
    <cellStyle name="40 % - Accent5 2 3 3 2 3 2" xfId="25695"/>
    <cellStyle name="40 % - Accent5 2 3 3 2 4" xfId="12841"/>
    <cellStyle name="40 % - Accent5 2 3 3 2 5" xfId="15485"/>
    <cellStyle name="40 % - Accent5 2 3 3 2 6" xfId="20415"/>
    <cellStyle name="40 % - Accent5 2 3 3 3" xfId="3680"/>
    <cellStyle name="40 % - Accent5 2 3 3 3 2" xfId="8961"/>
    <cellStyle name="40 % - Accent5 2 3 3 3 2 2" xfId="27103"/>
    <cellStyle name="40 % - Accent5 2 3 3 3 3" xfId="16717"/>
    <cellStyle name="40 % - Accent5 2 3 3 3 4" xfId="21823"/>
    <cellStyle name="40 % - Accent5 2 3 3 4" xfId="6320"/>
    <cellStyle name="40 % - Accent5 2 3 3 4 2" xfId="24463"/>
    <cellStyle name="40 % - Accent5 2 3 3 5" xfId="11609"/>
    <cellStyle name="40 % - Accent5 2 3 3 6" xfId="14253"/>
    <cellStyle name="40 % - Accent5 2 3 3 7" xfId="19183"/>
    <cellStyle name="40 % - Accent5 2 3 4" xfId="1566"/>
    <cellStyle name="40 % - Accent5 2 3 4 2" xfId="4208"/>
    <cellStyle name="40 % - Accent5 2 3 4 2 2" xfId="9489"/>
    <cellStyle name="40 % - Accent5 2 3 4 2 2 2" xfId="27631"/>
    <cellStyle name="40 % - Accent5 2 3 4 2 3" xfId="17245"/>
    <cellStyle name="40 % - Accent5 2 3 4 2 4" xfId="22351"/>
    <cellStyle name="40 % - Accent5 2 3 4 3" xfId="6848"/>
    <cellStyle name="40 % - Accent5 2 3 4 3 2" xfId="24991"/>
    <cellStyle name="40 % - Accent5 2 3 4 4" xfId="12137"/>
    <cellStyle name="40 % - Accent5 2 3 4 5" xfId="14781"/>
    <cellStyle name="40 % - Accent5 2 3 4 6" xfId="19711"/>
    <cellStyle name="40 % - Accent5 2 3 5" xfId="2975"/>
    <cellStyle name="40 % - Accent5 2 3 5 2" xfId="8257"/>
    <cellStyle name="40 % - Accent5 2 3 5 2 2" xfId="26399"/>
    <cellStyle name="40 % - Accent5 2 3 5 3" xfId="16013"/>
    <cellStyle name="40 % - Accent5 2 3 5 4" xfId="21119"/>
    <cellStyle name="40 % - Accent5 2 3 6" xfId="5616"/>
    <cellStyle name="40 % - Accent5 2 3 6 2" xfId="23759"/>
    <cellStyle name="40 % - Accent5 2 3 7" xfId="10911"/>
    <cellStyle name="40 % - Accent5 2 3 8" xfId="13549"/>
    <cellStyle name="40 % - Accent5 2 3 9" xfId="18479"/>
    <cellStyle name="40 % - Accent5 2 4" xfId="509"/>
    <cellStyle name="40 % - Accent5 2 4 2" xfId="1214"/>
    <cellStyle name="40 % - Accent5 2 4 2 2" xfId="2446"/>
    <cellStyle name="40 % - Accent5 2 4 2 2 2" xfId="5088"/>
    <cellStyle name="40 % - Accent5 2 4 2 2 2 2" xfId="10369"/>
    <cellStyle name="40 % - Accent5 2 4 2 2 2 2 2" xfId="28511"/>
    <cellStyle name="40 % - Accent5 2 4 2 2 2 3" xfId="18125"/>
    <cellStyle name="40 % - Accent5 2 4 2 2 2 4" xfId="23231"/>
    <cellStyle name="40 % - Accent5 2 4 2 2 3" xfId="7728"/>
    <cellStyle name="40 % - Accent5 2 4 2 2 3 2" xfId="25871"/>
    <cellStyle name="40 % - Accent5 2 4 2 2 4" xfId="13017"/>
    <cellStyle name="40 % - Accent5 2 4 2 2 5" xfId="15661"/>
    <cellStyle name="40 % - Accent5 2 4 2 2 6" xfId="20591"/>
    <cellStyle name="40 % - Accent5 2 4 2 3" xfId="3856"/>
    <cellStyle name="40 % - Accent5 2 4 2 3 2" xfId="9137"/>
    <cellStyle name="40 % - Accent5 2 4 2 3 2 2" xfId="27279"/>
    <cellStyle name="40 % - Accent5 2 4 2 3 3" xfId="16893"/>
    <cellStyle name="40 % - Accent5 2 4 2 3 4" xfId="21999"/>
    <cellStyle name="40 % - Accent5 2 4 2 4" xfId="6496"/>
    <cellStyle name="40 % - Accent5 2 4 2 4 2" xfId="24639"/>
    <cellStyle name="40 % - Accent5 2 4 2 5" xfId="11785"/>
    <cellStyle name="40 % - Accent5 2 4 2 6" xfId="14429"/>
    <cellStyle name="40 % - Accent5 2 4 2 7" xfId="19359"/>
    <cellStyle name="40 % - Accent5 2 4 3" xfId="1742"/>
    <cellStyle name="40 % - Accent5 2 4 3 2" xfId="4384"/>
    <cellStyle name="40 % - Accent5 2 4 3 2 2" xfId="9665"/>
    <cellStyle name="40 % - Accent5 2 4 3 2 2 2" xfId="27807"/>
    <cellStyle name="40 % - Accent5 2 4 3 2 3" xfId="17421"/>
    <cellStyle name="40 % - Accent5 2 4 3 2 4" xfId="22527"/>
    <cellStyle name="40 % - Accent5 2 4 3 3" xfId="7024"/>
    <cellStyle name="40 % - Accent5 2 4 3 3 2" xfId="25167"/>
    <cellStyle name="40 % - Accent5 2 4 3 4" xfId="12313"/>
    <cellStyle name="40 % - Accent5 2 4 3 5" xfId="14957"/>
    <cellStyle name="40 % - Accent5 2 4 3 6" xfId="19887"/>
    <cellStyle name="40 % - Accent5 2 4 4" xfId="3151"/>
    <cellStyle name="40 % - Accent5 2 4 4 2" xfId="8433"/>
    <cellStyle name="40 % - Accent5 2 4 4 2 2" xfId="26575"/>
    <cellStyle name="40 % - Accent5 2 4 4 3" xfId="16189"/>
    <cellStyle name="40 % - Accent5 2 4 4 4" xfId="21295"/>
    <cellStyle name="40 % - Accent5 2 4 5" xfId="5792"/>
    <cellStyle name="40 % - Accent5 2 4 5 2" xfId="23935"/>
    <cellStyle name="40 % - Accent5 2 4 6" xfId="11083"/>
    <cellStyle name="40 % - Accent5 2 4 7" xfId="13725"/>
    <cellStyle name="40 % - Accent5 2 4 8" xfId="18655"/>
    <cellStyle name="40 % - Accent5 2 5" xfId="862"/>
    <cellStyle name="40 % - Accent5 2 5 2" xfId="2094"/>
    <cellStyle name="40 % - Accent5 2 5 2 2" xfId="4736"/>
    <cellStyle name="40 % - Accent5 2 5 2 2 2" xfId="10017"/>
    <cellStyle name="40 % - Accent5 2 5 2 2 2 2" xfId="28159"/>
    <cellStyle name="40 % - Accent5 2 5 2 2 3" xfId="17773"/>
    <cellStyle name="40 % - Accent5 2 5 2 2 4" xfId="22879"/>
    <cellStyle name="40 % - Accent5 2 5 2 3" xfId="7376"/>
    <cellStyle name="40 % - Accent5 2 5 2 3 2" xfId="25519"/>
    <cellStyle name="40 % - Accent5 2 5 2 4" xfId="12665"/>
    <cellStyle name="40 % - Accent5 2 5 2 5" xfId="15309"/>
    <cellStyle name="40 % - Accent5 2 5 2 6" xfId="20239"/>
    <cellStyle name="40 % - Accent5 2 5 3" xfId="3504"/>
    <cellStyle name="40 % - Accent5 2 5 3 2" xfId="8785"/>
    <cellStyle name="40 % - Accent5 2 5 3 2 2" xfId="26927"/>
    <cellStyle name="40 % - Accent5 2 5 3 3" xfId="16541"/>
    <cellStyle name="40 % - Accent5 2 5 3 4" xfId="21647"/>
    <cellStyle name="40 % - Accent5 2 5 4" xfId="6144"/>
    <cellStyle name="40 % - Accent5 2 5 4 2" xfId="24287"/>
    <cellStyle name="40 % - Accent5 2 5 5" xfId="11433"/>
    <cellStyle name="40 % - Accent5 2 5 6" xfId="14077"/>
    <cellStyle name="40 % - Accent5 2 5 7" xfId="19007"/>
    <cellStyle name="40 % - Accent5 2 6" xfId="1390"/>
    <cellStyle name="40 % - Accent5 2 6 2" xfId="4032"/>
    <cellStyle name="40 % - Accent5 2 6 2 2" xfId="9313"/>
    <cellStyle name="40 % - Accent5 2 6 2 2 2" xfId="27455"/>
    <cellStyle name="40 % - Accent5 2 6 2 3" xfId="17069"/>
    <cellStyle name="40 % - Accent5 2 6 2 4" xfId="22175"/>
    <cellStyle name="40 % - Accent5 2 6 3" xfId="6672"/>
    <cellStyle name="40 % - Accent5 2 6 3 2" xfId="24815"/>
    <cellStyle name="40 % - Accent5 2 6 4" xfId="11961"/>
    <cellStyle name="40 % - Accent5 2 6 5" xfId="14605"/>
    <cellStyle name="40 % - Accent5 2 6 6" xfId="19535"/>
    <cellStyle name="40 % - Accent5 2 7" xfId="2622"/>
    <cellStyle name="40 % - Accent5 2 7 2" xfId="5264"/>
    <cellStyle name="40 % - Accent5 2 7 2 2" xfId="10545"/>
    <cellStyle name="40 % - Accent5 2 7 2 2 2" xfId="28687"/>
    <cellStyle name="40 % - Accent5 2 7 2 3" xfId="23407"/>
    <cellStyle name="40 % - Accent5 2 7 3" xfId="7904"/>
    <cellStyle name="40 % - Accent5 2 7 3 2" xfId="26047"/>
    <cellStyle name="40 % - Accent5 2 7 4" xfId="13193"/>
    <cellStyle name="40 % - Accent5 2 7 5" xfId="15837"/>
    <cellStyle name="40 % - Accent5 2 7 6" xfId="20767"/>
    <cellStyle name="40 % - Accent5 2 8" xfId="2799"/>
    <cellStyle name="40 % - Accent5 2 8 2" xfId="8081"/>
    <cellStyle name="40 % - Accent5 2 8 2 2" xfId="26223"/>
    <cellStyle name="40 % - Accent5 2 8 3" xfId="20943"/>
    <cellStyle name="40 % - Accent5 2 9" xfId="5440"/>
    <cellStyle name="40 % - Accent5 2 9 2" xfId="23583"/>
    <cellStyle name="40 % - Accent5 3" xfId="177"/>
    <cellStyle name="40 % - Accent5 3 10" xfId="13403"/>
    <cellStyle name="40 % - Accent5 3 11" xfId="18333"/>
    <cellStyle name="40 % - Accent5 3 2" xfId="363"/>
    <cellStyle name="40 % - Accent5 3 2 2" xfId="716"/>
    <cellStyle name="40 % - Accent5 3 2 2 2" xfId="1948"/>
    <cellStyle name="40 % - Accent5 3 2 2 2 2" xfId="4590"/>
    <cellStyle name="40 % - Accent5 3 2 2 2 2 2" xfId="9871"/>
    <cellStyle name="40 % - Accent5 3 2 2 2 2 2 2" xfId="28013"/>
    <cellStyle name="40 % - Accent5 3 2 2 2 2 3" xfId="17627"/>
    <cellStyle name="40 % - Accent5 3 2 2 2 2 4" xfId="22733"/>
    <cellStyle name="40 % - Accent5 3 2 2 2 3" xfId="7230"/>
    <cellStyle name="40 % - Accent5 3 2 2 2 3 2" xfId="25373"/>
    <cellStyle name="40 % - Accent5 3 2 2 2 4" xfId="12519"/>
    <cellStyle name="40 % - Accent5 3 2 2 2 5" xfId="15163"/>
    <cellStyle name="40 % - Accent5 3 2 2 2 6" xfId="20093"/>
    <cellStyle name="40 % - Accent5 3 2 2 3" xfId="3358"/>
    <cellStyle name="40 % - Accent5 3 2 2 3 2" xfId="8639"/>
    <cellStyle name="40 % - Accent5 3 2 2 3 2 2" xfId="26781"/>
    <cellStyle name="40 % - Accent5 3 2 2 3 3" xfId="16395"/>
    <cellStyle name="40 % - Accent5 3 2 2 3 4" xfId="21501"/>
    <cellStyle name="40 % - Accent5 3 2 2 4" xfId="5998"/>
    <cellStyle name="40 % - Accent5 3 2 2 4 2" xfId="24141"/>
    <cellStyle name="40 % - Accent5 3 2 2 5" xfId="11287"/>
    <cellStyle name="40 % - Accent5 3 2 2 6" xfId="13931"/>
    <cellStyle name="40 % - Accent5 3 2 2 7" xfId="18861"/>
    <cellStyle name="40 % - Accent5 3 2 3" xfId="1068"/>
    <cellStyle name="40 % - Accent5 3 2 3 2" xfId="2300"/>
    <cellStyle name="40 % - Accent5 3 2 3 2 2" xfId="4942"/>
    <cellStyle name="40 % - Accent5 3 2 3 2 2 2" xfId="10223"/>
    <cellStyle name="40 % - Accent5 3 2 3 2 2 2 2" xfId="28365"/>
    <cellStyle name="40 % - Accent5 3 2 3 2 2 3" xfId="17979"/>
    <cellStyle name="40 % - Accent5 3 2 3 2 2 4" xfId="23085"/>
    <cellStyle name="40 % - Accent5 3 2 3 2 3" xfId="7582"/>
    <cellStyle name="40 % - Accent5 3 2 3 2 3 2" xfId="25725"/>
    <cellStyle name="40 % - Accent5 3 2 3 2 4" xfId="12871"/>
    <cellStyle name="40 % - Accent5 3 2 3 2 5" xfId="15515"/>
    <cellStyle name="40 % - Accent5 3 2 3 2 6" xfId="20445"/>
    <cellStyle name="40 % - Accent5 3 2 3 3" xfId="3710"/>
    <cellStyle name="40 % - Accent5 3 2 3 3 2" xfId="8991"/>
    <cellStyle name="40 % - Accent5 3 2 3 3 2 2" xfId="27133"/>
    <cellStyle name="40 % - Accent5 3 2 3 3 3" xfId="16747"/>
    <cellStyle name="40 % - Accent5 3 2 3 3 4" xfId="21853"/>
    <cellStyle name="40 % - Accent5 3 2 3 4" xfId="6350"/>
    <cellStyle name="40 % - Accent5 3 2 3 4 2" xfId="24493"/>
    <cellStyle name="40 % - Accent5 3 2 3 5" xfId="11639"/>
    <cellStyle name="40 % - Accent5 3 2 3 6" xfId="14283"/>
    <cellStyle name="40 % - Accent5 3 2 3 7" xfId="19213"/>
    <cellStyle name="40 % - Accent5 3 2 4" xfId="1596"/>
    <cellStyle name="40 % - Accent5 3 2 4 2" xfId="4238"/>
    <cellStyle name="40 % - Accent5 3 2 4 2 2" xfId="9519"/>
    <cellStyle name="40 % - Accent5 3 2 4 2 2 2" xfId="27661"/>
    <cellStyle name="40 % - Accent5 3 2 4 2 3" xfId="17275"/>
    <cellStyle name="40 % - Accent5 3 2 4 2 4" xfId="22381"/>
    <cellStyle name="40 % - Accent5 3 2 4 3" xfId="6878"/>
    <cellStyle name="40 % - Accent5 3 2 4 3 2" xfId="25021"/>
    <cellStyle name="40 % - Accent5 3 2 4 4" xfId="12167"/>
    <cellStyle name="40 % - Accent5 3 2 4 5" xfId="14811"/>
    <cellStyle name="40 % - Accent5 3 2 4 6" xfId="19741"/>
    <cellStyle name="40 % - Accent5 3 2 5" xfId="3005"/>
    <cellStyle name="40 % - Accent5 3 2 5 2" xfId="8287"/>
    <cellStyle name="40 % - Accent5 3 2 5 2 2" xfId="26429"/>
    <cellStyle name="40 % - Accent5 3 2 5 3" xfId="16043"/>
    <cellStyle name="40 % - Accent5 3 2 5 4" xfId="21149"/>
    <cellStyle name="40 % - Accent5 3 2 6" xfId="5646"/>
    <cellStyle name="40 % - Accent5 3 2 6 2" xfId="23789"/>
    <cellStyle name="40 % - Accent5 3 2 7" xfId="10941"/>
    <cellStyle name="40 % - Accent5 3 2 8" xfId="13579"/>
    <cellStyle name="40 % - Accent5 3 2 9" xfId="18509"/>
    <cellStyle name="40 % - Accent5 3 3" xfId="539"/>
    <cellStyle name="40 % - Accent5 3 3 2" xfId="1244"/>
    <cellStyle name="40 % - Accent5 3 3 2 2" xfId="2476"/>
    <cellStyle name="40 % - Accent5 3 3 2 2 2" xfId="5118"/>
    <cellStyle name="40 % - Accent5 3 3 2 2 2 2" xfId="10399"/>
    <cellStyle name="40 % - Accent5 3 3 2 2 2 2 2" xfId="28541"/>
    <cellStyle name="40 % - Accent5 3 3 2 2 2 3" xfId="18155"/>
    <cellStyle name="40 % - Accent5 3 3 2 2 2 4" xfId="23261"/>
    <cellStyle name="40 % - Accent5 3 3 2 2 3" xfId="7758"/>
    <cellStyle name="40 % - Accent5 3 3 2 2 3 2" xfId="25901"/>
    <cellStyle name="40 % - Accent5 3 3 2 2 4" xfId="13047"/>
    <cellStyle name="40 % - Accent5 3 3 2 2 5" xfId="15691"/>
    <cellStyle name="40 % - Accent5 3 3 2 2 6" xfId="20621"/>
    <cellStyle name="40 % - Accent5 3 3 2 3" xfId="3886"/>
    <cellStyle name="40 % - Accent5 3 3 2 3 2" xfId="9167"/>
    <cellStyle name="40 % - Accent5 3 3 2 3 2 2" xfId="27309"/>
    <cellStyle name="40 % - Accent5 3 3 2 3 3" xfId="16923"/>
    <cellStyle name="40 % - Accent5 3 3 2 3 4" xfId="22029"/>
    <cellStyle name="40 % - Accent5 3 3 2 4" xfId="6526"/>
    <cellStyle name="40 % - Accent5 3 3 2 4 2" xfId="24669"/>
    <cellStyle name="40 % - Accent5 3 3 2 5" xfId="11815"/>
    <cellStyle name="40 % - Accent5 3 3 2 6" xfId="14459"/>
    <cellStyle name="40 % - Accent5 3 3 2 7" xfId="19389"/>
    <cellStyle name="40 % - Accent5 3 3 3" xfId="1772"/>
    <cellStyle name="40 % - Accent5 3 3 3 2" xfId="4414"/>
    <cellStyle name="40 % - Accent5 3 3 3 2 2" xfId="9695"/>
    <cellStyle name="40 % - Accent5 3 3 3 2 2 2" xfId="27837"/>
    <cellStyle name="40 % - Accent5 3 3 3 2 3" xfId="17451"/>
    <cellStyle name="40 % - Accent5 3 3 3 2 4" xfId="22557"/>
    <cellStyle name="40 % - Accent5 3 3 3 3" xfId="7054"/>
    <cellStyle name="40 % - Accent5 3 3 3 3 2" xfId="25197"/>
    <cellStyle name="40 % - Accent5 3 3 3 4" xfId="12343"/>
    <cellStyle name="40 % - Accent5 3 3 3 5" xfId="14987"/>
    <cellStyle name="40 % - Accent5 3 3 3 6" xfId="19917"/>
    <cellStyle name="40 % - Accent5 3 3 4" xfId="3181"/>
    <cellStyle name="40 % - Accent5 3 3 4 2" xfId="8463"/>
    <cellStyle name="40 % - Accent5 3 3 4 2 2" xfId="26605"/>
    <cellStyle name="40 % - Accent5 3 3 4 3" xfId="16219"/>
    <cellStyle name="40 % - Accent5 3 3 4 4" xfId="21325"/>
    <cellStyle name="40 % - Accent5 3 3 5" xfId="5822"/>
    <cellStyle name="40 % - Accent5 3 3 5 2" xfId="23965"/>
    <cellStyle name="40 % - Accent5 3 3 6" xfId="11113"/>
    <cellStyle name="40 % - Accent5 3 3 7" xfId="13755"/>
    <cellStyle name="40 % - Accent5 3 3 8" xfId="18685"/>
    <cellStyle name="40 % - Accent5 3 4" xfId="892"/>
    <cellStyle name="40 % - Accent5 3 4 2" xfId="2124"/>
    <cellStyle name="40 % - Accent5 3 4 2 2" xfId="4766"/>
    <cellStyle name="40 % - Accent5 3 4 2 2 2" xfId="10047"/>
    <cellStyle name="40 % - Accent5 3 4 2 2 2 2" xfId="28189"/>
    <cellStyle name="40 % - Accent5 3 4 2 2 3" xfId="17803"/>
    <cellStyle name="40 % - Accent5 3 4 2 2 4" xfId="22909"/>
    <cellStyle name="40 % - Accent5 3 4 2 3" xfId="7406"/>
    <cellStyle name="40 % - Accent5 3 4 2 3 2" xfId="25549"/>
    <cellStyle name="40 % - Accent5 3 4 2 4" xfId="12695"/>
    <cellStyle name="40 % - Accent5 3 4 2 5" xfId="15339"/>
    <cellStyle name="40 % - Accent5 3 4 2 6" xfId="20269"/>
    <cellStyle name="40 % - Accent5 3 4 3" xfId="3534"/>
    <cellStyle name="40 % - Accent5 3 4 3 2" xfId="8815"/>
    <cellStyle name="40 % - Accent5 3 4 3 2 2" xfId="26957"/>
    <cellStyle name="40 % - Accent5 3 4 3 3" xfId="16571"/>
    <cellStyle name="40 % - Accent5 3 4 3 4" xfId="21677"/>
    <cellStyle name="40 % - Accent5 3 4 4" xfId="6174"/>
    <cellStyle name="40 % - Accent5 3 4 4 2" xfId="24317"/>
    <cellStyle name="40 % - Accent5 3 4 5" xfId="11463"/>
    <cellStyle name="40 % - Accent5 3 4 6" xfId="14107"/>
    <cellStyle name="40 % - Accent5 3 4 7" xfId="19037"/>
    <cellStyle name="40 % - Accent5 3 5" xfId="1420"/>
    <cellStyle name="40 % - Accent5 3 5 2" xfId="4062"/>
    <cellStyle name="40 % - Accent5 3 5 2 2" xfId="9343"/>
    <cellStyle name="40 % - Accent5 3 5 2 2 2" xfId="27485"/>
    <cellStyle name="40 % - Accent5 3 5 2 3" xfId="17099"/>
    <cellStyle name="40 % - Accent5 3 5 2 4" xfId="22205"/>
    <cellStyle name="40 % - Accent5 3 5 3" xfId="6702"/>
    <cellStyle name="40 % - Accent5 3 5 3 2" xfId="24845"/>
    <cellStyle name="40 % - Accent5 3 5 4" xfId="11991"/>
    <cellStyle name="40 % - Accent5 3 5 5" xfId="14635"/>
    <cellStyle name="40 % - Accent5 3 5 6" xfId="19565"/>
    <cellStyle name="40 % - Accent5 3 6" xfId="2652"/>
    <cellStyle name="40 % - Accent5 3 6 2" xfId="5294"/>
    <cellStyle name="40 % - Accent5 3 6 2 2" xfId="10575"/>
    <cellStyle name="40 % - Accent5 3 6 2 2 2" xfId="28717"/>
    <cellStyle name="40 % - Accent5 3 6 2 3" xfId="23437"/>
    <cellStyle name="40 % - Accent5 3 6 3" xfId="7934"/>
    <cellStyle name="40 % - Accent5 3 6 3 2" xfId="26077"/>
    <cellStyle name="40 % - Accent5 3 6 4" xfId="13223"/>
    <cellStyle name="40 % - Accent5 3 6 5" xfId="15867"/>
    <cellStyle name="40 % - Accent5 3 6 6" xfId="20797"/>
    <cellStyle name="40 % - Accent5 3 7" xfId="2829"/>
    <cellStyle name="40 % - Accent5 3 7 2" xfId="8111"/>
    <cellStyle name="40 % - Accent5 3 7 2 2" xfId="26253"/>
    <cellStyle name="40 % - Accent5 3 7 3" xfId="20973"/>
    <cellStyle name="40 % - Accent5 3 8" xfId="5470"/>
    <cellStyle name="40 % - Accent5 3 8 2" xfId="23613"/>
    <cellStyle name="40 % - Accent5 3 9" xfId="10763"/>
    <cellStyle name="40 % - Accent5 4" xfId="275"/>
    <cellStyle name="40 % - Accent5 4 2" xfId="627"/>
    <cellStyle name="40 % - Accent5 4 2 2" xfId="1859"/>
    <cellStyle name="40 % - Accent5 4 2 2 2" xfId="4501"/>
    <cellStyle name="40 % - Accent5 4 2 2 2 2" xfId="9782"/>
    <cellStyle name="40 % - Accent5 4 2 2 2 2 2" xfId="27924"/>
    <cellStyle name="40 % - Accent5 4 2 2 2 3" xfId="17538"/>
    <cellStyle name="40 % - Accent5 4 2 2 2 4" xfId="22644"/>
    <cellStyle name="40 % - Accent5 4 2 2 3" xfId="7141"/>
    <cellStyle name="40 % - Accent5 4 2 2 3 2" xfId="25284"/>
    <cellStyle name="40 % - Accent5 4 2 2 4" xfId="12430"/>
    <cellStyle name="40 % - Accent5 4 2 2 5" xfId="15074"/>
    <cellStyle name="40 % - Accent5 4 2 2 6" xfId="20004"/>
    <cellStyle name="40 % - Accent5 4 2 3" xfId="3269"/>
    <cellStyle name="40 % - Accent5 4 2 3 2" xfId="8550"/>
    <cellStyle name="40 % - Accent5 4 2 3 2 2" xfId="26692"/>
    <cellStyle name="40 % - Accent5 4 2 3 3" xfId="16306"/>
    <cellStyle name="40 % - Accent5 4 2 3 4" xfId="21412"/>
    <cellStyle name="40 % - Accent5 4 2 4" xfId="5909"/>
    <cellStyle name="40 % - Accent5 4 2 4 2" xfId="24052"/>
    <cellStyle name="40 % - Accent5 4 2 5" xfId="11198"/>
    <cellStyle name="40 % - Accent5 4 2 6" xfId="13842"/>
    <cellStyle name="40 % - Accent5 4 2 7" xfId="18772"/>
    <cellStyle name="40 % - Accent5 4 3" xfId="979"/>
    <cellStyle name="40 % - Accent5 4 3 2" xfId="2211"/>
    <cellStyle name="40 % - Accent5 4 3 2 2" xfId="4853"/>
    <cellStyle name="40 % - Accent5 4 3 2 2 2" xfId="10134"/>
    <cellStyle name="40 % - Accent5 4 3 2 2 2 2" xfId="28276"/>
    <cellStyle name="40 % - Accent5 4 3 2 2 3" xfId="17890"/>
    <cellStyle name="40 % - Accent5 4 3 2 2 4" xfId="22996"/>
    <cellStyle name="40 % - Accent5 4 3 2 3" xfId="7493"/>
    <cellStyle name="40 % - Accent5 4 3 2 3 2" xfId="25636"/>
    <cellStyle name="40 % - Accent5 4 3 2 4" xfId="12782"/>
    <cellStyle name="40 % - Accent5 4 3 2 5" xfId="15426"/>
    <cellStyle name="40 % - Accent5 4 3 2 6" xfId="20356"/>
    <cellStyle name="40 % - Accent5 4 3 3" xfId="3621"/>
    <cellStyle name="40 % - Accent5 4 3 3 2" xfId="8902"/>
    <cellStyle name="40 % - Accent5 4 3 3 2 2" xfId="27044"/>
    <cellStyle name="40 % - Accent5 4 3 3 3" xfId="16658"/>
    <cellStyle name="40 % - Accent5 4 3 3 4" xfId="21764"/>
    <cellStyle name="40 % - Accent5 4 3 4" xfId="6261"/>
    <cellStyle name="40 % - Accent5 4 3 4 2" xfId="24404"/>
    <cellStyle name="40 % - Accent5 4 3 5" xfId="11550"/>
    <cellStyle name="40 % - Accent5 4 3 6" xfId="14194"/>
    <cellStyle name="40 % - Accent5 4 3 7" xfId="19124"/>
    <cellStyle name="40 % - Accent5 4 4" xfId="1507"/>
    <cellStyle name="40 % - Accent5 4 4 2" xfId="4149"/>
    <cellStyle name="40 % - Accent5 4 4 2 2" xfId="9430"/>
    <cellStyle name="40 % - Accent5 4 4 2 2 2" xfId="27572"/>
    <cellStyle name="40 % - Accent5 4 4 2 3" xfId="17186"/>
    <cellStyle name="40 % - Accent5 4 4 2 4" xfId="22292"/>
    <cellStyle name="40 % - Accent5 4 4 3" xfId="6789"/>
    <cellStyle name="40 % - Accent5 4 4 3 2" xfId="24932"/>
    <cellStyle name="40 % - Accent5 4 4 4" xfId="12078"/>
    <cellStyle name="40 % - Accent5 4 4 5" xfId="14722"/>
    <cellStyle name="40 % - Accent5 4 4 6" xfId="19652"/>
    <cellStyle name="40 % - Accent5 4 5" xfId="2916"/>
    <cellStyle name="40 % - Accent5 4 5 2" xfId="8198"/>
    <cellStyle name="40 % - Accent5 4 5 2 2" xfId="26340"/>
    <cellStyle name="40 % - Accent5 4 5 3" xfId="15954"/>
    <cellStyle name="40 % - Accent5 4 5 4" xfId="21060"/>
    <cellStyle name="40 % - Accent5 4 6" xfId="5557"/>
    <cellStyle name="40 % - Accent5 4 6 2" xfId="23700"/>
    <cellStyle name="40 % - Accent5 4 7" xfId="10855"/>
    <cellStyle name="40 % - Accent5 4 8" xfId="13490"/>
    <cellStyle name="40 % - Accent5 4 9" xfId="18421"/>
    <cellStyle name="40 % - Accent5 5" xfId="447"/>
    <cellStyle name="40 % - Accent5 5 2" xfId="1152"/>
    <cellStyle name="40 % - Accent5 5 2 2" xfId="2384"/>
    <cellStyle name="40 % - Accent5 5 2 2 2" xfId="5026"/>
    <cellStyle name="40 % - Accent5 5 2 2 2 2" xfId="10307"/>
    <cellStyle name="40 % - Accent5 5 2 2 2 2 2" xfId="28449"/>
    <cellStyle name="40 % - Accent5 5 2 2 2 3" xfId="18063"/>
    <cellStyle name="40 % - Accent5 5 2 2 2 4" xfId="23169"/>
    <cellStyle name="40 % - Accent5 5 2 2 3" xfId="7666"/>
    <cellStyle name="40 % - Accent5 5 2 2 3 2" xfId="25809"/>
    <cellStyle name="40 % - Accent5 5 2 2 4" xfId="12955"/>
    <cellStyle name="40 % - Accent5 5 2 2 5" xfId="15599"/>
    <cellStyle name="40 % - Accent5 5 2 2 6" xfId="20529"/>
    <cellStyle name="40 % - Accent5 5 2 3" xfId="3794"/>
    <cellStyle name="40 % - Accent5 5 2 3 2" xfId="9075"/>
    <cellStyle name="40 % - Accent5 5 2 3 2 2" xfId="27217"/>
    <cellStyle name="40 % - Accent5 5 2 3 3" xfId="16831"/>
    <cellStyle name="40 % - Accent5 5 2 3 4" xfId="21937"/>
    <cellStyle name="40 % - Accent5 5 2 4" xfId="6434"/>
    <cellStyle name="40 % - Accent5 5 2 4 2" xfId="24577"/>
    <cellStyle name="40 % - Accent5 5 2 5" xfId="11723"/>
    <cellStyle name="40 % - Accent5 5 2 6" xfId="14367"/>
    <cellStyle name="40 % - Accent5 5 2 7" xfId="19297"/>
    <cellStyle name="40 % - Accent5 5 3" xfId="1680"/>
    <cellStyle name="40 % - Accent5 5 3 2" xfId="4322"/>
    <cellStyle name="40 % - Accent5 5 3 2 2" xfId="9603"/>
    <cellStyle name="40 % - Accent5 5 3 2 2 2" xfId="27745"/>
    <cellStyle name="40 % - Accent5 5 3 2 3" xfId="17359"/>
    <cellStyle name="40 % - Accent5 5 3 2 4" xfId="22465"/>
    <cellStyle name="40 % - Accent5 5 3 3" xfId="6962"/>
    <cellStyle name="40 % - Accent5 5 3 3 2" xfId="25105"/>
    <cellStyle name="40 % - Accent5 5 3 4" xfId="12251"/>
    <cellStyle name="40 % - Accent5 5 3 5" xfId="14895"/>
    <cellStyle name="40 % - Accent5 5 3 6" xfId="19825"/>
    <cellStyle name="40 % - Accent5 5 4" xfId="3089"/>
    <cellStyle name="40 % - Accent5 5 4 2" xfId="8371"/>
    <cellStyle name="40 % - Accent5 5 4 2 2" xfId="26513"/>
    <cellStyle name="40 % - Accent5 5 4 3" xfId="16127"/>
    <cellStyle name="40 % - Accent5 5 4 4" xfId="21233"/>
    <cellStyle name="40 % - Accent5 5 5" xfId="5730"/>
    <cellStyle name="40 % - Accent5 5 5 2" xfId="23873"/>
    <cellStyle name="40 % - Accent5 5 6" xfId="11023"/>
    <cellStyle name="40 % - Accent5 5 7" xfId="13663"/>
    <cellStyle name="40 % - Accent5 5 8" xfId="18593"/>
    <cellStyle name="40 % - Accent5 6" xfId="800"/>
    <cellStyle name="40 % - Accent5 6 2" xfId="2032"/>
    <cellStyle name="40 % - Accent5 6 2 2" xfId="4674"/>
    <cellStyle name="40 % - Accent5 6 2 2 2" xfId="9955"/>
    <cellStyle name="40 % - Accent5 6 2 2 2 2" xfId="28097"/>
    <cellStyle name="40 % - Accent5 6 2 2 3" xfId="17711"/>
    <cellStyle name="40 % - Accent5 6 2 2 4" xfId="22817"/>
    <cellStyle name="40 % - Accent5 6 2 3" xfId="7314"/>
    <cellStyle name="40 % - Accent5 6 2 3 2" xfId="25457"/>
    <cellStyle name="40 % - Accent5 6 2 4" xfId="12603"/>
    <cellStyle name="40 % - Accent5 6 2 5" xfId="15247"/>
    <cellStyle name="40 % - Accent5 6 2 6" xfId="20177"/>
    <cellStyle name="40 % - Accent5 6 3" xfId="3442"/>
    <cellStyle name="40 % - Accent5 6 3 2" xfId="8723"/>
    <cellStyle name="40 % - Accent5 6 3 2 2" xfId="26865"/>
    <cellStyle name="40 % - Accent5 6 3 3" xfId="16479"/>
    <cellStyle name="40 % - Accent5 6 3 4" xfId="21585"/>
    <cellStyle name="40 % - Accent5 6 4" xfId="6082"/>
    <cellStyle name="40 % - Accent5 6 4 2" xfId="24225"/>
    <cellStyle name="40 % - Accent5 6 5" xfId="11371"/>
    <cellStyle name="40 % - Accent5 6 6" xfId="14015"/>
    <cellStyle name="40 % - Accent5 6 7" xfId="18945"/>
    <cellStyle name="40 % - Accent5 7" xfId="1331"/>
    <cellStyle name="40 % - Accent5 7 2" xfId="3973"/>
    <cellStyle name="40 % - Accent5 7 2 2" xfId="9254"/>
    <cellStyle name="40 % - Accent5 7 2 2 2" xfId="27396"/>
    <cellStyle name="40 % - Accent5 7 2 3" xfId="17010"/>
    <cellStyle name="40 % - Accent5 7 2 4" xfId="22116"/>
    <cellStyle name="40 % - Accent5 7 3" xfId="6613"/>
    <cellStyle name="40 % - Accent5 7 3 2" xfId="24756"/>
    <cellStyle name="40 % - Accent5 7 4" xfId="11902"/>
    <cellStyle name="40 % - Accent5 7 5" xfId="14546"/>
    <cellStyle name="40 % - Accent5 7 6" xfId="19476"/>
    <cellStyle name="40 % - Accent5 8" xfId="2560"/>
    <cellStyle name="40 % - Accent5 8 2" xfId="5202"/>
    <cellStyle name="40 % - Accent5 8 2 2" xfId="10483"/>
    <cellStyle name="40 % - Accent5 8 2 2 2" xfId="28625"/>
    <cellStyle name="40 % - Accent5 8 2 3" xfId="23345"/>
    <cellStyle name="40 % - Accent5 8 3" xfId="7842"/>
    <cellStyle name="40 % - Accent5 8 3 2" xfId="25985"/>
    <cellStyle name="40 % - Accent5 8 4" xfId="13131"/>
    <cellStyle name="40 % - Accent5 8 5" xfId="15778"/>
    <cellStyle name="40 % - Accent5 8 6" xfId="20705"/>
    <cellStyle name="40 % - Accent5 9" xfId="2736"/>
    <cellStyle name="40 % - Accent5 9 2" xfId="8018"/>
    <cellStyle name="40 % - Accent5 9 2 2" xfId="26161"/>
    <cellStyle name="40 % - Accent5 9 3" xfId="20881"/>
    <cellStyle name="40 % - Accent6" xfId="40" builtinId="51" customBuiltin="1"/>
    <cellStyle name="40 % - Accent6 10" xfId="5380"/>
    <cellStyle name="40 % - Accent6 10 2" xfId="23523"/>
    <cellStyle name="40 % - Accent6 11" xfId="10674"/>
    <cellStyle name="40 % - Accent6 12" xfId="13316"/>
    <cellStyle name="40 % - Accent6 13" xfId="18241"/>
    <cellStyle name="40 % - Accent6 2" xfId="114"/>
    <cellStyle name="40 % - Accent6 2 10" xfId="10698"/>
    <cellStyle name="40 % - Accent6 2 11" xfId="13371"/>
    <cellStyle name="40 % - Accent6 2 12" xfId="18300"/>
    <cellStyle name="40 % - Accent6 2 2" xfId="233"/>
    <cellStyle name="40 % - Accent6 2 2 10" xfId="13458"/>
    <cellStyle name="40 % - Accent6 2 2 11" xfId="18388"/>
    <cellStyle name="40 % - Accent6 2 2 2" xfId="418"/>
    <cellStyle name="40 % - Accent6 2 2 2 2" xfId="771"/>
    <cellStyle name="40 % - Accent6 2 2 2 2 2" xfId="2003"/>
    <cellStyle name="40 % - Accent6 2 2 2 2 2 2" xfId="4645"/>
    <cellStyle name="40 % - Accent6 2 2 2 2 2 2 2" xfId="9926"/>
    <cellStyle name="40 % - Accent6 2 2 2 2 2 2 2 2" xfId="28068"/>
    <cellStyle name="40 % - Accent6 2 2 2 2 2 2 3" xfId="17682"/>
    <cellStyle name="40 % - Accent6 2 2 2 2 2 2 4" xfId="22788"/>
    <cellStyle name="40 % - Accent6 2 2 2 2 2 3" xfId="7285"/>
    <cellStyle name="40 % - Accent6 2 2 2 2 2 3 2" xfId="25428"/>
    <cellStyle name="40 % - Accent6 2 2 2 2 2 4" xfId="12574"/>
    <cellStyle name="40 % - Accent6 2 2 2 2 2 5" xfId="15218"/>
    <cellStyle name="40 % - Accent6 2 2 2 2 2 6" xfId="20148"/>
    <cellStyle name="40 % - Accent6 2 2 2 2 3" xfId="3413"/>
    <cellStyle name="40 % - Accent6 2 2 2 2 3 2" xfId="8694"/>
    <cellStyle name="40 % - Accent6 2 2 2 2 3 2 2" xfId="26836"/>
    <cellStyle name="40 % - Accent6 2 2 2 2 3 3" xfId="16450"/>
    <cellStyle name="40 % - Accent6 2 2 2 2 3 4" xfId="21556"/>
    <cellStyle name="40 % - Accent6 2 2 2 2 4" xfId="6053"/>
    <cellStyle name="40 % - Accent6 2 2 2 2 4 2" xfId="24196"/>
    <cellStyle name="40 % - Accent6 2 2 2 2 5" xfId="11342"/>
    <cellStyle name="40 % - Accent6 2 2 2 2 6" xfId="13986"/>
    <cellStyle name="40 % - Accent6 2 2 2 2 7" xfId="18916"/>
    <cellStyle name="40 % - Accent6 2 2 2 3" xfId="1123"/>
    <cellStyle name="40 % - Accent6 2 2 2 3 2" xfId="2355"/>
    <cellStyle name="40 % - Accent6 2 2 2 3 2 2" xfId="4997"/>
    <cellStyle name="40 % - Accent6 2 2 2 3 2 2 2" xfId="10278"/>
    <cellStyle name="40 % - Accent6 2 2 2 3 2 2 2 2" xfId="28420"/>
    <cellStyle name="40 % - Accent6 2 2 2 3 2 2 3" xfId="18034"/>
    <cellStyle name="40 % - Accent6 2 2 2 3 2 2 4" xfId="23140"/>
    <cellStyle name="40 % - Accent6 2 2 2 3 2 3" xfId="7637"/>
    <cellStyle name="40 % - Accent6 2 2 2 3 2 3 2" xfId="25780"/>
    <cellStyle name="40 % - Accent6 2 2 2 3 2 4" xfId="12926"/>
    <cellStyle name="40 % - Accent6 2 2 2 3 2 5" xfId="15570"/>
    <cellStyle name="40 % - Accent6 2 2 2 3 2 6" xfId="20500"/>
    <cellStyle name="40 % - Accent6 2 2 2 3 3" xfId="3765"/>
    <cellStyle name="40 % - Accent6 2 2 2 3 3 2" xfId="9046"/>
    <cellStyle name="40 % - Accent6 2 2 2 3 3 2 2" xfId="27188"/>
    <cellStyle name="40 % - Accent6 2 2 2 3 3 3" xfId="16802"/>
    <cellStyle name="40 % - Accent6 2 2 2 3 3 4" xfId="21908"/>
    <cellStyle name="40 % - Accent6 2 2 2 3 4" xfId="6405"/>
    <cellStyle name="40 % - Accent6 2 2 2 3 4 2" xfId="24548"/>
    <cellStyle name="40 % - Accent6 2 2 2 3 5" xfId="11694"/>
    <cellStyle name="40 % - Accent6 2 2 2 3 6" xfId="14338"/>
    <cellStyle name="40 % - Accent6 2 2 2 3 7" xfId="19268"/>
    <cellStyle name="40 % - Accent6 2 2 2 4" xfId="1651"/>
    <cellStyle name="40 % - Accent6 2 2 2 4 2" xfId="4293"/>
    <cellStyle name="40 % - Accent6 2 2 2 4 2 2" xfId="9574"/>
    <cellStyle name="40 % - Accent6 2 2 2 4 2 2 2" xfId="27716"/>
    <cellStyle name="40 % - Accent6 2 2 2 4 2 3" xfId="17330"/>
    <cellStyle name="40 % - Accent6 2 2 2 4 2 4" xfId="22436"/>
    <cellStyle name="40 % - Accent6 2 2 2 4 3" xfId="6933"/>
    <cellStyle name="40 % - Accent6 2 2 2 4 3 2" xfId="25076"/>
    <cellStyle name="40 % - Accent6 2 2 2 4 4" xfId="12222"/>
    <cellStyle name="40 % - Accent6 2 2 2 4 5" xfId="14866"/>
    <cellStyle name="40 % - Accent6 2 2 2 4 6" xfId="19796"/>
    <cellStyle name="40 % - Accent6 2 2 2 5" xfId="3060"/>
    <cellStyle name="40 % - Accent6 2 2 2 5 2" xfId="8342"/>
    <cellStyle name="40 % - Accent6 2 2 2 5 2 2" xfId="26484"/>
    <cellStyle name="40 % - Accent6 2 2 2 5 3" xfId="16098"/>
    <cellStyle name="40 % - Accent6 2 2 2 5 4" xfId="21204"/>
    <cellStyle name="40 % - Accent6 2 2 2 6" xfId="5701"/>
    <cellStyle name="40 % - Accent6 2 2 2 6 2" xfId="23844"/>
    <cellStyle name="40 % - Accent6 2 2 2 7" xfId="10994"/>
    <cellStyle name="40 % - Accent6 2 2 2 8" xfId="13634"/>
    <cellStyle name="40 % - Accent6 2 2 2 9" xfId="18564"/>
    <cellStyle name="40 % - Accent6 2 2 3" xfId="594"/>
    <cellStyle name="40 % - Accent6 2 2 3 2" xfId="1299"/>
    <cellStyle name="40 % - Accent6 2 2 3 2 2" xfId="2531"/>
    <cellStyle name="40 % - Accent6 2 2 3 2 2 2" xfId="5173"/>
    <cellStyle name="40 % - Accent6 2 2 3 2 2 2 2" xfId="10454"/>
    <cellStyle name="40 % - Accent6 2 2 3 2 2 2 2 2" xfId="28596"/>
    <cellStyle name="40 % - Accent6 2 2 3 2 2 2 3" xfId="18210"/>
    <cellStyle name="40 % - Accent6 2 2 3 2 2 2 4" xfId="23316"/>
    <cellStyle name="40 % - Accent6 2 2 3 2 2 3" xfId="7813"/>
    <cellStyle name="40 % - Accent6 2 2 3 2 2 3 2" xfId="25956"/>
    <cellStyle name="40 % - Accent6 2 2 3 2 2 4" xfId="13102"/>
    <cellStyle name="40 % - Accent6 2 2 3 2 2 5" xfId="15746"/>
    <cellStyle name="40 % - Accent6 2 2 3 2 2 6" xfId="20676"/>
    <cellStyle name="40 % - Accent6 2 2 3 2 3" xfId="3941"/>
    <cellStyle name="40 % - Accent6 2 2 3 2 3 2" xfId="9222"/>
    <cellStyle name="40 % - Accent6 2 2 3 2 3 2 2" xfId="27364"/>
    <cellStyle name="40 % - Accent6 2 2 3 2 3 3" xfId="16978"/>
    <cellStyle name="40 % - Accent6 2 2 3 2 3 4" xfId="22084"/>
    <cellStyle name="40 % - Accent6 2 2 3 2 4" xfId="6581"/>
    <cellStyle name="40 % - Accent6 2 2 3 2 4 2" xfId="24724"/>
    <cellStyle name="40 % - Accent6 2 2 3 2 5" xfId="11870"/>
    <cellStyle name="40 % - Accent6 2 2 3 2 6" xfId="14514"/>
    <cellStyle name="40 % - Accent6 2 2 3 2 7" xfId="19444"/>
    <cellStyle name="40 % - Accent6 2 2 3 3" xfId="1827"/>
    <cellStyle name="40 % - Accent6 2 2 3 3 2" xfId="4469"/>
    <cellStyle name="40 % - Accent6 2 2 3 3 2 2" xfId="9750"/>
    <cellStyle name="40 % - Accent6 2 2 3 3 2 2 2" xfId="27892"/>
    <cellStyle name="40 % - Accent6 2 2 3 3 2 3" xfId="17506"/>
    <cellStyle name="40 % - Accent6 2 2 3 3 2 4" xfId="22612"/>
    <cellStyle name="40 % - Accent6 2 2 3 3 3" xfId="7109"/>
    <cellStyle name="40 % - Accent6 2 2 3 3 3 2" xfId="25252"/>
    <cellStyle name="40 % - Accent6 2 2 3 3 4" xfId="12398"/>
    <cellStyle name="40 % - Accent6 2 2 3 3 5" xfId="15042"/>
    <cellStyle name="40 % - Accent6 2 2 3 3 6" xfId="19972"/>
    <cellStyle name="40 % - Accent6 2 2 3 4" xfId="3236"/>
    <cellStyle name="40 % - Accent6 2 2 3 4 2" xfId="8518"/>
    <cellStyle name="40 % - Accent6 2 2 3 4 2 2" xfId="26660"/>
    <cellStyle name="40 % - Accent6 2 2 3 4 3" xfId="16274"/>
    <cellStyle name="40 % - Accent6 2 2 3 4 4" xfId="21380"/>
    <cellStyle name="40 % - Accent6 2 2 3 5" xfId="5877"/>
    <cellStyle name="40 % - Accent6 2 2 3 5 2" xfId="24020"/>
    <cellStyle name="40 % - Accent6 2 2 3 6" xfId="11166"/>
    <cellStyle name="40 % - Accent6 2 2 3 7" xfId="13810"/>
    <cellStyle name="40 % - Accent6 2 2 3 8" xfId="18740"/>
    <cellStyle name="40 % - Accent6 2 2 4" xfId="947"/>
    <cellStyle name="40 % - Accent6 2 2 4 2" xfId="2179"/>
    <cellStyle name="40 % - Accent6 2 2 4 2 2" xfId="4821"/>
    <cellStyle name="40 % - Accent6 2 2 4 2 2 2" xfId="10102"/>
    <cellStyle name="40 % - Accent6 2 2 4 2 2 2 2" xfId="28244"/>
    <cellStyle name="40 % - Accent6 2 2 4 2 2 3" xfId="17858"/>
    <cellStyle name="40 % - Accent6 2 2 4 2 2 4" xfId="22964"/>
    <cellStyle name="40 % - Accent6 2 2 4 2 3" xfId="7461"/>
    <cellStyle name="40 % - Accent6 2 2 4 2 3 2" xfId="25604"/>
    <cellStyle name="40 % - Accent6 2 2 4 2 4" xfId="12750"/>
    <cellStyle name="40 % - Accent6 2 2 4 2 5" xfId="15394"/>
    <cellStyle name="40 % - Accent6 2 2 4 2 6" xfId="20324"/>
    <cellStyle name="40 % - Accent6 2 2 4 3" xfId="3589"/>
    <cellStyle name="40 % - Accent6 2 2 4 3 2" xfId="8870"/>
    <cellStyle name="40 % - Accent6 2 2 4 3 2 2" xfId="27012"/>
    <cellStyle name="40 % - Accent6 2 2 4 3 3" xfId="16626"/>
    <cellStyle name="40 % - Accent6 2 2 4 3 4" xfId="21732"/>
    <cellStyle name="40 % - Accent6 2 2 4 4" xfId="6229"/>
    <cellStyle name="40 % - Accent6 2 2 4 4 2" xfId="24372"/>
    <cellStyle name="40 % - Accent6 2 2 4 5" xfId="11518"/>
    <cellStyle name="40 % - Accent6 2 2 4 6" xfId="14162"/>
    <cellStyle name="40 % - Accent6 2 2 4 7" xfId="19092"/>
    <cellStyle name="40 % - Accent6 2 2 5" xfId="1475"/>
    <cellStyle name="40 % - Accent6 2 2 5 2" xfId="4117"/>
    <cellStyle name="40 % - Accent6 2 2 5 2 2" xfId="9398"/>
    <cellStyle name="40 % - Accent6 2 2 5 2 2 2" xfId="27540"/>
    <cellStyle name="40 % - Accent6 2 2 5 2 3" xfId="17154"/>
    <cellStyle name="40 % - Accent6 2 2 5 2 4" xfId="22260"/>
    <cellStyle name="40 % - Accent6 2 2 5 3" xfId="6757"/>
    <cellStyle name="40 % - Accent6 2 2 5 3 2" xfId="24900"/>
    <cellStyle name="40 % - Accent6 2 2 5 4" xfId="12046"/>
    <cellStyle name="40 % - Accent6 2 2 5 5" xfId="14690"/>
    <cellStyle name="40 % - Accent6 2 2 5 6" xfId="19620"/>
    <cellStyle name="40 % - Accent6 2 2 6" xfId="2707"/>
    <cellStyle name="40 % - Accent6 2 2 6 2" xfId="5349"/>
    <cellStyle name="40 % - Accent6 2 2 6 2 2" xfId="10630"/>
    <cellStyle name="40 % - Accent6 2 2 6 2 2 2" xfId="28772"/>
    <cellStyle name="40 % - Accent6 2 2 6 2 3" xfId="23492"/>
    <cellStyle name="40 % - Accent6 2 2 6 3" xfId="7989"/>
    <cellStyle name="40 % - Accent6 2 2 6 3 2" xfId="26132"/>
    <cellStyle name="40 % - Accent6 2 2 6 4" xfId="13278"/>
    <cellStyle name="40 % - Accent6 2 2 6 5" xfId="15922"/>
    <cellStyle name="40 % - Accent6 2 2 6 6" xfId="20852"/>
    <cellStyle name="40 % - Accent6 2 2 7" xfId="2884"/>
    <cellStyle name="40 % - Accent6 2 2 7 2" xfId="8166"/>
    <cellStyle name="40 % - Accent6 2 2 7 2 2" xfId="26308"/>
    <cellStyle name="40 % - Accent6 2 2 7 3" xfId="21028"/>
    <cellStyle name="40 % - Accent6 2 2 8" xfId="5525"/>
    <cellStyle name="40 % - Accent6 2 2 8 2" xfId="23668"/>
    <cellStyle name="40 % - Accent6 2 2 9" xfId="10818"/>
    <cellStyle name="40 % - Accent6 2 3" xfId="331"/>
    <cellStyle name="40 % - Accent6 2 3 2" xfId="684"/>
    <cellStyle name="40 % - Accent6 2 3 2 2" xfId="1916"/>
    <cellStyle name="40 % - Accent6 2 3 2 2 2" xfId="4558"/>
    <cellStyle name="40 % - Accent6 2 3 2 2 2 2" xfId="9839"/>
    <cellStyle name="40 % - Accent6 2 3 2 2 2 2 2" xfId="27981"/>
    <cellStyle name="40 % - Accent6 2 3 2 2 2 3" xfId="17595"/>
    <cellStyle name="40 % - Accent6 2 3 2 2 2 4" xfId="22701"/>
    <cellStyle name="40 % - Accent6 2 3 2 2 3" xfId="7198"/>
    <cellStyle name="40 % - Accent6 2 3 2 2 3 2" xfId="25341"/>
    <cellStyle name="40 % - Accent6 2 3 2 2 4" xfId="12487"/>
    <cellStyle name="40 % - Accent6 2 3 2 2 5" xfId="15131"/>
    <cellStyle name="40 % - Accent6 2 3 2 2 6" xfId="20061"/>
    <cellStyle name="40 % - Accent6 2 3 2 3" xfId="3326"/>
    <cellStyle name="40 % - Accent6 2 3 2 3 2" xfId="8607"/>
    <cellStyle name="40 % - Accent6 2 3 2 3 2 2" xfId="26749"/>
    <cellStyle name="40 % - Accent6 2 3 2 3 3" xfId="16363"/>
    <cellStyle name="40 % - Accent6 2 3 2 3 4" xfId="21469"/>
    <cellStyle name="40 % - Accent6 2 3 2 4" xfId="5966"/>
    <cellStyle name="40 % - Accent6 2 3 2 4 2" xfId="24109"/>
    <cellStyle name="40 % - Accent6 2 3 2 5" xfId="11255"/>
    <cellStyle name="40 % - Accent6 2 3 2 6" xfId="13899"/>
    <cellStyle name="40 % - Accent6 2 3 2 7" xfId="18829"/>
    <cellStyle name="40 % - Accent6 2 3 3" xfId="1036"/>
    <cellStyle name="40 % - Accent6 2 3 3 2" xfId="2268"/>
    <cellStyle name="40 % - Accent6 2 3 3 2 2" xfId="4910"/>
    <cellStyle name="40 % - Accent6 2 3 3 2 2 2" xfId="10191"/>
    <cellStyle name="40 % - Accent6 2 3 3 2 2 2 2" xfId="28333"/>
    <cellStyle name="40 % - Accent6 2 3 3 2 2 3" xfId="17947"/>
    <cellStyle name="40 % - Accent6 2 3 3 2 2 4" xfId="23053"/>
    <cellStyle name="40 % - Accent6 2 3 3 2 3" xfId="7550"/>
    <cellStyle name="40 % - Accent6 2 3 3 2 3 2" xfId="25693"/>
    <cellStyle name="40 % - Accent6 2 3 3 2 4" xfId="12839"/>
    <cellStyle name="40 % - Accent6 2 3 3 2 5" xfId="15483"/>
    <cellStyle name="40 % - Accent6 2 3 3 2 6" xfId="20413"/>
    <cellStyle name="40 % - Accent6 2 3 3 3" xfId="3678"/>
    <cellStyle name="40 % - Accent6 2 3 3 3 2" xfId="8959"/>
    <cellStyle name="40 % - Accent6 2 3 3 3 2 2" xfId="27101"/>
    <cellStyle name="40 % - Accent6 2 3 3 3 3" xfId="16715"/>
    <cellStyle name="40 % - Accent6 2 3 3 3 4" xfId="21821"/>
    <cellStyle name="40 % - Accent6 2 3 3 4" xfId="6318"/>
    <cellStyle name="40 % - Accent6 2 3 3 4 2" xfId="24461"/>
    <cellStyle name="40 % - Accent6 2 3 3 5" xfId="11607"/>
    <cellStyle name="40 % - Accent6 2 3 3 6" xfId="14251"/>
    <cellStyle name="40 % - Accent6 2 3 3 7" xfId="19181"/>
    <cellStyle name="40 % - Accent6 2 3 4" xfId="1564"/>
    <cellStyle name="40 % - Accent6 2 3 4 2" xfId="4206"/>
    <cellStyle name="40 % - Accent6 2 3 4 2 2" xfId="9487"/>
    <cellStyle name="40 % - Accent6 2 3 4 2 2 2" xfId="27629"/>
    <cellStyle name="40 % - Accent6 2 3 4 2 3" xfId="17243"/>
    <cellStyle name="40 % - Accent6 2 3 4 2 4" xfId="22349"/>
    <cellStyle name="40 % - Accent6 2 3 4 3" xfId="6846"/>
    <cellStyle name="40 % - Accent6 2 3 4 3 2" xfId="24989"/>
    <cellStyle name="40 % - Accent6 2 3 4 4" xfId="12135"/>
    <cellStyle name="40 % - Accent6 2 3 4 5" xfId="14779"/>
    <cellStyle name="40 % - Accent6 2 3 4 6" xfId="19709"/>
    <cellStyle name="40 % - Accent6 2 3 5" xfId="2973"/>
    <cellStyle name="40 % - Accent6 2 3 5 2" xfId="8255"/>
    <cellStyle name="40 % - Accent6 2 3 5 2 2" xfId="26397"/>
    <cellStyle name="40 % - Accent6 2 3 5 3" xfId="16011"/>
    <cellStyle name="40 % - Accent6 2 3 5 4" xfId="21117"/>
    <cellStyle name="40 % - Accent6 2 3 6" xfId="5614"/>
    <cellStyle name="40 % - Accent6 2 3 6 2" xfId="23757"/>
    <cellStyle name="40 % - Accent6 2 3 7" xfId="10909"/>
    <cellStyle name="40 % - Accent6 2 3 8" xfId="13547"/>
    <cellStyle name="40 % - Accent6 2 3 9" xfId="18477"/>
    <cellStyle name="40 % - Accent6 2 4" xfId="507"/>
    <cellStyle name="40 % - Accent6 2 4 2" xfId="1212"/>
    <cellStyle name="40 % - Accent6 2 4 2 2" xfId="2444"/>
    <cellStyle name="40 % - Accent6 2 4 2 2 2" xfId="5086"/>
    <cellStyle name="40 % - Accent6 2 4 2 2 2 2" xfId="10367"/>
    <cellStyle name="40 % - Accent6 2 4 2 2 2 2 2" xfId="28509"/>
    <cellStyle name="40 % - Accent6 2 4 2 2 2 3" xfId="18123"/>
    <cellStyle name="40 % - Accent6 2 4 2 2 2 4" xfId="23229"/>
    <cellStyle name="40 % - Accent6 2 4 2 2 3" xfId="7726"/>
    <cellStyle name="40 % - Accent6 2 4 2 2 3 2" xfId="25869"/>
    <cellStyle name="40 % - Accent6 2 4 2 2 4" xfId="13015"/>
    <cellStyle name="40 % - Accent6 2 4 2 2 5" xfId="15659"/>
    <cellStyle name="40 % - Accent6 2 4 2 2 6" xfId="20589"/>
    <cellStyle name="40 % - Accent6 2 4 2 3" xfId="3854"/>
    <cellStyle name="40 % - Accent6 2 4 2 3 2" xfId="9135"/>
    <cellStyle name="40 % - Accent6 2 4 2 3 2 2" xfId="27277"/>
    <cellStyle name="40 % - Accent6 2 4 2 3 3" xfId="16891"/>
    <cellStyle name="40 % - Accent6 2 4 2 3 4" xfId="21997"/>
    <cellStyle name="40 % - Accent6 2 4 2 4" xfId="6494"/>
    <cellStyle name="40 % - Accent6 2 4 2 4 2" xfId="24637"/>
    <cellStyle name="40 % - Accent6 2 4 2 5" xfId="11783"/>
    <cellStyle name="40 % - Accent6 2 4 2 6" xfId="14427"/>
    <cellStyle name="40 % - Accent6 2 4 2 7" xfId="19357"/>
    <cellStyle name="40 % - Accent6 2 4 3" xfId="1740"/>
    <cellStyle name="40 % - Accent6 2 4 3 2" xfId="4382"/>
    <cellStyle name="40 % - Accent6 2 4 3 2 2" xfId="9663"/>
    <cellStyle name="40 % - Accent6 2 4 3 2 2 2" xfId="27805"/>
    <cellStyle name="40 % - Accent6 2 4 3 2 3" xfId="17419"/>
    <cellStyle name="40 % - Accent6 2 4 3 2 4" xfId="22525"/>
    <cellStyle name="40 % - Accent6 2 4 3 3" xfId="7022"/>
    <cellStyle name="40 % - Accent6 2 4 3 3 2" xfId="25165"/>
    <cellStyle name="40 % - Accent6 2 4 3 4" xfId="12311"/>
    <cellStyle name="40 % - Accent6 2 4 3 5" xfId="14955"/>
    <cellStyle name="40 % - Accent6 2 4 3 6" xfId="19885"/>
    <cellStyle name="40 % - Accent6 2 4 4" xfId="3149"/>
    <cellStyle name="40 % - Accent6 2 4 4 2" xfId="8431"/>
    <cellStyle name="40 % - Accent6 2 4 4 2 2" xfId="26573"/>
    <cellStyle name="40 % - Accent6 2 4 4 3" xfId="16187"/>
    <cellStyle name="40 % - Accent6 2 4 4 4" xfId="21293"/>
    <cellStyle name="40 % - Accent6 2 4 5" xfId="5790"/>
    <cellStyle name="40 % - Accent6 2 4 5 2" xfId="23933"/>
    <cellStyle name="40 % - Accent6 2 4 6" xfId="11081"/>
    <cellStyle name="40 % - Accent6 2 4 7" xfId="13723"/>
    <cellStyle name="40 % - Accent6 2 4 8" xfId="18653"/>
    <cellStyle name="40 % - Accent6 2 5" xfId="860"/>
    <cellStyle name="40 % - Accent6 2 5 2" xfId="2092"/>
    <cellStyle name="40 % - Accent6 2 5 2 2" xfId="4734"/>
    <cellStyle name="40 % - Accent6 2 5 2 2 2" xfId="10015"/>
    <cellStyle name="40 % - Accent6 2 5 2 2 2 2" xfId="28157"/>
    <cellStyle name="40 % - Accent6 2 5 2 2 3" xfId="17771"/>
    <cellStyle name="40 % - Accent6 2 5 2 2 4" xfId="22877"/>
    <cellStyle name="40 % - Accent6 2 5 2 3" xfId="7374"/>
    <cellStyle name="40 % - Accent6 2 5 2 3 2" xfId="25517"/>
    <cellStyle name="40 % - Accent6 2 5 2 4" xfId="12663"/>
    <cellStyle name="40 % - Accent6 2 5 2 5" xfId="15307"/>
    <cellStyle name="40 % - Accent6 2 5 2 6" xfId="20237"/>
    <cellStyle name="40 % - Accent6 2 5 3" xfId="3502"/>
    <cellStyle name="40 % - Accent6 2 5 3 2" xfId="8783"/>
    <cellStyle name="40 % - Accent6 2 5 3 2 2" xfId="26925"/>
    <cellStyle name="40 % - Accent6 2 5 3 3" xfId="16539"/>
    <cellStyle name="40 % - Accent6 2 5 3 4" xfId="21645"/>
    <cellStyle name="40 % - Accent6 2 5 4" xfId="6142"/>
    <cellStyle name="40 % - Accent6 2 5 4 2" xfId="24285"/>
    <cellStyle name="40 % - Accent6 2 5 5" xfId="11431"/>
    <cellStyle name="40 % - Accent6 2 5 6" xfId="14075"/>
    <cellStyle name="40 % - Accent6 2 5 7" xfId="19005"/>
    <cellStyle name="40 % - Accent6 2 6" xfId="1388"/>
    <cellStyle name="40 % - Accent6 2 6 2" xfId="4030"/>
    <cellStyle name="40 % - Accent6 2 6 2 2" xfId="9311"/>
    <cellStyle name="40 % - Accent6 2 6 2 2 2" xfId="27453"/>
    <cellStyle name="40 % - Accent6 2 6 2 3" xfId="17067"/>
    <cellStyle name="40 % - Accent6 2 6 2 4" xfId="22173"/>
    <cellStyle name="40 % - Accent6 2 6 3" xfId="6670"/>
    <cellStyle name="40 % - Accent6 2 6 3 2" xfId="24813"/>
    <cellStyle name="40 % - Accent6 2 6 4" xfId="11959"/>
    <cellStyle name="40 % - Accent6 2 6 5" xfId="14603"/>
    <cellStyle name="40 % - Accent6 2 6 6" xfId="19533"/>
    <cellStyle name="40 % - Accent6 2 7" xfId="2620"/>
    <cellStyle name="40 % - Accent6 2 7 2" xfId="5262"/>
    <cellStyle name="40 % - Accent6 2 7 2 2" xfId="10543"/>
    <cellStyle name="40 % - Accent6 2 7 2 2 2" xfId="28685"/>
    <cellStyle name="40 % - Accent6 2 7 2 3" xfId="23405"/>
    <cellStyle name="40 % - Accent6 2 7 3" xfId="7902"/>
    <cellStyle name="40 % - Accent6 2 7 3 2" xfId="26045"/>
    <cellStyle name="40 % - Accent6 2 7 4" xfId="13191"/>
    <cellStyle name="40 % - Accent6 2 7 5" xfId="15835"/>
    <cellStyle name="40 % - Accent6 2 7 6" xfId="20765"/>
    <cellStyle name="40 % - Accent6 2 8" xfId="2797"/>
    <cellStyle name="40 % - Accent6 2 8 2" xfId="8079"/>
    <cellStyle name="40 % - Accent6 2 8 2 2" xfId="26221"/>
    <cellStyle name="40 % - Accent6 2 8 3" xfId="20941"/>
    <cellStyle name="40 % - Accent6 2 9" xfId="5438"/>
    <cellStyle name="40 % - Accent6 2 9 2" xfId="23581"/>
    <cellStyle name="40 % - Accent6 3" xfId="179"/>
    <cellStyle name="40 % - Accent6 3 10" xfId="13405"/>
    <cellStyle name="40 % - Accent6 3 11" xfId="18335"/>
    <cellStyle name="40 % - Accent6 3 2" xfId="365"/>
    <cellStyle name="40 % - Accent6 3 2 2" xfId="718"/>
    <cellStyle name="40 % - Accent6 3 2 2 2" xfId="1950"/>
    <cellStyle name="40 % - Accent6 3 2 2 2 2" xfId="4592"/>
    <cellStyle name="40 % - Accent6 3 2 2 2 2 2" xfId="9873"/>
    <cellStyle name="40 % - Accent6 3 2 2 2 2 2 2" xfId="28015"/>
    <cellStyle name="40 % - Accent6 3 2 2 2 2 3" xfId="17629"/>
    <cellStyle name="40 % - Accent6 3 2 2 2 2 4" xfId="22735"/>
    <cellStyle name="40 % - Accent6 3 2 2 2 3" xfId="7232"/>
    <cellStyle name="40 % - Accent6 3 2 2 2 3 2" xfId="25375"/>
    <cellStyle name="40 % - Accent6 3 2 2 2 4" xfId="12521"/>
    <cellStyle name="40 % - Accent6 3 2 2 2 5" xfId="15165"/>
    <cellStyle name="40 % - Accent6 3 2 2 2 6" xfId="20095"/>
    <cellStyle name="40 % - Accent6 3 2 2 3" xfId="3360"/>
    <cellStyle name="40 % - Accent6 3 2 2 3 2" xfId="8641"/>
    <cellStyle name="40 % - Accent6 3 2 2 3 2 2" xfId="26783"/>
    <cellStyle name="40 % - Accent6 3 2 2 3 3" xfId="16397"/>
    <cellStyle name="40 % - Accent6 3 2 2 3 4" xfId="21503"/>
    <cellStyle name="40 % - Accent6 3 2 2 4" xfId="6000"/>
    <cellStyle name="40 % - Accent6 3 2 2 4 2" xfId="24143"/>
    <cellStyle name="40 % - Accent6 3 2 2 5" xfId="11289"/>
    <cellStyle name="40 % - Accent6 3 2 2 6" xfId="13933"/>
    <cellStyle name="40 % - Accent6 3 2 2 7" xfId="18863"/>
    <cellStyle name="40 % - Accent6 3 2 3" xfId="1070"/>
    <cellStyle name="40 % - Accent6 3 2 3 2" xfId="2302"/>
    <cellStyle name="40 % - Accent6 3 2 3 2 2" xfId="4944"/>
    <cellStyle name="40 % - Accent6 3 2 3 2 2 2" xfId="10225"/>
    <cellStyle name="40 % - Accent6 3 2 3 2 2 2 2" xfId="28367"/>
    <cellStyle name="40 % - Accent6 3 2 3 2 2 3" xfId="17981"/>
    <cellStyle name="40 % - Accent6 3 2 3 2 2 4" xfId="23087"/>
    <cellStyle name="40 % - Accent6 3 2 3 2 3" xfId="7584"/>
    <cellStyle name="40 % - Accent6 3 2 3 2 3 2" xfId="25727"/>
    <cellStyle name="40 % - Accent6 3 2 3 2 4" xfId="12873"/>
    <cellStyle name="40 % - Accent6 3 2 3 2 5" xfId="15517"/>
    <cellStyle name="40 % - Accent6 3 2 3 2 6" xfId="20447"/>
    <cellStyle name="40 % - Accent6 3 2 3 3" xfId="3712"/>
    <cellStyle name="40 % - Accent6 3 2 3 3 2" xfId="8993"/>
    <cellStyle name="40 % - Accent6 3 2 3 3 2 2" xfId="27135"/>
    <cellStyle name="40 % - Accent6 3 2 3 3 3" xfId="16749"/>
    <cellStyle name="40 % - Accent6 3 2 3 3 4" xfId="21855"/>
    <cellStyle name="40 % - Accent6 3 2 3 4" xfId="6352"/>
    <cellStyle name="40 % - Accent6 3 2 3 4 2" xfId="24495"/>
    <cellStyle name="40 % - Accent6 3 2 3 5" xfId="11641"/>
    <cellStyle name="40 % - Accent6 3 2 3 6" xfId="14285"/>
    <cellStyle name="40 % - Accent6 3 2 3 7" xfId="19215"/>
    <cellStyle name="40 % - Accent6 3 2 4" xfId="1598"/>
    <cellStyle name="40 % - Accent6 3 2 4 2" xfId="4240"/>
    <cellStyle name="40 % - Accent6 3 2 4 2 2" xfId="9521"/>
    <cellStyle name="40 % - Accent6 3 2 4 2 2 2" xfId="27663"/>
    <cellStyle name="40 % - Accent6 3 2 4 2 3" xfId="17277"/>
    <cellStyle name="40 % - Accent6 3 2 4 2 4" xfId="22383"/>
    <cellStyle name="40 % - Accent6 3 2 4 3" xfId="6880"/>
    <cellStyle name="40 % - Accent6 3 2 4 3 2" xfId="25023"/>
    <cellStyle name="40 % - Accent6 3 2 4 4" xfId="12169"/>
    <cellStyle name="40 % - Accent6 3 2 4 5" xfId="14813"/>
    <cellStyle name="40 % - Accent6 3 2 4 6" xfId="19743"/>
    <cellStyle name="40 % - Accent6 3 2 5" xfId="3007"/>
    <cellStyle name="40 % - Accent6 3 2 5 2" xfId="8289"/>
    <cellStyle name="40 % - Accent6 3 2 5 2 2" xfId="26431"/>
    <cellStyle name="40 % - Accent6 3 2 5 3" xfId="16045"/>
    <cellStyle name="40 % - Accent6 3 2 5 4" xfId="21151"/>
    <cellStyle name="40 % - Accent6 3 2 6" xfId="5648"/>
    <cellStyle name="40 % - Accent6 3 2 6 2" xfId="23791"/>
    <cellStyle name="40 % - Accent6 3 2 7" xfId="10943"/>
    <cellStyle name="40 % - Accent6 3 2 8" xfId="13581"/>
    <cellStyle name="40 % - Accent6 3 2 9" xfId="18511"/>
    <cellStyle name="40 % - Accent6 3 3" xfId="541"/>
    <cellStyle name="40 % - Accent6 3 3 2" xfId="1246"/>
    <cellStyle name="40 % - Accent6 3 3 2 2" xfId="2478"/>
    <cellStyle name="40 % - Accent6 3 3 2 2 2" xfId="5120"/>
    <cellStyle name="40 % - Accent6 3 3 2 2 2 2" xfId="10401"/>
    <cellStyle name="40 % - Accent6 3 3 2 2 2 2 2" xfId="28543"/>
    <cellStyle name="40 % - Accent6 3 3 2 2 2 3" xfId="18157"/>
    <cellStyle name="40 % - Accent6 3 3 2 2 2 4" xfId="23263"/>
    <cellStyle name="40 % - Accent6 3 3 2 2 3" xfId="7760"/>
    <cellStyle name="40 % - Accent6 3 3 2 2 3 2" xfId="25903"/>
    <cellStyle name="40 % - Accent6 3 3 2 2 4" xfId="13049"/>
    <cellStyle name="40 % - Accent6 3 3 2 2 5" xfId="15693"/>
    <cellStyle name="40 % - Accent6 3 3 2 2 6" xfId="20623"/>
    <cellStyle name="40 % - Accent6 3 3 2 3" xfId="3888"/>
    <cellStyle name="40 % - Accent6 3 3 2 3 2" xfId="9169"/>
    <cellStyle name="40 % - Accent6 3 3 2 3 2 2" xfId="27311"/>
    <cellStyle name="40 % - Accent6 3 3 2 3 3" xfId="16925"/>
    <cellStyle name="40 % - Accent6 3 3 2 3 4" xfId="22031"/>
    <cellStyle name="40 % - Accent6 3 3 2 4" xfId="6528"/>
    <cellStyle name="40 % - Accent6 3 3 2 4 2" xfId="24671"/>
    <cellStyle name="40 % - Accent6 3 3 2 5" xfId="11817"/>
    <cellStyle name="40 % - Accent6 3 3 2 6" xfId="14461"/>
    <cellStyle name="40 % - Accent6 3 3 2 7" xfId="19391"/>
    <cellStyle name="40 % - Accent6 3 3 3" xfId="1774"/>
    <cellStyle name="40 % - Accent6 3 3 3 2" xfId="4416"/>
    <cellStyle name="40 % - Accent6 3 3 3 2 2" xfId="9697"/>
    <cellStyle name="40 % - Accent6 3 3 3 2 2 2" xfId="27839"/>
    <cellStyle name="40 % - Accent6 3 3 3 2 3" xfId="17453"/>
    <cellStyle name="40 % - Accent6 3 3 3 2 4" xfId="22559"/>
    <cellStyle name="40 % - Accent6 3 3 3 3" xfId="7056"/>
    <cellStyle name="40 % - Accent6 3 3 3 3 2" xfId="25199"/>
    <cellStyle name="40 % - Accent6 3 3 3 4" xfId="12345"/>
    <cellStyle name="40 % - Accent6 3 3 3 5" xfId="14989"/>
    <cellStyle name="40 % - Accent6 3 3 3 6" xfId="19919"/>
    <cellStyle name="40 % - Accent6 3 3 4" xfId="3183"/>
    <cellStyle name="40 % - Accent6 3 3 4 2" xfId="8465"/>
    <cellStyle name="40 % - Accent6 3 3 4 2 2" xfId="26607"/>
    <cellStyle name="40 % - Accent6 3 3 4 3" xfId="16221"/>
    <cellStyle name="40 % - Accent6 3 3 4 4" xfId="21327"/>
    <cellStyle name="40 % - Accent6 3 3 5" xfId="5824"/>
    <cellStyle name="40 % - Accent6 3 3 5 2" xfId="23967"/>
    <cellStyle name="40 % - Accent6 3 3 6" xfId="11115"/>
    <cellStyle name="40 % - Accent6 3 3 7" xfId="13757"/>
    <cellStyle name="40 % - Accent6 3 3 8" xfId="18687"/>
    <cellStyle name="40 % - Accent6 3 4" xfId="894"/>
    <cellStyle name="40 % - Accent6 3 4 2" xfId="2126"/>
    <cellStyle name="40 % - Accent6 3 4 2 2" xfId="4768"/>
    <cellStyle name="40 % - Accent6 3 4 2 2 2" xfId="10049"/>
    <cellStyle name="40 % - Accent6 3 4 2 2 2 2" xfId="28191"/>
    <cellStyle name="40 % - Accent6 3 4 2 2 3" xfId="17805"/>
    <cellStyle name="40 % - Accent6 3 4 2 2 4" xfId="22911"/>
    <cellStyle name="40 % - Accent6 3 4 2 3" xfId="7408"/>
    <cellStyle name="40 % - Accent6 3 4 2 3 2" xfId="25551"/>
    <cellStyle name="40 % - Accent6 3 4 2 4" xfId="12697"/>
    <cellStyle name="40 % - Accent6 3 4 2 5" xfId="15341"/>
    <cellStyle name="40 % - Accent6 3 4 2 6" xfId="20271"/>
    <cellStyle name="40 % - Accent6 3 4 3" xfId="3536"/>
    <cellStyle name="40 % - Accent6 3 4 3 2" xfId="8817"/>
    <cellStyle name="40 % - Accent6 3 4 3 2 2" xfId="26959"/>
    <cellStyle name="40 % - Accent6 3 4 3 3" xfId="16573"/>
    <cellStyle name="40 % - Accent6 3 4 3 4" xfId="21679"/>
    <cellStyle name="40 % - Accent6 3 4 4" xfId="6176"/>
    <cellStyle name="40 % - Accent6 3 4 4 2" xfId="24319"/>
    <cellStyle name="40 % - Accent6 3 4 5" xfId="11465"/>
    <cellStyle name="40 % - Accent6 3 4 6" xfId="14109"/>
    <cellStyle name="40 % - Accent6 3 4 7" xfId="19039"/>
    <cellStyle name="40 % - Accent6 3 5" xfId="1422"/>
    <cellStyle name="40 % - Accent6 3 5 2" xfId="4064"/>
    <cellStyle name="40 % - Accent6 3 5 2 2" xfId="9345"/>
    <cellStyle name="40 % - Accent6 3 5 2 2 2" xfId="27487"/>
    <cellStyle name="40 % - Accent6 3 5 2 3" xfId="17101"/>
    <cellStyle name="40 % - Accent6 3 5 2 4" xfId="22207"/>
    <cellStyle name="40 % - Accent6 3 5 3" xfId="6704"/>
    <cellStyle name="40 % - Accent6 3 5 3 2" xfId="24847"/>
    <cellStyle name="40 % - Accent6 3 5 4" xfId="11993"/>
    <cellStyle name="40 % - Accent6 3 5 5" xfId="14637"/>
    <cellStyle name="40 % - Accent6 3 5 6" xfId="19567"/>
    <cellStyle name="40 % - Accent6 3 6" xfId="2654"/>
    <cellStyle name="40 % - Accent6 3 6 2" xfId="5296"/>
    <cellStyle name="40 % - Accent6 3 6 2 2" xfId="10577"/>
    <cellStyle name="40 % - Accent6 3 6 2 2 2" xfId="28719"/>
    <cellStyle name="40 % - Accent6 3 6 2 3" xfId="23439"/>
    <cellStyle name="40 % - Accent6 3 6 3" xfId="7936"/>
    <cellStyle name="40 % - Accent6 3 6 3 2" xfId="26079"/>
    <cellStyle name="40 % - Accent6 3 6 4" xfId="13225"/>
    <cellStyle name="40 % - Accent6 3 6 5" xfId="15869"/>
    <cellStyle name="40 % - Accent6 3 6 6" xfId="20799"/>
    <cellStyle name="40 % - Accent6 3 7" xfId="2831"/>
    <cellStyle name="40 % - Accent6 3 7 2" xfId="8113"/>
    <cellStyle name="40 % - Accent6 3 7 2 2" xfId="26255"/>
    <cellStyle name="40 % - Accent6 3 7 3" xfId="20975"/>
    <cellStyle name="40 % - Accent6 3 8" xfId="5472"/>
    <cellStyle name="40 % - Accent6 3 8 2" xfId="23615"/>
    <cellStyle name="40 % - Accent6 3 9" xfId="10765"/>
    <cellStyle name="40 % - Accent6 4" xfId="277"/>
    <cellStyle name="40 % - Accent6 4 2" xfId="629"/>
    <cellStyle name="40 % - Accent6 4 2 2" xfId="1861"/>
    <cellStyle name="40 % - Accent6 4 2 2 2" xfId="4503"/>
    <cellStyle name="40 % - Accent6 4 2 2 2 2" xfId="9784"/>
    <cellStyle name="40 % - Accent6 4 2 2 2 2 2" xfId="27926"/>
    <cellStyle name="40 % - Accent6 4 2 2 2 3" xfId="17540"/>
    <cellStyle name="40 % - Accent6 4 2 2 2 4" xfId="22646"/>
    <cellStyle name="40 % - Accent6 4 2 2 3" xfId="7143"/>
    <cellStyle name="40 % - Accent6 4 2 2 3 2" xfId="25286"/>
    <cellStyle name="40 % - Accent6 4 2 2 4" xfId="12432"/>
    <cellStyle name="40 % - Accent6 4 2 2 5" xfId="15076"/>
    <cellStyle name="40 % - Accent6 4 2 2 6" xfId="20006"/>
    <cellStyle name="40 % - Accent6 4 2 3" xfId="3271"/>
    <cellStyle name="40 % - Accent6 4 2 3 2" xfId="8552"/>
    <cellStyle name="40 % - Accent6 4 2 3 2 2" xfId="26694"/>
    <cellStyle name="40 % - Accent6 4 2 3 3" xfId="16308"/>
    <cellStyle name="40 % - Accent6 4 2 3 4" xfId="21414"/>
    <cellStyle name="40 % - Accent6 4 2 4" xfId="5911"/>
    <cellStyle name="40 % - Accent6 4 2 4 2" xfId="24054"/>
    <cellStyle name="40 % - Accent6 4 2 5" xfId="11200"/>
    <cellStyle name="40 % - Accent6 4 2 6" xfId="13844"/>
    <cellStyle name="40 % - Accent6 4 2 7" xfId="18774"/>
    <cellStyle name="40 % - Accent6 4 3" xfId="981"/>
    <cellStyle name="40 % - Accent6 4 3 2" xfId="2213"/>
    <cellStyle name="40 % - Accent6 4 3 2 2" xfId="4855"/>
    <cellStyle name="40 % - Accent6 4 3 2 2 2" xfId="10136"/>
    <cellStyle name="40 % - Accent6 4 3 2 2 2 2" xfId="28278"/>
    <cellStyle name="40 % - Accent6 4 3 2 2 3" xfId="17892"/>
    <cellStyle name="40 % - Accent6 4 3 2 2 4" xfId="22998"/>
    <cellStyle name="40 % - Accent6 4 3 2 3" xfId="7495"/>
    <cellStyle name="40 % - Accent6 4 3 2 3 2" xfId="25638"/>
    <cellStyle name="40 % - Accent6 4 3 2 4" xfId="12784"/>
    <cellStyle name="40 % - Accent6 4 3 2 5" xfId="15428"/>
    <cellStyle name="40 % - Accent6 4 3 2 6" xfId="20358"/>
    <cellStyle name="40 % - Accent6 4 3 3" xfId="3623"/>
    <cellStyle name="40 % - Accent6 4 3 3 2" xfId="8904"/>
    <cellStyle name="40 % - Accent6 4 3 3 2 2" xfId="27046"/>
    <cellStyle name="40 % - Accent6 4 3 3 3" xfId="16660"/>
    <cellStyle name="40 % - Accent6 4 3 3 4" xfId="21766"/>
    <cellStyle name="40 % - Accent6 4 3 4" xfId="6263"/>
    <cellStyle name="40 % - Accent6 4 3 4 2" xfId="24406"/>
    <cellStyle name="40 % - Accent6 4 3 5" xfId="11552"/>
    <cellStyle name="40 % - Accent6 4 3 6" xfId="14196"/>
    <cellStyle name="40 % - Accent6 4 3 7" xfId="19126"/>
    <cellStyle name="40 % - Accent6 4 4" xfId="1509"/>
    <cellStyle name="40 % - Accent6 4 4 2" xfId="4151"/>
    <cellStyle name="40 % - Accent6 4 4 2 2" xfId="9432"/>
    <cellStyle name="40 % - Accent6 4 4 2 2 2" xfId="27574"/>
    <cellStyle name="40 % - Accent6 4 4 2 3" xfId="17188"/>
    <cellStyle name="40 % - Accent6 4 4 2 4" xfId="22294"/>
    <cellStyle name="40 % - Accent6 4 4 3" xfId="6791"/>
    <cellStyle name="40 % - Accent6 4 4 3 2" xfId="24934"/>
    <cellStyle name="40 % - Accent6 4 4 4" xfId="12080"/>
    <cellStyle name="40 % - Accent6 4 4 5" xfId="14724"/>
    <cellStyle name="40 % - Accent6 4 4 6" xfId="19654"/>
    <cellStyle name="40 % - Accent6 4 5" xfId="2918"/>
    <cellStyle name="40 % - Accent6 4 5 2" xfId="8200"/>
    <cellStyle name="40 % - Accent6 4 5 2 2" xfId="26342"/>
    <cellStyle name="40 % - Accent6 4 5 3" xfId="15956"/>
    <cellStyle name="40 % - Accent6 4 5 4" xfId="21062"/>
    <cellStyle name="40 % - Accent6 4 6" xfId="5559"/>
    <cellStyle name="40 % - Accent6 4 6 2" xfId="23702"/>
    <cellStyle name="40 % - Accent6 4 7" xfId="10857"/>
    <cellStyle name="40 % - Accent6 4 8" xfId="13492"/>
    <cellStyle name="40 % - Accent6 4 9" xfId="18423"/>
    <cellStyle name="40 % - Accent6 5" xfId="449"/>
    <cellStyle name="40 % - Accent6 5 2" xfId="1154"/>
    <cellStyle name="40 % - Accent6 5 2 2" xfId="2386"/>
    <cellStyle name="40 % - Accent6 5 2 2 2" xfId="5028"/>
    <cellStyle name="40 % - Accent6 5 2 2 2 2" xfId="10309"/>
    <cellStyle name="40 % - Accent6 5 2 2 2 2 2" xfId="28451"/>
    <cellStyle name="40 % - Accent6 5 2 2 2 3" xfId="18065"/>
    <cellStyle name="40 % - Accent6 5 2 2 2 4" xfId="23171"/>
    <cellStyle name="40 % - Accent6 5 2 2 3" xfId="7668"/>
    <cellStyle name="40 % - Accent6 5 2 2 3 2" xfId="25811"/>
    <cellStyle name="40 % - Accent6 5 2 2 4" xfId="12957"/>
    <cellStyle name="40 % - Accent6 5 2 2 5" xfId="15601"/>
    <cellStyle name="40 % - Accent6 5 2 2 6" xfId="20531"/>
    <cellStyle name="40 % - Accent6 5 2 3" xfId="3796"/>
    <cellStyle name="40 % - Accent6 5 2 3 2" xfId="9077"/>
    <cellStyle name="40 % - Accent6 5 2 3 2 2" xfId="27219"/>
    <cellStyle name="40 % - Accent6 5 2 3 3" xfId="16833"/>
    <cellStyle name="40 % - Accent6 5 2 3 4" xfId="21939"/>
    <cellStyle name="40 % - Accent6 5 2 4" xfId="6436"/>
    <cellStyle name="40 % - Accent6 5 2 4 2" xfId="24579"/>
    <cellStyle name="40 % - Accent6 5 2 5" xfId="11725"/>
    <cellStyle name="40 % - Accent6 5 2 6" xfId="14369"/>
    <cellStyle name="40 % - Accent6 5 2 7" xfId="19299"/>
    <cellStyle name="40 % - Accent6 5 3" xfId="1682"/>
    <cellStyle name="40 % - Accent6 5 3 2" xfId="4324"/>
    <cellStyle name="40 % - Accent6 5 3 2 2" xfId="9605"/>
    <cellStyle name="40 % - Accent6 5 3 2 2 2" xfId="27747"/>
    <cellStyle name="40 % - Accent6 5 3 2 3" xfId="17361"/>
    <cellStyle name="40 % - Accent6 5 3 2 4" xfId="22467"/>
    <cellStyle name="40 % - Accent6 5 3 3" xfId="6964"/>
    <cellStyle name="40 % - Accent6 5 3 3 2" xfId="25107"/>
    <cellStyle name="40 % - Accent6 5 3 4" xfId="12253"/>
    <cellStyle name="40 % - Accent6 5 3 5" xfId="14897"/>
    <cellStyle name="40 % - Accent6 5 3 6" xfId="19827"/>
    <cellStyle name="40 % - Accent6 5 4" xfId="3091"/>
    <cellStyle name="40 % - Accent6 5 4 2" xfId="8373"/>
    <cellStyle name="40 % - Accent6 5 4 2 2" xfId="26515"/>
    <cellStyle name="40 % - Accent6 5 4 3" xfId="16129"/>
    <cellStyle name="40 % - Accent6 5 4 4" xfId="21235"/>
    <cellStyle name="40 % - Accent6 5 5" xfId="5732"/>
    <cellStyle name="40 % - Accent6 5 5 2" xfId="23875"/>
    <cellStyle name="40 % - Accent6 5 6" xfId="11025"/>
    <cellStyle name="40 % - Accent6 5 7" xfId="13665"/>
    <cellStyle name="40 % - Accent6 5 8" xfId="18595"/>
    <cellStyle name="40 % - Accent6 6" xfId="802"/>
    <cellStyle name="40 % - Accent6 6 2" xfId="2034"/>
    <cellStyle name="40 % - Accent6 6 2 2" xfId="4676"/>
    <cellStyle name="40 % - Accent6 6 2 2 2" xfId="9957"/>
    <cellStyle name="40 % - Accent6 6 2 2 2 2" xfId="28099"/>
    <cellStyle name="40 % - Accent6 6 2 2 3" xfId="17713"/>
    <cellStyle name="40 % - Accent6 6 2 2 4" xfId="22819"/>
    <cellStyle name="40 % - Accent6 6 2 3" xfId="7316"/>
    <cellStyle name="40 % - Accent6 6 2 3 2" xfId="25459"/>
    <cellStyle name="40 % - Accent6 6 2 4" xfId="12605"/>
    <cellStyle name="40 % - Accent6 6 2 5" xfId="15249"/>
    <cellStyle name="40 % - Accent6 6 2 6" xfId="20179"/>
    <cellStyle name="40 % - Accent6 6 3" xfId="3444"/>
    <cellStyle name="40 % - Accent6 6 3 2" xfId="8725"/>
    <cellStyle name="40 % - Accent6 6 3 2 2" xfId="26867"/>
    <cellStyle name="40 % - Accent6 6 3 3" xfId="16481"/>
    <cellStyle name="40 % - Accent6 6 3 4" xfId="21587"/>
    <cellStyle name="40 % - Accent6 6 4" xfId="6084"/>
    <cellStyle name="40 % - Accent6 6 4 2" xfId="24227"/>
    <cellStyle name="40 % - Accent6 6 5" xfId="11373"/>
    <cellStyle name="40 % - Accent6 6 6" xfId="14017"/>
    <cellStyle name="40 % - Accent6 6 7" xfId="18947"/>
    <cellStyle name="40 % - Accent6 7" xfId="1333"/>
    <cellStyle name="40 % - Accent6 7 2" xfId="3975"/>
    <cellStyle name="40 % - Accent6 7 2 2" xfId="9256"/>
    <cellStyle name="40 % - Accent6 7 2 2 2" xfId="27398"/>
    <cellStyle name="40 % - Accent6 7 2 3" xfId="17012"/>
    <cellStyle name="40 % - Accent6 7 2 4" xfId="22118"/>
    <cellStyle name="40 % - Accent6 7 3" xfId="6615"/>
    <cellStyle name="40 % - Accent6 7 3 2" xfId="24758"/>
    <cellStyle name="40 % - Accent6 7 4" xfId="11904"/>
    <cellStyle name="40 % - Accent6 7 5" xfId="14548"/>
    <cellStyle name="40 % - Accent6 7 6" xfId="19478"/>
    <cellStyle name="40 % - Accent6 8" xfId="2562"/>
    <cellStyle name="40 % - Accent6 8 2" xfId="5204"/>
    <cellStyle name="40 % - Accent6 8 2 2" xfId="10485"/>
    <cellStyle name="40 % - Accent6 8 2 2 2" xfId="28627"/>
    <cellStyle name="40 % - Accent6 8 2 3" xfId="23347"/>
    <cellStyle name="40 % - Accent6 8 3" xfId="7844"/>
    <cellStyle name="40 % - Accent6 8 3 2" xfId="25987"/>
    <cellStyle name="40 % - Accent6 8 4" xfId="13133"/>
    <cellStyle name="40 % - Accent6 8 5" xfId="15780"/>
    <cellStyle name="40 % - Accent6 8 6" xfId="20707"/>
    <cellStyle name="40 % - Accent6 9" xfId="2738"/>
    <cellStyle name="40 % - Accent6 9 2" xfId="8020"/>
    <cellStyle name="40 % - Accent6 9 2 2" xfId="26163"/>
    <cellStyle name="40 % - Accent6 9 3" xfId="20883"/>
    <cellStyle name="60 % - Accent1" xfId="21" builtinId="32" customBuiltin="1"/>
    <cellStyle name="60 % - Accent1 2" xfId="133"/>
    <cellStyle name="60 % - Accent2" xfId="25" builtinId="36" customBuiltin="1"/>
    <cellStyle name="60 % - Accent2 2" xfId="129"/>
    <cellStyle name="60 % - Accent3" xfId="29" builtinId="40" customBuiltin="1"/>
    <cellStyle name="60 % - Accent3 2" xfId="125"/>
    <cellStyle name="60 % - Accent4" xfId="33" builtinId="44" customBuiltin="1"/>
    <cellStyle name="60 % - Accent4 2" xfId="121"/>
    <cellStyle name="60 % - Accent5" xfId="37" builtinId="48" customBuiltin="1"/>
    <cellStyle name="60 % - Accent5 2" xfId="117"/>
    <cellStyle name="60 % - Accent6" xfId="41" builtinId="52" customBuiltin="1"/>
    <cellStyle name="60 % - Accent6 2" xfId="113"/>
    <cellStyle name="Accent1" xfId="18" builtinId="29" customBuiltin="1"/>
    <cellStyle name="Accent1 2" xfId="136"/>
    <cellStyle name="Accent2" xfId="22" builtinId="33" customBuiltin="1"/>
    <cellStyle name="Accent2 2" xfId="132"/>
    <cellStyle name="Accent3" xfId="26" builtinId="37" customBuiltin="1"/>
    <cellStyle name="Accent3 2" xfId="128"/>
    <cellStyle name="Accent4" xfId="30" builtinId="41" customBuiltin="1"/>
    <cellStyle name="Accent4 2" xfId="124"/>
    <cellStyle name="Accent5" xfId="34" builtinId="45" customBuiltin="1"/>
    <cellStyle name="Accent5 2" xfId="120"/>
    <cellStyle name="Accent6" xfId="38" builtinId="49" customBuiltin="1"/>
    <cellStyle name="Accent6 2" xfId="116"/>
    <cellStyle name="Avertissement" xfId="15" builtinId="11" customBuiltin="1"/>
    <cellStyle name="Avertissement 2" xfId="138"/>
    <cellStyle name="Calcul" xfId="12" builtinId="22" customBuiltin="1"/>
    <cellStyle name="Cellule liée" xfId="13" builtinId="24" customBuiltin="1"/>
    <cellStyle name="Commentaire" xfId="157" builtinId="10" customBuiltin="1"/>
    <cellStyle name="Commentaire 10" xfId="5368"/>
    <cellStyle name="Commentaire 10 2" xfId="23511"/>
    <cellStyle name="Commentaire 11" xfId="10662"/>
    <cellStyle name="Commentaire 12" xfId="13304"/>
    <cellStyle name="Commentaire 13" xfId="18229"/>
    <cellStyle name="Commentaire 2" xfId="96"/>
    <cellStyle name="Commentaire 2 10" xfId="10686"/>
    <cellStyle name="Commentaire 2 11" xfId="13364"/>
    <cellStyle name="Commentaire 2 12" xfId="18293"/>
    <cellStyle name="Commentaire 2 2" xfId="226"/>
    <cellStyle name="Commentaire 2 2 10" xfId="13451"/>
    <cellStyle name="Commentaire 2 2 11" xfId="18381"/>
    <cellStyle name="Commentaire 2 2 2" xfId="411"/>
    <cellStyle name="Commentaire 2 2 2 2" xfId="764"/>
    <cellStyle name="Commentaire 2 2 2 2 2" xfId="1996"/>
    <cellStyle name="Commentaire 2 2 2 2 2 2" xfId="4638"/>
    <cellStyle name="Commentaire 2 2 2 2 2 2 2" xfId="9919"/>
    <cellStyle name="Commentaire 2 2 2 2 2 2 2 2" xfId="28061"/>
    <cellStyle name="Commentaire 2 2 2 2 2 2 3" xfId="17675"/>
    <cellStyle name="Commentaire 2 2 2 2 2 2 4" xfId="22781"/>
    <cellStyle name="Commentaire 2 2 2 2 2 3" xfId="7278"/>
    <cellStyle name="Commentaire 2 2 2 2 2 3 2" xfId="25421"/>
    <cellStyle name="Commentaire 2 2 2 2 2 4" xfId="12567"/>
    <cellStyle name="Commentaire 2 2 2 2 2 5" xfId="15211"/>
    <cellStyle name="Commentaire 2 2 2 2 2 6" xfId="20141"/>
    <cellStyle name="Commentaire 2 2 2 2 3" xfId="3406"/>
    <cellStyle name="Commentaire 2 2 2 2 3 2" xfId="8687"/>
    <cellStyle name="Commentaire 2 2 2 2 3 2 2" xfId="26829"/>
    <cellStyle name="Commentaire 2 2 2 2 3 3" xfId="16443"/>
    <cellStyle name="Commentaire 2 2 2 2 3 4" xfId="21549"/>
    <cellStyle name="Commentaire 2 2 2 2 4" xfId="6046"/>
    <cellStyle name="Commentaire 2 2 2 2 4 2" xfId="24189"/>
    <cellStyle name="Commentaire 2 2 2 2 5" xfId="11335"/>
    <cellStyle name="Commentaire 2 2 2 2 6" xfId="13979"/>
    <cellStyle name="Commentaire 2 2 2 2 7" xfId="18909"/>
    <cellStyle name="Commentaire 2 2 2 3" xfId="1116"/>
    <cellStyle name="Commentaire 2 2 2 3 2" xfId="2348"/>
    <cellStyle name="Commentaire 2 2 2 3 2 2" xfId="4990"/>
    <cellStyle name="Commentaire 2 2 2 3 2 2 2" xfId="10271"/>
    <cellStyle name="Commentaire 2 2 2 3 2 2 2 2" xfId="28413"/>
    <cellStyle name="Commentaire 2 2 2 3 2 2 3" xfId="18027"/>
    <cellStyle name="Commentaire 2 2 2 3 2 2 4" xfId="23133"/>
    <cellStyle name="Commentaire 2 2 2 3 2 3" xfId="7630"/>
    <cellStyle name="Commentaire 2 2 2 3 2 3 2" xfId="25773"/>
    <cellStyle name="Commentaire 2 2 2 3 2 4" xfId="12919"/>
    <cellStyle name="Commentaire 2 2 2 3 2 5" xfId="15563"/>
    <cellStyle name="Commentaire 2 2 2 3 2 6" xfId="20493"/>
    <cellStyle name="Commentaire 2 2 2 3 3" xfId="3758"/>
    <cellStyle name="Commentaire 2 2 2 3 3 2" xfId="9039"/>
    <cellStyle name="Commentaire 2 2 2 3 3 2 2" xfId="27181"/>
    <cellStyle name="Commentaire 2 2 2 3 3 3" xfId="16795"/>
    <cellStyle name="Commentaire 2 2 2 3 3 4" xfId="21901"/>
    <cellStyle name="Commentaire 2 2 2 3 4" xfId="6398"/>
    <cellStyle name="Commentaire 2 2 2 3 4 2" xfId="24541"/>
    <cellStyle name="Commentaire 2 2 2 3 5" xfId="11687"/>
    <cellStyle name="Commentaire 2 2 2 3 6" xfId="14331"/>
    <cellStyle name="Commentaire 2 2 2 3 7" xfId="19261"/>
    <cellStyle name="Commentaire 2 2 2 4" xfId="1644"/>
    <cellStyle name="Commentaire 2 2 2 4 2" xfId="4286"/>
    <cellStyle name="Commentaire 2 2 2 4 2 2" xfId="9567"/>
    <cellStyle name="Commentaire 2 2 2 4 2 2 2" xfId="27709"/>
    <cellStyle name="Commentaire 2 2 2 4 2 3" xfId="17323"/>
    <cellStyle name="Commentaire 2 2 2 4 2 4" xfId="22429"/>
    <cellStyle name="Commentaire 2 2 2 4 3" xfId="6926"/>
    <cellStyle name="Commentaire 2 2 2 4 3 2" xfId="25069"/>
    <cellStyle name="Commentaire 2 2 2 4 4" xfId="12215"/>
    <cellStyle name="Commentaire 2 2 2 4 5" xfId="14859"/>
    <cellStyle name="Commentaire 2 2 2 4 6" xfId="19789"/>
    <cellStyle name="Commentaire 2 2 2 5" xfId="3053"/>
    <cellStyle name="Commentaire 2 2 2 5 2" xfId="8335"/>
    <cellStyle name="Commentaire 2 2 2 5 2 2" xfId="26477"/>
    <cellStyle name="Commentaire 2 2 2 5 3" xfId="16091"/>
    <cellStyle name="Commentaire 2 2 2 5 4" xfId="21197"/>
    <cellStyle name="Commentaire 2 2 2 6" xfId="5694"/>
    <cellStyle name="Commentaire 2 2 2 6 2" xfId="23837"/>
    <cellStyle name="Commentaire 2 2 2 7" xfId="10987"/>
    <cellStyle name="Commentaire 2 2 2 8" xfId="13627"/>
    <cellStyle name="Commentaire 2 2 2 9" xfId="18557"/>
    <cellStyle name="Commentaire 2 2 3" xfId="587"/>
    <cellStyle name="Commentaire 2 2 3 2" xfId="1292"/>
    <cellStyle name="Commentaire 2 2 3 2 2" xfId="2524"/>
    <cellStyle name="Commentaire 2 2 3 2 2 2" xfId="5166"/>
    <cellStyle name="Commentaire 2 2 3 2 2 2 2" xfId="10447"/>
    <cellStyle name="Commentaire 2 2 3 2 2 2 2 2" xfId="28589"/>
    <cellStyle name="Commentaire 2 2 3 2 2 2 3" xfId="18203"/>
    <cellStyle name="Commentaire 2 2 3 2 2 2 4" xfId="23309"/>
    <cellStyle name="Commentaire 2 2 3 2 2 3" xfId="7806"/>
    <cellStyle name="Commentaire 2 2 3 2 2 3 2" xfId="25949"/>
    <cellStyle name="Commentaire 2 2 3 2 2 4" xfId="13095"/>
    <cellStyle name="Commentaire 2 2 3 2 2 5" xfId="15739"/>
    <cellStyle name="Commentaire 2 2 3 2 2 6" xfId="20669"/>
    <cellStyle name="Commentaire 2 2 3 2 3" xfId="3934"/>
    <cellStyle name="Commentaire 2 2 3 2 3 2" xfId="9215"/>
    <cellStyle name="Commentaire 2 2 3 2 3 2 2" xfId="27357"/>
    <cellStyle name="Commentaire 2 2 3 2 3 3" xfId="16971"/>
    <cellStyle name="Commentaire 2 2 3 2 3 4" xfId="22077"/>
    <cellStyle name="Commentaire 2 2 3 2 4" xfId="6574"/>
    <cellStyle name="Commentaire 2 2 3 2 4 2" xfId="24717"/>
    <cellStyle name="Commentaire 2 2 3 2 5" xfId="11863"/>
    <cellStyle name="Commentaire 2 2 3 2 6" xfId="14507"/>
    <cellStyle name="Commentaire 2 2 3 2 7" xfId="19437"/>
    <cellStyle name="Commentaire 2 2 3 3" xfId="1820"/>
    <cellStyle name="Commentaire 2 2 3 3 2" xfId="4462"/>
    <cellStyle name="Commentaire 2 2 3 3 2 2" xfId="9743"/>
    <cellStyle name="Commentaire 2 2 3 3 2 2 2" xfId="27885"/>
    <cellStyle name="Commentaire 2 2 3 3 2 3" xfId="17499"/>
    <cellStyle name="Commentaire 2 2 3 3 2 4" xfId="22605"/>
    <cellStyle name="Commentaire 2 2 3 3 3" xfId="7102"/>
    <cellStyle name="Commentaire 2 2 3 3 3 2" xfId="25245"/>
    <cellStyle name="Commentaire 2 2 3 3 4" xfId="12391"/>
    <cellStyle name="Commentaire 2 2 3 3 5" xfId="15035"/>
    <cellStyle name="Commentaire 2 2 3 3 6" xfId="19965"/>
    <cellStyle name="Commentaire 2 2 3 4" xfId="3229"/>
    <cellStyle name="Commentaire 2 2 3 4 2" xfId="8511"/>
    <cellStyle name="Commentaire 2 2 3 4 2 2" xfId="26653"/>
    <cellStyle name="Commentaire 2 2 3 4 3" xfId="16267"/>
    <cellStyle name="Commentaire 2 2 3 4 4" xfId="21373"/>
    <cellStyle name="Commentaire 2 2 3 5" xfId="5870"/>
    <cellStyle name="Commentaire 2 2 3 5 2" xfId="24013"/>
    <cellStyle name="Commentaire 2 2 3 6" xfId="11159"/>
    <cellStyle name="Commentaire 2 2 3 7" xfId="13803"/>
    <cellStyle name="Commentaire 2 2 3 8" xfId="18733"/>
    <cellStyle name="Commentaire 2 2 4" xfId="940"/>
    <cellStyle name="Commentaire 2 2 4 2" xfId="2172"/>
    <cellStyle name="Commentaire 2 2 4 2 2" xfId="4814"/>
    <cellStyle name="Commentaire 2 2 4 2 2 2" xfId="10095"/>
    <cellStyle name="Commentaire 2 2 4 2 2 2 2" xfId="28237"/>
    <cellStyle name="Commentaire 2 2 4 2 2 3" xfId="17851"/>
    <cellStyle name="Commentaire 2 2 4 2 2 4" xfId="22957"/>
    <cellStyle name="Commentaire 2 2 4 2 3" xfId="7454"/>
    <cellStyle name="Commentaire 2 2 4 2 3 2" xfId="25597"/>
    <cellStyle name="Commentaire 2 2 4 2 4" xfId="12743"/>
    <cellStyle name="Commentaire 2 2 4 2 5" xfId="15387"/>
    <cellStyle name="Commentaire 2 2 4 2 6" xfId="20317"/>
    <cellStyle name="Commentaire 2 2 4 3" xfId="3582"/>
    <cellStyle name="Commentaire 2 2 4 3 2" xfId="8863"/>
    <cellStyle name="Commentaire 2 2 4 3 2 2" xfId="27005"/>
    <cellStyle name="Commentaire 2 2 4 3 3" xfId="16619"/>
    <cellStyle name="Commentaire 2 2 4 3 4" xfId="21725"/>
    <cellStyle name="Commentaire 2 2 4 4" xfId="6222"/>
    <cellStyle name="Commentaire 2 2 4 4 2" xfId="24365"/>
    <cellStyle name="Commentaire 2 2 4 5" xfId="11511"/>
    <cellStyle name="Commentaire 2 2 4 6" xfId="14155"/>
    <cellStyle name="Commentaire 2 2 4 7" xfId="19085"/>
    <cellStyle name="Commentaire 2 2 5" xfId="1468"/>
    <cellStyle name="Commentaire 2 2 5 2" xfId="4110"/>
    <cellStyle name="Commentaire 2 2 5 2 2" xfId="9391"/>
    <cellStyle name="Commentaire 2 2 5 2 2 2" xfId="27533"/>
    <cellStyle name="Commentaire 2 2 5 2 3" xfId="17147"/>
    <cellStyle name="Commentaire 2 2 5 2 4" xfId="22253"/>
    <cellStyle name="Commentaire 2 2 5 3" xfId="6750"/>
    <cellStyle name="Commentaire 2 2 5 3 2" xfId="24893"/>
    <cellStyle name="Commentaire 2 2 5 4" xfId="12039"/>
    <cellStyle name="Commentaire 2 2 5 5" xfId="14683"/>
    <cellStyle name="Commentaire 2 2 5 6" xfId="19613"/>
    <cellStyle name="Commentaire 2 2 6" xfId="2700"/>
    <cellStyle name="Commentaire 2 2 6 2" xfId="5342"/>
    <cellStyle name="Commentaire 2 2 6 2 2" xfId="10623"/>
    <cellStyle name="Commentaire 2 2 6 2 2 2" xfId="28765"/>
    <cellStyle name="Commentaire 2 2 6 2 3" xfId="23485"/>
    <cellStyle name="Commentaire 2 2 6 3" xfId="7982"/>
    <cellStyle name="Commentaire 2 2 6 3 2" xfId="26125"/>
    <cellStyle name="Commentaire 2 2 6 4" xfId="13271"/>
    <cellStyle name="Commentaire 2 2 6 5" xfId="15915"/>
    <cellStyle name="Commentaire 2 2 6 6" xfId="20845"/>
    <cellStyle name="Commentaire 2 2 7" xfId="2877"/>
    <cellStyle name="Commentaire 2 2 7 2" xfId="8159"/>
    <cellStyle name="Commentaire 2 2 7 2 2" xfId="26301"/>
    <cellStyle name="Commentaire 2 2 7 3" xfId="21021"/>
    <cellStyle name="Commentaire 2 2 8" xfId="5518"/>
    <cellStyle name="Commentaire 2 2 8 2" xfId="23661"/>
    <cellStyle name="Commentaire 2 2 9" xfId="10811"/>
    <cellStyle name="Commentaire 2 3" xfId="324"/>
    <cellStyle name="Commentaire 2 3 2" xfId="677"/>
    <cellStyle name="Commentaire 2 3 2 2" xfId="1909"/>
    <cellStyle name="Commentaire 2 3 2 2 2" xfId="4551"/>
    <cellStyle name="Commentaire 2 3 2 2 2 2" xfId="9832"/>
    <cellStyle name="Commentaire 2 3 2 2 2 2 2" xfId="27974"/>
    <cellStyle name="Commentaire 2 3 2 2 2 3" xfId="17588"/>
    <cellStyle name="Commentaire 2 3 2 2 2 4" xfId="22694"/>
    <cellStyle name="Commentaire 2 3 2 2 3" xfId="7191"/>
    <cellStyle name="Commentaire 2 3 2 2 3 2" xfId="25334"/>
    <cellStyle name="Commentaire 2 3 2 2 4" xfId="12480"/>
    <cellStyle name="Commentaire 2 3 2 2 5" xfId="15124"/>
    <cellStyle name="Commentaire 2 3 2 2 6" xfId="20054"/>
    <cellStyle name="Commentaire 2 3 2 3" xfId="3319"/>
    <cellStyle name="Commentaire 2 3 2 3 2" xfId="8600"/>
    <cellStyle name="Commentaire 2 3 2 3 2 2" xfId="26742"/>
    <cellStyle name="Commentaire 2 3 2 3 3" xfId="16356"/>
    <cellStyle name="Commentaire 2 3 2 3 4" xfId="21462"/>
    <cellStyle name="Commentaire 2 3 2 4" xfId="5959"/>
    <cellStyle name="Commentaire 2 3 2 4 2" xfId="24102"/>
    <cellStyle name="Commentaire 2 3 2 5" xfId="11248"/>
    <cellStyle name="Commentaire 2 3 2 6" xfId="13892"/>
    <cellStyle name="Commentaire 2 3 2 7" xfId="18822"/>
    <cellStyle name="Commentaire 2 3 3" xfId="1029"/>
    <cellStyle name="Commentaire 2 3 3 2" xfId="2261"/>
    <cellStyle name="Commentaire 2 3 3 2 2" xfId="4903"/>
    <cellStyle name="Commentaire 2 3 3 2 2 2" xfId="10184"/>
    <cellStyle name="Commentaire 2 3 3 2 2 2 2" xfId="28326"/>
    <cellStyle name="Commentaire 2 3 3 2 2 3" xfId="17940"/>
    <cellStyle name="Commentaire 2 3 3 2 2 4" xfId="23046"/>
    <cellStyle name="Commentaire 2 3 3 2 3" xfId="7543"/>
    <cellStyle name="Commentaire 2 3 3 2 3 2" xfId="25686"/>
    <cellStyle name="Commentaire 2 3 3 2 4" xfId="12832"/>
    <cellStyle name="Commentaire 2 3 3 2 5" xfId="15476"/>
    <cellStyle name="Commentaire 2 3 3 2 6" xfId="20406"/>
    <cellStyle name="Commentaire 2 3 3 3" xfId="3671"/>
    <cellStyle name="Commentaire 2 3 3 3 2" xfId="8952"/>
    <cellStyle name="Commentaire 2 3 3 3 2 2" xfId="27094"/>
    <cellStyle name="Commentaire 2 3 3 3 3" xfId="16708"/>
    <cellStyle name="Commentaire 2 3 3 3 4" xfId="21814"/>
    <cellStyle name="Commentaire 2 3 3 4" xfId="6311"/>
    <cellStyle name="Commentaire 2 3 3 4 2" xfId="24454"/>
    <cellStyle name="Commentaire 2 3 3 5" xfId="11600"/>
    <cellStyle name="Commentaire 2 3 3 6" xfId="14244"/>
    <cellStyle name="Commentaire 2 3 3 7" xfId="19174"/>
    <cellStyle name="Commentaire 2 3 4" xfId="1557"/>
    <cellStyle name="Commentaire 2 3 4 2" xfId="4199"/>
    <cellStyle name="Commentaire 2 3 4 2 2" xfId="9480"/>
    <cellStyle name="Commentaire 2 3 4 2 2 2" xfId="27622"/>
    <cellStyle name="Commentaire 2 3 4 2 3" xfId="17236"/>
    <cellStyle name="Commentaire 2 3 4 2 4" xfId="22342"/>
    <cellStyle name="Commentaire 2 3 4 3" xfId="6839"/>
    <cellStyle name="Commentaire 2 3 4 3 2" xfId="24982"/>
    <cellStyle name="Commentaire 2 3 4 4" xfId="12128"/>
    <cellStyle name="Commentaire 2 3 4 5" xfId="14772"/>
    <cellStyle name="Commentaire 2 3 4 6" xfId="19702"/>
    <cellStyle name="Commentaire 2 3 5" xfId="2966"/>
    <cellStyle name="Commentaire 2 3 5 2" xfId="8248"/>
    <cellStyle name="Commentaire 2 3 5 2 2" xfId="26390"/>
    <cellStyle name="Commentaire 2 3 5 3" xfId="16004"/>
    <cellStyle name="Commentaire 2 3 5 4" xfId="21110"/>
    <cellStyle name="Commentaire 2 3 6" xfId="5607"/>
    <cellStyle name="Commentaire 2 3 6 2" xfId="23750"/>
    <cellStyle name="Commentaire 2 3 7" xfId="10902"/>
    <cellStyle name="Commentaire 2 3 8" xfId="13540"/>
    <cellStyle name="Commentaire 2 3 9" xfId="18470"/>
    <cellStyle name="Commentaire 2 4" xfId="500"/>
    <cellStyle name="Commentaire 2 4 2" xfId="1205"/>
    <cellStyle name="Commentaire 2 4 2 2" xfId="2437"/>
    <cellStyle name="Commentaire 2 4 2 2 2" xfId="5079"/>
    <cellStyle name="Commentaire 2 4 2 2 2 2" xfId="10360"/>
    <cellStyle name="Commentaire 2 4 2 2 2 2 2" xfId="28502"/>
    <cellStyle name="Commentaire 2 4 2 2 2 3" xfId="18116"/>
    <cellStyle name="Commentaire 2 4 2 2 2 4" xfId="23222"/>
    <cellStyle name="Commentaire 2 4 2 2 3" xfId="7719"/>
    <cellStyle name="Commentaire 2 4 2 2 3 2" xfId="25862"/>
    <cellStyle name="Commentaire 2 4 2 2 4" xfId="13008"/>
    <cellStyle name="Commentaire 2 4 2 2 5" xfId="15652"/>
    <cellStyle name="Commentaire 2 4 2 2 6" xfId="20582"/>
    <cellStyle name="Commentaire 2 4 2 3" xfId="3847"/>
    <cellStyle name="Commentaire 2 4 2 3 2" xfId="9128"/>
    <cellStyle name="Commentaire 2 4 2 3 2 2" xfId="27270"/>
    <cellStyle name="Commentaire 2 4 2 3 3" xfId="16884"/>
    <cellStyle name="Commentaire 2 4 2 3 4" xfId="21990"/>
    <cellStyle name="Commentaire 2 4 2 4" xfId="6487"/>
    <cellStyle name="Commentaire 2 4 2 4 2" xfId="24630"/>
    <cellStyle name="Commentaire 2 4 2 5" xfId="11776"/>
    <cellStyle name="Commentaire 2 4 2 6" xfId="14420"/>
    <cellStyle name="Commentaire 2 4 2 7" xfId="19350"/>
    <cellStyle name="Commentaire 2 4 3" xfId="1733"/>
    <cellStyle name="Commentaire 2 4 3 2" xfId="4375"/>
    <cellStyle name="Commentaire 2 4 3 2 2" xfId="9656"/>
    <cellStyle name="Commentaire 2 4 3 2 2 2" xfId="27798"/>
    <cellStyle name="Commentaire 2 4 3 2 3" xfId="17412"/>
    <cellStyle name="Commentaire 2 4 3 2 4" xfId="22518"/>
    <cellStyle name="Commentaire 2 4 3 3" xfId="7015"/>
    <cellStyle name="Commentaire 2 4 3 3 2" xfId="25158"/>
    <cellStyle name="Commentaire 2 4 3 4" xfId="12304"/>
    <cellStyle name="Commentaire 2 4 3 5" xfId="14948"/>
    <cellStyle name="Commentaire 2 4 3 6" xfId="19878"/>
    <cellStyle name="Commentaire 2 4 4" xfId="3142"/>
    <cellStyle name="Commentaire 2 4 4 2" xfId="8424"/>
    <cellStyle name="Commentaire 2 4 4 2 2" xfId="26566"/>
    <cellStyle name="Commentaire 2 4 4 3" xfId="16180"/>
    <cellStyle name="Commentaire 2 4 4 4" xfId="21286"/>
    <cellStyle name="Commentaire 2 4 5" xfId="5783"/>
    <cellStyle name="Commentaire 2 4 5 2" xfId="23926"/>
    <cellStyle name="Commentaire 2 4 6" xfId="11074"/>
    <cellStyle name="Commentaire 2 4 7" xfId="13716"/>
    <cellStyle name="Commentaire 2 4 8" xfId="18646"/>
    <cellStyle name="Commentaire 2 5" xfId="853"/>
    <cellStyle name="Commentaire 2 5 2" xfId="2085"/>
    <cellStyle name="Commentaire 2 5 2 2" xfId="4727"/>
    <cellStyle name="Commentaire 2 5 2 2 2" xfId="10008"/>
    <cellStyle name="Commentaire 2 5 2 2 2 2" xfId="28150"/>
    <cellStyle name="Commentaire 2 5 2 2 3" xfId="17764"/>
    <cellStyle name="Commentaire 2 5 2 2 4" xfId="22870"/>
    <cellStyle name="Commentaire 2 5 2 3" xfId="7367"/>
    <cellStyle name="Commentaire 2 5 2 3 2" xfId="25510"/>
    <cellStyle name="Commentaire 2 5 2 4" xfId="12656"/>
    <cellStyle name="Commentaire 2 5 2 5" xfId="15300"/>
    <cellStyle name="Commentaire 2 5 2 6" xfId="20230"/>
    <cellStyle name="Commentaire 2 5 3" xfId="3495"/>
    <cellStyle name="Commentaire 2 5 3 2" xfId="8776"/>
    <cellStyle name="Commentaire 2 5 3 2 2" xfId="26918"/>
    <cellStyle name="Commentaire 2 5 3 3" xfId="16532"/>
    <cellStyle name="Commentaire 2 5 3 4" xfId="21638"/>
    <cellStyle name="Commentaire 2 5 4" xfId="6135"/>
    <cellStyle name="Commentaire 2 5 4 2" xfId="24278"/>
    <cellStyle name="Commentaire 2 5 5" xfId="11424"/>
    <cellStyle name="Commentaire 2 5 6" xfId="14068"/>
    <cellStyle name="Commentaire 2 5 7" xfId="18998"/>
    <cellStyle name="Commentaire 2 6" xfId="1381"/>
    <cellStyle name="Commentaire 2 6 2" xfId="4023"/>
    <cellStyle name="Commentaire 2 6 2 2" xfId="9304"/>
    <cellStyle name="Commentaire 2 6 2 2 2" xfId="27446"/>
    <cellStyle name="Commentaire 2 6 2 3" xfId="17060"/>
    <cellStyle name="Commentaire 2 6 2 4" xfId="22166"/>
    <cellStyle name="Commentaire 2 6 3" xfId="6663"/>
    <cellStyle name="Commentaire 2 6 3 2" xfId="24806"/>
    <cellStyle name="Commentaire 2 6 4" xfId="11952"/>
    <cellStyle name="Commentaire 2 6 5" xfId="14596"/>
    <cellStyle name="Commentaire 2 6 6" xfId="19526"/>
    <cellStyle name="Commentaire 2 7" xfId="2613"/>
    <cellStyle name="Commentaire 2 7 2" xfId="5255"/>
    <cellStyle name="Commentaire 2 7 2 2" xfId="10536"/>
    <cellStyle name="Commentaire 2 7 2 2 2" xfId="28678"/>
    <cellStyle name="Commentaire 2 7 2 3" xfId="23398"/>
    <cellStyle name="Commentaire 2 7 3" xfId="7895"/>
    <cellStyle name="Commentaire 2 7 3 2" xfId="26038"/>
    <cellStyle name="Commentaire 2 7 4" xfId="13184"/>
    <cellStyle name="Commentaire 2 7 5" xfId="15828"/>
    <cellStyle name="Commentaire 2 7 6" xfId="20758"/>
    <cellStyle name="Commentaire 2 8" xfId="2790"/>
    <cellStyle name="Commentaire 2 8 2" xfId="8072"/>
    <cellStyle name="Commentaire 2 8 2 2" xfId="26214"/>
    <cellStyle name="Commentaire 2 8 3" xfId="20934"/>
    <cellStyle name="Commentaire 2 9" xfId="5431"/>
    <cellStyle name="Commentaire 2 9 2" xfId="23574"/>
    <cellStyle name="Commentaire 3" xfId="167"/>
    <cellStyle name="Commentaire 3 10" xfId="13393"/>
    <cellStyle name="Commentaire 3 11" xfId="18323"/>
    <cellStyle name="Commentaire 3 2" xfId="353"/>
    <cellStyle name="Commentaire 3 2 2" xfId="706"/>
    <cellStyle name="Commentaire 3 2 2 2" xfId="1938"/>
    <cellStyle name="Commentaire 3 2 2 2 2" xfId="4580"/>
    <cellStyle name="Commentaire 3 2 2 2 2 2" xfId="9861"/>
    <cellStyle name="Commentaire 3 2 2 2 2 2 2" xfId="28003"/>
    <cellStyle name="Commentaire 3 2 2 2 2 3" xfId="17617"/>
    <cellStyle name="Commentaire 3 2 2 2 2 4" xfId="22723"/>
    <cellStyle name="Commentaire 3 2 2 2 3" xfId="7220"/>
    <cellStyle name="Commentaire 3 2 2 2 3 2" xfId="25363"/>
    <cellStyle name="Commentaire 3 2 2 2 4" xfId="12509"/>
    <cellStyle name="Commentaire 3 2 2 2 5" xfId="15153"/>
    <cellStyle name="Commentaire 3 2 2 2 6" xfId="20083"/>
    <cellStyle name="Commentaire 3 2 2 3" xfId="3348"/>
    <cellStyle name="Commentaire 3 2 2 3 2" xfId="8629"/>
    <cellStyle name="Commentaire 3 2 2 3 2 2" xfId="26771"/>
    <cellStyle name="Commentaire 3 2 2 3 3" xfId="16385"/>
    <cellStyle name="Commentaire 3 2 2 3 4" xfId="21491"/>
    <cellStyle name="Commentaire 3 2 2 4" xfId="5988"/>
    <cellStyle name="Commentaire 3 2 2 4 2" xfId="24131"/>
    <cellStyle name="Commentaire 3 2 2 5" xfId="11277"/>
    <cellStyle name="Commentaire 3 2 2 6" xfId="13921"/>
    <cellStyle name="Commentaire 3 2 2 7" xfId="18851"/>
    <cellStyle name="Commentaire 3 2 3" xfId="1058"/>
    <cellStyle name="Commentaire 3 2 3 2" xfId="2290"/>
    <cellStyle name="Commentaire 3 2 3 2 2" xfId="4932"/>
    <cellStyle name="Commentaire 3 2 3 2 2 2" xfId="10213"/>
    <cellStyle name="Commentaire 3 2 3 2 2 2 2" xfId="28355"/>
    <cellStyle name="Commentaire 3 2 3 2 2 3" xfId="17969"/>
    <cellStyle name="Commentaire 3 2 3 2 2 4" xfId="23075"/>
    <cellStyle name="Commentaire 3 2 3 2 3" xfId="7572"/>
    <cellStyle name="Commentaire 3 2 3 2 3 2" xfId="25715"/>
    <cellStyle name="Commentaire 3 2 3 2 4" xfId="12861"/>
    <cellStyle name="Commentaire 3 2 3 2 5" xfId="15505"/>
    <cellStyle name="Commentaire 3 2 3 2 6" xfId="20435"/>
    <cellStyle name="Commentaire 3 2 3 3" xfId="3700"/>
    <cellStyle name="Commentaire 3 2 3 3 2" xfId="8981"/>
    <cellStyle name="Commentaire 3 2 3 3 2 2" xfId="27123"/>
    <cellStyle name="Commentaire 3 2 3 3 3" xfId="16737"/>
    <cellStyle name="Commentaire 3 2 3 3 4" xfId="21843"/>
    <cellStyle name="Commentaire 3 2 3 4" xfId="6340"/>
    <cellStyle name="Commentaire 3 2 3 4 2" xfId="24483"/>
    <cellStyle name="Commentaire 3 2 3 5" xfId="11629"/>
    <cellStyle name="Commentaire 3 2 3 6" xfId="14273"/>
    <cellStyle name="Commentaire 3 2 3 7" xfId="19203"/>
    <cellStyle name="Commentaire 3 2 4" xfId="1586"/>
    <cellStyle name="Commentaire 3 2 4 2" xfId="4228"/>
    <cellStyle name="Commentaire 3 2 4 2 2" xfId="9509"/>
    <cellStyle name="Commentaire 3 2 4 2 2 2" xfId="27651"/>
    <cellStyle name="Commentaire 3 2 4 2 3" xfId="17265"/>
    <cellStyle name="Commentaire 3 2 4 2 4" xfId="22371"/>
    <cellStyle name="Commentaire 3 2 4 3" xfId="6868"/>
    <cellStyle name="Commentaire 3 2 4 3 2" xfId="25011"/>
    <cellStyle name="Commentaire 3 2 4 4" xfId="12157"/>
    <cellStyle name="Commentaire 3 2 4 5" xfId="14801"/>
    <cellStyle name="Commentaire 3 2 4 6" xfId="19731"/>
    <cellStyle name="Commentaire 3 2 5" xfId="2995"/>
    <cellStyle name="Commentaire 3 2 5 2" xfId="8277"/>
    <cellStyle name="Commentaire 3 2 5 2 2" xfId="26419"/>
    <cellStyle name="Commentaire 3 2 5 3" xfId="16033"/>
    <cellStyle name="Commentaire 3 2 5 4" xfId="21139"/>
    <cellStyle name="Commentaire 3 2 6" xfId="5636"/>
    <cellStyle name="Commentaire 3 2 6 2" xfId="23779"/>
    <cellStyle name="Commentaire 3 2 7" xfId="10931"/>
    <cellStyle name="Commentaire 3 2 8" xfId="13569"/>
    <cellStyle name="Commentaire 3 2 9" xfId="18499"/>
    <cellStyle name="Commentaire 3 3" xfId="529"/>
    <cellStyle name="Commentaire 3 3 2" xfId="1234"/>
    <cellStyle name="Commentaire 3 3 2 2" xfId="2466"/>
    <cellStyle name="Commentaire 3 3 2 2 2" xfId="5108"/>
    <cellStyle name="Commentaire 3 3 2 2 2 2" xfId="10389"/>
    <cellStyle name="Commentaire 3 3 2 2 2 2 2" xfId="28531"/>
    <cellStyle name="Commentaire 3 3 2 2 2 3" xfId="18145"/>
    <cellStyle name="Commentaire 3 3 2 2 2 4" xfId="23251"/>
    <cellStyle name="Commentaire 3 3 2 2 3" xfId="7748"/>
    <cellStyle name="Commentaire 3 3 2 2 3 2" xfId="25891"/>
    <cellStyle name="Commentaire 3 3 2 2 4" xfId="13037"/>
    <cellStyle name="Commentaire 3 3 2 2 5" xfId="15681"/>
    <cellStyle name="Commentaire 3 3 2 2 6" xfId="20611"/>
    <cellStyle name="Commentaire 3 3 2 3" xfId="3876"/>
    <cellStyle name="Commentaire 3 3 2 3 2" xfId="9157"/>
    <cellStyle name="Commentaire 3 3 2 3 2 2" xfId="27299"/>
    <cellStyle name="Commentaire 3 3 2 3 3" xfId="16913"/>
    <cellStyle name="Commentaire 3 3 2 3 4" xfId="22019"/>
    <cellStyle name="Commentaire 3 3 2 4" xfId="6516"/>
    <cellStyle name="Commentaire 3 3 2 4 2" xfId="24659"/>
    <cellStyle name="Commentaire 3 3 2 5" xfId="11805"/>
    <cellStyle name="Commentaire 3 3 2 6" xfId="14449"/>
    <cellStyle name="Commentaire 3 3 2 7" xfId="19379"/>
    <cellStyle name="Commentaire 3 3 3" xfId="1762"/>
    <cellStyle name="Commentaire 3 3 3 2" xfId="4404"/>
    <cellStyle name="Commentaire 3 3 3 2 2" xfId="9685"/>
    <cellStyle name="Commentaire 3 3 3 2 2 2" xfId="27827"/>
    <cellStyle name="Commentaire 3 3 3 2 3" xfId="17441"/>
    <cellStyle name="Commentaire 3 3 3 2 4" xfId="22547"/>
    <cellStyle name="Commentaire 3 3 3 3" xfId="7044"/>
    <cellStyle name="Commentaire 3 3 3 3 2" xfId="25187"/>
    <cellStyle name="Commentaire 3 3 3 4" xfId="12333"/>
    <cellStyle name="Commentaire 3 3 3 5" xfId="14977"/>
    <cellStyle name="Commentaire 3 3 3 6" xfId="19907"/>
    <cellStyle name="Commentaire 3 3 4" xfId="3171"/>
    <cellStyle name="Commentaire 3 3 4 2" xfId="8453"/>
    <cellStyle name="Commentaire 3 3 4 2 2" xfId="26595"/>
    <cellStyle name="Commentaire 3 3 4 3" xfId="16209"/>
    <cellStyle name="Commentaire 3 3 4 4" xfId="21315"/>
    <cellStyle name="Commentaire 3 3 5" xfId="5812"/>
    <cellStyle name="Commentaire 3 3 5 2" xfId="23955"/>
    <cellStyle name="Commentaire 3 3 6" xfId="11103"/>
    <cellStyle name="Commentaire 3 3 7" xfId="13745"/>
    <cellStyle name="Commentaire 3 3 8" xfId="18675"/>
    <cellStyle name="Commentaire 3 4" xfId="882"/>
    <cellStyle name="Commentaire 3 4 2" xfId="2114"/>
    <cellStyle name="Commentaire 3 4 2 2" xfId="4756"/>
    <cellStyle name="Commentaire 3 4 2 2 2" xfId="10037"/>
    <cellStyle name="Commentaire 3 4 2 2 2 2" xfId="28179"/>
    <cellStyle name="Commentaire 3 4 2 2 3" xfId="17793"/>
    <cellStyle name="Commentaire 3 4 2 2 4" xfId="22899"/>
    <cellStyle name="Commentaire 3 4 2 3" xfId="7396"/>
    <cellStyle name="Commentaire 3 4 2 3 2" xfId="25539"/>
    <cellStyle name="Commentaire 3 4 2 4" xfId="12685"/>
    <cellStyle name="Commentaire 3 4 2 5" xfId="15329"/>
    <cellStyle name="Commentaire 3 4 2 6" xfId="20259"/>
    <cellStyle name="Commentaire 3 4 3" xfId="3524"/>
    <cellStyle name="Commentaire 3 4 3 2" xfId="8805"/>
    <cellStyle name="Commentaire 3 4 3 2 2" xfId="26947"/>
    <cellStyle name="Commentaire 3 4 3 3" xfId="16561"/>
    <cellStyle name="Commentaire 3 4 3 4" xfId="21667"/>
    <cellStyle name="Commentaire 3 4 4" xfId="6164"/>
    <cellStyle name="Commentaire 3 4 4 2" xfId="24307"/>
    <cellStyle name="Commentaire 3 4 5" xfId="11453"/>
    <cellStyle name="Commentaire 3 4 6" xfId="14097"/>
    <cellStyle name="Commentaire 3 4 7" xfId="19027"/>
    <cellStyle name="Commentaire 3 5" xfId="1410"/>
    <cellStyle name="Commentaire 3 5 2" xfId="4052"/>
    <cellStyle name="Commentaire 3 5 2 2" xfId="9333"/>
    <cellStyle name="Commentaire 3 5 2 2 2" xfId="27475"/>
    <cellStyle name="Commentaire 3 5 2 3" xfId="17089"/>
    <cellStyle name="Commentaire 3 5 2 4" xfId="22195"/>
    <cellStyle name="Commentaire 3 5 3" xfId="6692"/>
    <cellStyle name="Commentaire 3 5 3 2" xfId="24835"/>
    <cellStyle name="Commentaire 3 5 4" xfId="11981"/>
    <cellStyle name="Commentaire 3 5 5" xfId="14625"/>
    <cellStyle name="Commentaire 3 5 6" xfId="19555"/>
    <cellStyle name="Commentaire 3 6" xfId="2642"/>
    <cellStyle name="Commentaire 3 6 2" xfId="5284"/>
    <cellStyle name="Commentaire 3 6 2 2" xfId="10565"/>
    <cellStyle name="Commentaire 3 6 2 2 2" xfId="28707"/>
    <cellStyle name="Commentaire 3 6 2 3" xfId="23427"/>
    <cellStyle name="Commentaire 3 6 3" xfId="7924"/>
    <cellStyle name="Commentaire 3 6 3 2" xfId="26067"/>
    <cellStyle name="Commentaire 3 6 4" xfId="13213"/>
    <cellStyle name="Commentaire 3 6 5" xfId="15857"/>
    <cellStyle name="Commentaire 3 6 6" xfId="20787"/>
    <cellStyle name="Commentaire 3 7" xfId="2819"/>
    <cellStyle name="Commentaire 3 7 2" xfId="8101"/>
    <cellStyle name="Commentaire 3 7 2 2" xfId="26243"/>
    <cellStyle name="Commentaire 3 7 3" xfId="20963"/>
    <cellStyle name="Commentaire 3 8" xfId="5460"/>
    <cellStyle name="Commentaire 3 8 2" xfId="23603"/>
    <cellStyle name="Commentaire 3 9" xfId="10753"/>
    <cellStyle name="Commentaire 4" xfId="265"/>
    <cellStyle name="Commentaire 4 2" xfId="617"/>
    <cellStyle name="Commentaire 4 2 2" xfId="1849"/>
    <cellStyle name="Commentaire 4 2 2 2" xfId="4491"/>
    <cellStyle name="Commentaire 4 2 2 2 2" xfId="9772"/>
    <cellStyle name="Commentaire 4 2 2 2 2 2" xfId="27914"/>
    <cellStyle name="Commentaire 4 2 2 2 3" xfId="17528"/>
    <cellStyle name="Commentaire 4 2 2 2 4" xfId="22634"/>
    <cellStyle name="Commentaire 4 2 2 3" xfId="7131"/>
    <cellStyle name="Commentaire 4 2 2 3 2" xfId="25274"/>
    <cellStyle name="Commentaire 4 2 2 4" xfId="12420"/>
    <cellStyle name="Commentaire 4 2 2 5" xfId="15064"/>
    <cellStyle name="Commentaire 4 2 2 6" xfId="19994"/>
    <cellStyle name="Commentaire 4 2 3" xfId="3259"/>
    <cellStyle name="Commentaire 4 2 3 2" xfId="8540"/>
    <cellStyle name="Commentaire 4 2 3 2 2" xfId="26682"/>
    <cellStyle name="Commentaire 4 2 3 3" xfId="16296"/>
    <cellStyle name="Commentaire 4 2 3 4" xfId="21402"/>
    <cellStyle name="Commentaire 4 2 4" xfId="5899"/>
    <cellStyle name="Commentaire 4 2 4 2" xfId="24042"/>
    <cellStyle name="Commentaire 4 2 5" xfId="11188"/>
    <cellStyle name="Commentaire 4 2 6" xfId="13832"/>
    <cellStyle name="Commentaire 4 2 7" xfId="18762"/>
    <cellStyle name="Commentaire 4 3" xfId="969"/>
    <cellStyle name="Commentaire 4 3 2" xfId="2201"/>
    <cellStyle name="Commentaire 4 3 2 2" xfId="4843"/>
    <cellStyle name="Commentaire 4 3 2 2 2" xfId="10124"/>
    <cellStyle name="Commentaire 4 3 2 2 2 2" xfId="28266"/>
    <cellStyle name="Commentaire 4 3 2 2 3" xfId="17880"/>
    <cellStyle name="Commentaire 4 3 2 2 4" xfId="22986"/>
    <cellStyle name="Commentaire 4 3 2 3" xfId="7483"/>
    <cellStyle name="Commentaire 4 3 2 3 2" xfId="25626"/>
    <cellStyle name="Commentaire 4 3 2 4" xfId="12772"/>
    <cellStyle name="Commentaire 4 3 2 5" xfId="15416"/>
    <cellStyle name="Commentaire 4 3 2 6" xfId="20346"/>
    <cellStyle name="Commentaire 4 3 3" xfId="3611"/>
    <cellStyle name="Commentaire 4 3 3 2" xfId="8892"/>
    <cellStyle name="Commentaire 4 3 3 2 2" xfId="27034"/>
    <cellStyle name="Commentaire 4 3 3 3" xfId="16648"/>
    <cellStyle name="Commentaire 4 3 3 4" xfId="21754"/>
    <cellStyle name="Commentaire 4 3 4" xfId="6251"/>
    <cellStyle name="Commentaire 4 3 4 2" xfId="24394"/>
    <cellStyle name="Commentaire 4 3 5" xfId="11540"/>
    <cellStyle name="Commentaire 4 3 6" xfId="14184"/>
    <cellStyle name="Commentaire 4 3 7" xfId="19114"/>
    <cellStyle name="Commentaire 4 4" xfId="1497"/>
    <cellStyle name="Commentaire 4 4 2" xfId="4139"/>
    <cellStyle name="Commentaire 4 4 2 2" xfId="9420"/>
    <cellStyle name="Commentaire 4 4 2 2 2" xfId="27562"/>
    <cellStyle name="Commentaire 4 4 2 3" xfId="17176"/>
    <cellStyle name="Commentaire 4 4 2 4" xfId="22282"/>
    <cellStyle name="Commentaire 4 4 3" xfId="6779"/>
    <cellStyle name="Commentaire 4 4 3 2" xfId="24922"/>
    <cellStyle name="Commentaire 4 4 4" xfId="12068"/>
    <cellStyle name="Commentaire 4 4 5" xfId="14712"/>
    <cellStyle name="Commentaire 4 4 6" xfId="19642"/>
    <cellStyle name="Commentaire 4 5" xfId="2906"/>
    <cellStyle name="Commentaire 4 5 2" xfId="8188"/>
    <cellStyle name="Commentaire 4 5 2 2" xfId="26330"/>
    <cellStyle name="Commentaire 4 5 3" xfId="15944"/>
    <cellStyle name="Commentaire 4 5 4" xfId="21050"/>
    <cellStyle name="Commentaire 4 6" xfId="5547"/>
    <cellStyle name="Commentaire 4 6 2" xfId="23690"/>
    <cellStyle name="Commentaire 4 7" xfId="10845"/>
    <cellStyle name="Commentaire 4 8" xfId="13480"/>
    <cellStyle name="Commentaire 4 9" xfId="18411"/>
    <cellStyle name="Commentaire 5" xfId="437"/>
    <cellStyle name="Commentaire 5 2" xfId="1142"/>
    <cellStyle name="Commentaire 5 2 2" xfId="2374"/>
    <cellStyle name="Commentaire 5 2 2 2" xfId="5016"/>
    <cellStyle name="Commentaire 5 2 2 2 2" xfId="10297"/>
    <cellStyle name="Commentaire 5 2 2 2 2 2" xfId="28439"/>
    <cellStyle name="Commentaire 5 2 2 2 3" xfId="18053"/>
    <cellStyle name="Commentaire 5 2 2 2 4" xfId="23159"/>
    <cellStyle name="Commentaire 5 2 2 3" xfId="7656"/>
    <cellStyle name="Commentaire 5 2 2 3 2" xfId="25799"/>
    <cellStyle name="Commentaire 5 2 2 4" xfId="12945"/>
    <cellStyle name="Commentaire 5 2 2 5" xfId="15589"/>
    <cellStyle name="Commentaire 5 2 2 6" xfId="20519"/>
    <cellStyle name="Commentaire 5 2 3" xfId="3784"/>
    <cellStyle name="Commentaire 5 2 3 2" xfId="9065"/>
    <cellStyle name="Commentaire 5 2 3 2 2" xfId="27207"/>
    <cellStyle name="Commentaire 5 2 3 3" xfId="16821"/>
    <cellStyle name="Commentaire 5 2 3 4" xfId="21927"/>
    <cellStyle name="Commentaire 5 2 4" xfId="6424"/>
    <cellStyle name="Commentaire 5 2 4 2" xfId="24567"/>
    <cellStyle name="Commentaire 5 2 5" xfId="11713"/>
    <cellStyle name="Commentaire 5 2 6" xfId="14357"/>
    <cellStyle name="Commentaire 5 2 7" xfId="19287"/>
    <cellStyle name="Commentaire 5 3" xfId="1670"/>
    <cellStyle name="Commentaire 5 3 2" xfId="4312"/>
    <cellStyle name="Commentaire 5 3 2 2" xfId="9593"/>
    <cellStyle name="Commentaire 5 3 2 2 2" xfId="27735"/>
    <cellStyle name="Commentaire 5 3 2 3" xfId="17349"/>
    <cellStyle name="Commentaire 5 3 2 4" xfId="22455"/>
    <cellStyle name="Commentaire 5 3 3" xfId="6952"/>
    <cellStyle name="Commentaire 5 3 3 2" xfId="25095"/>
    <cellStyle name="Commentaire 5 3 4" xfId="12241"/>
    <cellStyle name="Commentaire 5 3 5" xfId="14885"/>
    <cellStyle name="Commentaire 5 3 6" xfId="19815"/>
    <cellStyle name="Commentaire 5 4" xfId="3079"/>
    <cellStyle name="Commentaire 5 4 2" xfId="8361"/>
    <cellStyle name="Commentaire 5 4 2 2" xfId="26503"/>
    <cellStyle name="Commentaire 5 4 3" xfId="16117"/>
    <cellStyle name="Commentaire 5 4 4" xfId="21223"/>
    <cellStyle name="Commentaire 5 5" xfId="5720"/>
    <cellStyle name="Commentaire 5 5 2" xfId="23863"/>
    <cellStyle name="Commentaire 5 6" xfId="11013"/>
    <cellStyle name="Commentaire 5 7" xfId="13653"/>
    <cellStyle name="Commentaire 5 8" xfId="18583"/>
    <cellStyle name="Commentaire 6" xfId="790"/>
    <cellStyle name="Commentaire 6 2" xfId="2022"/>
    <cellStyle name="Commentaire 6 2 2" xfId="4664"/>
    <cellStyle name="Commentaire 6 2 2 2" xfId="9945"/>
    <cellStyle name="Commentaire 6 2 2 2 2" xfId="28087"/>
    <cellStyle name="Commentaire 6 2 2 3" xfId="17701"/>
    <cellStyle name="Commentaire 6 2 2 4" xfId="22807"/>
    <cellStyle name="Commentaire 6 2 3" xfId="7304"/>
    <cellStyle name="Commentaire 6 2 3 2" xfId="25447"/>
    <cellStyle name="Commentaire 6 2 4" xfId="12593"/>
    <cellStyle name="Commentaire 6 2 5" xfId="15237"/>
    <cellStyle name="Commentaire 6 2 6" xfId="20167"/>
    <cellStyle name="Commentaire 6 3" xfId="3432"/>
    <cellStyle name="Commentaire 6 3 2" xfId="8713"/>
    <cellStyle name="Commentaire 6 3 2 2" xfId="26855"/>
    <cellStyle name="Commentaire 6 3 3" xfId="16469"/>
    <cellStyle name="Commentaire 6 3 4" xfId="21575"/>
    <cellStyle name="Commentaire 6 4" xfId="6072"/>
    <cellStyle name="Commentaire 6 4 2" xfId="24215"/>
    <cellStyle name="Commentaire 6 5" xfId="11361"/>
    <cellStyle name="Commentaire 6 6" xfId="14005"/>
    <cellStyle name="Commentaire 6 7" xfId="18935"/>
    <cellStyle name="Commentaire 7" xfId="1321"/>
    <cellStyle name="Commentaire 7 2" xfId="3963"/>
    <cellStyle name="Commentaire 7 2 2" xfId="9244"/>
    <cellStyle name="Commentaire 7 2 2 2" xfId="27386"/>
    <cellStyle name="Commentaire 7 2 3" xfId="17000"/>
    <cellStyle name="Commentaire 7 2 4" xfId="22106"/>
    <cellStyle name="Commentaire 7 3" xfId="6603"/>
    <cellStyle name="Commentaire 7 3 2" xfId="24746"/>
    <cellStyle name="Commentaire 7 4" xfId="11892"/>
    <cellStyle name="Commentaire 7 5" xfId="14536"/>
    <cellStyle name="Commentaire 7 6" xfId="19466"/>
    <cellStyle name="Commentaire 8" xfId="2550"/>
    <cellStyle name="Commentaire 8 2" xfId="5192"/>
    <cellStyle name="Commentaire 8 2 2" xfId="10473"/>
    <cellStyle name="Commentaire 8 2 2 2" xfId="28615"/>
    <cellStyle name="Commentaire 8 2 3" xfId="23335"/>
    <cellStyle name="Commentaire 8 3" xfId="7832"/>
    <cellStyle name="Commentaire 8 3 2" xfId="25975"/>
    <cellStyle name="Commentaire 8 4" xfId="13121"/>
    <cellStyle name="Commentaire 8 5" xfId="15768"/>
    <cellStyle name="Commentaire 8 6" xfId="20695"/>
    <cellStyle name="Commentaire 9" xfId="2726"/>
    <cellStyle name="Commentaire 9 2" xfId="8008"/>
    <cellStyle name="Commentaire 9 2 2" xfId="26151"/>
    <cellStyle name="Commentaire 9 3" xfId="20871"/>
    <cellStyle name="Entrée" xfId="10" builtinId="20" customBuiltin="1"/>
    <cellStyle name="Excel Built-in Normal" xfId="103"/>
    <cellStyle name="Insatisfaisant" xfId="8" builtinId="27" customBuiltin="1"/>
    <cellStyle name="Insatisfaisant 2" xfId="140"/>
    <cellStyle name="Lien hypertexte 2" xfId="253"/>
    <cellStyle name="Lien hypertexte 3" xfId="252"/>
    <cellStyle name="Neutre" xfId="9" builtinId="28" customBuiltin="1"/>
    <cellStyle name="Neutre 2" xfId="139"/>
    <cellStyle name="Normal" xfId="0" builtinId="0"/>
    <cellStyle name="Normal 10" xfId="92"/>
    <cellStyle name="Normal 10 10" xfId="10656"/>
    <cellStyle name="Normal 10 10 2" xfId="28791"/>
    <cellStyle name="Normal 10 11" xfId="10737"/>
    <cellStyle name="Normal 10 12" xfId="13360"/>
    <cellStyle name="Normal 10 13" xfId="18289"/>
    <cellStyle name="Normal 10 2" xfId="222"/>
    <cellStyle name="Normal 10 2 10" xfId="13447"/>
    <cellStyle name="Normal 10 2 11" xfId="18377"/>
    <cellStyle name="Normal 10 2 2" xfId="407"/>
    <cellStyle name="Normal 10 2 2 2" xfId="760"/>
    <cellStyle name="Normal 10 2 2 2 2" xfId="1992"/>
    <cellStyle name="Normal 10 2 2 2 2 2" xfId="4634"/>
    <cellStyle name="Normal 10 2 2 2 2 2 2" xfId="9915"/>
    <cellStyle name="Normal 10 2 2 2 2 2 2 2" xfId="28057"/>
    <cellStyle name="Normal 10 2 2 2 2 2 3" xfId="17671"/>
    <cellStyle name="Normal 10 2 2 2 2 2 4" xfId="22777"/>
    <cellStyle name="Normal 10 2 2 2 2 3" xfId="7274"/>
    <cellStyle name="Normal 10 2 2 2 2 3 2" xfId="25417"/>
    <cellStyle name="Normal 10 2 2 2 2 4" xfId="12563"/>
    <cellStyle name="Normal 10 2 2 2 2 5" xfId="15207"/>
    <cellStyle name="Normal 10 2 2 2 2 6" xfId="20137"/>
    <cellStyle name="Normal 10 2 2 2 3" xfId="3402"/>
    <cellStyle name="Normal 10 2 2 2 3 2" xfId="8683"/>
    <cellStyle name="Normal 10 2 2 2 3 2 2" xfId="26825"/>
    <cellStyle name="Normal 10 2 2 2 3 3" xfId="16439"/>
    <cellStyle name="Normal 10 2 2 2 3 4" xfId="21545"/>
    <cellStyle name="Normal 10 2 2 2 4" xfId="6042"/>
    <cellStyle name="Normal 10 2 2 2 4 2" xfId="24185"/>
    <cellStyle name="Normal 10 2 2 2 5" xfId="11331"/>
    <cellStyle name="Normal 10 2 2 2 6" xfId="13975"/>
    <cellStyle name="Normal 10 2 2 2 7" xfId="18905"/>
    <cellStyle name="Normal 10 2 2 3" xfId="1112"/>
    <cellStyle name="Normal 10 2 2 3 2" xfId="2344"/>
    <cellStyle name="Normal 10 2 2 3 2 2" xfId="4986"/>
    <cellStyle name="Normal 10 2 2 3 2 2 2" xfId="10267"/>
    <cellStyle name="Normal 10 2 2 3 2 2 2 2" xfId="28409"/>
    <cellStyle name="Normal 10 2 2 3 2 2 3" xfId="18023"/>
    <cellStyle name="Normal 10 2 2 3 2 2 4" xfId="23129"/>
    <cellStyle name="Normal 10 2 2 3 2 3" xfId="7626"/>
    <cellStyle name="Normal 10 2 2 3 2 3 2" xfId="25769"/>
    <cellStyle name="Normal 10 2 2 3 2 4" xfId="12915"/>
    <cellStyle name="Normal 10 2 2 3 2 5" xfId="15559"/>
    <cellStyle name="Normal 10 2 2 3 2 6" xfId="20489"/>
    <cellStyle name="Normal 10 2 2 3 3" xfId="3754"/>
    <cellStyle name="Normal 10 2 2 3 3 2" xfId="9035"/>
    <cellStyle name="Normal 10 2 2 3 3 2 2" xfId="27177"/>
    <cellStyle name="Normal 10 2 2 3 3 3" xfId="16791"/>
    <cellStyle name="Normal 10 2 2 3 3 4" xfId="21897"/>
    <cellStyle name="Normal 10 2 2 3 4" xfId="6394"/>
    <cellStyle name="Normal 10 2 2 3 4 2" xfId="24537"/>
    <cellStyle name="Normal 10 2 2 3 5" xfId="11683"/>
    <cellStyle name="Normal 10 2 2 3 6" xfId="14327"/>
    <cellStyle name="Normal 10 2 2 3 7" xfId="19257"/>
    <cellStyle name="Normal 10 2 2 4" xfId="1640"/>
    <cellStyle name="Normal 10 2 2 4 2" xfId="4282"/>
    <cellStyle name="Normal 10 2 2 4 2 2" xfId="9563"/>
    <cellStyle name="Normal 10 2 2 4 2 2 2" xfId="27705"/>
    <cellStyle name="Normal 10 2 2 4 2 3" xfId="17319"/>
    <cellStyle name="Normal 10 2 2 4 2 4" xfId="22425"/>
    <cellStyle name="Normal 10 2 2 4 3" xfId="6922"/>
    <cellStyle name="Normal 10 2 2 4 3 2" xfId="25065"/>
    <cellStyle name="Normal 10 2 2 4 4" xfId="12211"/>
    <cellStyle name="Normal 10 2 2 4 5" xfId="14855"/>
    <cellStyle name="Normal 10 2 2 4 6" xfId="19785"/>
    <cellStyle name="Normal 10 2 2 5" xfId="3049"/>
    <cellStyle name="Normal 10 2 2 5 2" xfId="8331"/>
    <cellStyle name="Normal 10 2 2 5 2 2" xfId="26473"/>
    <cellStyle name="Normal 10 2 2 5 3" xfId="16087"/>
    <cellStyle name="Normal 10 2 2 5 4" xfId="21193"/>
    <cellStyle name="Normal 10 2 2 6" xfId="5690"/>
    <cellStyle name="Normal 10 2 2 6 2" xfId="23833"/>
    <cellStyle name="Normal 10 2 2 7" xfId="10983"/>
    <cellStyle name="Normal 10 2 2 8" xfId="13623"/>
    <cellStyle name="Normal 10 2 2 9" xfId="18553"/>
    <cellStyle name="Normal 10 2 3" xfId="583"/>
    <cellStyle name="Normal 10 2 3 2" xfId="1288"/>
    <cellStyle name="Normal 10 2 3 2 2" xfId="2520"/>
    <cellStyle name="Normal 10 2 3 2 2 2" xfId="5162"/>
    <cellStyle name="Normal 10 2 3 2 2 2 2" xfId="10443"/>
    <cellStyle name="Normal 10 2 3 2 2 2 2 2" xfId="28585"/>
    <cellStyle name="Normal 10 2 3 2 2 2 3" xfId="18199"/>
    <cellStyle name="Normal 10 2 3 2 2 2 4" xfId="23305"/>
    <cellStyle name="Normal 10 2 3 2 2 3" xfId="7802"/>
    <cellStyle name="Normal 10 2 3 2 2 3 2" xfId="25945"/>
    <cellStyle name="Normal 10 2 3 2 2 4" xfId="13091"/>
    <cellStyle name="Normal 10 2 3 2 2 5" xfId="15735"/>
    <cellStyle name="Normal 10 2 3 2 2 6" xfId="20665"/>
    <cellStyle name="Normal 10 2 3 2 3" xfId="3930"/>
    <cellStyle name="Normal 10 2 3 2 3 2" xfId="9211"/>
    <cellStyle name="Normal 10 2 3 2 3 2 2" xfId="27353"/>
    <cellStyle name="Normal 10 2 3 2 3 3" xfId="16967"/>
    <cellStyle name="Normal 10 2 3 2 3 4" xfId="22073"/>
    <cellStyle name="Normal 10 2 3 2 4" xfId="6570"/>
    <cellStyle name="Normal 10 2 3 2 4 2" xfId="24713"/>
    <cellStyle name="Normal 10 2 3 2 5" xfId="11859"/>
    <cellStyle name="Normal 10 2 3 2 6" xfId="14503"/>
    <cellStyle name="Normal 10 2 3 2 7" xfId="19433"/>
    <cellStyle name="Normal 10 2 3 3" xfId="1816"/>
    <cellStyle name="Normal 10 2 3 3 2" xfId="4458"/>
    <cellStyle name="Normal 10 2 3 3 2 2" xfId="9739"/>
    <cellStyle name="Normal 10 2 3 3 2 2 2" xfId="27881"/>
    <cellStyle name="Normal 10 2 3 3 2 3" xfId="17495"/>
    <cellStyle name="Normal 10 2 3 3 2 4" xfId="22601"/>
    <cellStyle name="Normal 10 2 3 3 3" xfId="7098"/>
    <cellStyle name="Normal 10 2 3 3 3 2" xfId="25241"/>
    <cellStyle name="Normal 10 2 3 3 4" xfId="12387"/>
    <cellStyle name="Normal 10 2 3 3 5" xfId="15031"/>
    <cellStyle name="Normal 10 2 3 3 6" xfId="19961"/>
    <cellStyle name="Normal 10 2 3 4" xfId="3225"/>
    <cellStyle name="Normal 10 2 3 4 2" xfId="8507"/>
    <cellStyle name="Normal 10 2 3 4 2 2" xfId="26649"/>
    <cellStyle name="Normal 10 2 3 4 3" xfId="16263"/>
    <cellStyle name="Normal 10 2 3 4 4" xfId="21369"/>
    <cellStyle name="Normal 10 2 3 5" xfId="5866"/>
    <cellStyle name="Normal 10 2 3 5 2" xfId="24009"/>
    <cellStyle name="Normal 10 2 3 6" xfId="11155"/>
    <cellStyle name="Normal 10 2 3 7" xfId="13799"/>
    <cellStyle name="Normal 10 2 3 8" xfId="18729"/>
    <cellStyle name="Normal 10 2 4" xfId="936"/>
    <cellStyle name="Normal 10 2 4 2" xfId="2168"/>
    <cellStyle name="Normal 10 2 4 2 2" xfId="4810"/>
    <cellStyle name="Normal 10 2 4 2 2 2" xfId="10091"/>
    <cellStyle name="Normal 10 2 4 2 2 2 2" xfId="28233"/>
    <cellStyle name="Normal 10 2 4 2 2 3" xfId="17847"/>
    <cellStyle name="Normal 10 2 4 2 2 4" xfId="22953"/>
    <cellStyle name="Normal 10 2 4 2 3" xfId="7450"/>
    <cellStyle name="Normal 10 2 4 2 3 2" xfId="25593"/>
    <cellStyle name="Normal 10 2 4 2 4" xfId="12739"/>
    <cellStyle name="Normal 10 2 4 2 5" xfId="15383"/>
    <cellStyle name="Normal 10 2 4 2 6" xfId="20313"/>
    <cellStyle name="Normal 10 2 4 3" xfId="3578"/>
    <cellStyle name="Normal 10 2 4 3 2" xfId="8859"/>
    <cellStyle name="Normal 10 2 4 3 2 2" xfId="27001"/>
    <cellStyle name="Normal 10 2 4 3 3" xfId="16615"/>
    <cellStyle name="Normal 10 2 4 3 4" xfId="21721"/>
    <cellStyle name="Normal 10 2 4 4" xfId="6218"/>
    <cellStyle name="Normal 10 2 4 4 2" xfId="24361"/>
    <cellStyle name="Normal 10 2 4 5" xfId="11507"/>
    <cellStyle name="Normal 10 2 4 6" xfId="14151"/>
    <cellStyle name="Normal 10 2 4 7" xfId="19081"/>
    <cellStyle name="Normal 10 2 5" xfId="1464"/>
    <cellStyle name="Normal 10 2 5 2" xfId="4106"/>
    <cellStyle name="Normal 10 2 5 2 2" xfId="9387"/>
    <cellStyle name="Normal 10 2 5 2 2 2" xfId="27529"/>
    <cellStyle name="Normal 10 2 5 2 3" xfId="17143"/>
    <cellStyle name="Normal 10 2 5 2 4" xfId="22249"/>
    <cellStyle name="Normal 10 2 5 3" xfId="6746"/>
    <cellStyle name="Normal 10 2 5 3 2" xfId="24889"/>
    <cellStyle name="Normal 10 2 5 4" xfId="12035"/>
    <cellStyle name="Normal 10 2 5 5" xfId="14679"/>
    <cellStyle name="Normal 10 2 5 6" xfId="19609"/>
    <cellStyle name="Normal 10 2 6" xfId="2696"/>
    <cellStyle name="Normal 10 2 6 2" xfId="5338"/>
    <cellStyle name="Normal 10 2 6 2 2" xfId="10619"/>
    <cellStyle name="Normal 10 2 6 2 2 2" xfId="28761"/>
    <cellStyle name="Normal 10 2 6 2 3" xfId="23481"/>
    <cellStyle name="Normal 10 2 6 3" xfId="7978"/>
    <cellStyle name="Normal 10 2 6 3 2" xfId="26121"/>
    <cellStyle name="Normal 10 2 6 4" xfId="13267"/>
    <cellStyle name="Normal 10 2 6 5" xfId="15911"/>
    <cellStyle name="Normal 10 2 6 6" xfId="20841"/>
    <cellStyle name="Normal 10 2 7" xfId="2873"/>
    <cellStyle name="Normal 10 2 7 2" xfId="8155"/>
    <cellStyle name="Normal 10 2 7 2 2" xfId="26297"/>
    <cellStyle name="Normal 10 2 7 3" xfId="21017"/>
    <cellStyle name="Normal 10 2 8" xfId="5514"/>
    <cellStyle name="Normal 10 2 8 2" xfId="23657"/>
    <cellStyle name="Normal 10 2 9" xfId="10807"/>
    <cellStyle name="Normal 10 3" xfId="320"/>
    <cellStyle name="Normal 10 3 2" xfId="673"/>
    <cellStyle name="Normal 10 3 2 2" xfId="1905"/>
    <cellStyle name="Normal 10 3 2 2 2" xfId="4547"/>
    <cellStyle name="Normal 10 3 2 2 2 2" xfId="9828"/>
    <cellStyle name="Normal 10 3 2 2 2 2 2" xfId="27970"/>
    <cellStyle name="Normal 10 3 2 2 2 3" xfId="17584"/>
    <cellStyle name="Normal 10 3 2 2 2 4" xfId="22690"/>
    <cellStyle name="Normal 10 3 2 2 3" xfId="7187"/>
    <cellStyle name="Normal 10 3 2 2 3 2" xfId="25330"/>
    <cellStyle name="Normal 10 3 2 2 4" xfId="12476"/>
    <cellStyle name="Normal 10 3 2 2 5" xfId="15120"/>
    <cellStyle name="Normal 10 3 2 2 6" xfId="20050"/>
    <cellStyle name="Normal 10 3 2 3" xfId="3315"/>
    <cellStyle name="Normal 10 3 2 3 2" xfId="8596"/>
    <cellStyle name="Normal 10 3 2 3 2 2" xfId="26738"/>
    <cellStyle name="Normal 10 3 2 3 3" xfId="16352"/>
    <cellStyle name="Normal 10 3 2 3 4" xfId="21458"/>
    <cellStyle name="Normal 10 3 2 4" xfId="5955"/>
    <cellStyle name="Normal 10 3 2 4 2" xfId="24098"/>
    <cellStyle name="Normal 10 3 2 5" xfId="11244"/>
    <cellStyle name="Normal 10 3 2 6" xfId="13888"/>
    <cellStyle name="Normal 10 3 2 7" xfId="18818"/>
    <cellStyle name="Normal 10 3 3" xfId="1025"/>
    <cellStyle name="Normal 10 3 3 2" xfId="2257"/>
    <cellStyle name="Normal 10 3 3 2 2" xfId="4899"/>
    <cellStyle name="Normal 10 3 3 2 2 2" xfId="10180"/>
    <cellStyle name="Normal 10 3 3 2 2 2 2" xfId="28322"/>
    <cellStyle name="Normal 10 3 3 2 2 3" xfId="17936"/>
    <cellStyle name="Normal 10 3 3 2 2 4" xfId="23042"/>
    <cellStyle name="Normal 10 3 3 2 3" xfId="7539"/>
    <cellStyle name="Normal 10 3 3 2 3 2" xfId="25682"/>
    <cellStyle name="Normal 10 3 3 2 4" xfId="12828"/>
    <cellStyle name="Normal 10 3 3 2 5" xfId="15472"/>
    <cellStyle name="Normal 10 3 3 2 6" xfId="20402"/>
    <cellStyle name="Normal 10 3 3 3" xfId="3667"/>
    <cellStyle name="Normal 10 3 3 3 2" xfId="8948"/>
    <cellStyle name="Normal 10 3 3 3 2 2" xfId="27090"/>
    <cellStyle name="Normal 10 3 3 3 3" xfId="16704"/>
    <cellStyle name="Normal 10 3 3 3 4" xfId="21810"/>
    <cellStyle name="Normal 10 3 3 4" xfId="6307"/>
    <cellStyle name="Normal 10 3 3 4 2" xfId="24450"/>
    <cellStyle name="Normal 10 3 3 5" xfId="11596"/>
    <cellStyle name="Normal 10 3 3 6" xfId="14240"/>
    <cellStyle name="Normal 10 3 3 7" xfId="19170"/>
    <cellStyle name="Normal 10 3 4" xfId="1553"/>
    <cellStyle name="Normal 10 3 4 2" xfId="4195"/>
    <cellStyle name="Normal 10 3 4 2 2" xfId="9476"/>
    <cellStyle name="Normal 10 3 4 2 2 2" xfId="27618"/>
    <cellStyle name="Normal 10 3 4 2 3" xfId="17232"/>
    <cellStyle name="Normal 10 3 4 2 4" xfId="22338"/>
    <cellStyle name="Normal 10 3 4 3" xfId="6835"/>
    <cellStyle name="Normal 10 3 4 3 2" xfId="24978"/>
    <cellStyle name="Normal 10 3 4 4" xfId="12124"/>
    <cellStyle name="Normal 10 3 4 5" xfId="14768"/>
    <cellStyle name="Normal 10 3 4 6" xfId="19698"/>
    <cellStyle name="Normal 10 3 5" xfId="2962"/>
    <cellStyle name="Normal 10 3 5 2" xfId="8244"/>
    <cellStyle name="Normal 10 3 5 2 2" xfId="26386"/>
    <cellStyle name="Normal 10 3 5 3" xfId="16000"/>
    <cellStyle name="Normal 10 3 5 4" xfId="21106"/>
    <cellStyle name="Normal 10 3 6" xfId="5603"/>
    <cellStyle name="Normal 10 3 6 2" xfId="23746"/>
    <cellStyle name="Normal 10 3 7" xfId="10898"/>
    <cellStyle name="Normal 10 3 8" xfId="13536"/>
    <cellStyle name="Normal 10 3 9" xfId="18466"/>
    <cellStyle name="Normal 10 4" xfId="496"/>
    <cellStyle name="Normal 10 4 2" xfId="1201"/>
    <cellStyle name="Normal 10 4 2 2" xfId="2433"/>
    <cellStyle name="Normal 10 4 2 2 2" xfId="5075"/>
    <cellStyle name="Normal 10 4 2 2 2 2" xfId="10356"/>
    <cellStyle name="Normal 10 4 2 2 2 2 2" xfId="28498"/>
    <cellStyle name="Normal 10 4 2 2 2 3" xfId="18112"/>
    <cellStyle name="Normal 10 4 2 2 2 4" xfId="23218"/>
    <cellStyle name="Normal 10 4 2 2 3" xfId="7715"/>
    <cellStyle name="Normal 10 4 2 2 3 2" xfId="25858"/>
    <cellStyle name="Normal 10 4 2 2 4" xfId="13004"/>
    <cellStyle name="Normal 10 4 2 2 5" xfId="15648"/>
    <cellStyle name="Normal 10 4 2 2 6" xfId="20578"/>
    <cellStyle name="Normal 10 4 2 3" xfId="3843"/>
    <cellStyle name="Normal 10 4 2 3 2" xfId="9124"/>
    <cellStyle name="Normal 10 4 2 3 2 2" xfId="27266"/>
    <cellStyle name="Normal 10 4 2 3 3" xfId="16880"/>
    <cellStyle name="Normal 10 4 2 3 4" xfId="21986"/>
    <cellStyle name="Normal 10 4 2 4" xfId="6483"/>
    <cellStyle name="Normal 10 4 2 4 2" xfId="24626"/>
    <cellStyle name="Normal 10 4 2 5" xfId="11772"/>
    <cellStyle name="Normal 10 4 2 6" xfId="14416"/>
    <cellStyle name="Normal 10 4 2 7" xfId="19346"/>
    <cellStyle name="Normal 10 4 3" xfId="1729"/>
    <cellStyle name="Normal 10 4 3 2" xfId="4371"/>
    <cellStyle name="Normal 10 4 3 2 2" xfId="9652"/>
    <cellStyle name="Normal 10 4 3 2 2 2" xfId="27794"/>
    <cellStyle name="Normal 10 4 3 2 3" xfId="17408"/>
    <cellStyle name="Normal 10 4 3 2 4" xfId="22514"/>
    <cellStyle name="Normal 10 4 3 3" xfId="7011"/>
    <cellStyle name="Normal 10 4 3 3 2" xfId="25154"/>
    <cellStyle name="Normal 10 4 3 4" xfId="12300"/>
    <cellStyle name="Normal 10 4 3 5" xfId="14944"/>
    <cellStyle name="Normal 10 4 3 6" xfId="19874"/>
    <cellStyle name="Normal 10 4 4" xfId="3138"/>
    <cellStyle name="Normal 10 4 4 2" xfId="8420"/>
    <cellStyle name="Normal 10 4 4 2 2" xfId="26562"/>
    <cellStyle name="Normal 10 4 4 3" xfId="16176"/>
    <cellStyle name="Normal 10 4 4 4" xfId="21282"/>
    <cellStyle name="Normal 10 4 5" xfId="5779"/>
    <cellStyle name="Normal 10 4 5 2" xfId="23922"/>
    <cellStyle name="Normal 10 4 6" xfId="11070"/>
    <cellStyle name="Normal 10 4 7" xfId="13712"/>
    <cellStyle name="Normal 10 4 8" xfId="18642"/>
    <cellStyle name="Normal 10 5" xfId="849"/>
    <cellStyle name="Normal 10 5 2" xfId="2081"/>
    <cellStyle name="Normal 10 5 2 2" xfId="4723"/>
    <cellStyle name="Normal 10 5 2 2 2" xfId="10004"/>
    <cellStyle name="Normal 10 5 2 2 2 2" xfId="28146"/>
    <cellStyle name="Normal 10 5 2 2 3" xfId="17760"/>
    <cellStyle name="Normal 10 5 2 2 4" xfId="22866"/>
    <cellStyle name="Normal 10 5 2 3" xfId="7363"/>
    <cellStyle name="Normal 10 5 2 3 2" xfId="25506"/>
    <cellStyle name="Normal 10 5 2 4" xfId="12652"/>
    <cellStyle name="Normal 10 5 2 5" xfId="15296"/>
    <cellStyle name="Normal 10 5 2 6" xfId="20226"/>
    <cellStyle name="Normal 10 5 3" xfId="3491"/>
    <cellStyle name="Normal 10 5 3 2" xfId="8772"/>
    <cellStyle name="Normal 10 5 3 2 2" xfId="26914"/>
    <cellStyle name="Normal 10 5 3 3" xfId="16528"/>
    <cellStyle name="Normal 10 5 3 4" xfId="21634"/>
    <cellStyle name="Normal 10 5 4" xfId="6131"/>
    <cellStyle name="Normal 10 5 4 2" xfId="24274"/>
    <cellStyle name="Normal 10 5 5" xfId="11420"/>
    <cellStyle name="Normal 10 5 6" xfId="14064"/>
    <cellStyle name="Normal 10 5 7" xfId="18994"/>
    <cellStyle name="Normal 10 6" xfId="1377"/>
    <cellStyle name="Normal 10 6 2" xfId="4019"/>
    <cellStyle name="Normal 10 6 2 2" xfId="9300"/>
    <cellStyle name="Normal 10 6 2 2 2" xfId="27442"/>
    <cellStyle name="Normal 10 6 2 3" xfId="17056"/>
    <cellStyle name="Normal 10 6 2 4" xfId="22162"/>
    <cellStyle name="Normal 10 6 3" xfId="6659"/>
    <cellStyle name="Normal 10 6 3 2" xfId="24802"/>
    <cellStyle name="Normal 10 6 4" xfId="11948"/>
    <cellStyle name="Normal 10 6 5" xfId="14592"/>
    <cellStyle name="Normal 10 6 6" xfId="19522"/>
    <cellStyle name="Normal 10 7" xfId="2609"/>
    <cellStyle name="Normal 10 7 2" xfId="5251"/>
    <cellStyle name="Normal 10 7 2 2" xfId="10532"/>
    <cellStyle name="Normal 10 7 2 2 2" xfId="28674"/>
    <cellStyle name="Normal 10 7 2 3" xfId="23394"/>
    <cellStyle name="Normal 10 7 3" xfId="7891"/>
    <cellStyle name="Normal 10 7 3 2" xfId="26034"/>
    <cellStyle name="Normal 10 7 4" xfId="13180"/>
    <cellStyle name="Normal 10 7 5" xfId="15824"/>
    <cellStyle name="Normal 10 7 6" xfId="20754"/>
    <cellStyle name="Normal 10 8" xfId="2786"/>
    <cellStyle name="Normal 10 8 2" xfId="8068"/>
    <cellStyle name="Normal 10 8 2 2" xfId="26210"/>
    <cellStyle name="Normal 10 8 3" xfId="20930"/>
    <cellStyle name="Normal 10 9" xfId="5427"/>
    <cellStyle name="Normal 10 9 2" xfId="23570"/>
    <cellStyle name="Normal 11" xfId="161"/>
    <cellStyle name="Normal 11 2" xfId="251"/>
    <cellStyle name="Normal 12" xfId="163"/>
    <cellStyle name="Normal 12 10" xfId="13389"/>
    <cellStyle name="Normal 12 11" xfId="18319"/>
    <cellStyle name="Normal 12 2" xfId="349"/>
    <cellStyle name="Normal 12 2 2" xfId="702"/>
    <cellStyle name="Normal 12 2 2 2" xfId="1934"/>
    <cellStyle name="Normal 12 2 2 2 2" xfId="4576"/>
    <cellStyle name="Normal 12 2 2 2 2 2" xfId="9857"/>
    <cellStyle name="Normal 12 2 2 2 2 2 2" xfId="27999"/>
    <cellStyle name="Normal 12 2 2 2 2 3" xfId="17613"/>
    <cellStyle name="Normal 12 2 2 2 2 4" xfId="22719"/>
    <cellStyle name="Normal 12 2 2 2 3" xfId="7216"/>
    <cellStyle name="Normal 12 2 2 2 3 2" xfId="25359"/>
    <cellStyle name="Normal 12 2 2 2 4" xfId="12505"/>
    <cellStyle name="Normal 12 2 2 2 5" xfId="15149"/>
    <cellStyle name="Normal 12 2 2 2 6" xfId="20079"/>
    <cellStyle name="Normal 12 2 2 3" xfId="3344"/>
    <cellStyle name="Normal 12 2 2 3 2" xfId="8625"/>
    <cellStyle name="Normal 12 2 2 3 2 2" xfId="26767"/>
    <cellStyle name="Normal 12 2 2 3 3" xfId="16381"/>
    <cellStyle name="Normal 12 2 2 3 4" xfId="21487"/>
    <cellStyle name="Normal 12 2 2 4" xfId="5984"/>
    <cellStyle name="Normal 12 2 2 4 2" xfId="24127"/>
    <cellStyle name="Normal 12 2 2 5" xfId="11273"/>
    <cellStyle name="Normal 12 2 2 6" xfId="13917"/>
    <cellStyle name="Normal 12 2 2 7" xfId="18847"/>
    <cellStyle name="Normal 12 2 3" xfId="1054"/>
    <cellStyle name="Normal 12 2 3 2" xfId="2286"/>
    <cellStyle name="Normal 12 2 3 2 2" xfId="4928"/>
    <cellStyle name="Normal 12 2 3 2 2 2" xfId="10209"/>
    <cellStyle name="Normal 12 2 3 2 2 2 2" xfId="28351"/>
    <cellStyle name="Normal 12 2 3 2 2 3" xfId="17965"/>
    <cellStyle name="Normal 12 2 3 2 2 4" xfId="23071"/>
    <cellStyle name="Normal 12 2 3 2 3" xfId="7568"/>
    <cellStyle name="Normal 12 2 3 2 3 2" xfId="25711"/>
    <cellStyle name="Normal 12 2 3 2 4" xfId="12857"/>
    <cellStyle name="Normal 12 2 3 2 5" xfId="15501"/>
    <cellStyle name="Normal 12 2 3 2 6" xfId="20431"/>
    <cellStyle name="Normal 12 2 3 3" xfId="3696"/>
    <cellStyle name="Normal 12 2 3 3 2" xfId="8977"/>
    <cellStyle name="Normal 12 2 3 3 2 2" xfId="27119"/>
    <cellStyle name="Normal 12 2 3 3 3" xfId="16733"/>
    <cellStyle name="Normal 12 2 3 3 4" xfId="21839"/>
    <cellStyle name="Normal 12 2 3 4" xfId="6336"/>
    <cellStyle name="Normal 12 2 3 4 2" xfId="24479"/>
    <cellStyle name="Normal 12 2 3 5" xfId="11625"/>
    <cellStyle name="Normal 12 2 3 6" xfId="14269"/>
    <cellStyle name="Normal 12 2 3 7" xfId="19199"/>
    <cellStyle name="Normal 12 2 4" xfId="1582"/>
    <cellStyle name="Normal 12 2 4 2" xfId="4224"/>
    <cellStyle name="Normal 12 2 4 2 2" xfId="9505"/>
    <cellStyle name="Normal 12 2 4 2 2 2" xfId="27647"/>
    <cellStyle name="Normal 12 2 4 2 3" xfId="17261"/>
    <cellStyle name="Normal 12 2 4 2 4" xfId="22367"/>
    <cellStyle name="Normal 12 2 4 3" xfId="6864"/>
    <cellStyle name="Normal 12 2 4 3 2" xfId="25007"/>
    <cellStyle name="Normal 12 2 4 4" xfId="12153"/>
    <cellStyle name="Normal 12 2 4 5" xfId="14797"/>
    <cellStyle name="Normal 12 2 4 6" xfId="19727"/>
    <cellStyle name="Normal 12 2 5" xfId="2991"/>
    <cellStyle name="Normal 12 2 5 2" xfId="8273"/>
    <cellStyle name="Normal 12 2 5 2 2" xfId="26415"/>
    <cellStyle name="Normal 12 2 5 3" xfId="16029"/>
    <cellStyle name="Normal 12 2 5 4" xfId="21135"/>
    <cellStyle name="Normal 12 2 6" xfId="5632"/>
    <cellStyle name="Normal 12 2 6 2" xfId="23775"/>
    <cellStyle name="Normal 12 2 7" xfId="10927"/>
    <cellStyle name="Normal 12 2 8" xfId="13565"/>
    <cellStyle name="Normal 12 2 9" xfId="18495"/>
    <cellStyle name="Normal 12 3" xfId="525"/>
    <cellStyle name="Normal 12 3 2" xfId="1230"/>
    <cellStyle name="Normal 12 3 2 2" xfId="2462"/>
    <cellStyle name="Normal 12 3 2 2 2" xfId="5104"/>
    <cellStyle name="Normal 12 3 2 2 2 2" xfId="10385"/>
    <cellStyle name="Normal 12 3 2 2 2 2 2" xfId="28527"/>
    <cellStyle name="Normal 12 3 2 2 2 3" xfId="18141"/>
    <cellStyle name="Normal 12 3 2 2 2 4" xfId="23247"/>
    <cellStyle name="Normal 12 3 2 2 3" xfId="7744"/>
    <cellStyle name="Normal 12 3 2 2 3 2" xfId="25887"/>
    <cellStyle name="Normal 12 3 2 2 4" xfId="13033"/>
    <cellStyle name="Normal 12 3 2 2 5" xfId="15677"/>
    <cellStyle name="Normal 12 3 2 2 6" xfId="20607"/>
    <cellStyle name="Normal 12 3 2 3" xfId="3872"/>
    <cellStyle name="Normal 12 3 2 3 2" xfId="9153"/>
    <cellStyle name="Normal 12 3 2 3 2 2" xfId="27295"/>
    <cellStyle name="Normal 12 3 2 3 3" xfId="16909"/>
    <cellStyle name="Normal 12 3 2 3 4" xfId="22015"/>
    <cellStyle name="Normal 12 3 2 4" xfId="6512"/>
    <cellStyle name="Normal 12 3 2 4 2" xfId="24655"/>
    <cellStyle name="Normal 12 3 2 5" xfId="11801"/>
    <cellStyle name="Normal 12 3 2 6" xfId="14445"/>
    <cellStyle name="Normal 12 3 2 7" xfId="19375"/>
    <cellStyle name="Normal 12 3 3" xfId="1758"/>
    <cellStyle name="Normal 12 3 3 2" xfId="4400"/>
    <cellStyle name="Normal 12 3 3 2 2" xfId="9681"/>
    <cellStyle name="Normal 12 3 3 2 2 2" xfId="27823"/>
    <cellStyle name="Normal 12 3 3 2 3" xfId="17437"/>
    <cellStyle name="Normal 12 3 3 2 4" xfId="22543"/>
    <cellStyle name="Normal 12 3 3 3" xfId="7040"/>
    <cellStyle name="Normal 12 3 3 3 2" xfId="25183"/>
    <cellStyle name="Normal 12 3 3 4" xfId="12329"/>
    <cellStyle name="Normal 12 3 3 5" xfId="14973"/>
    <cellStyle name="Normal 12 3 3 6" xfId="19903"/>
    <cellStyle name="Normal 12 3 4" xfId="3167"/>
    <cellStyle name="Normal 12 3 4 2" xfId="8449"/>
    <cellStyle name="Normal 12 3 4 2 2" xfId="26591"/>
    <cellStyle name="Normal 12 3 4 3" xfId="16205"/>
    <cellStyle name="Normal 12 3 4 4" xfId="21311"/>
    <cellStyle name="Normal 12 3 5" xfId="5808"/>
    <cellStyle name="Normal 12 3 5 2" xfId="23951"/>
    <cellStyle name="Normal 12 3 6" xfId="11099"/>
    <cellStyle name="Normal 12 3 7" xfId="13741"/>
    <cellStyle name="Normal 12 3 8" xfId="18671"/>
    <cellStyle name="Normal 12 4" xfId="878"/>
    <cellStyle name="Normal 12 4 2" xfId="2110"/>
    <cellStyle name="Normal 12 4 2 2" xfId="4752"/>
    <cellStyle name="Normal 12 4 2 2 2" xfId="10033"/>
    <cellStyle name="Normal 12 4 2 2 2 2" xfId="28175"/>
    <cellStyle name="Normal 12 4 2 2 3" xfId="17789"/>
    <cellStyle name="Normal 12 4 2 2 4" xfId="22895"/>
    <cellStyle name="Normal 12 4 2 3" xfId="7392"/>
    <cellStyle name="Normal 12 4 2 3 2" xfId="25535"/>
    <cellStyle name="Normal 12 4 2 4" xfId="12681"/>
    <cellStyle name="Normal 12 4 2 5" xfId="15325"/>
    <cellStyle name="Normal 12 4 2 6" xfId="20255"/>
    <cellStyle name="Normal 12 4 3" xfId="3520"/>
    <cellStyle name="Normal 12 4 3 2" xfId="8801"/>
    <cellStyle name="Normal 12 4 3 2 2" xfId="26943"/>
    <cellStyle name="Normal 12 4 3 3" xfId="16557"/>
    <cellStyle name="Normal 12 4 3 4" xfId="21663"/>
    <cellStyle name="Normal 12 4 4" xfId="6160"/>
    <cellStyle name="Normal 12 4 4 2" xfId="24303"/>
    <cellStyle name="Normal 12 4 5" xfId="11449"/>
    <cellStyle name="Normal 12 4 6" xfId="14093"/>
    <cellStyle name="Normal 12 4 7" xfId="19023"/>
    <cellStyle name="Normal 12 5" xfId="1406"/>
    <cellStyle name="Normal 12 5 2" xfId="4048"/>
    <cellStyle name="Normal 12 5 2 2" xfId="9329"/>
    <cellStyle name="Normal 12 5 2 2 2" xfId="27471"/>
    <cellStyle name="Normal 12 5 2 3" xfId="17085"/>
    <cellStyle name="Normal 12 5 2 4" xfId="22191"/>
    <cellStyle name="Normal 12 5 3" xfId="6688"/>
    <cellStyle name="Normal 12 5 3 2" xfId="24831"/>
    <cellStyle name="Normal 12 5 4" xfId="11977"/>
    <cellStyle name="Normal 12 5 5" xfId="14621"/>
    <cellStyle name="Normal 12 5 6" xfId="19551"/>
    <cellStyle name="Normal 12 6" xfId="2638"/>
    <cellStyle name="Normal 12 6 2" xfId="5280"/>
    <cellStyle name="Normal 12 6 2 2" xfId="10561"/>
    <cellStyle name="Normal 12 6 2 2 2" xfId="28703"/>
    <cellStyle name="Normal 12 6 2 3" xfId="23423"/>
    <cellStyle name="Normal 12 6 3" xfId="7920"/>
    <cellStyle name="Normal 12 6 3 2" xfId="26063"/>
    <cellStyle name="Normal 12 6 4" xfId="13209"/>
    <cellStyle name="Normal 12 6 5" xfId="15853"/>
    <cellStyle name="Normal 12 6 6" xfId="20783"/>
    <cellStyle name="Normal 12 7" xfId="2815"/>
    <cellStyle name="Normal 12 7 2" xfId="8097"/>
    <cellStyle name="Normal 12 7 2 2" xfId="26239"/>
    <cellStyle name="Normal 12 7 3" xfId="20959"/>
    <cellStyle name="Normal 12 8" xfId="5456"/>
    <cellStyle name="Normal 12 8 2" xfId="23599"/>
    <cellStyle name="Normal 12 9" xfId="10749"/>
    <cellStyle name="Normal 13" xfId="261"/>
    <cellStyle name="Normal 13 2" xfId="613"/>
    <cellStyle name="Normal 13 2 2" xfId="1845"/>
    <cellStyle name="Normal 13 2 2 2" xfId="4487"/>
    <cellStyle name="Normal 13 2 2 2 2" xfId="9768"/>
    <cellStyle name="Normal 13 2 2 2 2 2" xfId="27910"/>
    <cellStyle name="Normal 13 2 2 2 3" xfId="17524"/>
    <cellStyle name="Normal 13 2 2 2 4" xfId="22630"/>
    <cellStyle name="Normal 13 2 2 3" xfId="7127"/>
    <cellStyle name="Normal 13 2 2 3 2" xfId="25270"/>
    <cellStyle name="Normal 13 2 2 4" xfId="12416"/>
    <cellStyle name="Normal 13 2 2 5" xfId="15060"/>
    <cellStyle name="Normal 13 2 2 6" xfId="19990"/>
    <cellStyle name="Normal 13 2 3" xfId="3255"/>
    <cellStyle name="Normal 13 2 3 2" xfId="8536"/>
    <cellStyle name="Normal 13 2 3 2 2" xfId="26678"/>
    <cellStyle name="Normal 13 2 3 3" xfId="16292"/>
    <cellStyle name="Normal 13 2 3 4" xfId="21398"/>
    <cellStyle name="Normal 13 2 4" xfId="5895"/>
    <cellStyle name="Normal 13 2 4 2" xfId="24038"/>
    <cellStyle name="Normal 13 2 5" xfId="11184"/>
    <cellStyle name="Normal 13 2 6" xfId="13828"/>
    <cellStyle name="Normal 13 2 7" xfId="18758"/>
    <cellStyle name="Normal 13 3" xfId="965"/>
    <cellStyle name="Normal 13 3 2" xfId="2197"/>
    <cellStyle name="Normal 13 3 2 2" xfId="4839"/>
    <cellStyle name="Normal 13 3 2 2 2" xfId="10120"/>
    <cellStyle name="Normal 13 3 2 2 2 2" xfId="28262"/>
    <cellStyle name="Normal 13 3 2 2 3" xfId="17876"/>
    <cellStyle name="Normal 13 3 2 2 4" xfId="22982"/>
    <cellStyle name="Normal 13 3 2 3" xfId="7479"/>
    <cellStyle name="Normal 13 3 2 3 2" xfId="25622"/>
    <cellStyle name="Normal 13 3 2 4" xfId="12768"/>
    <cellStyle name="Normal 13 3 2 5" xfId="15412"/>
    <cellStyle name="Normal 13 3 2 6" xfId="20342"/>
    <cellStyle name="Normal 13 3 3" xfId="3607"/>
    <cellStyle name="Normal 13 3 3 2" xfId="8888"/>
    <cellStyle name="Normal 13 3 3 2 2" xfId="27030"/>
    <cellStyle name="Normal 13 3 3 3" xfId="16644"/>
    <cellStyle name="Normal 13 3 3 4" xfId="21750"/>
    <cellStyle name="Normal 13 3 4" xfId="6247"/>
    <cellStyle name="Normal 13 3 4 2" xfId="24390"/>
    <cellStyle name="Normal 13 3 5" xfId="11536"/>
    <cellStyle name="Normal 13 3 6" xfId="14180"/>
    <cellStyle name="Normal 13 3 7" xfId="19110"/>
    <cellStyle name="Normal 13 4" xfId="1493"/>
    <cellStyle name="Normal 13 4 2" xfId="4135"/>
    <cellStyle name="Normal 13 4 2 2" xfId="9416"/>
    <cellStyle name="Normal 13 4 2 2 2" xfId="27558"/>
    <cellStyle name="Normal 13 4 2 3" xfId="17172"/>
    <cellStyle name="Normal 13 4 2 4" xfId="22278"/>
    <cellStyle name="Normal 13 4 3" xfId="6775"/>
    <cellStyle name="Normal 13 4 3 2" xfId="24918"/>
    <cellStyle name="Normal 13 4 4" xfId="12064"/>
    <cellStyle name="Normal 13 4 5" xfId="14708"/>
    <cellStyle name="Normal 13 4 6" xfId="19638"/>
    <cellStyle name="Normal 13 5" xfId="2902"/>
    <cellStyle name="Normal 13 5 2" xfId="8184"/>
    <cellStyle name="Normal 13 5 2 2" xfId="26326"/>
    <cellStyle name="Normal 13 5 3" xfId="15940"/>
    <cellStyle name="Normal 13 5 4" xfId="21046"/>
    <cellStyle name="Normal 13 6" xfId="5543"/>
    <cellStyle name="Normal 13 6 2" xfId="23686"/>
    <cellStyle name="Normal 13 7" xfId="10841"/>
    <cellStyle name="Normal 13 8" xfId="13476"/>
    <cellStyle name="Normal 13 9" xfId="18407"/>
    <cellStyle name="Normal 14" xfId="436"/>
    <cellStyle name="Normal 14 2" xfId="1141"/>
    <cellStyle name="Normal 14 2 2" xfId="2373"/>
    <cellStyle name="Normal 14 2 2 2" xfId="5015"/>
    <cellStyle name="Normal 14 2 2 2 2" xfId="10296"/>
    <cellStyle name="Normal 14 2 2 2 2 2" xfId="28438"/>
    <cellStyle name="Normal 14 2 2 2 3" xfId="18052"/>
    <cellStyle name="Normal 14 2 2 2 4" xfId="23158"/>
    <cellStyle name="Normal 14 2 2 3" xfId="7655"/>
    <cellStyle name="Normal 14 2 2 3 2" xfId="25798"/>
    <cellStyle name="Normal 14 2 2 4" xfId="12944"/>
    <cellStyle name="Normal 14 2 2 5" xfId="15588"/>
    <cellStyle name="Normal 14 2 2 6" xfId="20518"/>
    <cellStyle name="Normal 14 2 3" xfId="3783"/>
    <cellStyle name="Normal 14 2 3 2" xfId="9064"/>
    <cellStyle name="Normal 14 2 3 2 2" xfId="27206"/>
    <cellStyle name="Normal 14 2 3 3" xfId="16820"/>
    <cellStyle name="Normal 14 2 3 4" xfId="21926"/>
    <cellStyle name="Normal 14 2 4" xfId="6423"/>
    <cellStyle name="Normal 14 2 4 2" xfId="24566"/>
    <cellStyle name="Normal 14 2 5" xfId="11712"/>
    <cellStyle name="Normal 14 2 6" xfId="14356"/>
    <cellStyle name="Normal 14 2 7" xfId="19286"/>
    <cellStyle name="Normal 14 3" xfId="1669"/>
    <cellStyle name="Normal 14 3 2" xfId="4311"/>
    <cellStyle name="Normal 14 3 2 2" xfId="9592"/>
    <cellStyle name="Normal 14 3 2 2 2" xfId="27734"/>
    <cellStyle name="Normal 14 3 2 3" xfId="17348"/>
    <cellStyle name="Normal 14 3 2 4" xfId="22454"/>
    <cellStyle name="Normal 14 3 3" xfId="6951"/>
    <cellStyle name="Normal 14 3 3 2" xfId="25094"/>
    <cellStyle name="Normal 14 3 4" xfId="12240"/>
    <cellStyle name="Normal 14 3 5" xfId="14884"/>
    <cellStyle name="Normal 14 3 6" xfId="19814"/>
    <cellStyle name="Normal 14 4" xfId="3078"/>
    <cellStyle name="Normal 14 4 2" xfId="8360"/>
    <cellStyle name="Normal 14 4 2 2" xfId="26502"/>
    <cellStyle name="Normal 14 4 3" xfId="16116"/>
    <cellStyle name="Normal 14 4 4" xfId="21222"/>
    <cellStyle name="Normal 14 5" xfId="5719"/>
    <cellStyle name="Normal 14 5 2" xfId="23862"/>
    <cellStyle name="Normal 14 6" xfId="11012"/>
    <cellStyle name="Normal 14 7" xfId="13652"/>
    <cellStyle name="Normal 14 8" xfId="18582"/>
    <cellStyle name="Normal 15" xfId="612"/>
    <cellStyle name="Normal 15 2" xfId="3254"/>
    <cellStyle name="Normal 15 3" xfId="2755"/>
    <cellStyle name="Normal 15 3 2" xfId="8037"/>
    <cellStyle name="Normal 16" xfId="789"/>
    <cellStyle name="Normal 16 2" xfId="2021"/>
    <cellStyle name="Normal 16 2 2" xfId="4663"/>
    <cellStyle name="Normal 16 2 2 2" xfId="9944"/>
    <cellStyle name="Normal 16 2 2 2 2" xfId="28086"/>
    <cellStyle name="Normal 16 2 2 3" xfId="17700"/>
    <cellStyle name="Normal 16 2 2 4" xfId="22806"/>
    <cellStyle name="Normal 16 2 3" xfId="7303"/>
    <cellStyle name="Normal 16 2 3 2" xfId="25446"/>
    <cellStyle name="Normal 16 2 4" xfId="12592"/>
    <cellStyle name="Normal 16 2 5" xfId="15236"/>
    <cellStyle name="Normal 16 2 6" xfId="20166"/>
    <cellStyle name="Normal 16 3" xfId="3431"/>
    <cellStyle name="Normal 16 3 2" xfId="8712"/>
    <cellStyle name="Normal 16 3 2 2" xfId="26854"/>
    <cellStyle name="Normal 16 3 3" xfId="16468"/>
    <cellStyle name="Normal 16 3 4" xfId="21574"/>
    <cellStyle name="Normal 16 4" xfId="6071"/>
    <cellStyle name="Normal 16 4 2" xfId="24214"/>
    <cellStyle name="Normal 16 5" xfId="11360"/>
    <cellStyle name="Normal 16 6" xfId="14004"/>
    <cellStyle name="Normal 16 7" xfId="18934"/>
    <cellStyle name="Normal 17" xfId="1317"/>
    <cellStyle name="Normal 17 2" xfId="3959"/>
    <cellStyle name="Normal 17 2 2" xfId="9240"/>
    <cellStyle name="Normal 17 2 2 2" xfId="27382"/>
    <cellStyle name="Normal 17 2 3" xfId="16996"/>
    <cellStyle name="Normal 17 2 4" xfId="22102"/>
    <cellStyle name="Normal 17 3" xfId="6599"/>
    <cellStyle name="Normal 17 3 2" xfId="24742"/>
    <cellStyle name="Normal 17 4" xfId="11888"/>
    <cellStyle name="Normal 17 5" xfId="14532"/>
    <cellStyle name="Normal 17 6" xfId="19462"/>
    <cellStyle name="Normal 18" xfId="2549"/>
    <cellStyle name="Normal 18 2" xfId="5191"/>
    <cellStyle name="Normal 18 2 2" xfId="10649"/>
    <cellStyle name="Normal 18 2 3" xfId="10472"/>
    <cellStyle name="Normal 18 2 3 2" xfId="28614"/>
    <cellStyle name="Normal 18 2 4" xfId="23334"/>
    <cellStyle name="Normal 18 3" xfId="10648"/>
    <cellStyle name="Normal 18 4" xfId="7831"/>
    <cellStyle name="Normal 18 4 2" xfId="25974"/>
    <cellStyle name="Normal 18 5" xfId="13120"/>
    <cellStyle name="Normal 18 6" xfId="20694"/>
    <cellStyle name="Normal 19" xfId="2725"/>
    <cellStyle name="Normal 19 2" xfId="8007"/>
    <cellStyle name="Normal 19 2 2" xfId="26150"/>
    <cellStyle name="Normal 19 3" xfId="15764"/>
    <cellStyle name="Normal 19 4" xfId="20870"/>
    <cellStyle name="Normal 2" xfId="1"/>
    <cellStyle name="Normal 2 2" xfId="106"/>
    <cellStyle name="Normal 2 2 2" xfId="107"/>
    <cellStyle name="Normal 20" xfId="5367"/>
    <cellStyle name="Normal 20 2" xfId="23510"/>
    <cellStyle name="Normal 21" xfId="260"/>
    <cellStyle name="Normal 21 2" xfId="10650"/>
    <cellStyle name="Normal 22" xfId="10659"/>
    <cellStyle name="Normal 23" xfId="13300"/>
    <cellStyle name="Normal 24" xfId="18228"/>
    <cellStyle name="Normal 3" xfId="43"/>
    <cellStyle name="Normal 3 10" xfId="10651"/>
    <cellStyle name="Normal 3 11" xfId="18242"/>
    <cellStyle name="Normal 3 2" xfId="45"/>
    <cellStyle name="Normal 3 2 10" xfId="805"/>
    <cellStyle name="Normal 3 2 10 2" xfId="2037"/>
    <cellStyle name="Normal 3 2 10 2 2" xfId="4679"/>
    <cellStyle name="Normal 3 2 10 2 2 2" xfId="9960"/>
    <cellStyle name="Normal 3 2 10 2 2 2 2" xfId="28102"/>
    <cellStyle name="Normal 3 2 10 2 2 3" xfId="17716"/>
    <cellStyle name="Normal 3 2 10 2 2 4" xfId="22822"/>
    <cellStyle name="Normal 3 2 10 2 3" xfId="7319"/>
    <cellStyle name="Normal 3 2 10 2 3 2" xfId="25462"/>
    <cellStyle name="Normal 3 2 10 2 4" xfId="12608"/>
    <cellStyle name="Normal 3 2 10 2 5" xfId="15252"/>
    <cellStyle name="Normal 3 2 10 2 6" xfId="20182"/>
    <cellStyle name="Normal 3 2 10 3" xfId="3447"/>
    <cellStyle name="Normal 3 2 10 3 2" xfId="8728"/>
    <cellStyle name="Normal 3 2 10 3 2 2" xfId="26870"/>
    <cellStyle name="Normal 3 2 10 3 3" xfId="16484"/>
    <cellStyle name="Normal 3 2 10 3 4" xfId="21590"/>
    <cellStyle name="Normal 3 2 10 4" xfId="6087"/>
    <cellStyle name="Normal 3 2 10 4 2" xfId="24230"/>
    <cellStyle name="Normal 3 2 10 5" xfId="11376"/>
    <cellStyle name="Normal 3 2 10 6" xfId="14020"/>
    <cellStyle name="Normal 3 2 10 7" xfId="18950"/>
    <cellStyle name="Normal 3 2 11" xfId="1320"/>
    <cellStyle name="Normal 3 2 11 2" xfId="3962"/>
    <cellStyle name="Normal 3 2 11 2 2" xfId="9243"/>
    <cellStyle name="Normal 3 2 11 2 2 2" xfId="27385"/>
    <cellStyle name="Normal 3 2 11 2 3" xfId="16999"/>
    <cellStyle name="Normal 3 2 11 2 4" xfId="22105"/>
    <cellStyle name="Normal 3 2 11 3" xfId="6602"/>
    <cellStyle name="Normal 3 2 11 3 2" xfId="24745"/>
    <cellStyle name="Normal 3 2 11 4" xfId="11891"/>
    <cellStyle name="Normal 3 2 11 5" xfId="14535"/>
    <cellStyle name="Normal 3 2 11 6" xfId="19465"/>
    <cellStyle name="Normal 3 2 12" xfId="2565"/>
    <cellStyle name="Normal 3 2 12 2" xfId="5207"/>
    <cellStyle name="Normal 3 2 12 2 2" xfId="10488"/>
    <cellStyle name="Normal 3 2 12 2 2 2" xfId="28630"/>
    <cellStyle name="Normal 3 2 12 2 3" xfId="23350"/>
    <cellStyle name="Normal 3 2 12 3" xfId="7847"/>
    <cellStyle name="Normal 3 2 12 3 2" xfId="25990"/>
    <cellStyle name="Normal 3 2 12 4" xfId="13136"/>
    <cellStyle name="Normal 3 2 12 5" xfId="15767"/>
    <cellStyle name="Normal 3 2 12 6" xfId="20710"/>
    <cellStyle name="Normal 3 2 13" xfId="2741"/>
    <cellStyle name="Normal 3 2 13 2" xfId="8023"/>
    <cellStyle name="Normal 3 2 13 2 2" xfId="26166"/>
    <cellStyle name="Normal 3 2 13 3" xfId="20886"/>
    <cellStyle name="Normal 3 2 14" xfId="5383"/>
    <cellStyle name="Normal 3 2 14 2" xfId="23526"/>
    <cellStyle name="Normal 3 2 15" xfId="10678"/>
    <cellStyle name="Normal 3 2 16" xfId="13303"/>
    <cellStyle name="Normal 3 2 17" xfId="18244"/>
    <cellStyle name="Normal 3 2 2" xfId="49"/>
    <cellStyle name="Normal 3 2 2 10" xfId="1336"/>
    <cellStyle name="Normal 3 2 2 10 2" xfId="3978"/>
    <cellStyle name="Normal 3 2 2 10 2 2" xfId="9259"/>
    <cellStyle name="Normal 3 2 2 10 2 2 2" xfId="27401"/>
    <cellStyle name="Normal 3 2 2 10 2 3" xfId="17015"/>
    <cellStyle name="Normal 3 2 2 10 2 4" xfId="22121"/>
    <cellStyle name="Normal 3 2 2 10 3" xfId="6618"/>
    <cellStyle name="Normal 3 2 2 10 3 2" xfId="24761"/>
    <cellStyle name="Normal 3 2 2 10 4" xfId="11907"/>
    <cellStyle name="Normal 3 2 2 10 5" xfId="14551"/>
    <cellStyle name="Normal 3 2 2 10 6" xfId="19481"/>
    <cellStyle name="Normal 3 2 2 11" xfId="2568"/>
    <cellStyle name="Normal 3 2 2 11 2" xfId="5210"/>
    <cellStyle name="Normal 3 2 2 11 2 2" xfId="10491"/>
    <cellStyle name="Normal 3 2 2 11 2 2 2" xfId="28633"/>
    <cellStyle name="Normal 3 2 2 11 2 3" xfId="23353"/>
    <cellStyle name="Normal 3 2 2 11 3" xfId="7850"/>
    <cellStyle name="Normal 3 2 2 11 3 2" xfId="25993"/>
    <cellStyle name="Normal 3 2 2 11 4" xfId="13139"/>
    <cellStyle name="Normal 3 2 2 11 5" xfId="15783"/>
    <cellStyle name="Normal 3 2 2 11 6" xfId="20713"/>
    <cellStyle name="Normal 3 2 2 12" xfId="2744"/>
    <cellStyle name="Normal 3 2 2 12 2" xfId="8026"/>
    <cellStyle name="Normal 3 2 2 12 2 2" xfId="26169"/>
    <cellStyle name="Normal 3 2 2 12 3" xfId="20889"/>
    <cellStyle name="Normal 3 2 2 13" xfId="5386"/>
    <cellStyle name="Normal 3 2 2 13 2" xfId="23529"/>
    <cellStyle name="Normal 3 2 2 14" xfId="10681"/>
    <cellStyle name="Normal 3 2 2 15" xfId="13319"/>
    <cellStyle name="Normal 3 2 2 16" xfId="18248"/>
    <cellStyle name="Normal 3 2 2 2" xfId="57"/>
    <cellStyle name="Normal 3 2 2 2 10" xfId="2752"/>
    <cellStyle name="Normal 3 2 2 2 10 2" xfId="8034"/>
    <cellStyle name="Normal 3 2 2 2 10 2 2" xfId="26177"/>
    <cellStyle name="Normal 3 2 2 2 10 3" xfId="20897"/>
    <cellStyle name="Normal 3 2 2 2 11" xfId="5394"/>
    <cellStyle name="Normal 3 2 2 2 11 2" xfId="23537"/>
    <cellStyle name="Normal 3 2 2 2 12" xfId="10706"/>
    <cellStyle name="Normal 3 2 2 2 13" xfId="13327"/>
    <cellStyle name="Normal 3 2 2 2 14" xfId="18256"/>
    <cellStyle name="Normal 3 2 2 2 2" xfId="75"/>
    <cellStyle name="Normal 3 2 2 2 2 10" xfId="10720"/>
    <cellStyle name="Normal 3 2 2 2 2 11" xfId="13343"/>
    <cellStyle name="Normal 3 2 2 2 2 12" xfId="18272"/>
    <cellStyle name="Normal 3 2 2 2 2 2" xfId="205"/>
    <cellStyle name="Normal 3 2 2 2 2 2 10" xfId="13430"/>
    <cellStyle name="Normal 3 2 2 2 2 2 11" xfId="18360"/>
    <cellStyle name="Normal 3 2 2 2 2 2 2" xfId="390"/>
    <cellStyle name="Normal 3 2 2 2 2 2 2 2" xfId="743"/>
    <cellStyle name="Normal 3 2 2 2 2 2 2 2 2" xfId="1975"/>
    <cellStyle name="Normal 3 2 2 2 2 2 2 2 2 2" xfId="4617"/>
    <cellStyle name="Normal 3 2 2 2 2 2 2 2 2 2 2" xfId="9898"/>
    <cellStyle name="Normal 3 2 2 2 2 2 2 2 2 2 2 2" xfId="28040"/>
    <cellStyle name="Normal 3 2 2 2 2 2 2 2 2 2 3" xfId="17654"/>
    <cellStyle name="Normal 3 2 2 2 2 2 2 2 2 2 4" xfId="22760"/>
    <cellStyle name="Normal 3 2 2 2 2 2 2 2 2 3" xfId="7257"/>
    <cellStyle name="Normal 3 2 2 2 2 2 2 2 2 3 2" xfId="25400"/>
    <cellStyle name="Normal 3 2 2 2 2 2 2 2 2 4" xfId="12546"/>
    <cellStyle name="Normal 3 2 2 2 2 2 2 2 2 5" xfId="15190"/>
    <cellStyle name="Normal 3 2 2 2 2 2 2 2 2 6" xfId="20120"/>
    <cellStyle name="Normal 3 2 2 2 2 2 2 2 3" xfId="3385"/>
    <cellStyle name="Normal 3 2 2 2 2 2 2 2 3 2" xfId="8666"/>
    <cellStyle name="Normal 3 2 2 2 2 2 2 2 3 2 2" xfId="26808"/>
    <cellStyle name="Normal 3 2 2 2 2 2 2 2 3 3" xfId="16422"/>
    <cellStyle name="Normal 3 2 2 2 2 2 2 2 3 4" xfId="21528"/>
    <cellStyle name="Normal 3 2 2 2 2 2 2 2 4" xfId="6025"/>
    <cellStyle name="Normal 3 2 2 2 2 2 2 2 4 2" xfId="24168"/>
    <cellStyle name="Normal 3 2 2 2 2 2 2 2 5" xfId="11314"/>
    <cellStyle name="Normal 3 2 2 2 2 2 2 2 6" xfId="13958"/>
    <cellStyle name="Normal 3 2 2 2 2 2 2 2 7" xfId="18888"/>
    <cellStyle name="Normal 3 2 2 2 2 2 2 3" xfId="1095"/>
    <cellStyle name="Normal 3 2 2 2 2 2 2 3 2" xfId="2327"/>
    <cellStyle name="Normal 3 2 2 2 2 2 2 3 2 2" xfId="4969"/>
    <cellStyle name="Normal 3 2 2 2 2 2 2 3 2 2 2" xfId="10250"/>
    <cellStyle name="Normal 3 2 2 2 2 2 2 3 2 2 2 2" xfId="28392"/>
    <cellStyle name="Normal 3 2 2 2 2 2 2 3 2 2 3" xfId="18006"/>
    <cellStyle name="Normal 3 2 2 2 2 2 2 3 2 2 4" xfId="23112"/>
    <cellStyle name="Normal 3 2 2 2 2 2 2 3 2 3" xfId="7609"/>
    <cellStyle name="Normal 3 2 2 2 2 2 2 3 2 3 2" xfId="25752"/>
    <cellStyle name="Normal 3 2 2 2 2 2 2 3 2 4" xfId="12898"/>
    <cellStyle name="Normal 3 2 2 2 2 2 2 3 2 5" xfId="15542"/>
    <cellStyle name="Normal 3 2 2 2 2 2 2 3 2 6" xfId="20472"/>
    <cellStyle name="Normal 3 2 2 2 2 2 2 3 3" xfId="3737"/>
    <cellStyle name="Normal 3 2 2 2 2 2 2 3 3 2" xfId="9018"/>
    <cellStyle name="Normal 3 2 2 2 2 2 2 3 3 2 2" xfId="27160"/>
    <cellStyle name="Normal 3 2 2 2 2 2 2 3 3 3" xfId="16774"/>
    <cellStyle name="Normal 3 2 2 2 2 2 2 3 3 4" xfId="21880"/>
    <cellStyle name="Normal 3 2 2 2 2 2 2 3 4" xfId="6377"/>
    <cellStyle name="Normal 3 2 2 2 2 2 2 3 4 2" xfId="24520"/>
    <cellStyle name="Normal 3 2 2 2 2 2 2 3 5" xfId="11666"/>
    <cellStyle name="Normal 3 2 2 2 2 2 2 3 6" xfId="14310"/>
    <cellStyle name="Normal 3 2 2 2 2 2 2 3 7" xfId="19240"/>
    <cellStyle name="Normal 3 2 2 2 2 2 2 4" xfId="1623"/>
    <cellStyle name="Normal 3 2 2 2 2 2 2 4 2" xfId="4265"/>
    <cellStyle name="Normal 3 2 2 2 2 2 2 4 2 2" xfId="9546"/>
    <cellStyle name="Normal 3 2 2 2 2 2 2 4 2 2 2" xfId="27688"/>
    <cellStyle name="Normal 3 2 2 2 2 2 2 4 2 3" xfId="17302"/>
    <cellStyle name="Normal 3 2 2 2 2 2 2 4 2 4" xfId="22408"/>
    <cellStyle name="Normal 3 2 2 2 2 2 2 4 3" xfId="6905"/>
    <cellStyle name="Normal 3 2 2 2 2 2 2 4 3 2" xfId="25048"/>
    <cellStyle name="Normal 3 2 2 2 2 2 2 4 4" xfId="12194"/>
    <cellStyle name="Normal 3 2 2 2 2 2 2 4 5" xfId="14838"/>
    <cellStyle name="Normal 3 2 2 2 2 2 2 4 6" xfId="19768"/>
    <cellStyle name="Normal 3 2 2 2 2 2 2 5" xfId="3032"/>
    <cellStyle name="Normal 3 2 2 2 2 2 2 5 2" xfId="8314"/>
    <cellStyle name="Normal 3 2 2 2 2 2 2 5 2 2" xfId="26456"/>
    <cellStyle name="Normal 3 2 2 2 2 2 2 5 3" xfId="16070"/>
    <cellStyle name="Normal 3 2 2 2 2 2 2 5 4" xfId="21176"/>
    <cellStyle name="Normal 3 2 2 2 2 2 2 6" xfId="5673"/>
    <cellStyle name="Normal 3 2 2 2 2 2 2 6 2" xfId="23816"/>
    <cellStyle name="Normal 3 2 2 2 2 2 2 7" xfId="10966"/>
    <cellStyle name="Normal 3 2 2 2 2 2 2 8" xfId="13606"/>
    <cellStyle name="Normal 3 2 2 2 2 2 2 9" xfId="18536"/>
    <cellStyle name="Normal 3 2 2 2 2 2 3" xfId="566"/>
    <cellStyle name="Normal 3 2 2 2 2 2 3 2" xfId="1271"/>
    <cellStyle name="Normal 3 2 2 2 2 2 3 2 2" xfId="2503"/>
    <cellStyle name="Normal 3 2 2 2 2 2 3 2 2 2" xfId="5145"/>
    <cellStyle name="Normal 3 2 2 2 2 2 3 2 2 2 2" xfId="10426"/>
    <cellStyle name="Normal 3 2 2 2 2 2 3 2 2 2 2 2" xfId="28568"/>
    <cellStyle name="Normal 3 2 2 2 2 2 3 2 2 2 3" xfId="18182"/>
    <cellStyle name="Normal 3 2 2 2 2 2 3 2 2 2 4" xfId="23288"/>
    <cellStyle name="Normal 3 2 2 2 2 2 3 2 2 3" xfId="7785"/>
    <cellStyle name="Normal 3 2 2 2 2 2 3 2 2 3 2" xfId="25928"/>
    <cellStyle name="Normal 3 2 2 2 2 2 3 2 2 4" xfId="13074"/>
    <cellStyle name="Normal 3 2 2 2 2 2 3 2 2 5" xfId="15718"/>
    <cellStyle name="Normal 3 2 2 2 2 2 3 2 2 6" xfId="20648"/>
    <cellStyle name="Normal 3 2 2 2 2 2 3 2 3" xfId="3913"/>
    <cellStyle name="Normal 3 2 2 2 2 2 3 2 3 2" xfId="9194"/>
    <cellStyle name="Normal 3 2 2 2 2 2 3 2 3 2 2" xfId="27336"/>
    <cellStyle name="Normal 3 2 2 2 2 2 3 2 3 3" xfId="16950"/>
    <cellStyle name="Normal 3 2 2 2 2 2 3 2 3 4" xfId="22056"/>
    <cellStyle name="Normal 3 2 2 2 2 2 3 2 4" xfId="6553"/>
    <cellStyle name="Normal 3 2 2 2 2 2 3 2 4 2" xfId="24696"/>
    <cellStyle name="Normal 3 2 2 2 2 2 3 2 5" xfId="11842"/>
    <cellStyle name="Normal 3 2 2 2 2 2 3 2 6" xfId="14486"/>
    <cellStyle name="Normal 3 2 2 2 2 2 3 2 7" xfId="19416"/>
    <cellStyle name="Normal 3 2 2 2 2 2 3 3" xfId="1799"/>
    <cellStyle name="Normal 3 2 2 2 2 2 3 3 2" xfId="4441"/>
    <cellStyle name="Normal 3 2 2 2 2 2 3 3 2 2" xfId="9722"/>
    <cellStyle name="Normal 3 2 2 2 2 2 3 3 2 2 2" xfId="27864"/>
    <cellStyle name="Normal 3 2 2 2 2 2 3 3 2 3" xfId="17478"/>
    <cellStyle name="Normal 3 2 2 2 2 2 3 3 2 4" xfId="22584"/>
    <cellStyle name="Normal 3 2 2 2 2 2 3 3 3" xfId="7081"/>
    <cellStyle name="Normal 3 2 2 2 2 2 3 3 3 2" xfId="25224"/>
    <cellStyle name="Normal 3 2 2 2 2 2 3 3 4" xfId="12370"/>
    <cellStyle name="Normal 3 2 2 2 2 2 3 3 5" xfId="15014"/>
    <cellStyle name="Normal 3 2 2 2 2 2 3 3 6" xfId="19944"/>
    <cellStyle name="Normal 3 2 2 2 2 2 3 4" xfId="3208"/>
    <cellStyle name="Normal 3 2 2 2 2 2 3 4 2" xfId="8490"/>
    <cellStyle name="Normal 3 2 2 2 2 2 3 4 2 2" xfId="26632"/>
    <cellStyle name="Normal 3 2 2 2 2 2 3 4 3" xfId="16246"/>
    <cellStyle name="Normal 3 2 2 2 2 2 3 4 4" xfId="21352"/>
    <cellStyle name="Normal 3 2 2 2 2 2 3 5" xfId="5849"/>
    <cellStyle name="Normal 3 2 2 2 2 2 3 5 2" xfId="23992"/>
    <cellStyle name="Normal 3 2 2 2 2 2 3 6" xfId="11138"/>
    <cellStyle name="Normal 3 2 2 2 2 2 3 7" xfId="13782"/>
    <cellStyle name="Normal 3 2 2 2 2 2 3 8" xfId="18712"/>
    <cellStyle name="Normal 3 2 2 2 2 2 4" xfId="919"/>
    <cellStyle name="Normal 3 2 2 2 2 2 4 2" xfId="2151"/>
    <cellStyle name="Normal 3 2 2 2 2 2 4 2 2" xfId="4793"/>
    <cellStyle name="Normal 3 2 2 2 2 2 4 2 2 2" xfId="10074"/>
    <cellStyle name="Normal 3 2 2 2 2 2 4 2 2 2 2" xfId="28216"/>
    <cellStyle name="Normal 3 2 2 2 2 2 4 2 2 3" xfId="17830"/>
    <cellStyle name="Normal 3 2 2 2 2 2 4 2 2 4" xfId="22936"/>
    <cellStyle name="Normal 3 2 2 2 2 2 4 2 3" xfId="7433"/>
    <cellStyle name="Normal 3 2 2 2 2 2 4 2 3 2" xfId="25576"/>
    <cellStyle name="Normal 3 2 2 2 2 2 4 2 4" xfId="12722"/>
    <cellStyle name="Normal 3 2 2 2 2 2 4 2 5" xfId="15366"/>
    <cellStyle name="Normal 3 2 2 2 2 2 4 2 6" xfId="20296"/>
    <cellStyle name="Normal 3 2 2 2 2 2 4 3" xfId="3561"/>
    <cellStyle name="Normal 3 2 2 2 2 2 4 3 2" xfId="8842"/>
    <cellStyle name="Normal 3 2 2 2 2 2 4 3 2 2" xfId="26984"/>
    <cellStyle name="Normal 3 2 2 2 2 2 4 3 3" xfId="16598"/>
    <cellStyle name="Normal 3 2 2 2 2 2 4 3 4" xfId="21704"/>
    <cellStyle name="Normal 3 2 2 2 2 2 4 4" xfId="6201"/>
    <cellStyle name="Normal 3 2 2 2 2 2 4 4 2" xfId="24344"/>
    <cellStyle name="Normal 3 2 2 2 2 2 4 5" xfId="11490"/>
    <cellStyle name="Normal 3 2 2 2 2 2 4 6" xfId="14134"/>
    <cellStyle name="Normal 3 2 2 2 2 2 4 7" xfId="19064"/>
    <cellStyle name="Normal 3 2 2 2 2 2 5" xfId="1447"/>
    <cellStyle name="Normal 3 2 2 2 2 2 5 2" xfId="4089"/>
    <cellStyle name="Normal 3 2 2 2 2 2 5 2 2" xfId="9370"/>
    <cellStyle name="Normal 3 2 2 2 2 2 5 2 2 2" xfId="27512"/>
    <cellStyle name="Normal 3 2 2 2 2 2 5 2 3" xfId="17126"/>
    <cellStyle name="Normal 3 2 2 2 2 2 5 2 4" xfId="22232"/>
    <cellStyle name="Normal 3 2 2 2 2 2 5 3" xfId="6729"/>
    <cellStyle name="Normal 3 2 2 2 2 2 5 3 2" xfId="24872"/>
    <cellStyle name="Normal 3 2 2 2 2 2 5 4" xfId="12018"/>
    <cellStyle name="Normal 3 2 2 2 2 2 5 5" xfId="14662"/>
    <cellStyle name="Normal 3 2 2 2 2 2 5 6" xfId="19592"/>
    <cellStyle name="Normal 3 2 2 2 2 2 6" xfId="2679"/>
    <cellStyle name="Normal 3 2 2 2 2 2 6 2" xfId="5321"/>
    <cellStyle name="Normal 3 2 2 2 2 2 6 2 2" xfId="10602"/>
    <cellStyle name="Normal 3 2 2 2 2 2 6 2 2 2" xfId="28744"/>
    <cellStyle name="Normal 3 2 2 2 2 2 6 2 3" xfId="23464"/>
    <cellStyle name="Normal 3 2 2 2 2 2 6 3" xfId="7961"/>
    <cellStyle name="Normal 3 2 2 2 2 2 6 3 2" xfId="26104"/>
    <cellStyle name="Normal 3 2 2 2 2 2 6 4" xfId="13250"/>
    <cellStyle name="Normal 3 2 2 2 2 2 6 5" xfId="15894"/>
    <cellStyle name="Normal 3 2 2 2 2 2 6 6" xfId="20824"/>
    <cellStyle name="Normal 3 2 2 2 2 2 7" xfId="2856"/>
    <cellStyle name="Normal 3 2 2 2 2 2 7 2" xfId="8138"/>
    <cellStyle name="Normal 3 2 2 2 2 2 7 2 2" xfId="26280"/>
    <cellStyle name="Normal 3 2 2 2 2 2 7 3" xfId="21000"/>
    <cellStyle name="Normal 3 2 2 2 2 2 8" xfId="5497"/>
    <cellStyle name="Normal 3 2 2 2 2 2 8 2" xfId="23640"/>
    <cellStyle name="Normal 3 2 2 2 2 2 9" xfId="10790"/>
    <cellStyle name="Normal 3 2 2 2 2 3" xfId="303"/>
    <cellStyle name="Normal 3 2 2 2 2 3 2" xfId="656"/>
    <cellStyle name="Normal 3 2 2 2 2 3 2 2" xfId="1888"/>
    <cellStyle name="Normal 3 2 2 2 2 3 2 2 2" xfId="4530"/>
    <cellStyle name="Normal 3 2 2 2 2 3 2 2 2 2" xfId="9811"/>
    <cellStyle name="Normal 3 2 2 2 2 3 2 2 2 2 2" xfId="27953"/>
    <cellStyle name="Normal 3 2 2 2 2 3 2 2 2 3" xfId="17567"/>
    <cellStyle name="Normal 3 2 2 2 2 3 2 2 2 4" xfId="22673"/>
    <cellStyle name="Normal 3 2 2 2 2 3 2 2 3" xfId="7170"/>
    <cellStyle name="Normal 3 2 2 2 2 3 2 2 3 2" xfId="25313"/>
    <cellStyle name="Normal 3 2 2 2 2 3 2 2 4" xfId="12459"/>
    <cellStyle name="Normal 3 2 2 2 2 3 2 2 5" xfId="15103"/>
    <cellStyle name="Normal 3 2 2 2 2 3 2 2 6" xfId="20033"/>
    <cellStyle name="Normal 3 2 2 2 2 3 2 3" xfId="3298"/>
    <cellStyle name="Normal 3 2 2 2 2 3 2 3 2" xfId="8579"/>
    <cellStyle name="Normal 3 2 2 2 2 3 2 3 2 2" xfId="26721"/>
    <cellStyle name="Normal 3 2 2 2 2 3 2 3 3" xfId="16335"/>
    <cellStyle name="Normal 3 2 2 2 2 3 2 3 4" xfId="21441"/>
    <cellStyle name="Normal 3 2 2 2 2 3 2 4" xfId="5938"/>
    <cellStyle name="Normal 3 2 2 2 2 3 2 4 2" xfId="24081"/>
    <cellStyle name="Normal 3 2 2 2 2 3 2 5" xfId="11227"/>
    <cellStyle name="Normal 3 2 2 2 2 3 2 6" xfId="13871"/>
    <cellStyle name="Normal 3 2 2 2 2 3 2 7" xfId="18801"/>
    <cellStyle name="Normal 3 2 2 2 2 3 3" xfId="1008"/>
    <cellStyle name="Normal 3 2 2 2 2 3 3 2" xfId="2240"/>
    <cellStyle name="Normal 3 2 2 2 2 3 3 2 2" xfId="4882"/>
    <cellStyle name="Normal 3 2 2 2 2 3 3 2 2 2" xfId="10163"/>
    <cellStyle name="Normal 3 2 2 2 2 3 3 2 2 2 2" xfId="28305"/>
    <cellStyle name="Normal 3 2 2 2 2 3 3 2 2 3" xfId="17919"/>
    <cellStyle name="Normal 3 2 2 2 2 3 3 2 2 4" xfId="23025"/>
    <cellStyle name="Normal 3 2 2 2 2 3 3 2 3" xfId="7522"/>
    <cellStyle name="Normal 3 2 2 2 2 3 3 2 3 2" xfId="25665"/>
    <cellStyle name="Normal 3 2 2 2 2 3 3 2 4" xfId="12811"/>
    <cellStyle name="Normal 3 2 2 2 2 3 3 2 5" xfId="15455"/>
    <cellStyle name="Normal 3 2 2 2 2 3 3 2 6" xfId="20385"/>
    <cellStyle name="Normal 3 2 2 2 2 3 3 3" xfId="3650"/>
    <cellStyle name="Normal 3 2 2 2 2 3 3 3 2" xfId="8931"/>
    <cellStyle name="Normal 3 2 2 2 2 3 3 3 2 2" xfId="27073"/>
    <cellStyle name="Normal 3 2 2 2 2 3 3 3 3" xfId="16687"/>
    <cellStyle name="Normal 3 2 2 2 2 3 3 3 4" xfId="21793"/>
    <cellStyle name="Normal 3 2 2 2 2 3 3 4" xfId="6290"/>
    <cellStyle name="Normal 3 2 2 2 2 3 3 4 2" xfId="24433"/>
    <cellStyle name="Normal 3 2 2 2 2 3 3 5" xfId="11579"/>
    <cellStyle name="Normal 3 2 2 2 2 3 3 6" xfId="14223"/>
    <cellStyle name="Normal 3 2 2 2 2 3 3 7" xfId="19153"/>
    <cellStyle name="Normal 3 2 2 2 2 3 4" xfId="1536"/>
    <cellStyle name="Normal 3 2 2 2 2 3 4 2" xfId="4178"/>
    <cellStyle name="Normal 3 2 2 2 2 3 4 2 2" xfId="9459"/>
    <cellStyle name="Normal 3 2 2 2 2 3 4 2 2 2" xfId="27601"/>
    <cellStyle name="Normal 3 2 2 2 2 3 4 2 3" xfId="17215"/>
    <cellStyle name="Normal 3 2 2 2 2 3 4 2 4" xfId="22321"/>
    <cellStyle name="Normal 3 2 2 2 2 3 4 3" xfId="6818"/>
    <cellStyle name="Normal 3 2 2 2 2 3 4 3 2" xfId="24961"/>
    <cellStyle name="Normal 3 2 2 2 2 3 4 4" xfId="12107"/>
    <cellStyle name="Normal 3 2 2 2 2 3 4 5" xfId="14751"/>
    <cellStyle name="Normal 3 2 2 2 2 3 4 6" xfId="19681"/>
    <cellStyle name="Normal 3 2 2 2 2 3 5" xfId="2945"/>
    <cellStyle name="Normal 3 2 2 2 2 3 5 2" xfId="8227"/>
    <cellStyle name="Normal 3 2 2 2 2 3 5 2 2" xfId="26369"/>
    <cellStyle name="Normal 3 2 2 2 2 3 5 3" xfId="15983"/>
    <cellStyle name="Normal 3 2 2 2 2 3 5 4" xfId="21089"/>
    <cellStyle name="Normal 3 2 2 2 2 3 6" xfId="5586"/>
    <cellStyle name="Normal 3 2 2 2 2 3 6 2" xfId="23729"/>
    <cellStyle name="Normal 3 2 2 2 2 3 7" xfId="10881"/>
    <cellStyle name="Normal 3 2 2 2 2 3 8" xfId="13519"/>
    <cellStyle name="Normal 3 2 2 2 2 3 9" xfId="18449"/>
    <cellStyle name="Normal 3 2 2 2 2 4" xfId="481"/>
    <cellStyle name="Normal 3 2 2 2 2 4 2" xfId="1186"/>
    <cellStyle name="Normal 3 2 2 2 2 4 2 2" xfId="2418"/>
    <cellStyle name="Normal 3 2 2 2 2 4 2 2 2" xfId="5060"/>
    <cellStyle name="Normal 3 2 2 2 2 4 2 2 2 2" xfId="10341"/>
    <cellStyle name="Normal 3 2 2 2 2 4 2 2 2 2 2" xfId="28483"/>
    <cellStyle name="Normal 3 2 2 2 2 4 2 2 2 3" xfId="18097"/>
    <cellStyle name="Normal 3 2 2 2 2 4 2 2 2 4" xfId="23203"/>
    <cellStyle name="Normal 3 2 2 2 2 4 2 2 3" xfId="7700"/>
    <cellStyle name="Normal 3 2 2 2 2 4 2 2 3 2" xfId="25843"/>
    <cellStyle name="Normal 3 2 2 2 2 4 2 2 4" xfId="12989"/>
    <cellStyle name="Normal 3 2 2 2 2 4 2 2 5" xfId="15633"/>
    <cellStyle name="Normal 3 2 2 2 2 4 2 2 6" xfId="20563"/>
    <cellStyle name="Normal 3 2 2 2 2 4 2 3" xfId="3828"/>
    <cellStyle name="Normal 3 2 2 2 2 4 2 3 2" xfId="9109"/>
    <cellStyle name="Normal 3 2 2 2 2 4 2 3 2 2" xfId="27251"/>
    <cellStyle name="Normal 3 2 2 2 2 4 2 3 3" xfId="16865"/>
    <cellStyle name="Normal 3 2 2 2 2 4 2 3 4" xfId="21971"/>
    <cellStyle name="Normal 3 2 2 2 2 4 2 4" xfId="6468"/>
    <cellStyle name="Normal 3 2 2 2 2 4 2 4 2" xfId="24611"/>
    <cellStyle name="Normal 3 2 2 2 2 4 2 5" xfId="11757"/>
    <cellStyle name="Normal 3 2 2 2 2 4 2 6" xfId="14401"/>
    <cellStyle name="Normal 3 2 2 2 2 4 2 7" xfId="19331"/>
    <cellStyle name="Normal 3 2 2 2 2 4 3" xfId="1714"/>
    <cellStyle name="Normal 3 2 2 2 2 4 3 2" xfId="4356"/>
    <cellStyle name="Normal 3 2 2 2 2 4 3 2 2" xfId="9637"/>
    <cellStyle name="Normal 3 2 2 2 2 4 3 2 2 2" xfId="27779"/>
    <cellStyle name="Normal 3 2 2 2 2 4 3 2 3" xfId="17393"/>
    <cellStyle name="Normal 3 2 2 2 2 4 3 2 4" xfId="22499"/>
    <cellStyle name="Normal 3 2 2 2 2 4 3 3" xfId="6996"/>
    <cellStyle name="Normal 3 2 2 2 2 4 3 3 2" xfId="25139"/>
    <cellStyle name="Normal 3 2 2 2 2 4 3 4" xfId="12285"/>
    <cellStyle name="Normal 3 2 2 2 2 4 3 5" xfId="14929"/>
    <cellStyle name="Normal 3 2 2 2 2 4 3 6" xfId="19859"/>
    <cellStyle name="Normal 3 2 2 2 2 4 4" xfId="3123"/>
    <cellStyle name="Normal 3 2 2 2 2 4 4 2" xfId="8405"/>
    <cellStyle name="Normal 3 2 2 2 2 4 4 2 2" xfId="26547"/>
    <cellStyle name="Normal 3 2 2 2 2 4 4 3" xfId="16161"/>
    <cellStyle name="Normal 3 2 2 2 2 4 4 4" xfId="21267"/>
    <cellStyle name="Normal 3 2 2 2 2 4 5" xfId="5764"/>
    <cellStyle name="Normal 3 2 2 2 2 4 5 2" xfId="23907"/>
    <cellStyle name="Normal 3 2 2 2 2 4 6" xfId="11055"/>
    <cellStyle name="Normal 3 2 2 2 2 4 7" xfId="13697"/>
    <cellStyle name="Normal 3 2 2 2 2 4 8" xfId="18627"/>
    <cellStyle name="Normal 3 2 2 2 2 5" xfId="834"/>
    <cellStyle name="Normal 3 2 2 2 2 5 2" xfId="2066"/>
    <cellStyle name="Normal 3 2 2 2 2 5 2 2" xfId="4708"/>
    <cellStyle name="Normal 3 2 2 2 2 5 2 2 2" xfId="9989"/>
    <cellStyle name="Normal 3 2 2 2 2 5 2 2 2 2" xfId="28131"/>
    <cellStyle name="Normal 3 2 2 2 2 5 2 2 3" xfId="17745"/>
    <cellStyle name="Normal 3 2 2 2 2 5 2 2 4" xfId="22851"/>
    <cellStyle name="Normal 3 2 2 2 2 5 2 3" xfId="7348"/>
    <cellStyle name="Normal 3 2 2 2 2 5 2 3 2" xfId="25491"/>
    <cellStyle name="Normal 3 2 2 2 2 5 2 4" xfId="12637"/>
    <cellStyle name="Normal 3 2 2 2 2 5 2 5" xfId="15281"/>
    <cellStyle name="Normal 3 2 2 2 2 5 2 6" xfId="20211"/>
    <cellStyle name="Normal 3 2 2 2 2 5 3" xfId="3476"/>
    <cellStyle name="Normal 3 2 2 2 2 5 3 2" xfId="8757"/>
    <cellStyle name="Normal 3 2 2 2 2 5 3 2 2" xfId="26899"/>
    <cellStyle name="Normal 3 2 2 2 2 5 3 3" xfId="16513"/>
    <cellStyle name="Normal 3 2 2 2 2 5 3 4" xfId="21619"/>
    <cellStyle name="Normal 3 2 2 2 2 5 4" xfId="6116"/>
    <cellStyle name="Normal 3 2 2 2 2 5 4 2" xfId="24259"/>
    <cellStyle name="Normal 3 2 2 2 2 5 5" xfId="11405"/>
    <cellStyle name="Normal 3 2 2 2 2 5 6" xfId="14049"/>
    <cellStyle name="Normal 3 2 2 2 2 5 7" xfId="18979"/>
    <cellStyle name="Normal 3 2 2 2 2 6" xfId="1360"/>
    <cellStyle name="Normal 3 2 2 2 2 6 2" xfId="4002"/>
    <cellStyle name="Normal 3 2 2 2 2 6 2 2" xfId="9283"/>
    <cellStyle name="Normal 3 2 2 2 2 6 2 2 2" xfId="27425"/>
    <cellStyle name="Normal 3 2 2 2 2 6 2 3" xfId="17039"/>
    <cellStyle name="Normal 3 2 2 2 2 6 2 4" xfId="22145"/>
    <cellStyle name="Normal 3 2 2 2 2 6 3" xfId="6642"/>
    <cellStyle name="Normal 3 2 2 2 2 6 3 2" xfId="24785"/>
    <cellStyle name="Normal 3 2 2 2 2 6 4" xfId="11931"/>
    <cellStyle name="Normal 3 2 2 2 2 6 5" xfId="14575"/>
    <cellStyle name="Normal 3 2 2 2 2 6 6" xfId="19505"/>
    <cellStyle name="Normal 3 2 2 2 2 7" xfId="2592"/>
    <cellStyle name="Normal 3 2 2 2 2 7 2" xfId="5234"/>
    <cellStyle name="Normal 3 2 2 2 2 7 2 2" xfId="10515"/>
    <cellStyle name="Normal 3 2 2 2 2 7 2 2 2" xfId="28657"/>
    <cellStyle name="Normal 3 2 2 2 2 7 2 3" xfId="23377"/>
    <cellStyle name="Normal 3 2 2 2 2 7 3" xfId="7874"/>
    <cellStyle name="Normal 3 2 2 2 2 7 3 2" xfId="26017"/>
    <cellStyle name="Normal 3 2 2 2 2 7 4" xfId="13163"/>
    <cellStyle name="Normal 3 2 2 2 2 7 5" xfId="15807"/>
    <cellStyle name="Normal 3 2 2 2 2 7 6" xfId="20737"/>
    <cellStyle name="Normal 3 2 2 2 2 8" xfId="2771"/>
    <cellStyle name="Normal 3 2 2 2 2 8 2" xfId="8053"/>
    <cellStyle name="Normal 3 2 2 2 2 8 2 2" xfId="26195"/>
    <cellStyle name="Normal 3 2 2 2 2 8 3" xfId="20915"/>
    <cellStyle name="Normal 3 2 2 2 2 9" xfId="5412"/>
    <cellStyle name="Normal 3 2 2 2 2 9 2" xfId="23555"/>
    <cellStyle name="Normal 3 2 2 2 3" xfId="91"/>
    <cellStyle name="Normal 3 2 2 2 3 10" xfId="10736"/>
    <cellStyle name="Normal 3 2 2 2 3 11" xfId="13359"/>
    <cellStyle name="Normal 3 2 2 2 3 12" xfId="18288"/>
    <cellStyle name="Normal 3 2 2 2 3 2" xfId="221"/>
    <cellStyle name="Normal 3 2 2 2 3 2 10" xfId="13446"/>
    <cellStyle name="Normal 3 2 2 2 3 2 11" xfId="18376"/>
    <cellStyle name="Normal 3 2 2 2 3 2 2" xfId="406"/>
    <cellStyle name="Normal 3 2 2 2 3 2 2 2" xfId="759"/>
    <cellStyle name="Normal 3 2 2 2 3 2 2 2 2" xfId="1991"/>
    <cellStyle name="Normal 3 2 2 2 3 2 2 2 2 2" xfId="4633"/>
    <cellStyle name="Normal 3 2 2 2 3 2 2 2 2 2 2" xfId="9914"/>
    <cellStyle name="Normal 3 2 2 2 3 2 2 2 2 2 2 2" xfId="28056"/>
    <cellStyle name="Normal 3 2 2 2 3 2 2 2 2 2 3" xfId="17670"/>
    <cellStyle name="Normal 3 2 2 2 3 2 2 2 2 2 4" xfId="22776"/>
    <cellStyle name="Normal 3 2 2 2 3 2 2 2 2 3" xfId="7273"/>
    <cellStyle name="Normal 3 2 2 2 3 2 2 2 2 3 2" xfId="25416"/>
    <cellStyle name="Normal 3 2 2 2 3 2 2 2 2 4" xfId="12562"/>
    <cellStyle name="Normal 3 2 2 2 3 2 2 2 2 5" xfId="15206"/>
    <cellStyle name="Normal 3 2 2 2 3 2 2 2 2 6" xfId="20136"/>
    <cellStyle name="Normal 3 2 2 2 3 2 2 2 3" xfId="3401"/>
    <cellStyle name="Normal 3 2 2 2 3 2 2 2 3 2" xfId="8682"/>
    <cellStyle name="Normal 3 2 2 2 3 2 2 2 3 2 2" xfId="26824"/>
    <cellStyle name="Normal 3 2 2 2 3 2 2 2 3 3" xfId="16438"/>
    <cellStyle name="Normal 3 2 2 2 3 2 2 2 3 4" xfId="21544"/>
    <cellStyle name="Normal 3 2 2 2 3 2 2 2 4" xfId="6041"/>
    <cellStyle name="Normal 3 2 2 2 3 2 2 2 4 2" xfId="24184"/>
    <cellStyle name="Normal 3 2 2 2 3 2 2 2 5" xfId="11330"/>
    <cellStyle name="Normal 3 2 2 2 3 2 2 2 6" xfId="13974"/>
    <cellStyle name="Normal 3 2 2 2 3 2 2 2 7" xfId="18904"/>
    <cellStyle name="Normal 3 2 2 2 3 2 2 3" xfId="1111"/>
    <cellStyle name="Normal 3 2 2 2 3 2 2 3 2" xfId="2343"/>
    <cellStyle name="Normal 3 2 2 2 3 2 2 3 2 2" xfId="4985"/>
    <cellStyle name="Normal 3 2 2 2 3 2 2 3 2 2 2" xfId="10266"/>
    <cellStyle name="Normal 3 2 2 2 3 2 2 3 2 2 2 2" xfId="28408"/>
    <cellStyle name="Normal 3 2 2 2 3 2 2 3 2 2 3" xfId="18022"/>
    <cellStyle name="Normal 3 2 2 2 3 2 2 3 2 2 4" xfId="23128"/>
    <cellStyle name="Normal 3 2 2 2 3 2 2 3 2 3" xfId="7625"/>
    <cellStyle name="Normal 3 2 2 2 3 2 2 3 2 3 2" xfId="25768"/>
    <cellStyle name="Normal 3 2 2 2 3 2 2 3 2 4" xfId="12914"/>
    <cellStyle name="Normal 3 2 2 2 3 2 2 3 2 5" xfId="15558"/>
    <cellStyle name="Normal 3 2 2 2 3 2 2 3 2 6" xfId="20488"/>
    <cellStyle name="Normal 3 2 2 2 3 2 2 3 3" xfId="3753"/>
    <cellStyle name="Normal 3 2 2 2 3 2 2 3 3 2" xfId="9034"/>
    <cellStyle name="Normal 3 2 2 2 3 2 2 3 3 2 2" xfId="27176"/>
    <cellStyle name="Normal 3 2 2 2 3 2 2 3 3 3" xfId="16790"/>
    <cellStyle name="Normal 3 2 2 2 3 2 2 3 3 4" xfId="21896"/>
    <cellStyle name="Normal 3 2 2 2 3 2 2 3 4" xfId="6393"/>
    <cellStyle name="Normal 3 2 2 2 3 2 2 3 4 2" xfId="24536"/>
    <cellStyle name="Normal 3 2 2 2 3 2 2 3 5" xfId="11682"/>
    <cellStyle name="Normal 3 2 2 2 3 2 2 3 6" xfId="14326"/>
    <cellStyle name="Normal 3 2 2 2 3 2 2 3 7" xfId="19256"/>
    <cellStyle name="Normal 3 2 2 2 3 2 2 4" xfId="1639"/>
    <cellStyle name="Normal 3 2 2 2 3 2 2 4 2" xfId="4281"/>
    <cellStyle name="Normal 3 2 2 2 3 2 2 4 2 2" xfId="9562"/>
    <cellStyle name="Normal 3 2 2 2 3 2 2 4 2 2 2" xfId="27704"/>
    <cellStyle name="Normal 3 2 2 2 3 2 2 4 2 3" xfId="17318"/>
    <cellStyle name="Normal 3 2 2 2 3 2 2 4 2 4" xfId="22424"/>
    <cellStyle name="Normal 3 2 2 2 3 2 2 4 3" xfId="6921"/>
    <cellStyle name="Normal 3 2 2 2 3 2 2 4 3 2" xfId="25064"/>
    <cellStyle name="Normal 3 2 2 2 3 2 2 4 4" xfId="12210"/>
    <cellStyle name="Normal 3 2 2 2 3 2 2 4 5" xfId="14854"/>
    <cellStyle name="Normal 3 2 2 2 3 2 2 4 6" xfId="19784"/>
    <cellStyle name="Normal 3 2 2 2 3 2 2 5" xfId="3048"/>
    <cellStyle name="Normal 3 2 2 2 3 2 2 5 2" xfId="8330"/>
    <cellStyle name="Normal 3 2 2 2 3 2 2 5 2 2" xfId="26472"/>
    <cellStyle name="Normal 3 2 2 2 3 2 2 5 3" xfId="16086"/>
    <cellStyle name="Normal 3 2 2 2 3 2 2 5 4" xfId="21192"/>
    <cellStyle name="Normal 3 2 2 2 3 2 2 6" xfId="5689"/>
    <cellStyle name="Normal 3 2 2 2 3 2 2 6 2" xfId="23832"/>
    <cellStyle name="Normal 3 2 2 2 3 2 2 7" xfId="10982"/>
    <cellStyle name="Normal 3 2 2 2 3 2 2 8" xfId="13622"/>
    <cellStyle name="Normal 3 2 2 2 3 2 2 9" xfId="18552"/>
    <cellStyle name="Normal 3 2 2 2 3 2 3" xfId="582"/>
    <cellStyle name="Normal 3 2 2 2 3 2 3 2" xfId="1287"/>
    <cellStyle name="Normal 3 2 2 2 3 2 3 2 2" xfId="2519"/>
    <cellStyle name="Normal 3 2 2 2 3 2 3 2 2 2" xfId="5161"/>
    <cellStyle name="Normal 3 2 2 2 3 2 3 2 2 2 2" xfId="10442"/>
    <cellStyle name="Normal 3 2 2 2 3 2 3 2 2 2 2 2" xfId="28584"/>
    <cellStyle name="Normal 3 2 2 2 3 2 3 2 2 2 3" xfId="18198"/>
    <cellStyle name="Normal 3 2 2 2 3 2 3 2 2 2 4" xfId="23304"/>
    <cellStyle name="Normal 3 2 2 2 3 2 3 2 2 3" xfId="7801"/>
    <cellStyle name="Normal 3 2 2 2 3 2 3 2 2 3 2" xfId="25944"/>
    <cellStyle name="Normal 3 2 2 2 3 2 3 2 2 4" xfId="13090"/>
    <cellStyle name="Normal 3 2 2 2 3 2 3 2 2 5" xfId="15734"/>
    <cellStyle name="Normal 3 2 2 2 3 2 3 2 2 6" xfId="20664"/>
    <cellStyle name="Normal 3 2 2 2 3 2 3 2 3" xfId="3929"/>
    <cellStyle name="Normal 3 2 2 2 3 2 3 2 3 2" xfId="9210"/>
    <cellStyle name="Normal 3 2 2 2 3 2 3 2 3 2 2" xfId="27352"/>
    <cellStyle name="Normal 3 2 2 2 3 2 3 2 3 3" xfId="16966"/>
    <cellStyle name="Normal 3 2 2 2 3 2 3 2 3 4" xfId="22072"/>
    <cellStyle name="Normal 3 2 2 2 3 2 3 2 4" xfId="6569"/>
    <cellStyle name="Normal 3 2 2 2 3 2 3 2 4 2" xfId="24712"/>
    <cellStyle name="Normal 3 2 2 2 3 2 3 2 5" xfId="11858"/>
    <cellStyle name="Normal 3 2 2 2 3 2 3 2 6" xfId="14502"/>
    <cellStyle name="Normal 3 2 2 2 3 2 3 2 7" xfId="19432"/>
    <cellStyle name="Normal 3 2 2 2 3 2 3 3" xfId="1815"/>
    <cellStyle name="Normal 3 2 2 2 3 2 3 3 2" xfId="4457"/>
    <cellStyle name="Normal 3 2 2 2 3 2 3 3 2 2" xfId="9738"/>
    <cellStyle name="Normal 3 2 2 2 3 2 3 3 2 2 2" xfId="27880"/>
    <cellStyle name="Normal 3 2 2 2 3 2 3 3 2 3" xfId="17494"/>
    <cellStyle name="Normal 3 2 2 2 3 2 3 3 2 4" xfId="22600"/>
    <cellStyle name="Normal 3 2 2 2 3 2 3 3 3" xfId="7097"/>
    <cellStyle name="Normal 3 2 2 2 3 2 3 3 3 2" xfId="25240"/>
    <cellStyle name="Normal 3 2 2 2 3 2 3 3 4" xfId="12386"/>
    <cellStyle name="Normal 3 2 2 2 3 2 3 3 5" xfId="15030"/>
    <cellStyle name="Normal 3 2 2 2 3 2 3 3 6" xfId="19960"/>
    <cellStyle name="Normal 3 2 2 2 3 2 3 4" xfId="3224"/>
    <cellStyle name="Normal 3 2 2 2 3 2 3 4 2" xfId="8506"/>
    <cellStyle name="Normal 3 2 2 2 3 2 3 4 2 2" xfId="26648"/>
    <cellStyle name="Normal 3 2 2 2 3 2 3 4 3" xfId="16262"/>
    <cellStyle name="Normal 3 2 2 2 3 2 3 4 4" xfId="21368"/>
    <cellStyle name="Normal 3 2 2 2 3 2 3 5" xfId="5865"/>
    <cellStyle name="Normal 3 2 2 2 3 2 3 5 2" xfId="24008"/>
    <cellStyle name="Normal 3 2 2 2 3 2 3 6" xfId="11154"/>
    <cellStyle name="Normal 3 2 2 2 3 2 3 7" xfId="13798"/>
    <cellStyle name="Normal 3 2 2 2 3 2 3 8" xfId="18728"/>
    <cellStyle name="Normal 3 2 2 2 3 2 4" xfId="935"/>
    <cellStyle name="Normal 3 2 2 2 3 2 4 2" xfId="2167"/>
    <cellStyle name="Normal 3 2 2 2 3 2 4 2 2" xfId="4809"/>
    <cellStyle name="Normal 3 2 2 2 3 2 4 2 2 2" xfId="10090"/>
    <cellStyle name="Normal 3 2 2 2 3 2 4 2 2 2 2" xfId="28232"/>
    <cellStyle name="Normal 3 2 2 2 3 2 4 2 2 3" xfId="17846"/>
    <cellStyle name="Normal 3 2 2 2 3 2 4 2 2 4" xfId="22952"/>
    <cellStyle name="Normal 3 2 2 2 3 2 4 2 3" xfId="7449"/>
    <cellStyle name="Normal 3 2 2 2 3 2 4 2 3 2" xfId="25592"/>
    <cellStyle name="Normal 3 2 2 2 3 2 4 2 4" xfId="12738"/>
    <cellStyle name="Normal 3 2 2 2 3 2 4 2 5" xfId="15382"/>
    <cellStyle name="Normal 3 2 2 2 3 2 4 2 6" xfId="20312"/>
    <cellStyle name="Normal 3 2 2 2 3 2 4 3" xfId="3577"/>
    <cellStyle name="Normal 3 2 2 2 3 2 4 3 2" xfId="8858"/>
    <cellStyle name="Normal 3 2 2 2 3 2 4 3 2 2" xfId="27000"/>
    <cellStyle name="Normal 3 2 2 2 3 2 4 3 3" xfId="16614"/>
    <cellStyle name="Normal 3 2 2 2 3 2 4 3 4" xfId="21720"/>
    <cellStyle name="Normal 3 2 2 2 3 2 4 4" xfId="6217"/>
    <cellStyle name="Normal 3 2 2 2 3 2 4 4 2" xfId="24360"/>
    <cellStyle name="Normal 3 2 2 2 3 2 4 5" xfId="11506"/>
    <cellStyle name="Normal 3 2 2 2 3 2 4 6" xfId="14150"/>
    <cellStyle name="Normal 3 2 2 2 3 2 4 7" xfId="19080"/>
    <cellStyle name="Normal 3 2 2 2 3 2 5" xfId="1463"/>
    <cellStyle name="Normal 3 2 2 2 3 2 5 2" xfId="4105"/>
    <cellStyle name="Normal 3 2 2 2 3 2 5 2 2" xfId="9386"/>
    <cellStyle name="Normal 3 2 2 2 3 2 5 2 2 2" xfId="27528"/>
    <cellStyle name="Normal 3 2 2 2 3 2 5 2 3" xfId="17142"/>
    <cellStyle name="Normal 3 2 2 2 3 2 5 2 4" xfId="22248"/>
    <cellStyle name="Normal 3 2 2 2 3 2 5 3" xfId="6745"/>
    <cellStyle name="Normal 3 2 2 2 3 2 5 3 2" xfId="24888"/>
    <cellStyle name="Normal 3 2 2 2 3 2 5 4" xfId="12034"/>
    <cellStyle name="Normal 3 2 2 2 3 2 5 5" xfId="14678"/>
    <cellStyle name="Normal 3 2 2 2 3 2 5 6" xfId="19608"/>
    <cellStyle name="Normal 3 2 2 2 3 2 6" xfId="2695"/>
    <cellStyle name="Normal 3 2 2 2 3 2 6 2" xfId="5337"/>
    <cellStyle name="Normal 3 2 2 2 3 2 6 2 2" xfId="10618"/>
    <cellStyle name="Normal 3 2 2 2 3 2 6 2 2 2" xfId="28760"/>
    <cellStyle name="Normal 3 2 2 2 3 2 6 2 3" xfId="23480"/>
    <cellStyle name="Normal 3 2 2 2 3 2 6 3" xfId="7977"/>
    <cellStyle name="Normal 3 2 2 2 3 2 6 3 2" xfId="26120"/>
    <cellStyle name="Normal 3 2 2 2 3 2 6 4" xfId="13266"/>
    <cellStyle name="Normal 3 2 2 2 3 2 6 5" xfId="15910"/>
    <cellStyle name="Normal 3 2 2 2 3 2 6 6" xfId="20840"/>
    <cellStyle name="Normal 3 2 2 2 3 2 7" xfId="2872"/>
    <cellStyle name="Normal 3 2 2 2 3 2 7 2" xfId="8154"/>
    <cellStyle name="Normal 3 2 2 2 3 2 7 2 2" xfId="26296"/>
    <cellStyle name="Normal 3 2 2 2 3 2 7 3" xfId="21016"/>
    <cellStyle name="Normal 3 2 2 2 3 2 8" xfId="5513"/>
    <cellStyle name="Normal 3 2 2 2 3 2 8 2" xfId="23656"/>
    <cellStyle name="Normal 3 2 2 2 3 2 9" xfId="10806"/>
    <cellStyle name="Normal 3 2 2 2 3 3" xfId="319"/>
    <cellStyle name="Normal 3 2 2 2 3 3 2" xfId="672"/>
    <cellStyle name="Normal 3 2 2 2 3 3 2 2" xfId="1904"/>
    <cellStyle name="Normal 3 2 2 2 3 3 2 2 2" xfId="4546"/>
    <cellStyle name="Normal 3 2 2 2 3 3 2 2 2 2" xfId="9827"/>
    <cellStyle name="Normal 3 2 2 2 3 3 2 2 2 2 2" xfId="27969"/>
    <cellStyle name="Normal 3 2 2 2 3 3 2 2 2 3" xfId="17583"/>
    <cellStyle name="Normal 3 2 2 2 3 3 2 2 2 4" xfId="22689"/>
    <cellStyle name="Normal 3 2 2 2 3 3 2 2 3" xfId="7186"/>
    <cellStyle name="Normal 3 2 2 2 3 3 2 2 3 2" xfId="25329"/>
    <cellStyle name="Normal 3 2 2 2 3 3 2 2 4" xfId="12475"/>
    <cellStyle name="Normal 3 2 2 2 3 3 2 2 5" xfId="15119"/>
    <cellStyle name="Normal 3 2 2 2 3 3 2 2 6" xfId="20049"/>
    <cellStyle name="Normal 3 2 2 2 3 3 2 3" xfId="3314"/>
    <cellStyle name="Normal 3 2 2 2 3 3 2 3 2" xfId="8595"/>
    <cellStyle name="Normal 3 2 2 2 3 3 2 3 2 2" xfId="26737"/>
    <cellStyle name="Normal 3 2 2 2 3 3 2 3 3" xfId="16351"/>
    <cellStyle name="Normal 3 2 2 2 3 3 2 3 4" xfId="21457"/>
    <cellStyle name="Normal 3 2 2 2 3 3 2 4" xfId="5954"/>
    <cellStyle name="Normal 3 2 2 2 3 3 2 4 2" xfId="24097"/>
    <cellStyle name="Normal 3 2 2 2 3 3 2 5" xfId="11243"/>
    <cellStyle name="Normal 3 2 2 2 3 3 2 6" xfId="13887"/>
    <cellStyle name="Normal 3 2 2 2 3 3 2 7" xfId="18817"/>
    <cellStyle name="Normal 3 2 2 2 3 3 3" xfId="1024"/>
    <cellStyle name="Normal 3 2 2 2 3 3 3 2" xfId="2256"/>
    <cellStyle name="Normal 3 2 2 2 3 3 3 2 2" xfId="4898"/>
    <cellStyle name="Normal 3 2 2 2 3 3 3 2 2 2" xfId="10179"/>
    <cellStyle name="Normal 3 2 2 2 3 3 3 2 2 2 2" xfId="28321"/>
    <cellStyle name="Normal 3 2 2 2 3 3 3 2 2 3" xfId="17935"/>
    <cellStyle name="Normal 3 2 2 2 3 3 3 2 2 4" xfId="23041"/>
    <cellStyle name="Normal 3 2 2 2 3 3 3 2 3" xfId="7538"/>
    <cellStyle name="Normal 3 2 2 2 3 3 3 2 3 2" xfId="25681"/>
    <cellStyle name="Normal 3 2 2 2 3 3 3 2 4" xfId="12827"/>
    <cellStyle name="Normal 3 2 2 2 3 3 3 2 5" xfId="15471"/>
    <cellStyle name="Normal 3 2 2 2 3 3 3 2 6" xfId="20401"/>
    <cellStyle name="Normal 3 2 2 2 3 3 3 3" xfId="3666"/>
    <cellStyle name="Normal 3 2 2 2 3 3 3 3 2" xfId="8947"/>
    <cellStyle name="Normal 3 2 2 2 3 3 3 3 2 2" xfId="27089"/>
    <cellStyle name="Normal 3 2 2 2 3 3 3 3 3" xfId="16703"/>
    <cellStyle name="Normal 3 2 2 2 3 3 3 3 4" xfId="21809"/>
    <cellStyle name="Normal 3 2 2 2 3 3 3 4" xfId="6306"/>
    <cellStyle name="Normal 3 2 2 2 3 3 3 4 2" xfId="24449"/>
    <cellStyle name="Normal 3 2 2 2 3 3 3 5" xfId="11595"/>
    <cellStyle name="Normal 3 2 2 2 3 3 3 6" xfId="14239"/>
    <cellStyle name="Normal 3 2 2 2 3 3 3 7" xfId="19169"/>
    <cellStyle name="Normal 3 2 2 2 3 3 4" xfId="1552"/>
    <cellStyle name="Normal 3 2 2 2 3 3 4 2" xfId="4194"/>
    <cellStyle name="Normal 3 2 2 2 3 3 4 2 2" xfId="9475"/>
    <cellStyle name="Normal 3 2 2 2 3 3 4 2 2 2" xfId="27617"/>
    <cellStyle name="Normal 3 2 2 2 3 3 4 2 3" xfId="17231"/>
    <cellStyle name="Normal 3 2 2 2 3 3 4 2 4" xfId="22337"/>
    <cellStyle name="Normal 3 2 2 2 3 3 4 3" xfId="6834"/>
    <cellStyle name="Normal 3 2 2 2 3 3 4 3 2" xfId="24977"/>
    <cellStyle name="Normal 3 2 2 2 3 3 4 4" xfId="12123"/>
    <cellStyle name="Normal 3 2 2 2 3 3 4 5" xfId="14767"/>
    <cellStyle name="Normal 3 2 2 2 3 3 4 6" xfId="19697"/>
    <cellStyle name="Normal 3 2 2 2 3 3 5" xfId="2961"/>
    <cellStyle name="Normal 3 2 2 2 3 3 5 2" xfId="8243"/>
    <cellStyle name="Normal 3 2 2 2 3 3 5 2 2" xfId="26385"/>
    <cellStyle name="Normal 3 2 2 2 3 3 5 3" xfId="15999"/>
    <cellStyle name="Normal 3 2 2 2 3 3 5 4" xfId="21105"/>
    <cellStyle name="Normal 3 2 2 2 3 3 6" xfId="5602"/>
    <cellStyle name="Normal 3 2 2 2 3 3 6 2" xfId="23745"/>
    <cellStyle name="Normal 3 2 2 2 3 3 7" xfId="10897"/>
    <cellStyle name="Normal 3 2 2 2 3 3 8" xfId="13535"/>
    <cellStyle name="Normal 3 2 2 2 3 3 9" xfId="18465"/>
    <cellStyle name="Normal 3 2 2 2 3 4" xfId="495"/>
    <cellStyle name="Normal 3 2 2 2 3 4 2" xfId="1200"/>
    <cellStyle name="Normal 3 2 2 2 3 4 2 2" xfId="2432"/>
    <cellStyle name="Normal 3 2 2 2 3 4 2 2 2" xfId="5074"/>
    <cellStyle name="Normal 3 2 2 2 3 4 2 2 2 2" xfId="10355"/>
    <cellStyle name="Normal 3 2 2 2 3 4 2 2 2 2 2" xfId="28497"/>
    <cellStyle name="Normal 3 2 2 2 3 4 2 2 2 3" xfId="18111"/>
    <cellStyle name="Normal 3 2 2 2 3 4 2 2 2 4" xfId="23217"/>
    <cellStyle name="Normal 3 2 2 2 3 4 2 2 3" xfId="7714"/>
    <cellStyle name="Normal 3 2 2 2 3 4 2 2 3 2" xfId="25857"/>
    <cellStyle name="Normal 3 2 2 2 3 4 2 2 4" xfId="13003"/>
    <cellStyle name="Normal 3 2 2 2 3 4 2 2 5" xfId="15647"/>
    <cellStyle name="Normal 3 2 2 2 3 4 2 2 6" xfId="20577"/>
    <cellStyle name="Normal 3 2 2 2 3 4 2 3" xfId="3842"/>
    <cellStyle name="Normal 3 2 2 2 3 4 2 3 2" xfId="9123"/>
    <cellStyle name="Normal 3 2 2 2 3 4 2 3 2 2" xfId="27265"/>
    <cellStyle name="Normal 3 2 2 2 3 4 2 3 3" xfId="16879"/>
    <cellStyle name="Normal 3 2 2 2 3 4 2 3 4" xfId="21985"/>
    <cellStyle name="Normal 3 2 2 2 3 4 2 4" xfId="6482"/>
    <cellStyle name="Normal 3 2 2 2 3 4 2 4 2" xfId="24625"/>
    <cellStyle name="Normal 3 2 2 2 3 4 2 5" xfId="11771"/>
    <cellStyle name="Normal 3 2 2 2 3 4 2 6" xfId="14415"/>
    <cellStyle name="Normal 3 2 2 2 3 4 2 7" xfId="19345"/>
    <cellStyle name="Normal 3 2 2 2 3 4 3" xfId="1728"/>
    <cellStyle name="Normal 3 2 2 2 3 4 3 2" xfId="4370"/>
    <cellStyle name="Normal 3 2 2 2 3 4 3 2 2" xfId="9651"/>
    <cellStyle name="Normal 3 2 2 2 3 4 3 2 2 2" xfId="27793"/>
    <cellStyle name="Normal 3 2 2 2 3 4 3 2 3" xfId="17407"/>
    <cellStyle name="Normal 3 2 2 2 3 4 3 2 4" xfId="22513"/>
    <cellStyle name="Normal 3 2 2 2 3 4 3 3" xfId="7010"/>
    <cellStyle name="Normal 3 2 2 2 3 4 3 3 2" xfId="25153"/>
    <cellStyle name="Normal 3 2 2 2 3 4 3 4" xfId="12299"/>
    <cellStyle name="Normal 3 2 2 2 3 4 3 5" xfId="14943"/>
    <cellStyle name="Normal 3 2 2 2 3 4 3 6" xfId="19873"/>
    <cellStyle name="Normal 3 2 2 2 3 4 4" xfId="3137"/>
    <cellStyle name="Normal 3 2 2 2 3 4 4 2" xfId="8419"/>
    <cellStyle name="Normal 3 2 2 2 3 4 4 2 2" xfId="26561"/>
    <cellStyle name="Normal 3 2 2 2 3 4 4 3" xfId="16175"/>
    <cellStyle name="Normal 3 2 2 2 3 4 4 4" xfId="21281"/>
    <cellStyle name="Normal 3 2 2 2 3 4 5" xfId="5778"/>
    <cellStyle name="Normal 3 2 2 2 3 4 5 2" xfId="23921"/>
    <cellStyle name="Normal 3 2 2 2 3 4 6" xfId="11069"/>
    <cellStyle name="Normal 3 2 2 2 3 4 7" xfId="13711"/>
    <cellStyle name="Normal 3 2 2 2 3 4 8" xfId="18641"/>
    <cellStyle name="Normal 3 2 2 2 3 5" xfId="848"/>
    <cellStyle name="Normal 3 2 2 2 3 5 2" xfId="2080"/>
    <cellStyle name="Normal 3 2 2 2 3 5 2 2" xfId="4722"/>
    <cellStyle name="Normal 3 2 2 2 3 5 2 2 2" xfId="10003"/>
    <cellStyle name="Normal 3 2 2 2 3 5 2 2 2 2" xfId="28145"/>
    <cellStyle name="Normal 3 2 2 2 3 5 2 2 3" xfId="17759"/>
    <cellStyle name="Normal 3 2 2 2 3 5 2 2 4" xfId="22865"/>
    <cellStyle name="Normal 3 2 2 2 3 5 2 3" xfId="7362"/>
    <cellStyle name="Normal 3 2 2 2 3 5 2 3 2" xfId="25505"/>
    <cellStyle name="Normal 3 2 2 2 3 5 2 4" xfId="12651"/>
    <cellStyle name="Normal 3 2 2 2 3 5 2 5" xfId="15295"/>
    <cellStyle name="Normal 3 2 2 2 3 5 2 6" xfId="20225"/>
    <cellStyle name="Normal 3 2 2 2 3 5 3" xfId="3490"/>
    <cellStyle name="Normal 3 2 2 2 3 5 3 2" xfId="8771"/>
    <cellStyle name="Normal 3 2 2 2 3 5 3 2 2" xfId="26913"/>
    <cellStyle name="Normal 3 2 2 2 3 5 3 3" xfId="16527"/>
    <cellStyle name="Normal 3 2 2 2 3 5 3 4" xfId="21633"/>
    <cellStyle name="Normal 3 2 2 2 3 5 4" xfId="6130"/>
    <cellStyle name="Normal 3 2 2 2 3 5 4 2" xfId="24273"/>
    <cellStyle name="Normal 3 2 2 2 3 5 5" xfId="11419"/>
    <cellStyle name="Normal 3 2 2 2 3 5 6" xfId="14063"/>
    <cellStyle name="Normal 3 2 2 2 3 5 7" xfId="18993"/>
    <cellStyle name="Normal 3 2 2 2 3 6" xfId="1376"/>
    <cellStyle name="Normal 3 2 2 2 3 6 2" xfId="4018"/>
    <cellStyle name="Normal 3 2 2 2 3 6 2 2" xfId="9299"/>
    <cellStyle name="Normal 3 2 2 2 3 6 2 2 2" xfId="27441"/>
    <cellStyle name="Normal 3 2 2 2 3 6 2 3" xfId="17055"/>
    <cellStyle name="Normal 3 2 2 2 3 6 2 4" xfId="22161"/>
    <cellStyle name="Normal 3 2 2 2 3 6 3" xfId="6658"/>
    <cellStyle name="Normal 3 2 2 2 3 6 3 2" xfId="24801"/>
    <cellStyle name="Normal 3 2 2 2 3 6 4" xfId="11947"/>
    <cellStyle name="Normal 3 2 2 2 3 6 5" xfId="14591"/>
    <cellStyle name="Normal 3 2 2 2 3 6 6" xfId="19521"/>
    <cellStyle name="Normal 3 2 2 2 3 7" xfId="2608"/>
    <cellStyle name="Normal 3 2 2 2 3 7 2" xfId="5250"/>
    <cellStyle name="Normal 3 2 2 2 3 7 2 2" xfId="10531"/>
    <cellStyle name="Normal 3 2 2 2 3 7 2 2 2" xfId="28673"/>
    <cellStyle name="Normal 3 2 2 2 3 7 2 3" xfId="23393"/>
    <cellStyle name="Normal 3 2 2 2 3 7 3" xfId="7890"/>
    <cellStyle name="Normal 3 2 2 2 3 7 3 2" xfId="26033"/>
    <cellStyle name="Normal 3 2 2 2 3 7 4" xfId="13179"/>
    <cellStyle name="Normal 3 2 2 2 3 7 5" xfId="15823"/>
    <cellStyle name="Normal 3 2 2 2 3 7 6" xfId="20753"/>
    <cellStyle name="Normal 3 2 2 2 3 8" xfId="2785"/>
    <cellStyle name="Normal 3 2 2 2 3 8 2" xfId="8067"/>
    <cellStyle name="Normal 3 2 2 2 3 8 2 2" xfId="26209"/>
    <cellStyle name="Normal 3 2 2 2 3 8 3" xfId="20929"/>
    <cellStyle name="Normal 3 2 2 2 3 9" xfId="5426"/>
    <cellStyle name="Normal 3 2 2 2 3 9 2" xfId="23569"/>
    <cellStyle name="Normal 3 2 2 2 4" xfId="190"/>
    <cellStyle name="Normal 3 2 2 2 4 10" xfId="13416"/>
    <cellStyle name="Normal 3 2 2 2 4 11" xfId="18346"/>
    <cellStyle name="Normal 3 2 2 2 4 2" xfId="376"/>
    <cellStyle name="Normal 3 2 2 2 4 2 2" xfId="729"/>
    <cellStyle name="Normal 3 2 2 2 4 2 2 2" xfId="1961"/>
    <cellStyle name="Normal 3 2 2 2 4 2 2 2 2" xfId="4603"/>
    <cellStyle name="Normal 3 2 2 2 4 2 2 2 2 2" xfId="9884"/>
    <cellStyle name="Normal 3 2 2 2 4 2 2 2 2 2 2" xfId="28026"/>
    <cellStyle name="Normal 3 2 2 2 4 2 2 2 2 3" xfId="17640"/>
    <cellStyle name="Normal 3 2 2 2 4 2 2 2 2 4" xfId="22746"/>
    <cellStyle name="Normal 3 2 2 2 4 2 2 2 3" xfId="7243"/>
    <cellStyle name="Normal 3 2 2 2 4 2 2 2 3 2" xfId="25386"/>
    <cellStyle name="Normal 3 2 2 2 4 2 2 2 4" xfId="12532"/>
    <cellStyle name="Normal 3 2 2 2 4 2 2 2 5" xfId="15176"/>
    <cellStyle name="Normal 3 2 2 2 4 2 2 2 6" xfId="20106"/>
    <cellStyle name="Normal 3 2 2 2 4 2 2 3" xfId="3371"/>
    <cellStyle name="Normal 3 2 2 2 4 2 2 3 2" xfId="8652"/>
    <cellStyle name="Normal 3 2 2 2 4 2 2 3 2 2" xfId="26794"/>
    <cellStyle name="Normal 3 2 2 2 4 2 2 3 3" xfId="16408"/>
    <cellStyle name="Normal 3 2 2 2 4 2 2 3 4" xfId="21514"/>
    <cellStyle name="Normal 3 2 2 2 4 2 2 4" xfId="6011"/>
    <cellStyle name="Normal 3 2 2 2 4 2 2 4 2" xfId="24154"/>
    <cellStyle name="Normal 3 2 2 2 4 2 2 5" xfId="11300"/>
    <cellStyle name="Normal 3 2 2 2 4 2 2 6" xfId="13944"/>
    <cellStyle name="Normal 3 2 2 2 4 2 2 7" xfId="18874"/>
    <cellStyle name="Normal 3 2 2 2 4 2 3" xfId="1081"/>
    <cellStyle name="Normal 3 2 2 2 4 2 3 2" xfId="2313"/>
    <cellStyle name="Normal 3 2 2 2 4 2 3 2 2" xfId="4955"/>
    <cellStyle name="Normal 3 2 2 2 4 2 3 2 2 2" xfId="10236"/>
    <cellStyle name="Normal 3 2 2 2 4 2 3 2 2 2 2" xfId="28378"/>
    <cellStyle name="Normal 3 2 2 2 4 2 3 2 2 3" xfId="17992"/>
    <cellStyle name="Normal 3 2 2 2 4 2 3 2 2 4" xfId="23098"/>
    <cellStyle name="Normal 3 2 2 2 4 2 3 2 3" xfId="7595"/>
    <cellStyle name="Normal 3 2 2 2 4 2 3 2 3 2" xfId="25738"/>
    <cellStyle name="Normal 3 2 2 2 4 2 3 2 4" xfId="12884"/>
    <cellStyle name="Normal 3 2 2 2 4 2 3 2 5" xfId="15528"/>
    <cellStyle name="Normal 3 2 2 2 4 2 3 2 6" xfId="20458"/>
    <cellStyle name="Normal 3 2 2 2 4 2 3 3" xfId="3723"/>
    <cellStyle name="Normal 3 2 2 2 4 2 3 3 2" xfId="9004"/>
    <cellStyle name="Normal 3 2 2 2 4 2 3 3 2 2" xfId="27146"/>
    <cellStyle name="Normal 3 2 2 2 4 2 3 3 3" xfId="16760"/>
    <cellStyle name="Normal 3 2 2 2 4 2 3 3 4" xfId="21866"/>
    <cellStyle name="Normal 3 2 2 2 4 2 3 4" xfId="6363"/>
    <cellStyle name="Normal 3 2 2 2 4 2 3 4 2" xfId="24506"/>
    <cellStyle name="Normal 3 2 2 2 4 2 3 5" xfId="11652"/>
    <cellStyle name="Normal 3 2 2 2 4 2 3 6" xfId="14296"/>
    <cellStyle name="Normal 3 2 2 2 4 2 3 7" xfId="19226"/>
    <cellStyle name="Normal 3 2 2 2 4 2 4" xfId="1609"/>
    <cellStyle name="Normal 3 2 2 2 4 2 4 2" xfId="4251"/>
    <cellStyle name="Normal 3 2 2 2 4 2 4 2 2" xfId="9532"/>
    <cellStyle name="Normal 3 2 2 2 4 2 4 2 2 2" xfId="27674"/>
    <cellStyle name="Normal 3 2 2 2 4 2 4 2 3" xfId="17288"/>
    <cellStyle name="Normal 3 2 2 2 4 2 4 2 4" xfId="22394"/>
    <cellStyle name="Normal 3 2 2 2 4 2 4 3" xfId="6891"/>
    <cellStyle name="Normal 3 2 2 2 4 2 4 3 2" xfId="25034"/>
    <cellStyle name="Normal 3 2 2 2 4 2 4 4" xfId="12180"/>
    <cellStyle name="Normal 3 2 2 2 4 2 4 5" xfId="14824"/>
    <cellStyle name="Normal 3 2 2 2 4 2 4 6" xfId="19754"/>
    <cellStyle name="Normal 3 2 2 2 4 2 5" xfId="3018"/>
    <cellStyle name="Normal 3 2 2 2 4 2 5 2" xfId="8300"/>
    <cellStyle name="Normal 3 2 2 2 4 2 5 2 2" xfId="26442"/>
    <cellStyle name="Normal 3 2 2 2 4 2 5 3" xfId="16056"/>
    <cellStyle name="Normal 3 2 2 2 4 2 5 4" xfId="21162"/>
    <cellStyle name="Normal 3 2 2 2 4 2 6" xfId="5659"/>
    <cellStyle name="Normal 3 2 2 2 4 2 6 2" xfId="23802"/>
    <cellStyle name="Normal 3 2 2 2 4 2 7" xfId="10953"/>
    <cellStyle name="Normal 3 2 2 2 4 2 8" xfId="13592"/>
    <cellStyle name="Normal 3 2 2 2 4 2 9" xfId="18522"/>
    <cellStyle name="Normal 3 2 2 2 4 3" xfId="552"/>
    <cellStyle name="Normal 3 2 2 2 4 3 2" xfId="1257"/>
    <cellStyle name="Normal 3 2 2 2 4 3 2 2" xfId="2489"/>
    <cellStyle name="Normal 3 2 2 2 4 3 2 2 2" xfId="5131"/>
    <cellStyle name="Normal 3 2 2 2 4 3 2 2 2 2" xfId="10412"/>
    <cellStyle name="Normal 3 2 2 2 4 3 2 2 2 2 2" xfId="28554"/>
    <cellStyle name="Normal 3 2 2 2 4 3 2 2 2 3" xfId="18168"/>
    <cellStyle name="Normal 3 2 2 2 4 3 2 2 2 4" xfId="23274"/>
    <cellStyle name="Normal 3 2 2 2 4 3 2 2 3" xfId="7771"/>
    <cellStyle name="Normal 3 2 2 2 4 3 2 2 3 2" xfId="25914"/>
    <cellStyle name="Normal 3 2 2 2 4 3 2 2 4" xfId="13060"/>
    <cellStyle name="Normal 3 2 2 2 4 3 2 2 5" xfId="15704"/>
    <cellStyle name="Normal 3 2 2 2 4 3 2 2 6" xfId="20634"/>
    <cellStyle name="Normal 3 2 2 2 4 3 2 3" xfId="3899"/>
    <cellStyle name="Normal 3 2 2 2 4 3 2 3 2" xfId="9180"/>
    <cellStyle name="Normal 3 2 2 2 4 3 2 3 2 2" xfId="27322"/>
    <cellStyle name="Normal 3 2 2 2 4 3 2 3 3" xfId="16936"/>
    <cellStyle name="Normal 3 2 2 2 4 3 2 3 4" xfId="22042"/>
    <cellStyle name="Normal 3 2 2 2 4 3 2 4" xfId="6539"/>
    <cellStyle name="Normal 3 2 2 2 4 3 2 4 2" xfId="24682"/>
    <cellStyle name="Normal 3 2 2 2 4 3 2 5" xfId="11828"/>
    <cellStyle name="Normal 3 2 2 2 4 3 2 6" xfId="14472"/>
    <cellStyle name="Normal 3 2 2 2 4 3 2 7" xfId="19402"/>
    <cellStyle name="Normal 3 2 2 2 4 3 3" xfId="1785"/>
    <cellStyle name="Normal 3 2 2 2 4 3 3 2" xfId="4427"/>
    <cellStyle name="Normal 3 2 2 2 4 3 3 2 2" xfId="9708"/>
    <cellStyle name="Normal 3 2 2 2 4 3 3 2 2 2" xfId="27850"/>
    <cellStyle name="Normal 3 2 2 2 4 3 3 2 3" xfId="17464"/>
    <cellStyle name="Normal 3 2 2 2 4 3 3 2 4" xfId="22570"/>
    <cellStyle name="Normal 3 2 2 2 4 3 3 3" xfId="7067"/>
    <cellStyle name="Normal 3 2 2 2 4 3 3 3 2" xfId="25210"/>
    <cellStyle name="Normal 3 2 2 2 4 3 3 4" xfId="12356"/>
    <cellStyle name="Normal 3 2 2 2 4 3 3 5" xfId="15000"/>
    <cellStyle name="Normal 3 2 2 2 4 3 3 6" xfId="19930"/>
    <cellStyle name="Normal 3 2 2 2 4 3 4" xfId="3194"/>
    <cellStyle name="Normal 3 2 2 2 4 3 4 2" xfId="8476"/>
    <cellStyle name="Normal 3 2 2 2 4 3 4 2 2" xfId="26618"/>
    <cellStyle name="Normal 3 2 2 2 4 3 4 3" xfId="16232"/>
    <cellStyle name="Normal 3 2 2 2 4 3 4 4" xfId="21338"/>
    <cellStyle name="Normal 3 2 2 2 4 3 5" xfId="5835"/>
    <cellStyle name="Normal 3 2 2 2 4 3 5 2" xfId="23978"/>
    <cellStyle name="Normal 3 2 2 2 4 3 6" xfId="11125"/>
    <cellStyle name="Normal 3 2 2 2 4 3 7" xfId="13768"/>
    <cellStyle name="Normal 3 2 2 2 4 3 8" xfId="18698"/>
    <cellStyle name="Normal 3 2 2 2 4 4" xfId="905"/>
    <cellStyle name="Normal 3 2 2 2 4 4 2" xfId="2137"/>
    <cellStyle name="Normal 3 2 2 2 4 4 2 2" xfId="4779"/>
    <cellStyle name="Normal 3 2 2 2 4 4 2 2 2" xfId="10060"/>
    <cellStyle name="Normal 3 2 2 2 4 4 2 2 2 2" xfId="28202"/>
    <cellStyle name="Normal 3 2 2 2 4 4 2 2 3" xfId="17816"/>
    <cellStyle name="Normal 3 2 2 2 4 4 2 2 4" xfId="22922"/>
    <cellStyle name="Normal 3 2 2 2 4 4 2 3" xfId="7419"/>
    <cellStyle name="Normal 3 2 2 2 4 4 2 3 2" xfId="25562"/>
    <cellStyle name="Normal 3 2 2 2 4 4 2 4" xfId="12708"/>
    <cellStyle name="Normal 3 2 2 2 4 4 2 5" xfId="15352"/>
    <cellStyle name="Normal 3 2 2 2 4 4 2 6" xfId="20282"/>
    <cellStyle name="Normal 3 2 2 2 4 4 3" xfId="3547"/>
    <cellStyle name="Normal 3 2 2 2 4 4 3 2" xfId="8828"/>
    <cellStyle name="Normal 3 2 2 2 4 4 3 2 2" xfId="26970"/>
    <cellStyle name="Normal 3 2 2 2 4 4 3 3" xfId="16584"/>
    <cellStyle name="Normal 3 2 2 2 4 4 3 4" xfId="21690"/>
    <cellStyle name="Normal 3 2 2 2 4 4 4" xfId="6187"/>
    <cellStyle name="Normal 3 2 2 2 4 4 4 2" xfId="24330"/>
    <cellStyle name="Normal 3 2 2 2 4 4 5" xfId="11476"/>
    <cellStyle name="Normal 3 2 2 2 4 4 6" xfId="14120"/>
    <cellStyle name="Normal 3 2 2 2 4 4 7" xfId="19050"/>
    <cellStyle name="Normal 3 2 2 2 4 5" xfId="1433"/>
    <cellStyle name="Normal 3 2 2 2 4 5 2" xfId="4075"/>
    <cellStyle name="Normal 3 2 2 2 4 5 2 2" xfId="9356"/>
    <cellStyle name="Normal 3 2 2 2 4 5 2 2 2" xfId="27498"/>
    <cellStyle name="Normal 3 2 2 2 4 5 2 3" xfId="17112"/>
    <cellStyle name="Normal 3 2 2 2 4 5 2 4" xfId="22218"/>
    <cellStyle name="Normal 3 2 2 2 4 5 3" xfId="6715"/>
    <cellStyle name="Normal 3 2 2 2 4 5 3 2" xfId="24858"/>
    <cellStyle name="Normal 3 2 2 2 4 5 4" xfId="12004"/>
    <cellStyle name="Normal 3 2 2 2 4 5 5" xfId="14648"/>
    <cellStyle name="Normal 3 2 2 2 4 5 6" xfId="19578"/>
    <cellStyle name="Normal 3 2 2 2 4 6" xfId="2665"/>
    <cellStyle name="Normal 3 2 2 2 4 6 2" xfId="5307"/>
    <cellStyle name="Normal 3 2 2 2 4 6 2 2" xfId="10588"/>
    <cellStyle name="Normal 3 2 2 2 4 6 2 2 2" xfId="28730"/>
    <cellStyle name="Normal 3 2 2 2 4 6 2 3" xfId="23450"/>
    <cellStyle name="Normal 3 2 2 2 4 6 3" xfId="7947"/>
    <cellStyle name="Normal 3 2 2 2 4 6 3 2" xfId="26090"/>
    <cellStyle name="Normal 3 2 2 2 4 6 4" xfId="13236"/>
    <cellStyle name="Normal 3 2 2 2 4 6 5" xfId="15880"/>
    <cellStyle name="Normal 3 2 2 2 4 6 6" xfId="20810"/>
    <cellStyle name="Normal 3 2 2 2 4 7" xfId="2842"/>
    <cellStyle name="Normal 3 2 2 2 4 7 2" xfId="8124"/>
    <cellStyle name="Normal 3 2 2 2 4 7 2 2" xfId="26266"/>
    <cellStyle name="Normal 3 2 2 2 4 7 3" xfId="20986"/>
    <cellStyle name="Normal 3 2 2 2 4 8" xfId="5483"/>
    <cellStyle name="Normal 3 2 2 2 4 8 2" xfId="23626"/>
    <cellStyle name="Normal 3 2 2 2 4 9" xfId="10776"/>
    <cellStyle name="Normal 3 2 2 2 5" xfId="288"/>
    <cellStyle name="Normal 3 2 2 2 5 2" xfId="640"/>
    <cellStyle name="Normal 3 2 2 2 5 2 2" xfId="1872"/>
    <cellStyle name="Normal 3 2 2 2 5 2 2 2" xfId="4514"/>
    <cellStyle name="Normal 3 2 2 2 5 2 2 2 2" xfId="9795"/>
    <cellStyle name="Normal 3 2 2 2 5 2 2 2 2 2" xfId="27937"/>
    <cellStyle name="Normal 3 2 2 2 5 2 2 2 3" xfId="17551"/>
    <cellStyle name="Normal 3 2 2 2 5 2 2 2 4" xfId="22657"/>
    <cellStyle name="Normal 3 2 2 2 5 2 2 3" xfId="7154"/>
    <cellStyle name="Normal 3 2 2 2 5 2 2 3 2" xfId="25297"/>
    <cellStyle name="Normal 3 2 2 2 5 2 2 4" xfId="12443"/>
    <cellStyle name="Normal 3 2 2 2 5 2 2 5" xfId="15087"/>
    <cellStyle name="Normal 3 2 2 2 5 2 2 6" xfId="20017"/>
    <cellStyle name="Normal 3 2 2 2 5 2 3" xfId="3282"/>
    <cellStyle name="Normal 3 2 2 2 5 2 3 2" xfId="8563"/>
    <cellStyle name="Normal 3 2 2 2 5 2 3 2 2" xfId="26705"/>
    <cellStyle name="Normal 3 2 2 2 5 2 3 3" xfId="16319"/>
    <cellStyle name="Normal 3 2 2 2 5 2 3 4" xfId="21425"/>
    <cellStyle name="Normal 3 2 2 2 5 2 4" xfId="5922"/>
    <cellStyle name="Normal 3 2 2 2 5 2 4 2" xfId="24065"/>
    <cellStyle name="Normal 3 2 2 2 5 2 5" xfId="11211"/>
    <cellStyle name="Normal 3 2 2 2 5 2 6" xfId="13855"/>
    <cellStyle name="Normal 3 2 2 2 5 2 7" xfId="18785"/>
    <cellStyle name="Normal 3 2 2 2 5 3" xfId="992"/>
    <cellStyle name="Normal 3 2 2 2 5 3 2" xfId="2224"/>
    <cellStyle name="Normal 3 2 2 2 5 3 2 2" xfId="4866"/>
    <cellStyle name="Normal 3 2 2 2 5 3 2 2 2" xfId="10147"/>
    <cellStyle name="Normal 3 2 2 2 5 3 2 2 2 2" xfId="28289"/>
    <cellStyle name="Normal 3 2 2 2 5 3 2 2 3" xfId="17903"/>
    <cellStyle name="Normal 3 2 2 2 5 3 2 2 4" xfId="23009"/>
    <cellStyle name="Normal 3 2 2 2 5 3 2 3" xfId="7506"/>
    <cellStyle name="Normal 3 2 2 2 5 3 2 3 2" xfId="25649"/>
    <cellStyle name="Normal 3 2 2 2 5 3 2 4" xfId="12795"/>
    <cellStyle name="Normal 3 2 2 2 5 3 2 5" xfId="15439"/>
    <cellStyle name="Normal 3 2 2 2 5 3 2 6" xfId="20369"/>
    <cellStyle name="Normal 3 2 2 2 5 3 3" xfId="3634"/>
    <cellStyle name="Normal 3 2 2 2 5 3 3 2" xfId="8915"/>
    <cellStyle name="Normal 3 2 2 2 5 3 3 2 2" xfId="27057"/>
    <cellStyle name="Normal 3 2 2 2 5 3 3 3" xfId="16671"/>
    <cellStyle name="Normal 3 2 2 2 5 3 3 4" xfId="21777"/>
    <cellStyle name="Normal 3 2 2 2 5 3 4" xfId="6274"/>
    <cellStyle name="Normal 3 2 2 2 5 3 4 2" xfId="24417"/>
    <cellStyle name="Normal 3 2 2 2 5 3 5" xfId="11563"/>
    <cellStyle name="Normal 3 2 2 2 5 3 6" xfId="14207"/>
    <cellStyle name="Normal 3 2 2 2 5 3 7" xfId="19137"/>
    <cellStyle name="Normal 3 2 2 2 5 4" xfId="1520"/>
    <cellStyle name="Normal 3 2 2 2 5 4 2" xfId="4162"/>
    <cellStyle name="Normal 3 2 2 2 5 4 2 2" xfId="9443"/>
    <cellStyle name="Normal 3 2 2 2 5 4 2 2 2" xfId="27585"/>
    <cellStyle name="Normal 3 2 2 2 5 4 2 3" xfId="17199"/>
    <cellStyle name="Normal 3 2 2 2 5 4 2 4" xfId="22305"/>
    <cellStyle name="Normal 3 2 2 2 5 4 3" xfId="6802"/>
    <cellStyle name="Normal 3 2 2 2 5 4 3 2" xfId="24945"/>
    <cellStyle name="Normal 3 2 2 2 5 4 4" xfId="12091"/>
    <cellStyle name="Normal 3 2 2 2 5 4 5" xfId="14735"/>
    <cellStyle name="Normal 3 2 2 2 5 4 6" xfId="19665"/>
    <cellStyle name="Normal 3 2 2 2 5 5" xfId="2929"/>
    <cellStyle name="Normal 3 2 2 2 5 5 2" xfId="8211"/>
    <cellStyle name="Normal 3 2 2 2 5 5 2 2" xfId="26353"/>
    <cellStyle name="Normal 3 2 2 2 5 5 3" xfId="15967"/>
    <cellStyle name="Normal 3 2 2 2 5 5 4" xfId="21073"/>
    <cellStyle name="Normal 3 2 2 2 5 6" xfId="5570"/>
    <cellStyle name="Normal 3 2 2 2 5 6 2" xfId="23713"/>
    <cellStyle name="Normal 3 2 2 2 5 7" xfId="10868"/>
    <cellStyle name="Normal 3 2 2 2 5 8" xfId="13503"/>
    <cellStyle name="Normal 3 2 2 2 5 9" xfId="18434"/>
    <cellStyle name="Normal 3 2 2 2 6" xfId="463"/>
    <cellStyle name="Normal 3 2 2 2 6 2" xfId="1168"/>
    <cellStyle name="Normal 3 2 2 2 6 2 2" xfId="2400"/>
    <cellStyle name="Normal 3 2 2 2 6 2 2 2" xfId="5042"/>
    <cellStyle name="Normal 3 2 2 2 6 2 2 2 2" xfId="10323"/>
    <cellStyle name="Normal 3 2 2 2 6 2 2 2 2 2" xfId="28465"/>
    <cellStyle name="Normal 3 2 2 2 6 2 2 2 3" xfId="18079"/>
    <cellStyle name="Normal 3 2 2 2 6 2 2 2 4" xfId="23185"/>
    <cellStyle name="Normal 3 2 2 2 6 2 2 3" xfId="7682"/>
    <cellStyle name="Normal 3 2 2 2 6 2 2 3 2" xfId="25825"/>
    <cellStyle name="Normal 3 2 2 2 6 2 2 4" xfId="12971"/>
    <cellStyle name="Normal 3 2 2 2 6 2 2 5" xfId="15615"/>
    <cellStyle name="Normal 3 2 2 2 6 2 2 6" xfId="20545"/>
    <cellStyle name="Normal 3 2 2 2 6 2 3" xfId="3810"/>
    <cellStyle name="Normal 3 2 2 2 6 2 3 2" xfId="9091"/>
    <cellStyle name="Normal 3 2 2 2 6 2 3 2 2" xfId="27233"/>
    <cellStyle name="Normal 3 2 2 2 6 2 3 3" xfId="16847"/>
    <cellStyle name="Normal 3 2 2 2 6 2 3 4" xfId="21953"/>
    <cellStyle name="Normal 3 2 2 2 6 2 4" xfId="6450"/>
    <cellStyle name="Normal 3 2 2 2 6 2 4 2" xfId="24593"/>
    <cellStyle name="Normal 3 2 2 2 6 2 5" xfId="11739"/>
    <cellStyle name="Normal 3 2 2 2 6 2 6" xfId="14383"/>
    <cellStyle name="Normal 3 2 2 2 6 2 7" xfId="19313"/>
    <cellStyle name="Normal 3 2 2 2 6 3" xfId="1696"/>
    <cellStyle name="Normal 3 2 2 2 6 3 2" xfId="4338"/>
    <cellStyle name="Normal 3 2 2 2 6 3 2 2" xfId="9619"/>
    <cellStyle name="Normal 3 2 2 2 6 3 2 2 2" xfId="27761"/>
    <cellStyle name="Normal 3 2 2 2 6 3 2 3" xfId="17375"/>
    <cellStyle name="Normal 3 2 2 2 6 3 2 4" xfId="22481"/>
    <cellStyle name="Normal 3 2 2 2 6 3 3" xfId="6978"/>
    <cellStyle name="Normal 3 2 2 2 6 3 3 2" xfId="25121"/>
    <cellStyle name="Normal 3 2 2 2 6 3 4" xfId="12267"/>
    <cellStyle name="Normal 3 2 2 2 6 3 5" xfId="14911"/>
    <cellStyle name="Normal 3 2 2 2 6 3 6" xfId="19841"/>
    <cellStyle name="Normal 3 2 2 2 6 4" xfId="3105"/>
    <cellStyle name="Normal 3 2 2 2 6 4 2" xfId="8387"/>
    <cellStyle name="Normal 3 2 2 2 6 4 2 2" xfId="26529"/>
    <cellStyle name="Normal 3 2 2 2 6 4 3" xfId="16143"/>
    <cellStyle name="Normal 3 2 2 2 6 4 4" xfId="21249"/>
    <cellStyle name="Normal 3 2 2 2 6 5" xfId="5746"/>
    <cellStyle name="Normal 3 2 2 2 6 5 2" xfId="23889"/>
    <cellStyle name="Normal 3 2 2 2 6 6" xfId="11039"/>
    <cellStyle name="Normal 3 2 2 2 6 7" xfId="13679"/>
    <cellStyle name="Normal 3 2 2 2 6 8" xfId="18609"/>
    <cellStyle name="Normal 3 2 2 2 7" xfId="816"/>
    <cellStyle name="Normal 3 2 2 2 7 2" xfId="2048"/>
    <cellStyle name="Normal 3 2 2 2 7 2 2" xfId="4690"/>
    <cellStyle name="Normal 3 2 2 2 7 2 2 2" xfId="9971"/>
    <cellStyle name="Normal 3 2 2 2 7 2 2 2 2" xfId="28113"/>
    <cellStyle name="Normal 3 2 2 2 7 2 2 3" xfId="17727"/>
    <cellStyle name="Normal 3 2 2 2 7 2 2 4" xfId="22833"/>
    <cellStyle name="Normal 3 2 2 2 7 2 3" xfId="7330"/>
    <cellStyle name="Normal 3 2 2 2 7 2 3 2" xfId="25473"/>
    <cellStyle name="Normal 3 2 2 2 7 2 4" xfId="12619"/>
    <cellStyle name="Normal 3 2 2 2 7 2 5" xfId="15263"/>
    <cellStyle name="Normal 3 2 2 2 7 2 6" xfId="20193"/>
    <cellStyle name="Normal 3 2 2 2 7 3" xfId="3458"/>
    <cellStyle name="Normal 3 2 2 2 7 3 2" xfId="8739"/>
    <cellStyle name="Normal 3 2 2 2 7 3 2 2" xfId="26881"/>
    <cellStyle name="Normal 3 2 2 2 7 3 3" xfId="16495"/>
    <cellStyle name="Normal 3 2 2 2 7 3 4" xfId="21601"/>
    <cellStyle name="Normal 3 2 2 2 7 4" xfId="6098"/>
    <cellStyle name="Normal 3 2 2 2 7 4 2" xfId="24241"/>
    <cellStyle name="Normal 3 2 2 2 7 5" xfId="11387"/>
    <cellStyle name="Normal 3 2 2 2 7 6" xfId="14031"/>
    <cellStyle name="Normal 3 2 2 2 7 7" xfId="18961"/>
    <cellStyle name="Normal 3 2 2 2 8" xfId="1344"/>
    <cellStyle name="Normal 3 2 2 2 8 2" xfId="3986"/>
    <cellStyle name="Normal 3 2 2 2 8 2 2" xfId="9267"/>
    <cellStyle name="Normal 3 2 2 2 8 2 2 2" xfId="27409"/>
    <cellStyle name="Normal 3 2 2 2 8 2 3" xfId="17023"/>
    <cellStyle name="Normal 3 2 2 2 8 2 4" xfId="22129"/>
    <cellStyle name="Normal 3 2 2 2 8 3" xfId="6626"/>
    <cellStyle name="Normal 3 2 2 2 8 3 2" xfId="24769"/>
    <cellStyle name="Normal 3 2 2 2 8 4" xfId="11915"/>
    <cellStyle name="Normal 3 2 2 2 8 5" xfId="14559"/>
    <cellStyle name="Normal 3 2 2 2 8 6" xfId="19489"/>
    <cellStyle name="Normal 3 2 2 2 9" xfId="2576"/>
    <cellStyle name="Normal 3 2 2 2 9 2" xfId="5218"/>
    <cellStyle name="Normal 3 2 2 2 9 2 2" xfId="10499"/>
    <cellStyle name="Normal 3 2 2 2 9 2 2 2" xfId="28641"/>
    <cellStyle name="Normal 3 2 2 2 9 2 3" xfId="23361"/>
    <cellStyle name="Normal 3 2 2 2 9 3" xfId="7858"/>
    <cellStyle name="Normal 3 2 2 2 9 3 2" xfId="26001"/>
    <cellStyle name="Normal 3 2 2 2 9 4" xfId="13147"/>
    <cellStyle name="Normal 3 2 2 2 9 5" xfId="15791"/>
    <cellStyle name="Normal 3 2 2 2 9 6" xfId="20721"/>
    <cellStyle name="Normal 3 2 2 3" xfId="67"/>
    <cellStyle name="Normal 3 2 2 3 10" xfId="10712"/>
    <cellStyle name="Normal 3 2 2 3 11" xfId="13335"/>
    <cellStyle name="Normal 3 2 2 3 12" xfId="18264"/>
    <cellStyle name="Normal 3 2 2 3 2" xfId="199"/>
    <cellStyle name="Normal 3 2 2 3 2 10" xfId="13424"/>
    <cellStyle name="Normal 3 2 2 3 2 11" xfId="18354"/>
    <cellStyle name="Normal 3 2 2 3 2 2" xfId="384"/>
    <cellStyle name="Normal 3 2 2 3 2 2 2" xfId="737"/>
    <cellStyle name="Normal 3 2 2 3 2 2 2 2" xfId="1969"/>
    <cellStyle name="Normal 3 2 2 3 2 2 2 2 2" xfId="4611"/>
    <cellStyle name="Normal 3 2 2 3 2 2 2 2 2 2" xfId="9892"/>
    <cellStyle name="Normal 3 2 2 3 2 2 2 2 2 2 2" xfId="28034"/>
    <cellStyle name="Normal 3 2 2 3 2 2 2 2 2 3" xfId="17648"/>
    <cellStyle name="Normal 3 2 2 3 2 2 2 2 2 4" xfId="22754"/>
    <cellStyle name="Normal 3 2 2 3 2 2 2 2 3" xfId="7251"/>
    <cellStyle name="Normal 3 2 2 3 2 2 2 2 3 2" xfId="25394"/>
    <cellStyle name="Normal 3 2 2 3 2 2 2 2 4" xfId="12540"/>
    <cellStyle name="Normal 3 2 2 3 2 2 2 2 5" xfId="15184"/>
    <cellStyle name="Normal 3 2 2 3 2 2 2 2 6" xfId="20114"/>
    <cellStyle name="Normal 3 2 2 3 2 2 2 3" xfId="3379"/>
    <cellStyle name="Normal 3 2 2 3 2 2 2 3 2" xfId="8660"/>
    <cellStyle name="Normal 3 2 2 3 2 2 2 3 2 2" xfId="26802"/>
    <cellStyle name="Normal 3 2 2 3 2 2 2 3 3" xfId="16416"/>
    <cellStyle name="Normal 3 2 2 3 2 2 2 3 4" xfId="21522"/>
    <cellStyle name="Normal 3 2 2 3 2 2 2 4" xfId="6019"/>
    <cellStyle name="Normal 3 2 2 3 2 2 2 4 2" xfId="24162"/>
    <cellStyle name="Normal 3 2 2 3 2 2 2 5" xfId="11308"/>
    <cellStyle name="Normal 3 2 2 3 2 2 2 6" xfId="13952"/>
    <cellStyle name="Normal 3 2 2 3 2 2 2 7" xfId="18882"/>
    <cellStyle name="Normal 3 2 2 3 2 2 3" xfId="1089"/>
    <cellStyle name="Normal 3 2 2 3 2 2 3 2" xfId="2321"/>
    <cellStyle name="Normal 3 2 2 3 2 2 3 2 2" xfId="4963"/>
    <cellStyle name="Normal 3 2 2 3 2 2 3 2 2 2" xfId="10244"/>
    <cellStyle name="Normal 3 2 2 3 2 2 3 2 2 2 2" xfId="28386"/>
    <cellStyle name="Normal 3 2 2 3 2 2 3 2 2 3" xfId="18000"/>
    <cellStyle name="Normal 3 2 2 3 2 2 3 2 2 4" xfId="23106"/>
    <cellStyle name="Normal 3 2 2 3 2 2 3 2 3" xfId="7603"/>
    <cellStyle name="Normal 3 2 2 3 2 2 3 2 3 2" xfId="25746"/>
    <cellStyle name="Normal 3 2 2 3 2 2 3 2 4" xfId="12892"/>
    <cellStyle name="Normal 3 2 2 3 2 2 3 2 5" xfId="15536"/>
    <cellStyle name="Normal 3 2 2 3 2 2 3 2 6" xfId="20466"/>
    <cellStyle name="Normal 3 2 2 3 2 2 3 3" xfId="3731"/>
    <cellStyle name="Normal 3 2 2 3 2 2 3 3 2" xfId="9012"/>
    <cellStyle name="Normal 3 2 2 3 2 2 3 3 2 2" xfId="27154"/>
    <cellStyle name="Normal 3 2 2 3 2 2 3 3 3" xfId="16768"/>
    <cellStyle name="Normal 3 2 2 3 2 2 3 3 4" xfId="21874"/>
    <cellStyle name="Normal 3 2 2 3 2 2 3 4" xfId="6371"/>
    <cellStyle name="Normal 3 2 2 3 2 2 3 4 2" xfId="24514"/>
    <cellStyle name="Normal 3 2 2 3 2 2 3 5" xfId="11660"/>
    <cellStyle name="Normal 3 2 2 3 2 2 3 6" xfId="14304"/>
    <cellStyle name="Normal 3 2 2 3 2 2 3 7" xfId="19234"/>
    <cellStyle name="Normal 3 2 2 3 2 2 4" xfId="1617"/>
    <cellStyle name="Normal 3 2 2 3 2 2 4 2" xfId="4259"/>
    <cellStyle name="Normal 3 2 2 3 2 2 4 2 2" xfId="9540"/>
    <cellStyle name="Normal 3 2 2 3 2 2 4 2 2 2" xfId="27682"/>
    <cellStyle name="Normal 3 2 2 3 2 2 4 2 3" xfId="17296"/>
    <cellStyle name="Normal 3 2 2 3 2 2 4 2 4" xfId="22402"/>
    <cellStyle name="Normal 3 2 2 3 2 2 4 3" xfId="6899"/>
    <cellStyle name="Normal 3 2 2 3 2 2 4 3 2" xfId="25042"/>
    <cellStyle name="Normal 3 2 2 3 2 2 4 4" xfId="12188"/>
    <cellStyle name="Normal 3 2 2 3 2 2 4 5" xfId="14832"/>
    <cellStyle name="Normal 3 2 2 3 2 2 4 6" xfId="19762"/>
    <cellStyle name="Normal 3 2 2 3 2 2 5" xfId="3026"/>
    <cellStyle name="Normal 3 2 2 3 2 2 5 2" xfId="8308"/>
    <cellStyle name="Normal 3 2 2 3 2 2 5 2 2" xfId="26450"/>
    <cellStyle name="Normal 3 2 2 3 2 2 5 3" xfId="16064"/>
    <cellStyle name="Normal 3 2 2 3 2 2 5 4" xfId="21170"/>
    <cellStyle name="Normal 3 2 2 3 2 2 6" xfId="5667"/>
    <cellStyle name="Normal 3 2 2 3 2 2 6 2" xfId="23810"/>
    <cellStyle name="Normal 3 2 2 3 2 2 7" xfId="10960"/>
    <cellStyle name="Normal 3 2 2 3 2 2 8" xfId="13600"/>
    <cellStyle name="Normal 3 2 2 3 2 2 9" xfId="18530"/>
    <cellStyle name="Normal 3 2 2 3 2 3" xfId="560"/>
    <cellStyle name="Normal 3 2 2 3 2 3 2" xfId="1265"/>
    <cellStyle name="Normal 3 2 2 3 2 3 2 2" xfId="2497"/>
    <cellStyle name="Normal 3 2 2 3 2 3 2 2 2" xfId="5139"/>
    <cellStyle name="Normal 3 2 2 3 2 3 2 2 2 2" xfId="10420"/>
    <cellStyle name="Normal 3 2 2 3 2 3 2 2 2 2 2" xfId="28562"/>
    <cellStyle name="Normal 3 2 2 3 2 3 2 2 2 3" xfId="18176"/>
    <cellStyle name="Normal 3 2 2 3 2 3 2 2 2 4" xfId="23282"/>
    <cellStyle name="Normal 3 2 2 3 2 3 2 2 3" xfId="7779"/>
    <cellStyle name="Normal 3 2 2 3 2 3 2 2 3 2" xfId="25922"/>
    <cellStyle name="Normal 3 2 2 3 2 3 2 2 4" xfId="13068"/>
    <cellStyle name="Normal 3 2 2 3 2 3 2 2 5" xfId="15712"/>
    <cellStyle name="Normal 3 2 2 3 2 3 2 2 6" xfId="20642"/>
    <cellStyle name="Normal 3 2 2 3 2 3 2 3" xfId="3907"/>
    <cellStyle name="Normal 3 2 2 3 2 3 2 3 2" xfId="9188"/>
    <cellStyle name="Normal 3 2 2 3 2 3 2 3 2 2" xfId="27330"/>
    <cellStyle name="Normal 3 2 2 3 2 3 2 3 3" xfId="16944"/>
    <cellStyle name="Normal 3 2 2 3 2 3 2 3 4" xfId="22050"/>
    <cellStyle name="Normal 3 2 2 3 2 3 2 4" xfId="6547"/>
    <cellStyle name="Normal 3 2 2 3 2 3 2 4 2" xfId="24690"/>
    <cellStyle name="Normal 3 2 2 3 2 3 2 5" xfId="11836"/>
    <cellStyle name="Normal 3 2 2 3 2 3 2 6" xfId="14480"/>
    <cellStyle name="Normal 3 2 2 3 2 3 2 7" xfId="19410"/>
    <cellStyle name="Normal 3 2 2 3 2 3 3" xfId="1793"/>
    <cellStyle name="Normal 3 2 2 3 2 3 3 2" xfId="4435"/>
    <cellStyle name="Normal 3 2 2 3 2 3 3 2 2" xfId="9716"/>
    <cellStyle name="Normal 3 2 2 3 2 3 3 2 2 2" xfId="27858"/>
    <cellStyle name="Normal 3 2 2 3 2 3 3 2 3" xfId="17472"/>
    <cellStyle name="Normal 3 2 2 3 2 3 3 2 4" xfId="22578"/>
    <cellStyle name="Normal 3 2 2 3 2 3 3 3" xfId="7075"/>
    <cellStyle name="Normal 3 2 2 3 2 3 3 3 2" xfId="25218"/>
    <cellStyle name="Normal 3 2 2 3 2 3 3 4" xfId="12364"/>
    <cellStyle name="Normal 3 2 2 3 2 3 3 5" xfId="15008"/>
    <cellStyle name="Normal 3 2 2 3 2 3 3 6" xfId="19938"/>
    <cellStyle name="Normal 3 2 2 3 2 3 4" xfId="3202"/>
    <cellStyle name="Normal 3 2 2 3 2 3 4 2" xfId="8484"/>
    <cellStyle name="Normal 3 2 2 3 2 3 4 2 2" xfId="26626"/>
    <cellStyle name="Normal 3 2 2 3 2 3 4 3" xfId="16240"/>
    <cellStyle name="Normal 3 2 2 3 2 3 4 4" xfId="21346"/>
    <cellStyle name="Normal 3 2 2 3 2 3 5" xfId="5843"/>
    <cellStyle name="Normal 3 2 2 3 2 3 5 2" xfId="23986"/>
    <cellStyle name="Normal 3 2 2 3 2 3 6" xfId="11132"/>
    <cellStyle name="Normal 3 2 2 3 2 3 7" xfId="13776"/>
    <cellStyle name="Normal 3 2 2 3 2 3 8" xfId="18706"/>
    <cellStyle name="Normal 3 2 2 3 2 4" xfId="913"/>
    <cellStyle name="Normal 3 2 2 3 2 4 2" xfId="2145"/>
    <cellStyle name="Normal 3 2 2 3 2 4 2 2" xfId="4787"/>
    <cellStyle name="Normal 3 2 2 3 2 4 2 2 2" xfId="10068"/>
    <cellStyle name="Normal 3 2 2 3 2 4 2 2 2 2" xfId="28210"/>
    <cellStyle name="Normal 3 2 2 3 2 4 2 2 3" xfId="17824"/>
    <cellStyle name="Normal 3 2 2 3 2 4 2 2 4" xfId="22930"/>
    <cellStyle name="Normal 3 2 2 3 2 4 2 3" xfId="7427"/>
    <cellStyle name="Normal 3 2 2 3 2 4 2 3 2" xfId="25570"/>
    <cellStyle name="Normal 3 2 2 3 2 4 2 4" xfId="12716"/>
    <cellStyle name="Normal 3 2 2 3 2 4 2 5" xfId="15360"/>
    <cellStyle name="Normal 3 2 2 3 2 4 2 6" xfId="20290"/>
    <cellStyle name="Normal 3 2 2 3 2 4 3" xfId="3555"/>
    <cellStyle name="Normal 3 2 2 3 2 4 3 2" xfId="8836"/>
    <cellStyle name="Normal 3 2 2 3 2 4 3 2 2" xfId="26978"/>
    <cellStyle name="Normal 3 2 2 3 2 4 3 3" xfId="16592"/>
    <cellStyle name="Normal 3 2 2 3 2 4 3 4" xfId="21698"/>
    <cellStyle name="Normal 3 2 2 3 2 4 4" xfId="6195"/>
    <cellStyle name="Normal 3 2 2 3 2 4 4 2" xfId="24338"/>
    <cellStyle name="Normal 3 2 2 3 2 4 5" xfId="11484"/>
    <cellStyle name="Normal 3 2 2 3 2 4 6" xfId="14128"/>
    <cellStyle name="Normal 3 2 2 3 2 4 7" xfId="19058"/>
    <cellStyle name="Normal 3 2 2 3 2 5" xfId="1441"/>
    <cellStyle name="Normal 3 2 2 3 2 5 2" xfId="4083"/>
    <cellStyle name="Normal 3 2 2 3 2 5 2 2" xfId="9364"/>
    <cellStyle name="Normal 3 2 2 3 2 5 2 2 2" xfId="27506"/>
    <cellStyle name="Normal 3 2 2 3 2 5 2 3" xfId="17120"/>
    <cellStyle name="Normal 3 2 2 3 2 5 2 4" xfId="22226"/>
    <cellStyle name="Normal 3 2 2 3 2 5 3" xfId="6723"/>
    <cellStyle name="Normal 3 2 2 3 2 5 3 2" xfId="24866"/>
    <cellStyle name="Normal 3 2 2 3 2 5 4" xfId="12012"/>
    <cellStyle name="Normal 3 2 2 3 2 5 5" xfId="14656"/>
    <cellStyle name="Normal 3 2 2 3 2 5 6" xfId="19586"/>
    <cellStyle name="Normal 3 2 2 3 2 6" xfId="2673"/>
    <cellStyle name="Normal 3 2 2 3 2 6 2" xfId="5315"/>
    <cellStyle name="Normal 3 2 2 3 2 6 2 2" xfId="10596"/>
    <cellStyle name="Normal 3 2 2 3 2 6 2 2 2" xfId="28738"/>
    <cellStyle name="Normal 3 2 2 3 2 6 2 3" xfId="23458"/>
    <cellStyle name="Normal 3 2 2 3 2 6 3" xfId="7955"/>
    <cellStyle name="Normal 3 2 2 3 2 6 3 2" xfId="26098"/>
    <cellStyle name="Normal 3 2 2 3 2 6 4" xfId="13244"/>
    <cellStyle name="Normal 3 2 2 3 2 6 5" xfId="15888"/>
    <cellStyle name="Normal 3 2 2 3 2 6 6" xfId="20818"/>
    <cellStyle name="Normal 3 2 2 3 2 7" xfId="2850"/>
    <cellStyle name="Normal 3 2 2 3 2 7 2" xfId="8132"/>
    <cellStyle name="Normal 3 2 2 3 2 7 2 2" xfId="26274"/>
    <cellStyle name="Normal 3 2 2 3 2 7 3" xfId="20994"/>
    <cellStyle name="Normal 3 2 2 3 2 8" xfId="5491"/>
    <cellStyle name="Normal 3 2 2 3 2 8 2" xfId="23634"/>
    <cellStyle name="Normal 3 2 2 3 2 9" xfId="10784"/>
    <cellStyle name="Normal 3 2 2 3 3" xfId="295"/>
    <cellStyle name="Normal 3 2 2 3 3 2" xfId="648"/>
    <cellStyle name="Normal 3 2 2 3 3 2 2" xfId="1880"/>
    <cellStyle name="Normal 3 2 2 3 3 2 2 2" xfId="4522"/>
    <cellStyle name="Normal 3 2 2 3 3 2 2 2 2" xfId="9803"/>
    <cellStyle name="Normal 3 2 2 3 3 2 2 2 2 2" xfId="27945"/>
    <cellStyle name="Normal 3 2 2 3 3 2 2 2 3" xfId="17559"/>
    <cellStyle name="Normal 3 2 2 3 3 2 2 2 4" xfId="22665"/>
    <cellStyle name="Normal 3 2 2 3 3 2 2 3" xfId="7162"/>
    <cellStyle name="Normal 3 2 2 3 3 2 2 3 2" xfId="25305"/>
    <cellStyle name="Normal 3 2 2 3 3 2 2 4" xfId="12451"/>
    <cellStyle name="Normal 3 2 2 3 3 2 2 5" xfId="15095"/>
    <cellStyle name="Normal 3 2 2 3 3 2 2 6" xfId="20025"/>
    <cellStyle name="Normal 3 2 2 3 3 2 3" xfId="3290"/>
    <cellStyle name="Normal 3 2 2 3 3 2 3 2" xfId="8571"/>
    <cellStyle name="Normal 3 2 2 3 3 2 3 2 2" xfId="26713"/>
    <cellStyle name="Normal 3 2 2 3 3 2 3 3" xfId="16327"/>
    <cellStyle name="Normal 3 2 2 3 3 2 3 4" xfId="21433"/>
    <cellStyle name="Normal 3 2 2 3 3 2 4" xfId="5930"/>
    <cellStyle name="Normal 3 2 2 3 3 2 4 2" xfId="24073"/>
    <cellStyle name="Normal 3 2 2 3 3 2 5" xfId="11219"/>
    <cellStyle name="Normal 3 2 2 3 3 2 6" xfId="13863"/>
    <cellStyle name="Normal 3 2 2 3 3 2 7" xfId="18793"/>
    <cellStyle name="Normal 3 2 2 3 3 3" xfId="1000"/>
    <cellStyle name="Normal 3 2 2 3 3 3 2" xfId="2232"/>
    <cellStyle name="Normal 3 2 2 3 3 3 2 2" xfId="4874"/>
    <cellStyle name="Normal 3 2 2 3 3 3 2 2 2" xfId="10155"/>
    <cellStyle name="Normal 3 2 2 3 3 3 2 2 2 2" xfId="28297"/>
    <cellStyle name="Normal 3 2 2 3 3 3 2 2 3" xfId="17911"/>
    <cellStyle name="Normal 3 2 2 3 3 3 2 2 4" xfId="23017"/>
    <cellStyle name="Normal 3 2 2 3 3 3 2 3" xfId="7514"/>
    <cellStyle name="Normal 3 2 2 3 3 3 2 3 2" xfId="25657"/>
    <cellStyle name="Normal 3 2 2 3 3 3 2 4" xfId="12803"/>
    <cellStyle name="Normal 3 2 2 3 3 3 2 5" xfId="15447"/>
    <cellStyle name="Normal 3 2 2 3 3 3 2 6" xfId="20377"/>
    <cellStyle name="Normal 3 2 2 3 3 3 3" xfId="3642"/>
    <cellStyle name="Normal 3 2 2 3 3 3 3 2" xfId="8923"/>
    <cellStyle name="Normal 3 2 2 3 3 3 3 2 2" xfId="27065"/>
    <cellStyle name="Normal 3 2 2 3 3 3 3 3" xfId="16679"/>
    <cellStyle name="Normal 3 2 2 3 3 3 3 4" xfId="21785"/>
    <cellStyle name="Normal 3 2 2 3 3 3 4" xfId="6282"/>
    <cellStyle name="Normal 3 2 2 3 3 3 4 2" xfId="24425"/>
    <cellStyle name="Normal 3 2 2 3 3 3 5" xfId="11571"/>
    <cellStyle name="Normal 3 2 2 3 3 3 6" xfId="14215"/>
    <cellStyle name="Normal 3 2 2 3 3 3 7" xfId="19145"/>
    <cellStyle name="Normal 3 2 2 3 3 4" xfId="1528"/>
    <cellStyle name="Normal 3 2 2 3 3 4 2" xfId="4170"/>
    <cellStyle name="Normal 3 2 2 3 3 4 2 2" xfId="9451"/>
    <cellStyle name="Normal 3 2 2 3 3 4 2 2 2" xfId="27593"/>
    <cellStyle name="Normal 3 2 2 3 3 4 2 3" xfId="17207"/>
    <cellStyle name="Normal 3 2 2 3 3 4 2 4" xfId="22313"/>
    <cellStyle name="Normal 3 2 2 3 3 4 3" xfId="6810"/>
    <cellStyle name="Normal 3 2 2 3 3 4 3 2" xfId="24953"/>
    <cellStyle name="Normal 3 2 2 3 3 4 4" xfId="12099"/>
    <cellStyle name="Normal 3 2 2 3 3 4 5" xfId="14743"/>
    <cellStyle name="Normal 3 2 2 3 3 4 6" xfId="19673"/>
    <cellStyle name="Normal 3 2 2 3 3 5" xfId="2937"/>
    <cellStyle name="Normal 3 2 2 3 3 5 2" xfId="8219"/>
    <cellStyle name="Normal 3 2 2 3 3 5 2 2" xfId="26361"/>
    <cellStyle name="Normal 3 2 2 3 3 5 3" xfId="15975"/>
    <cellStyle name="Normal 3 2 2 3 3 5 4" xfId="21081"/>
    <cellStyle name="Normal 3 2 2 3 3 6" xfId="5578"/>
    <cellStyle name="Normal 3 2 2 3 3 6 2" xfId="23721"/>
    <cellStyle name="Normal 3 2 2 3 3 7" xfId="10875"/>
    <cellStyle name="Normal 3 2 2 3 3 8" xfId="13511"/>
    <cellStyle name="Normal 3 2 2 3 3 9" xfId="18441"/>
    <cellStyle name="Normal 3 2 2 3 4" xfId="473"/>
    <cellStyle name="Normal 3 2 2 3 4 2" xfId="1178"/>
    <cellStyle name="Normal 3 2 2 3 4 2 2" xfId="2410"/>
    <cellStyle name="Normal 3 2 2 3 4 2 2 2" xfId="5052"/>
    <cellStyle name="Normal 3 2 2 3 4 2 2 2 2" xfId="10333"/>
    <cellStyle name="Normal 3 2 2 3 4 2 2 2 2 2" xfId="28475"/>
    <cellStyle name="Normal 3 2 2 3 4 2 2 2 3" xfId="18089"/>
    <cellStyle name="Normal 3 2 2 3 4 2 2 2 4" xfId="23195"/>
    <cellStyle name="Normal 3 2 2 3 4 2 2 3" xfId="7692"/>
    <cellStyle name="Normal 3 2 2 3 4 2 2 3 2" xfId="25835"/>
    <cellStyle name="Normal 3 2 2 3 4 2 2 4" xfId="12981"/>
    <cellStyle name="Normal 3 2 2 3 4 2 2 5" xfId="15625"/>
    <cellStyle name="Normal 3 2 2 3 4 2 2 6" xfId="20555"/>
    <cellStyle name="Normal 3 2 2 3 4 2 3" xfId="3820"/>
    <cellStyle name="Normal 3 2 2 3 4 2 3 2" xfId="9101"/>
    <cellStyle name="Normal 3 2 2 3 4 2 3 2 2" xfId="27243"/>
    <cellStyle name="Normal 3 2 2 3 4 2 3 3" xfId="16857"/>
    <cellStyle name="Normal 3 2 2 3 4 2 3 4" xfId="21963"/>
    <cellStyle name="Normal 3 2 2 3 4 2 4" xfId="6460"/>
    <cellStyle name="Normal 3 2 2 3 4 2 4 2" xfId="24603"/>
    <cellStyle name="Normal 3 2 2 3 4 2 5" xfId="11749"/>
    <cellStyle name="Normal 3 2 2 3 4 2 6" xfId="14393"/>
    <cellStyle name="Normal 3 2 2 3 4 2 7" xfId="19323"/>
    <cellStyle name="Normal 3 2 2 3 4 3" xfId="1706"/>
    <cellStyle name="Normal 3 2 2 3 4 3 2" xfId="4348"/>
    <cellStyle name="Normal 3 2 2 3 4 3 2 2" xfId="9629"/>
    <cellStyle name="Normal 3 2 2 3 4 3 2 2 2" xfId="27771"/>
    <cellStyle name="Normal 3 2 2 3 4 3 2 3" xfId="17385"/>
    <cellStyle name="Normal 3 2 2 3 4 3 2 4" xfId="22491"/>
    <cellStyle name="Normal 3 2 2 3 4 3 3" xfId="6988"/>
    <cellStyle name="Normal 3 2 2 3 4 3 3 2" xfId="25131"/>
    <cellStyle name="Normal 3 2 2 3 4 3 4" xfId="12277"/>
    <cellStyle name="Normal 3 2 2 3 4 3 5" xfId="14921"/>
    <cellStyle name="Normal 3 2 2 3 4 3 6" xfId="19851"/>
    <cellStyle name="Normal 3 2 2 3 4 4" xfId="3115"/>
    <cellStyle name="Normal 3 2 2 3 4 4 2" xfId="8397"/>
    <cellStyle name="Normal 3 2 2 3 4 4 2 2" xfId="26539"/>
    <cellStyle name="Normal 3 2 2 3 4 4 3" xfId="16153"/>
    <cellStyle name="Normal 3 2 2 3 4 4 4" xfId="21259"/>
    <cellStyle name="Normal 3 2 2 3 4 5" xfId="5756"/>
    <cellStyle name="Normal 3 2 2 3 4 5 2" xfId="23899"/>
    <cellStyle name="Normal 3 2 2 3 4 6" xfId="11049"/>
    <cellStyle name="Normal 3 2 2 3 4 7" xfId="13689"/>
    <cellStyle name="Normal 3 2 2 3 4 8" xfId="18619"/>
    <cellStyle name="Normal 3 2 2 3 5" xfId="826"/>
    <cellStyle name="Normal 3 2 2 3 5 2" xfId="2058"/>
    <cellStyle name="Normal 3 2 2 3 5 2 2" xfId="4700"/>
    <cellStyle name="Normal 3 2 2 3 5 2 2 2" xfId="9981"/>
    <cellStyle name="Normal 3 2 2 3 5 2 2 2 2" xfId="28123"/>
    <cellStyle name="Normal 3 2 2 3 5 2 2 3" xfId="17737"/>
    <cellStyle name="Normal 3 2 2 3 5 2 2 4" xfId="22843"/>
    <cellStyle name="Normal 3 2 2 3 5 2 3" xfId="7340"/>
    <cellStyle name="Normal 3 2 2 3 5 2 3 2" xfId="25483"/>
    <cellStyle name="Normal 3 2 2 3 5 2 4" xfId="12629"/>
    <cellStyle name="Normal 3 2 2 3 5 2 5" xfId="15273"/>
    <cellStyle name="Normal 3 2 2 3 5 2 6" xfId="20203"/>
    <cellStyle name="Normal 3 2 2 3 5 3" xfId="3468"/>
    <cellStyle name="Normal 3 2 2 3 5 3 2" xfId="8749"/>
    <cellStyle name="Normal 3 2 2 3 5 3 2 2" xfId="26891"/>
    <cellStyle name="Normal 3 2 2 3 5 3 3" xfId="16505"/>
    <cellStyle name="Normal 3 2 2 3 5 3 4" xfId="21611"/>
    <cellStyle name="Normal 3 2 2 3 5 4" xfId="6108"/>
    <cellStyle name="Normal 3 2 2 3 5 4 2" xfId="24251"/>
    <cellStyle name="Normal 3 2 2 3 5 5" xfId="11397"/>
    <cellStyle name="Normal 3 2 2 3 5 6" xfId="14041"/>
    <cellStyle name="Normal 3 2 2 3 5 7" xfId="18971"/>
    <cellStyle name="Normal 3 2 2 3 6" xfId="1352"/>
    <cellStyle name="Normal 3 2 2 3 6 2" xfId="3994"/>
    <cellStyle name="Normal 3 2 2 3 6 2 2" xfId="9275"/>
    <cellStyle name="Normal 3 2 2 3 6 2 2 2" xfId="27417"/>
    <cellStyle name="Normal 3 2 2 3 6 2 3" xfId="17031"/>
    <cellStyle name="Normal 3 2 2 3 6 2 4" xfId="22137"/>
    <cellStyle name="Normal 3 2 2 3 6 3" xfId="6634"/>
    <cellStyle name="Normal 3 2 2 3 6 3 2" xfId="24777"/>
    <cellStyle name="Normal 3 2 2 3 6 4" xfId="11923"/>
    <cellStyle name="Normal 3 2 2 3 6 5" xfId="14567"/>
    <cellStyle name="Normal 3 2 2 3 6 6" xfId="19497"/>
    <cellStyle name="Normal 3 2 2 3 7" xfId="2584"/>
    <cellStyle name="Normal 3 2 2 3 7 2" xfId="5226"/>
    <cellStyle name="Normal 3 2 2 3 7 2 2" xfId="10507"/>
    <cellStyle name="Normal 3 2 2 3 7 2 2 2" xfId="28649"/>
    <cellStyle name="Normal 3 2 2 3 7 2 3" xfId="23369"/>
    <cellStyle name="Normal 3 2 2 3 7 3" xfId="7866"/>
    <cellStyle name="Normal 3 2 2 3 7 3 2" xfId="26009"/>
    <cellStyle name="Normal 3 2 2 3 7 4" xfId="13155"/>
    <cellStyle name="Normal 3 2 2 3 7 5" xfId="15799"/>
    <cellStyle name="Normal 3 2 2 3 7 6" xfId="20729"/>
    <cellStyle name="Normal 3 2 2 3 8" xfId="2763"/>
    <cellStyle name="Normal 3 2 2 3 8 2" xfId="8045"/>
    <cellStyle name="Normal 3 2 2 3 8 2 2" xfId="26187"/>
    <cellStyle name="Normal 3 2 2 3 8 3" xfId="20907"/>
    <cellStyle name="Normal 3 2 2 3 9" xfId="5404"/>
    <cellStyle name="Normal 3 2 2 3 9 2" xfId="23547"/>
    <cellStyle name="Normal 3 2 2 4" xfId="83"/>
    <cellStyle name="Normal 3 2 2 4 10" xfId="10728"/>
    <cellStyle name="Normal 3 2 2 4 11" xfId="13351"/>
    <cellStyle name="Normal 3 2 2 4 12" xfId="18280"/>
    <cellStyle name="Normal 3 2 2 4 2" xfId="213"/>
    <cellStyle name="Normal 3 2 2 4 2 10" xfId="13438"/>
    <cellStyle name="Normal 3 2 2 4 2 11" xfId="18368"/>
    <cellStyle name="Normal 3 2 2 4 2 2" xfId="398"/>
    <cellStyle name="Normal 3 2 2 4 2 2 2" xfId="751"/>
    <cellStyle name="Normal 3 2 2 4 2 2 2 2" xfId="1983"/>
    <cellStyle name="Normal 3 2 2 4 2 2 2 2 2" xfId="4625"/>
    <cellStyle name="Normal 3 2 2 4 2 2 2 2 2 2" xfId="9906"/>
    <cellStyle name="Normal 3 2 2 4 2 2 2 2 2 2 2" xfId="28048"/>
    <cellStyle name="Normal 3 2 2 4 2 2 2 2 2 3" xfId="17662"/>
    <cellStyle name="Normal 3 2 2 4 2 2 2 2 2 4" xfId="22768"/>
    <cellStyle name="Normal 3 2 2 4 2 2 2 2 3" xfId="7265"/>
    <cellStyle name="Normal 3 2 2 4 2 2 2 2 3 2" xfId="25408"/>
    <cellStyle name="Normal 3 2 2 4 2 2 2 2 4" xfId="12554"/>
    <cellStyle name="Normal 3 2 2 4 2 2 2 2 5" xfId="15198"/>
    <cellStyle name="Normal 3 2 2 4 2 2 2 2 6" xfId="20128"/>
    <cellStyle name="Normal 3 2 2 4 2 2 2 3" xfId="3393"/>
    <cellStyle name="Normal 3 2 2 4 2 2 2 3 2" xfId="8674"/>
    <cellStyle name="Normal 3 2 2 4 2 2 2 3 2 2" xfId="26816"/>
    <cellStyle name="Normal 3 2 2 4 2 2 2 3 3" xfId="16430"/>
    <cellStyle name="Normal 3 2 2 4 2 2 2 3 4" xfId="21536"/>
    <cellStyle name="Normal 3 2 2 4 2 2 2 4" xfId="6033"/>
    <cellStyle name="Normal 3 2 2 4 2 2 2 4 2" xfId="24176"/>
    <cellStyle name="Normal 3 2 2 4 2 2 2 5" xfId="11322"/>
    <cellStyle name="Normal 3 2 2 4 2 2 2 6" xfId="13966"/>
    <cellStyle name="Normal 3 2 2 4 2 2 2 7" xfId="18896"/>
    <cellStyle name="Normal 3 2 2 4 2 2 3" xfId="1103"/>
    <cellStyle name="Normal 3 2 2 4 2 2 3 2" xfId="2335"/>
    <cellStyle name="Normal 3 2 2 4 2 2 3 2 2" xfId="4977"/>
    <cellStyle name="Normal 3 2 2 4 2 2 3 2 2 2" xfId="10258"/>
    <cellStyle name="Normal 3 2 2 4 2 2 3 2 2 2 2" xfId="28400"/>
    <cellStyle name="Normal 3 2 2 4 2 2 3 2 2 3" xfId="18014"/>
    <cellStyle name="Normal 3 2 2 4 2 2 3 2 2 4" xfId="23120"/>
    <cellStyle name="Normal 3 2 2 4 2 2 3 2 3" xfId="7617"/>
    <cellStyle name="Normal 3 2 2 4 2 2 3 2 3 2" xfId="25760"/>
    <cellStyle name="Normal 3 2 2 4 2 2 3 2 4" xfId="12906"/>
    <cellStyle name="Normal 3 2 2 4 2 2 3 2 5" xfId="15550"/>
    <cellStyle name="Normal 3 2 2 4 2 2 3 2 6" xfId="20480"/>
    <cellStyle name="Normal 3 2 2 4 2 2 3 3" xfId="3745"/>
    <cellStyle name="Normal 3 2 2 4 2 2 3 3 2" xfId="9026"/>
    <cellStyle name="Normal 3 2 2 4 2 2 3 3 2 2" xfId="27168"/>
    <cellStyle name="Normal 3 2 2 4 2 2 3 3 3" xfId="16782"/>
    <cellStyle name="Normal 3 2 2 4 2 2 3 3 4" xfId="21888"/>
    <cellStyle name="Normal 3 2 2 4 2 2 3 4" xfId="6385"/>
    <cellStyle name="Normal 3 2 2 4 2 2 3 4 2" xfId="24528"/>
    <cellStyle name="Normal 3 2 2 4 2 2 3 5" xfId="11674"/>
    <cellStyle name="Normal 3 2 2 4 2 2 3 6" xfId="14318"/>
    <cellStyle name="Normal 3 2 2 4 2 2 3 7" xfId="19248"/>
    <cellStyle name="Normal 3 2 2 4 2 2 4" xfId="1631"/>
    <cellStyle name="Normal 3 2 2 4 2 2 4 2" xfId="4273"/>
    <cellStyle name="Normal 3 2 2 4 2 2 4 2 2" xfId="9554"/>
    <cellStyle name="Normal 3 2 2 4 2 2 4 2 2 2" xfId="27696"/>
    <cellStyle name="Normal 3 2 2 4 2 2 4 2 3" xfId="17310"/>
    <cellStyle name="Normal 3 2 2 4 2 2 4 2 4" xfId="22416"/>
    <cellStyle name="Normal 3 2 2 4 2 2 4 3" xfId="6913"/>
    <cellStyle name="Normal 3 2 2 4 2 2 4 3 2" xfId="25056"/>
    <cellStyle name="Normal 3 2 2 4 2 2 4 4" xfId="12202"/>
    <cellStyle name="Normal 3 2 2 4 2 2 4 5" xfId="14846"/>
    <cellStyle name="Normal 3 2 2 4 2 2 4 6" xfId="19776"/>
    <cellStyle name="Normal 3 2 2 4 2 2 5" xfId="3040"/>
    <cellStyle name="Normal 3 2 2 4 2 2 5 2" xfId="8322"/>
    <cellStyle name="Normal 3 2 2 4 2 2 5 2 2" xfId="26464"/>
    <cellStyle name="Normal 3 2 2 4 2 2 5 3" xfId="16078"/>
    <cellStyle name="Normal 3 2 2 4 2 2 5 4" xfId="21184"/>
    <cellStyle name="Normal 3 2 2 4 2 2 6" xfId="5681"/>
    <cellStyle name="Normal 3 2 2 4 2 2 6 2" xfId="23824"/>
    <cellStyle name="Normal 3 2 2 4 2 2 7" xfId="10974"/>
    <cellStyle name="Normal 3 2 2 4 2 2 8" xfId="13614"/>
    <cellStyle name="Normal 3 2 2 4 2 2 9" xfId="18544"/>
    <cellStyle name="Normal 3 2 2 4 2 3" xfId="574"/>
    <cellStyle name="Normal 3 2 2 4 2 3 2" xfId="1279"/>
    <cellStyle name="Normal 3 2 2 4 2 3 2 2" xfId="2511"/>
    <cellStyle name="Normal 3 2 2 4 2 3 2 2 2" xfId="5153"/>
    <cellStyle name="Normal 3 2 2 4 2 3 2 2 2 2" xfId="10434"/>
    <cellStyle name="Normal 3 2 2 4 2 3 2 2 2 2 2" xfId="28576"/>
    <cellStyle name="Normal 3 2 2 4 2 3 2 2 2 3" xfId="18190"/>
    <cellStyle name="Normal 3 2 2 4 2 3 2 2 2 4" xfId="23296"/>
    <cellStyle name="Normal 3 2 2 4 2 3 2 2 3" xfId="7793"/>
    <cellStyle name="Normal 3 2 2 4 2 3 2 2 3 2" xfId="25936"/>
    <cellStyle name="Normal 3 2 2 4 2 3 2 2 4" xfId="13082"/>
    <cellStyle name="Normal 3 2 2 4 2 3 2 2 5" xfId="15726"/>
    <cellStyle name="Normal 3 2 2 4 2 3 2 2 6" xfId="20656"/>
    <cellStyle name="Normal 3 2 2 4 2 3 2 3" xfId="3921"/>
    <cellStyle name="Normal 3 2 2 4 2 3 2 3 2" xfId="9202"/>
    <cellStyle name="Normal 3 2 2 4 2 3 2 3 2 2" xfId="27344"/>
    <cellStyle name="Normal 3 2 2 4 2 3 2 3 3" xfId="16958"/>
    <cellStyle name="Normal 3 2 2 4 2 3 2 3 4" xfId="22064"/>
    <cellStyle name="Normal 3 2 2 4 2 3 2 4" xfId="6561"/>
    <cellStyle name="Normal 3 2 2 4 2 3 2 4 2" xfId="24704"/>
    <cellStyle name="Normal 3 2 2 4 2 3 2 5" xfId="11850"/>
    <cellStyle name="Normal 3 2 2 4 2 3 2 6" xfId="14494"/>
    <cellStyle name="Normal 3 2 2 4 2 3 2 7" xfId="19424"/>
    <cellStyle name="Normal 3 2 2 4 2 3 3" xfId="1807"/>
    <cellStyle name="Normal 3 2 2 4 2 3 3 2" xfId="4449"/>
    <cellStyle name="Normal 3 2 2 4 2 3 3 2 2" xfId="9730"/>
    <cellStyle name="Normal 3 2 2 4 2 3 3 2 2 2" xfId="27872"/>
    <cellStyle name="Normal 3 2 2 4 2 3 3 2 3" xfId="17486"/>
    <cellStyle name="Normal 3 2 2 4 2 3 3 2 4" xfId="22592"/>
    <cellStyle name="Normal 3 2 2 4 2 3 3 3" xfId="7089"/>
    <cellStyle name="Normal 3 2 2 4 2 3 3 3 2" xfId="25232"/>
    <cellStyle name="Normal 3 2 2 4 2 3 3 4" xfId="12378"/>
    <cellStyle name="Normal 3 2 2 4 2 3 3 5" xfId="15022"/>
    <cellStyle name="Normal 3 2 2 4 2 3 3 6" xfId="19952"/>
    <cellStyle name="Normal 3 2 2 4 2 3 4" xfId="3216"/>
    <cellStyle name="Normal 3 2 2 4 2 3 4 2" xfId="8498"/>
    <cellStyle name="Normal 3 2 2 4 2 3 4 2 2" xfId="26640"/>
    <cellStyle name="Normal 3 2 2 4 2 3 4 3" xfId="16254"/>
    <cellStyle name="Normal 3 2 2 4 2 3 4 4" xfId="21360"/>
    <cellStyle name="Normal 3 2 2 4 2 3 5" xfId="5857"/>
    <cellStyle name="Normal 3 2 2 4 2 3 5 2" xfId="24000"/>
    <cellStyle name="Normal 3 2 2 4 2 3 6" xfId="11146"/>
    <cellStyle name="Normal 3 2 2 4 2 3 7" xfId="13790"/>
    <cellStyle name="Normal 3 2 2 4 2 3 8" xfId="18720"/>
    <cellStyle name="Normal 3 2 2 4 2 4" xfId="927"/>
    <cellStyle name="Normal 3 2 2 4 2 4 2" xfId="2159"/>
    <cellStyle name="Normal 3 2 2 4 2 4 2 2" xfId="4801"/>
    <cellStyle name="Normal 3 2 2 4 2 4 2 2 2" xfId="10082"/>
    <cellStyle name="Normal 3 2 2 4 2 4 2 2 2 2" xfId="28224"/>
    <cellStyle name="Normal 3 2 2 4 2 4 2 2 3" xfId="17838"/>
    <cellStyle name="Normal 3 2 2 4 2 4 2 2 4" xfId="22944"/>
    <cellStyle name="Normal 3 2 2 4 2 4 2 3" xfId="7441"/>
    <cellStyle name="Normal 3 2 2 4 2 4 2 3 2" xfId="25584"/>
    <cellStyle name="Normal 3 2 2 4 2 4 2 4" xfId="12730"/>
    <cellStyle name="Normal 3 2 2 4 2 4 2 5" xfId="15374"/>
    <cellStyle name="Normal 3 2 2 4 2 4 2 6" xfId="20304"/>
    <cellStyle name="Normal 3 2 2 4 2 4 3" xfId="3569"/>
    <cellStyle name="Normal 3 2 2 4 2 4 3 2" xfId="8850"/>
    <cellStyle name="Normal 3 2 2 4 2 4 3 2 2" xfId="26992"/>
    <cellStyle name="Normal 3 2 2 4 2 4 3 3" xfId="16606"/>
    <cellStyle name="Normal 3 2 2 4 2 4 3 4" xfId="21712"/>
    <cellStyle name="Normal 3 2 2 4 2 4 4" xfId="6209"/>
    <cellStyle name="Normal 3 2 2 4 2 4 4 2" xfId="24352"/>
    <cellStyle name="Normal 3 2 2 4 2 4 5" xfId="11498"/>
    <cellStyle name="Normal 3 2 2 4 2 4 6" xfId="14142"/>
    <cellStyle name="Normal 3 2 2 4 2 4 7" xfId="19072"/>
    <cellStyle name="Normal 3 2 2 4 2 5" xfId="1455"/>
    <cellStyle name="Normal 3 2 2 4 2 5 2" xfId="4097"/>
    <cellStyle name="Normal 3 2 2 4 2 5 2 2" xfId="9378"/>
    <cellStyle name="Normal 3 2 2 4 2 5 2 2 2" xfId="27520"/>
    <cellStyle name="Normal 3 2 2 4 2 5 2 3" xfId="17134"/>
    <cellStyle name="Normal 3 2 2 4 2 5 2 4" xfId="22240"/>
    <cellStyle name="Normal 3 2 2 4 2 5 3" xfId="6737"/>
    <cellStyle name="Normal 3 2 2 4 2 5 3 2" xfId="24880"/>
    <cellStyle name="Normal 3 2 2 4 2 5 4" xfId="12026"/>
    <cellStyle name="Normal 3 2 2 4 2 5 5" xfId="14670"/>
    <cellStyle name="Normal 3 2 2 4 2 5 6" xfId="19600"/>
    <cellStyle name="Normal 3 2 2 4 2 6" xfId="2687"/>
    <cellStyle name="Normal 3 2 2 4 2 6 2" xfId="5329"/>
    <cellStyle name="Normal 3 2 2 4 2 6 2 2" xfId="10610"/>
    <cellStyle name="Normal 3 2 2 4 2 6 2 2 2" xfId="28752"/>
    <cellStyle name="Normal 3 2 2 4 2 6 2 3" xfId="23472"/>
    <cellStyle name="Normal 3 2 2 4 2 6 3" xfId="7969"/>
    <cellStyle name="Normal 3 2 2 4 2 6 3 2" xfId="26112"/>
    <cellStyle name="Normal 3 2 2 4 2 6 4" xfId="13258"/>
    <cellStyle name="Normal 3 2 2 4 2 6 5" xfId="15902"/>
    <cellStyle name="Normal 3 2 2 4 2 6 6" xfId="20832"/>
    <cellStyle name="Normal 3 2 2 4 2 7" xfId="2864"/>
    <cellStyle name="Normal 3 2 2 4 2 7 2" xfId="8146"/>
    <cellStyle name="Normal 3 2 2 4 2 7 2 2" xfId="26288"/>
    <cellStyle name="Normal 3 2 2 4 2 7 3" xfId="21008"/>
    <cellStyle name="Normal 3 2 2 4 2 8" xfId="5505"/>
    <cellStyle name="Normal 3 2 2 4 2 8 2" xfId="23648"/>
    <cellStyle name="Normal 3 2 2 4 2 9" xfId="10798"/>
    <cellStyle name="Normal 3 2 2 4 3" xfId="311"/>
    <cellStyle name="Normal 3 2 2 4 3 2" xfId="664"/>
    <cellStyle name="Normal 3 2 2 4 3 2 2" xfId="1896"/>
    <cellStyle name="Normal 3 2 2 4 3 2 2 2" xfId="4538"/>
    <cellStyle name="Normal 3 2 2 4 3 2 2 2 2" xfId="9819"/>
    <cellStyle name="Normal 3 2 2 4 3 2 2 2 2 2" xfId="27961"/>
    <cellStyle name="Normal 3 2 2 4 3 2 2 2 3" xfId="17575"/>
    <cellStyle name="Normal 3 2 2 4 3 2 2 2 4" xfId="22681"/>
    <cellStyle name="Normal 3 2 2 4 3 2 2 3" xfId="7178"/>
    <cellStyle name="Normal 3 2 2 4 3 2 2 3 2" xfId="25321"/>
    <cellStyle name="Normal 3 2 2 4 3 2 2 4" xfId="12467"/>
    <cellStyle name="Normal 3 2 2 4 3 2 2 5" xfId="15111"/>
    <cellStyle name="Normal 3 2 2 4 3 2 2 6" xfId="20041"/>
    <cellStyle name="Normal 3 2 2 4 3 2 3" xfId="3306"/>
    <cellStyle name="Normal 3 2 2 4 3 2 3 2" xfId="8587"/>
    <cellStyle name="Normal 3 2 2 4 3 2 3 2 2" xfId="26729"/>
    <cellStyle name="Normal 3 2 2 4 3 2 3 3" xfId="16343"/>
    <cellStyle name="Normal 3 2 2 4 3 2 3 4" xfId="21449"/>
    <cellStyle name="Normal 3 2 2 4 3 2 4" xfId="5946"/>
    <cellStyle name="Normal 3 2 2 4 3 2 4 2" xfId="24089"/>
    <cellStyle name="Normal 3 2 2 4 3 2 5" xfId="11235"/>
    <cellStyle name="Normal 3 2 2 4 3 2 6" xfId="13879"/>
    <cellStyle name="Normal 3 2 2 4 3 2 7" xfId="18809"/>
    <cellStyle name="Normal 3 2 2 4 3 3" xfId="1016"/>
    <cellStyle name="Normal 3 2 2 4 3 3 2" xfId="2248"/>
    <cellStyle name="Normal 3 2 2 4 3 3 2 2" xfId="4890"/>
    <cellStyle name="Normal 3 2 2 4 3 3 2 2 2" xfId="10171"/>
    <cellStyle name="Normal 3 2 2 4 3 3 2 2 2 2" xfId="28313"/>
    <cellStyle name="Normal 3 2 2 4 3 3 2 2 3" xfId="17927"/>
    <cellStyle name="Normal 3 2 2 4 3 3 2 2 4" xfId="23033"/>
    <cellStyle name="Normal 3 2 2 4 3 3 2 3" xfId="7530"/>
    <cellStyle name="Normal 3 2 2 4 3 3 2 3 2" xfId="25673"/>
    <cellStyle name="Normal 3 2 2 4 3 3 2 4" xfId="12819"/>
    <cellStyle name="Normal 3 2 2 4 3 3 2 5" xfId="15463"/>
    <cellStyle name="Normal 3 2 2 4 3 3 2 6" xfId="20393"/>
    <cellStyle name="Normal 3 2 2 4 3 3 3" xfId="3658"/>
    <cellStyle name="Normal 3 2 2 4 3 3 3 2" xfId="8939"/>
    <cellStyle name="Normal 3 2 2 4 3 3 3 2 2" xfId="27081"/>
    <cellStyle name="Normal 3 2 2 4 3 3 3 3" xfId="16695"/>
    <cellStyle name="Normal 3 2 2 4 3 3 3 4" xfId="21801"/>
    <cellStyle name="Normal 3 2 2 4 3 3 4" xfId="6298"/>
    <cellStyle name="Normal 3 2 2 4 3 3 4 2" xfId="24441"/>
    <cellStyle name="Normal 3 2 2 4 3 3 5" xfId="11587"/>
    <cellStyle name="Normal 3 2 2 4 3 3 6" xfId="14231"/>
    <cellStyle name="Normal 3 2 2 4 3 3 7" xfId="19161"/>
    <cellStyle name="Normal 3 2 2 4 3 4" xfId="1544"/>
    <cellStyle name="Normal 3 2 2 4 3 4 2" xfId="4186"/>
    <cellStyle name="Normal 3 2 2 4 3 4 2 2" xfId="9467"/>
    <cellStyle name="Normal 3 2 2 4 3 4 2 2 2" xfId="27609"/>
    <cellStyle name="Normal 3 2 2 4 3 4 2 3" xfId="17223"/>
    <cellStyle name="Normal 3 2 2 4 3 4 2 4" xfId="22329"/>
    <cellStyle name="Normal 3 2 2 4 3 4 3" xfId="6826"/>
    <cellStyle name="Normal 3 2 2 4 3 4 3 2" xfId="24969"/>
    <cellStyle name="Normal 3 2 2 4 3 4 4" xfId="12115"/>
    <cellStyle name="Normal 3 2 2 4 3 4 5" xfId="14759"/>
    <cellStyle name="Normal 3 2 2 4 3 4 6" xfId="19689"/>
    <cellStyle name="Normal 3 2 2 4 3 5" xfId="2953"/>
    <cellStyle name="Normal 3 2 2 4 3 5 2" xfId="8235"/>
    <cellStyle name="Normal 3 2 2 4 3 5 2 2" xfId="26377"/>
    <cellStyle name="Normal 3 2 2 4 3 5 3" xfId="15991"/>
    <cellStyle name="Normal 3 2 2 4 3 5 4" xfId="21097"/>
    <cellStyle name="Normal 3 2 2 4 3 6" xfId="5594"/>
    <cellStyle name="Normal 3 2 2 4 3 6 2" xfId="23737"/>
    <cellStyle name="Normal 3 2 2 4 3 7" xfId="10889"/>
    <cellStyle name="Normal 3 2 2 4 3 8" xfId="13527"/>
    <cellStyle name="Normal 3 2 2 4 3 9" xfId="18457"/>
    <cellStyle name="Normal 3 2 2 4 4" xfId="489"/>
    <cellStyle name="Normal 3 2 2 4 4 2" xfId="1194"/>
    <cellStyle name="Normal 3 2 2 4 4 2 2" xfId="2426"/>
    <cellStyle name="Normal 3 2 2 4 4 2 2 2" xfId="5068"/>
    <cellStyle name="Normal 3 2 2 4 4 2 2 2 2" xfId="10349"/>
    <cellStyle name="Normal 3 2 2 4 4 2 2 2 2 2" xfId="28491"/>
    <cellStyle name="Normal 3 2 2 4 4 2 2 2 3" xfId="18105"/>
    <cellStyle name="Normal 3 2 2 4 4 2 2 2 4" xfId="23211"/>
    <cellStyle name="Normal 3 2 2 4 4 2 2 3" xfId="7708"/>
    <cellStyle name="Normal 3 2 2 4 4 2 2 3 2" xfId="25851"/>
    <cellStyle name="Normal 3 2 2 4 4 2 2 4" xfId="12997"/>
    <cellStyle name="Normal 3 2 2 4 4 2 2 5" xfId="15641"/>
    <cellStyle name="Normal 3 2 2 4 4 2 2 6" xfId="20571"/>
    <cellStyle name="Normal 3 2 2 4 4 2 3" xfId="3836"/>
    <cellStyle name="Normal 3 2 2 4 4 2 3 2" xfId="9117"/>
    <cellStyle name="Normal 3 2 2 4 4 2 3 2 2" xfId="27259"/>
    <cellStyle name="Normal 3 2 2 4 4 2 3 3" xfId="16873"/>
    <cellStyle name="Normal 3 2 2 4 4 2 3 4" xfId="21979"/>
    <cellStyle name="Normal 3 2 2 4 4 2 4" xfId="6476"/>
    <cellStyle name="Normal 3 2 2 4 4 2 4 2" xfId="24619"/>
    <cellStyle name="Normal 3 2 2 4 4 2 5" xfId="11765"/>
    <cellStyle name="Normal 3 2 2 4 4 2 6" xfId="14409"/>
    <cellStyle name="Normal 3 2 2 4 4 2 7" xfId="19339"/>
    <cellStyle name="Normal 3 2 2 4 4 3" xfId="1722"/>
    <cellStyle name="Normal 3 2 2 4 4 3 2" xfId="4364"/>
    <cellStyle name="Normal 3 2 2 4 4 3 2 2" xfId="9645"/>
    <cellStyle name="Normal 3 2 2 4 4 3 2 2 2" xfId="27787"/>
    <cellStyle name="Normal 3 2 2 4 4 3 2 3" xfId="17401"/>
    <cellStyle name="Normal 3 2 2 4 4 3 2 4" xfId="22507"/>
    <cellStyle name="Normal 3 2 2 4 4 3 3" xfId="7004"/>
    <cellStyle name="Normal 3 2 2 4 4 3 3 2" xfId="25147"/>
    <cellStyle name="Normal 3 2 2 4 4 3 4" xfId="12293"/>
    <cellStyle name="Normal 3 2 2 4 4 3 5" xfId="14937"/>
    <cellStyle name="Normal 3 2 2 4 4 3 6" xfId="19867"/>
    <cellStyle name="Normal 3 2 2 4 4 4" xfId="3131"/>
    <cellStyle name="Normal 3 2 2 4 4 4 2" xfId="8413"/>
    <cellStyle name="Normal 3 2 2 4 4 4 2 2" xfId="26555"/>
    <cellStyle name="Normal 3 2 2 4 4 4 3" xfId="16169"/>
    <cellStyle name="Normal 3 2 2 4 4 4 4" xfId="21275"/>
    <cellStyle name="Normal 3 2 2 4 4 5" xfId="5772"/>
    <cellStyle name="Normal 3 2 2 4 4 5 2" xfId="23915"/>
    <cellStyle name="Normal 3 2 2 4 4 6" xfId="11063"/>
    <cellStyle name="Normal 3 2 2 4 4 7" xfId="13705"/>
    <cellStyle name="Normal 3 2 2 4 4 8" xfId="18635"/>
    <cellStyle name="Normal 3 2 2 4 5" xfId="842"/>
    <cellStyle name="Normal 3 2 2 4 5 2" xfId="2074"/>
    <cellStyle name="Normal 3 2 2 4 5 2 2" xfId="4716"/>
    <cellStyle name="Normal 3 2 2 4 5 2 2 2" xfId="9997"/>
    <cellStyle name="Normal 3 2 2 4 5 2 2 2 2" xfId="28139"/>
    <cellStyle name="Normal 3 2 2 4 5 2 2 3" xfId="17753"/>
    <cellStyle name="Normal 3 2 2 4 5 2 2 4" xfId="22859"/>
    <cellStyle name="Normal 3 2 2 4 5 2 3" xfId="7356"/>
    <cellStyle name="Normal 3 2 2 4 5 2 3 2" xfId="25499"/>
    <cellStyle name="Normal 3 2 2 4 5 2 4" xfId="12645"/>
    <cellStyle name="Normal 3 2 2 4 5 2 5" xfId="15289"/>
    <cellStyle name="Normal 3 2 2 4 5 2 6" xfId="20219"/>
    <cellStyle name="Normal 3 2 2 4 5 3" xfId="3484"/>
    <cellStyle name="Normal 3 2 2 4 5 3 2" xfId="8765"/>
    <cellStyle name="Normal 3 2 2 4 5 3 2 2" xfId="26907"/>
    <cellStyle name="Normal 3 2 2 4 5 3 3" xfId="16521"/>
    <cellStyle name="Normal 3 2 2 4 5 3 4" xfId="21627"/>
    <cellStyle name="Normal 3 2 2 4 5 4" xfId="6124"/>
    <cellStyle name="Normal 3 2 2 4 5 4 2" xfId="24267"/>
    <cellStyle name="Normal 3 2 2 4 5 5" xfId="11413"/>
    <cellStyle name="Normal 3 2 2 4 5 6" xfId="14057"/>
    <cellStyle name="Normal 3 2 2 4 5 7" xfId="18987"/>
    <cellStyle name="Normal 3 2 2 4 6" xfId="1368"/>
    <cellStyle name="Normal 3 2 2 4 6 2" xfId="4010"/>
    <cellStyle name="Normal 3 2 2 4 6 2 2" xfId="9291"/>
    <cellStyle name="Normal 3 2 2 4 6 2 2 2" xfId="27433"/>
    <cellStyle name="Normal 3 2 2 4 6 2 3" xfId="17047"/>
    <cellStyle name="Normal 3 2 2 4 6 2 4" xfId="22153"/>
    <cellStyle name="Normal 3 2 2 4 6 3" xfId="6650"/>
    <cellStyle name="Normal 3 2 2 4 6 3 2" xfId="24793"/>
    <cellStyle name="Normal 3 2 2 4 6 4" xfId="11939"/>
    <cellStyle name="Normal 3 2 2 4 6 5" xfId="14583"/>
    <cellStyle name="Normal 3 2 2 4 6 6" xfId="19513"/>
    <cellStyle name="Normal 3 2 2 4 7" xfId="2600"/>
    <cellStyle name="Normal 3 2 2 4 7 2" xfId="5242"/>
    <cellStyle name="Normal 3 2 2 4 7 2 2" xfId="10523"/>
    <cellStyle name="Normal 3 2 2 4 7 2 2 2" xfId="28665"/>
    <cellStyle name="Normal 3 2 2 4 7 2 3" xfId="23385"/>
    <cellStyle name="Normal 3 2 2 4 7 3" xfId="7882"/>
    <cellStyle name="Normal 3 2 2 4 7 3 2" xfId="26025"/>
    <cellStyle name="Normal 3 2 2 4 7 4" xfId="13171"/>
    <cellStyle name="Normal 3 2 2 4 7 5" xfId="15815"/>
    <cellStyle name="Normal 3 2 2 4 7 6" xfId="20745"/>
    <cellStyle name="Normal 3 2 2 4 8" xfId="2779"/>
    <cellStyle name="Normal 3 2 2 4 8 2" xfId="8061"/>
    <cellStyle name="Normal 3 2 2 4 8 2 2" xfId="26203"/>
    <cellStyle name="Normal 3 2 2 4 8 3" xfId="20923"/>
    <cellStyle name="Normal 3 2 2 4 9" xfId="5420"/>
    <cellStyle name="Normal 3 2 2 4 9 2" xfId="23563"/>
    <cellStyle name="Normal 3 2 2 5" xfId="102"/>
    <cellStyle name="Normal 3 2 2 5 10" xfId="10745"/>
    <cellStyle name="Normal 3 2 2 5 11" xfId="13369"/>
    <cellStyle name="Normal 3 2 2 5 12" xfId="18298"/>
    <cellStyle name="Normal 3 2 2 5 2" xfId="231"/>
    <cellStyle name="Normal 3 2 2 5 2 10" xfId="13456"/>
    <cellStyle name="Normal 3 2 2 5 2 11" xfId="18386"/>
    <cellStyle name="Normal 3 2 2 5 2 2" xfId="416"/>
    <cellStyle name="Normal 3 2 2 5 2 2 2" xfId="769"/>
    <cellStyle name="Normal 3 2 2 5 2 2 2 2" xfId="2001"/>
    <cellStyle name="Normal 3 2 2 5 2 2 2 2 2" xfId="4643"/>
    <cellStyle name="Normal 3 2 2 5 2 2 2 2 2 2" xfId="9924"/>
    <cellStyle name="Normal 3 2 2 5 2 2 2 2 2 2 2" xfId="28066"/>
    <cellStyle name="Normal 3 2 2 5 2 2 2 2 2 3" xfId="17680"/>
    <cellStyle name="Normal 3 2 2 5 2 2 2 2 2 4" xfId="22786"/>
    <cellStyle name="Normal 3 2 2 5 2 2 2 2 3" xfId="7283"/>
    <cellStyle name="Normal 3 2 2 5 2 2 2 2 3 2" xfId="25426"/>
    <cellStyle name="Normal 3 2 2 5 2 2 2 2 4" xfId="12572"/>
    <cellStyle name="Normal 3 2 2 5 2 2 2 2 5" xfId="15216"/>
    <cellStyle name="Normal 3 2 2 5 2 2 2 2 6" xfId="20146"/>
    <cellStyle name="Normal 3 2 2 5 2 2 2 3" xfId="3411"/>
    <cellStyle name="Normal 3 2 2 5 2 2 2 3 2" xfId="8692"/>
    <cellStyle name="Normal 3 2 2 5 2 2 2 3 2 2" xfId="26834"/>
    <cellStyle name="Normal 3 2 2 5 2 2 2 3 3" xfId="16448"/>
    <cellStyle name="Normal 3 2 2 5 2 2 2 3 4" xfId="21554"/>
    <cellStyle name="Normal 3 2 2 5 2 2 2 4" xfId="6051"/>
    <cellStyle name="Normal 3 2 2 5 2 2 2 4 2" xfId="24194"/>
    <cellStyle name="Normal 3 2 2 5 2 2 2 5" xfId="11340"/>
    <cellStyle name="Normal 3 2 2 5 2 2 2 6" xfId="13984"/>
    <cellStyle name="Normal 3 2 2 5 2 2 2 7" xfId="18914"/>
    <cellStyle name="Normal 3 2 2 5 2 2 3" xfId="1121"/>
    <cellStyle name="Normal 3 2 2 5 2 2 3 2" xfId="2353"/>
    <cellStyle name="Normal 3 2 2 5 2 2 3 2 2" xfId="4995"/>
    <cellStyle name="Normal 3 2 2 5 2 2 3 2 2 2" xfId="10276"/>
    <cellStyle name="Normal 3 2 2 5 2 2 3 2 2 2 2" xfId="28418"/>
    <cellStyle name="Normal 3 2 2 5 2 2 3 2 2 3" xfId="18032"/>
    <cellStyle name="Normal 3 2 2 5 2 2 3 2 2 4" xfId="23138"/>
    <cellStyle name="Normal 3 2 2 5 2 2 3 2 3" xfId="7635"/>
    <cellStyle name="Normal 3 2 2 5 2 2 3 2 3 2" xfId="25778"/>
    <cellStyle name="Normal 3 2 2 5 2 2 3 2 4" xfId="12924"/>
    <cellStyle name="Normal 3 2 2 5 2 2 3 2 5" xfId="15568"/>
    <cellStyle name="Normal 3 2 2 5 2 2 3 2 6" xfId="20498"/>
    <cellStyle name="Normal 3 2 2 5 2 2 3 3" xfId="3763"/>
    <cellStyle name="Normal 3 2 2 5 2 2 3 3 2" xfId="9044"/>
    <cellStyle name="Normal 3 2 2 5 2 2 3 3 2 2" xfId="27186"/>
    <cellStyle name="Normal 3 2 2 5 2 2 3 3 3" xfId="16800"/>
    <cellStyle name="Normal 3 2 2 5 2 2 3 3 4" xfId="21906"/>
    <cellStyle name="Normal 3 2 2 5 2 2 3 4" xfId="6403"/>
    <cellStyle name="Normal 3 2 2 5 2 2 3 4 2" xfId="24546"/>
    <cellStyle name="Normal 3 2 2 5 2 2 3 5" xfId="11692"/>
    <cellStyle name="Normal 3 2 2 5 2 2 3 6" xfId="14336"/>
    <cellStyle name="Normal 3 2 2 5 2 2 3 7" xfId="19266"/>
    <cellStyle name="Normal 3 2 2 5 2 2 4" xfId="1649"/>
    <cellStyle name="Normal 3 2 2 5 2 2 4 2" xfId="4291"/>
    <cellStyle name="Normal 3 2 2 5 2 2 4 2 2" xfId="9572"/>
    <cellStyle name="Normal 3 2 2 5 2 2 4 2 2 2" xfId="27714"/>
    <cellStyle name="Normal 3 2 2 5 2 2 4 2 3" xfId="17328"/>
    <cellStyle name="Normal 3 2 2 5 2 2 4 2 4" xfId="22434"/>
    <cellStyle name="Normal 3 2 2 5 2 2 4 3" xfId="6931"/>
    <cellStyle name="Normal 3 2 2 5 2 2 4 3 2" xfId="25074"/>
    <cellStyle name="Normal 3 2 2 5 2 2 4 4" xfId="12220"/>
    <cellStyle name="Normal 3 2 2 5 2 2 4 5" xfId="14864"/>
    <cellStyle name="Normal 3 2 2 5 2 2 4 6" xfId="19794"/>
    <cellStyle name="Normal 3 2 2 5 2 2 5" xfId="3058"/>
    <cellStyle name="Normal 3 2 2 5 2 2 5 2" xfId="8340"/>
    <cellStyle name="Normal 3 2 2 5 2 2 5 2 2" xfId="26482"/>
    <cellStyle name="Normal 3 2 2 5 2 2 5 3" xfId="16096"/>
    <cellStyle name="Normal 3 2 2 5 2 2 5 4" xfId="21202"/>
    <cellStyle name="Normal 3 2 2 5 2 2 6" xfId="5699"/>
    <cellStyle name="Normal 3 2 2 5 2 2 6 2" xfId="23842"/>
    <cellStyle name="Normal 3 2 2 5 2 2 7" xfId="10992"/>
    <cellStyle name="Normal 3 2 2 5 2 2 8" xfId="13632"/>
    <cellStyle name="Normal 3 2 2 5 2 2 9" xfId="18562"/>
    <cellStyle name="Normal 3 2 2 5 2 3" xfId="592"/>
    <cellStyle name="Normal 3 2 2 5 2 3 2" xfId="1297"/>
    <cellStyle name="Normal 3 2 2 5 2 3 2 2" xfId="2529"/>
    <cellStyle name="Normal 3 2 2 5 2 3 2 2 2" xfId="5171"/>
    <cellStyle name="Normal 3 2 2 5 2 3 2 2 2 2" xfId="10452"/>
    <cellStyle name="Normal 3 2 2 5 2 3 2 2 2 2 2" xfId="28594"/>
    <cellStyle name="Normal 3 2 2 5 2 3 2 2 2 3" xfId="18208"/>
    <cellStyle name="Normal 3 2 2 5 2 3 2 2 2 4" xfId="23314"/>
    <cellStyle name="Normal 3 2 2 5 2 3 2 2 3" xfId="7811"/>
    <cellStyle name="Normal 3 2 2 5 2 3 2 2 3 2" xfId="25954"/>
    <cellStyle name="Normal 3 2 2 5 2 3 2 2 4" xfId="13100"/>
    <cellStyle name="Normal 3 2 2 5 2 3 2 2 5" xfId="15744"/>
    <cellStyle name="Normal 3 2 2 5 2 3 2 2 6" xfId="20674"/>
    <cellStyle name="Normal 3 2 2 5 2 3 2 3" xfId="3939"/>
    <cellStyle name="Normal 3 2 2 5 2 3 2 3 2" xfId="9220"/>
    <cellStyle name="Normal 3 2 2 5 2 3 2 3 2 2" xfId="27362"/>
    <cellStyle name="Normal 3 2 2 5 2 3 2 3 3" xfId="16976"/>
    <cellStyle name="Normal 3 2 2 5 2 3 2 3 4" xfId="22082"/>
    <cellStyle name="Normal 3 2 2 5 2 3 2 4" xfId="6579"/>
    <cellStyle name="Normal 3 2 2 5 2 3 2 4 2" xfId="24722"/>
    <cellStyle name="Normal 3 2 2 5 2 3 2 5" xfId="11868"/>
    <cellStyle name="Normal 3 2 2 5 2 3 2 6" xfId="14512"/>
    <cellStyle name="Normal 3 2 2 5 2 3 2 7" xfId="19442"/>
    <cellStyle name="Normal 3 2 2 5 2 3 3" xfId="1825"/>
    <cellStyle name="Normal 3 2 2 5 2 3 3 2" xfId="4467"/>
    <cellStyle name="Normal 3 2 2 5 2 3 3 2 2" xfId="9748"/>
    <cellStyle name="Normal 3 2 2 5 2 3 3 2 2 2" xfId="27890"/>
    <cellStyle name="Normal 3 2 2 5 2 3 3 2 3" xfId="17504"/>
    <cellStyle name="Normal 3 2 2 5 2 3 3 2 4" xfId="22610"/>
    <cellStyle name="Normal 3 2 2 5 2 3 3 3" xfId="7107"/>
    <cellStyle name="Normal 3 2 2 5 2 3 3 3 2" xfId="25250"/>
    <cellStyle name="Normal 3 2 2 5 2 3 3 4" xfId="12396"/>
    <cellStyle name="Normal 3 2 2 5 2 3 3 5" xfId="15040"/>
    <cellStyle name="Normal 3 2 2 5 2 3 3 6" xfId="19970"/>
    <cellStyle name="Normal 3 2 2 5 2 3 4" xfId="3234"/>
    <cellStyle name="Normal 3 2 2 5 2 3 4 2" xfId="8516"/>
    <cellStyle name="Normal 3 2 2 5 2 3 4 2 2" xfId="26658"/>
    <cellStyle name="Normal 3 2 2 5 2 3 4 3" xfId="16272"/>
    <cellStyle name="Normal 3 2 2 5 2 3 4 4" xfId="21378"/>
    <cellStyle name="Normal 3 2 2 5 2 3 5" xfId="5875"/>
    <cellStyle name="Normal 3 2 2 5 2 3 5 2" xfId="24018"/>
    <cellStyle name="Normal 3 2 2 5 2 3 6" xfId="11164"/>
    <cellStyle name="Normal 3 2 2 5 2 3 7" xfId="13808"/>
    <cellStyle name="Normal 3 2 2 5 2 3 8" xfId="18738"/>
    <cellStyle name="Normal 3 2 2 5 2 4" xfId="945"/>
    <cellStyle name="Normal 3 2 2 5 2 4 2" xfId="2177"/>
    <cellStyle name="Normal 3 2 2 5 2 4 2 2" xfId="4819"/>
    <cellStyle name="Normal 3 2 2 5 2 4 2 2 2" xfId="10100"/>
    <cellStyle name="Normal 3 2 2 5 2 4 2 2 2 2" xfId="28242"/>
    <cellStyle name="Normal 3 2 2 5 2 4 2 2 3" xfId="17856"/>
    <cellStyle name="Normal 3 2 2 5 2 4 2 2 4" xfId="22962"/>
    <cellStyle name="Normal 3 2 2 5 2 4 2 3" xfId="7459"/>
    <cellStyle name="Normal 3 2 2 5 2 4 2 3 2" xfId="25602"/>
    <cellStyle name="Normal 3 2 2 5 2 4 2 4" xfId="12748"/>
    <cellStyle name="Normal 3 2 2 5 2 4 2 5" xfId="15392"/>
    <cellStyle name="Normal 3 2 2 5 2 4 2 6" xfId="20322"/>
    <cellStyle name="Normal 3 2 2 5 2 4 3" xfId="3587"/>
    <cellStyle name="Normal 3 2 2 5 2 4 3 2" xfId="8868"/>
    <cellStyle name="Normal 3 2 2 5 2 4 3 2 2" xfId="27010"/>
    <cellStyle name="Normal 3 2 2 5 2 4 3 3" xfId="16624"/>
    <cellStyle name="Normal 3 2 2 5 2 4 3 4" xfId="21730"/>
    <cellStyle name="Normal 3 2 2 5 2 4 4" xfId="6227"/>
    <cellStyle name="Normal 3 2 2 5 2 4 4 2" xfId="24370"/>
    <cellStyle name="Normal 3 2 2 5 2 4 5" xfId="11516"/>
    <cellStyle name="Normal 3 2 2 5 2 4 6" xfId="14160"/>
    <cellStyle name="Normal 3 2 2 5 2 4 7" xfId="19090"/>
    <cellStyle name="Normal 3 2 2 5 2 5" xfId="1473"/>
    <cellStyle name="Normal 3 2 2 5 2 5 2" xfId="4115"/>
    <cellStyle name="Normal 3 2 2 5 2 5 2 2" xfId="9396"/>
    <cellStyle name="Normal 3 2 2 5 2 5 2 2 2" xfId="27538"/>
    <cellStyle name="Normal 3 2 2 5 2 5 2 3" xfId="17152"/>
    <cellStyle name="Normal 3 2 2 5 2 5 2 4" xfId="22258"/>
    <cellStyle name="Normal 3 2 2 5 2 5 3" xfId="6755"/>
    <cellStyle name="Normal 3 2 2 5 2 5 3 2" xfId="24898"/>
    <cellStyle name="Normal 3 2 2 5 2 5 4" xfId="12044"/>
    <cellStyle name="Normal 3 2 2 5 2 5 5" xfId="14688"/>
    <cellStyle name="Normal 3 2 2 5 2 5 6" xfId="19618"/>
    <cellStyle name="Normal 3 2 2 5 2 6" xfId="2705"/>
    <cellStyle name="Normal 3 2 2 5 2 6 2" xfId="5347"/>
    <cellStyle name="Normal 3 2 2 5 2 6 2 2" xfId="10628"/>
    <cellStyle name="Normal 3 2 2 5 2 6 2 2 2" xfId="28770"/>
    <cellStyle name="Normal 3 2 2 5 2 6 2 3" xfId="23490"/>
    <cellStyle name="Normal 3 2 2 5 2 6 3" xfId="7987"/>
    <cellStyle name="Normal 3 2 2 5 2 6 3 2" xfId="26130"/>
    <cellStyle name="Normal 3 2 2 5 2 6 4" xfId="13276"/>
    <cellStyle name="Normal 3 2 2 5 2 6 5" xfId="15920"/>
    <cellStyle name="Normal 3 2 2 5 2 6 6" xfId="20850"/>
    <cellStyle name="Normal 3 2 2 5 2 7" xfId="2882"/>
    <cellStyle name="Normal 3 2 2 5 2 7 2" xfId="8164"/>
    <cellStyle name="Normal 3 2 2 5 2 7 2 2" xfId="26306"/>
    <cellStyle name="Normal 3 2 2 5 2 7 3" xfId="21026"/>
    <cellStyle name="Normal 3 2 2 5 2 8" xfId="5523"/>
    <cellStyle name="Normal 3 2 2 5 2 8 2" xfId="23666"/>
    <cellStyle name="Normal 3 2 2 5 2 9" xfId="10816"/>
    <cellStyle name="Normal 3 2 2 5 3" xfId="329"/>
    <cellStyle name="Normal 3 2 2 5 3 2" xfId="682"/>
    <cellStyle name="Normal 3 2 2 5 3 2 2" xfId="1914"/>
    <cellStyle name="Normal 3 2 2 5 3 2 2 2" xfId="4556"/>
    <cellStyle name="Normal 3 2 2 5 3 2 2 2 2" xfId="9837"/>
    <cellStyle name="Normal 3 2 2 5 3 2 2 2 2 2" xfId="27979"/>
    <cellStyle name="Normal 3 2 2 5 3 2 2 2 3" xfId="17593"/>
    <cellStyle name="Normal 3 2 2 5 3 2 2 2 4" xfId="22699"/>
    <cellStyle name="Normal 3 2 2 5 3 2 2 3" xfId="7196"/>
    <cellStyle name="Normal 3 2 2 5 3 2 2 3 2" xfId="25339"/>
    <cellStyle name="Normal 3 2 2 5 3 2 2 4" xfId="12485"/>
    <cellStyle name="Normal 3 2 2 5 3 2 2 5" xfId="15129"/>
    <cellStyle name="Normal 3 2 2 5 3 2 2 6" xfId="20059"/>
    <cellStyle name="Normal 3 2 2 5 3 2 3" xfId="3324"/>
    <cellStyle name="Normal 3 2 2 5 3 2 3 2" xfId="8605"/>
    <cellStyle name="Normal 3 2 2 5 3 2 3 2 2" xfId="26747"/>
    <cellStyle name="Normal 3 2 2 5 3 2 3 3" xfId="16361"/>
    <cellStyle name="Normal 3 2 2 5 3 2 3 4" xfId="21467"/>
    <cellStyle name="Normal 3 2 2 5 3 2 4" xfId="5964"/>
    <cellStyle name="Normal 3 2 2 5 3 2 4 2" xfId="24107"/>
    <cellStyle name="Normal 3 2 2 5 3 2 5" xfId="11253"/>
    <cellStyle name="Normal 3 2 2 5 3 2 6" xfId="13897"/>
    <cellStyle name="Normal 3 2 2 5 3 2 7" xfId="18827"/>
    <cellStyle name="Normal 3 2 2 5 3 3" xfId="1034"/>
    <cellStyle name="Normal 3 2 2 5 3 3 2" xfId="2266"/>
    <cellStyle name="Normal 3 2 2 5 3 3 2 2" xfId="4908"/>
    <cellStyle name="Normal 3 2 2 5 3 3 2 2 2" xfId="10189"/>
    <cellStyle name="Normal 3 2 2 5 3 3 2 2 2 2" xfId="28331"/>
    <cellStyle name="Normal 3 2 2 5 3 3 2 2 3" xfId="17945"/>
    <cellStyle name="Normal 3 2 2 5 3 3 2 2 4" xfId="23051"/>
    <cellStyle name="Normal 3 2 2 5 3 3 2 3" xfId="7548"/>
    <cellStyle name="Normal 3 2 2 5 3 3 2 3 2" xfId="25691"/>
    <cellStyle name="Normal 3 2 2 5 3 3 2 4" xfId="12837"/>
    <cellStyle name="Normal 3 2 2 5 3 3 2 5" xfId="15481"/>
    <cellStyle name="Normal 3 2 2 5 3 3 2 6" xfId="20411"/>
    <cellStyle name="Normal 3 2 2 5 3 3 3" xfId="3676"/>
    <cellStyle name="Normal 3 2 2 5 3 3 3 2" xfId="8957"/>
    <cellStyle name="Normal 3 2 2 5 3 3 3 2 2" xfId="27099"/>
    <cellStyle name="Normal 3 2 2 5 3 3 3 3" xfId="16713"/>
    <cellStyle name="Normal 3 2 2 5 3 3 3 4" xfId="21819"/>
    <cellStyle name="Normal 3 2 2 5 3 3 4" xfId="6316"/>
    <cellStyle name="Normal 3 2 2 5 3 3 4 2" xfId="24459"/>
    <cellStyle name="Normal 3 2 2 5 3 3 5" xfId="11605"/>
    <cellStyle name="Normal 3 2 2 5 3 3 6" xfId="14249"/>
    <cellStyle name="Normal 3 2 2 5 3 3 7" xfId="19179"/>
    <cellStyle name="Normal 3 2 2 5 3 4" xfId="1562"/>
    <cellStyle name="Normal 3 2 2 5 3 4 2" xfId="4204"/>
    <cellStyle name="Normal 3 2 2 5 3 4 2 2" xfId="9485"/>
    <cellStyle name="Normal 3 2 2 5 3 4 2 2 2" xfId="27627"/>
    <cellStyle name="Normal 3 2 2 5 3 4 2 3" xfId="17241"/>
    <cellStyle name="Normal 3 2 2 5 3 4 2 4" xfId="22347"/>
    <cellStyle name="Normal 3 2 2 5 3 4 3" xfId="6844"/>
    <cellStyle name="Normal 3 2 2 5 3 4 3 2" xfId="24987"/>
    <cellStyle name="Normal 3 2 2 5 3 4 4" xfId="12133"/>
    <cellStyle name="Normal 3 2 2 5 3 4 5" xfId="14777"/>
    <cellStyle name="Normal 3 2 2 5 3 4 6" xfId="19707"/>
    <cellStyle name="Normal 3 2 2 5 3 5" xfId="2971"/>
    <cellStyle name="Normal 3 2 2 5 3 5 2" xfId="8253"/>
    <cellStyle name="Normal 3 2 2 5 3 5 2 2" xfId="26395"/>
    <cellStyle name="Normal 3 2 2 5 3 5 3" xfId="16009"/>
    <cellStyle name="Normal 3 2 2 5 3 5 4" xfId="21115"/>
    <cellStyle name="Normal 3 2 2 5 3 6" xfId="5612"/>
    <cellStyle name="Normal 3 2 2 5 3 6 2" xfId="23755"/>
    <cellStyle name="Normal 3 2 2 5 3 7" xfId="10907"/>
    <cellStyle name="Normal 3 2 2 5 3 8" xfId="13545"/>
    <cellStyle name="Normal 3 2 2 5 3 9" xfId="18475"/>
    <cellStyle name="Normal 3 2 2 5 4" xfId="505"/>
    <cellStyle name="Normal 3 2 2 5 4 2" xfId="1210"/>
    <cellStyle name="Normal 3 2 2 5 4 2 2" xfId="2442"/>
    <cellStyle name="Normal 3 2 2 5 4 2 2 2" xfId="5084"/>
    <cellStyle name="Normal 3 2 2 5 4 2 2 2 2" xfId="10365"/>
    <cellStyle name="Normal 3 2 2 5 4 2 2 2 2 2" xfId="28507"/>
    <cellStyle name="Normal 3 2 2 5 4 2 2 2 3" xfId="18121"/>
    <cellStyle name="Normal 3 2 2 5 4 2 2 2 4" xfId="23227"/>
    <cellStyle name="Normal 3 2 2 5 4 2 2 3" xfId="7724"/>
    <cellStyle name="Normal 3 2 2 5 4 2 2 3 2" xfId="25867"/>
    <cellStyle name="Normal 3 2 2 5 4 2 2 4" xfId="13013"/>
    <cellStyle name="Normal 3 2 2 5 4 2 2 5" xfId="15657"/>
    <cellStyle name="Normal 3 2 2 5 4 2 2 6" xfId="20587"/>
    <cellStyle name="Normal 3 2 2 5 4 2 3" xfId="3852"/>
    <cellStyle name="Normal 3 2 2 5 4 2 3 2" xfId="9133"/>
    <cellStyle name="Normal 3 2 2 5 4 2 3 2 2" xfId="27275"/>
    <cellStyle name="Normal 3 2 2 5 4 2 3 3" xfId="16889"/>
    <cellStyle name="Normal 3 2 2 5 4 2 3 4" xfId="21995"/>
    <cellStyle name="Normal 3 2 2 5 4 2 4" xfId="6492"/>
    <cellStyle name="Normal 3 2 2 5 4 2 4 2" xfId="24635"/>
    <cellStyle name="Normal 3 2 2 5 4 2 5" xfId="11781"/>
    <cellStyle name="Normal 3 2 2 5 4 2 6" xfId="14425"/>
    <cellStyle name="Normal 3 2 2 5 4 2 7" xfId="19355"/>
    <cellStyle name="Normal 3 2 2 5 4 3" xfId="1738"/>
    <cellStyle name="Normal 3 2 2 5 4 3 2" xfId="4380"/>
    <cellStyle name="Normal 3 2 2 5 4 3 2 2" xfId="9661"/>
    <cellStyle name="Normal 3 2 2 5 4 3 2 2 2" xfId="27803"/>
    <cellStyle name="Normal 3 2 2 5 4 3 2 3" xfId="17417"/>
    <cellStyle name="Normal 3 2 2 5 4 3 2 4" xfId="22523"/>
    <cellStyle name="Normal 3 2 2 5 4 3 3" xfId="7020"/>
    <cellStyle name="Normal 3 2 2 5 4 3 3 2" xfId="25163"/>
    <cellStyle name="Normal 3 2 2 5 4 3 4" xfId="12309"/>
    <cellStyle name="Normal 3 2 2 5 4 3 5" xfId="14953"/>
    <cellStyle name="Normal 3 2 2 5 4 3 6" xfId="19883"/>
    <cellStyle name="Normal 3 2 2 5 4 4" xfId="3147"/>
    <cellStyle name="Normal 3 2 2 5 4 4 2" xfId="8429"/>
    <cellStyle name="Normal 3 2 2 5 4 4 2 2" xfId="26571"/>
    <cellStyle name="Normal 3 2 2 5 4 4 3" xfId="16185"/>
    <cellStyle name="Normal 3 2 2 5 4 4 4" xfId="21291"/>
    <cellStyle name="Normal 3 2 2 5 4 5" xfId="5788"/>
    <cellStyle name="Normal 3 2 2 5 4 5 2" xfId="23931"/>
    <cellStyle name="Normal 3 2 2 5 4 6" xfId="11079"/>
    <cellStyle name="Normal 3 2 2 5 4 7" xfId="13721"/>
    <cellStyle name="Normal 3 2 2 5 4 8" xfId="18651"/>
    <cellStyle name="Normal 3 2 2 5 5" xfId="858"/>
    <cellStyle name="Normal 3 2 2 5 5 2" xfId="2090"/>
    <cellStyle name="Normal 3 2 2 5 5 2 2" xfId="4732"/>
    <cellStyle name="Normal 3 2 2 5 5 2 2 2" xfId="10013"/>
    <cellStyle name="Normal 3 2 2 5 5 2 2 2 2" xfId="28155"/>
    <cellStyle name="Normal 3 2 2 5 5 2 2 3" xfId="17769"/>
    <cellStyle name="Normal 3 2 2 5 5 2 2 4" xfId="22875"/>
    <cellStyle name="Normal 3 2 2 5 5 2 3" xfId="7372"/>
    <cellStyle name="Normal 3 2 2 5 5 2 3 2" xfId="25515"/>
    <cellStyle name="Normal 3 2 2 5 5 2 4" xfId="12661"/>
    <cellStyle name="Normal 3 2 2 5 5 2 5" xfId="15305"/>
    <cellStyle name="Normal 3 2 2 5 5 2 6" xfId="20235"/>
    <cellStyle name="Normal 3 2 2 5 5 3" xfId="3500"/>
    <cellStyle name="Normal 3 2 2 5 5 3 2" xfId="8781"/>
    <cellStyle name="Normal 3 2 2 5 5 3 2 2" xfId="26923"/>
    <cellStyle name="Normal 3 2 2 5 5 3 3" xfId="16537"/>
    <cellStyle name="Normal 3 2 2 5 5 3 4" xfId="21643"/>
    <cellStyle name="Normal 3 2 2 5 5 4" xfId="6140"/>
    <cellStyle name="Normal 3 2 2 5 5 4 2" xfId="24283"/>
    <cellStyle name="Normal 3 2 2 5 5 5" xfId="11429"/>
    <cellStyle name="Normal 3 2 2 5 5 6" xfId="14073"/>
    <cellStyle name="Normal 3 2 2 5 5 7" xfId="19003"/>
    <cellStyle name="Normal 3 2 2 5 6" xfId="1386"/>
    <cellStyle name="Normal 3 2 2 5 6 2" xfId="4028"/>
    <cellStyle name="Normal 3 2 2 5 6 2 2" xfId="9309"/>
    <cellStyle name="Normal 3 2 2 5 6 2 2 2" xfId="27451"/>
    <cellStyle name="Normal 3 2 2 5 6 2 3" xfId="17065"/>
    <cellStyle name="Normal 3 2 2 5 6 2 4" xfId="22171"/>
    <cellStyle name="Normal 3 2 2 5 6 3" xfId="6668"/>
    <cellStyle name="Normal 3 2 2 5 6 3 2" xfId="24811"/>
    <cellStyle name="Normal 3 2 2 5 6 4" xfId="11957"/>
    <cellStyle name="Normal 3 2 2 5 6 5" xfId="14601"/>
    <cellStyle name="Normal 3 2 2 5 6 6" xfId="19531"/>
    <cellStyle name="Normal 3 2 2 5 7" xfId="2618"/>
    <cellStyle name="Normal 3 2 2 5 7 2" xfId="5260"/>
    <cellStyle name="Normal 3 2 2 5 7 2 2" xfId="10541"/>
    <cellStyle name="Normal 3 2 2 5 7 2 2 2" xfId="28683"/>
    <cellStyle name="Normal 3 2 2 5 7 2 3" xfId="23403"/>
    <cellStyle name="Normal 3 2 2 5 7 3" xfId="7900"/>
    <cellStyle name="Normal 3 2 2 5 7 3 2" xfId="26043"/>
    <cellStyle name="Normal 3 2 2 5 7 4" xfId="13189"/>
    <cellStyle name="Normal 3 2 2 5 7 5" xfId="15833"/>
    <cellStyle name="Normal 3 2 2 5 7 6" xfId="20763"/>
    <cellStyle name="Normal 3 2 2 5 8" xfId="2795"/>
    <cellStyle name="Normal 3 2 2 5 8 2" xfId="8077"/>
    <cellStyle name="Normal 3 2 2 5 8 2 2" xfId="26219"/>
    <cellStyle name="Normal 3 2 2 5 8 3" xfId="20939"/>
    <cellStyle name="Normal 3 2 2 5 9" xfId="5436"/>
    <cellStyle name="Normal 3 2 2 5 9 2" xfId="23579"/>
    <cellStyle name="Normal 3 2 2 6" xfId="182"/>
    <cellStyle name="Normal 3 2 2 6 10" xfId="13408"/>
    <cellStyle name="Normal 3 2 2 6 11" xfId="18338"/>
    <cellStyle name="Normal 3 2 2 6 2" xfId="368"/>
    <cellStyle name="Normal 3 2 2 6 2 2" xfId="721"/>
    <cellStyle name="Normal 3 2 2 6 2 2 2" xfId="1953"/>
    <cellStyle name="Normal 3 2 2 6 2 2 2 2" xfId="4595"/>
    <cellStyle name="Normal 3 2 2 6 2 2 2 2 2" xfId="9876"/>
    <cellStyle name="Normal 3 2 2 6 2 2 2 2 2 2" xfId="28018"/>
    <cellStyle name="Normal 3 2 2 6 2 2 2 2 3" xfId="17632"/>
    <cellStyle name="Normal 3 2 2 6 2 2 2 2 4" xfId="22738"/>
    <cellStyle name="Normal 3 2 2 6 2 2 2 3" xfId="7235"/>
    <cellStyle name="Normal 3 2 2 6 2 2 2 3 2" xfId="25378"/>
    <cellStyle name="Normal 3 2 2 6 2 2 2 4" xfId="12524"/>
    <cellStyle name="Normal 3 2 2 6 2 2 2 5" xfId="15168"/>
    <cellStyle name="Normal 3 2 2 6 2 2 2 6" xfId="20098"/>
    <cellStyle name="Normal 3 2 2 6 2 2 3" xfId="3363"/>
    <cellStyle name="Normal 3 2 2 6 2 2 3 2" xfId="8644"/>
    <cellStyle name="Normal 3 2 2 6 2 2 3 2 2" xfId="26786"/>
    <cellStyle name="Normal 3 2 2 6 2 2 3 3" xfId="16400"/>
    <cellStyle name="Normal 3 2 2 6 2 2 3 4" xfId="21506"/>
    <cellStyle name="Normal 3 2 2 6 2 2 4" xfId="6003"/>
    <cellStyle name="Normal 3 2 2 6 2 2 4 2" xfId="24146"/>
    <cellStyle name="Normal 3 2 2 6 2 2 5" xfId="11292"/>
    <cellStyle name="Normal 3 2 2 6 2 2 6" xfId="13936"/>
    <cellStyle name="Normal 3 2 2 6 2 2 7" xfId="18866"/>
    <cellStyle name="Normal 3 2 2 6 2 3" xfId="1073"/>
    <cellStyle name="Normal 3 2 2 6 2 3 2" xfId="2305"/>
    <cellStyle name="Normal 3 2 2 6 2 3 2 2" xfId="4947"/>
    <cellStyle name="Normal 3 2 2 6 2 3 2 2 2" xfId="10228"/>
    <cellStyle name="Normal 3 2 2 6 2 3 2 2 2 2" xfId="28370"/>
    <cellStyle name="Normal 3 2 2 6 2 3 2 2 3" xfId="17984"/>
    <cellStyle name="Normal 3 2 2 6 2 3 2 2 4" xfId="23090"/>
    <cellStyle name="Normal 3 2 2 6 2 3 2 3" xfId="7587"/>
    <cellStyle name="Normal 3 2 2 6 2 3 2 3 2" xfId="25730"/>
    <cellStyle name="Normal 3 2 2 6 2 3 2 4" xfId="12876"/>
    <cellStyle name="Normal 3 2 2 6 2 3 2 5" xfId="15520"/>
    <cellStyle name="Normal 3 2 2 6 2 3 2 6" xfId="20450"/>
    <cellStyle name="Normal 3 2 2 6 2 3 3" xfId="3715"/>
    <cellStyle name="Normal 3 2 2 6 2 3 3 2" xfId="8996"/>
    <cellStyle name="Normal 3 2 2 6 2 3 3 2 2" xfId="27138"/>
    <cellStyle name="Normal 3 2 2 6 2 3 3 3" xfId="16752"/>
    <cellStyle name="Normal 3 2 2 6 2 3 3 4" xfId="21858"/>
    <cellStyle name="Normal 3 2 2 6 2 3 4" xfId="6355"/>
    <cellStyle name="Normal 3 2 2 6 2 3 4 2" xfId="24498"/>
    <cellStyle name="Normal 3 2 2 6 2 3 5" xfId="11644"/>
    <cellStyle name="Normal 3 2 2 6 2 3 6" xfId="14288"/>
    <cellStyle name="Normal 3 2 2 6 2 3 7" xfId="19218"/>
    <cellStyle name="Normal 3 2 2 6 2 4" xfId="1601"/>
    <cellStyle name="Normal 3 2 2 6 2 4 2" xfId="4243"/>
    <cellStyle name="Normal 3 2 2 6 2 4 2 2" xfId="9524"/>
    <cellStyle name="Normal 3 2 2 6 2 4 2 2 2" xfId="27666"/>
    <cellStyle name="Normal 3 2 2 6 2 4 2 3" xfId="17280"/>
    <cellStyle name="Normal 3 2 2 6 2 4 2 4" xfId="22386"/>
    <cellStyle name="Normal 3 2 2 6 2 4 3" xfId="6883"/>
    <cellStyle name="Normal 3 2 2 6 2 4 3 2" xfId="25026"/>
    <cellStyle name="Normal 3 2 2 6 2 4 4" xfId="12172"/>
    <cellStyle name="Normal 3 2 2 6 2 4 5" xfId="14816"/>
    <cellStyle name="Normal 3 2 2 6 2 4 6" xfId="19746"/>
    <cellStyle name="Normal 3 2 2 6 2 5" xfId="3010"/>
    <cellStyle name="Normal 3 2 2 6 2 5 2" xfId="8292"/>
    <cellStyle name="Normal 3 2 2 6 2 5 2 2" xfId="26434"/>
    <cellStyle name="Normal 3 2 2 6 2 5 3" xfId="16048"/>
    <cellStyle name="Normal 3 2 2 6 2 5 4" xfId="21154"/>
    <cellStyle name="Normal 3 2 2 6 2 6" xfId="5651"/>
    <cellStyle name="Normal 3 2 2 6 2 6 2" xfId="23794"/>
    <cellStyle name="Normal 3 2 2 6 2 7" xfId="10946"/>
    <cellStyle name="Normal 3 2 2 6 2 8" xfId="13584"/>
    <cellStyle name="Normal 3 2 2 6 2 9" xfId="18514"/>
    <cellStyle name="Normal 3 2 2 6 3" xfId="544"/>
    <cellStyle name="Normal 3 2 2 6 3 2" xfId="1249"/>
    <cellStyle name="Normal 3 2 2 6 3 2 2" xfId="2481"/>
    <cellStyle name="Normal 3 2 2 6 3 2 2 2" xfId="5123"/>
    <cellStyle name="Normal 3 2 2 6 3 2 2 2 2" xfId="10404"/>
    <cellStyle name="Normal 3 2 2 6 3 2 2 2 2 2" xfId="28546"/>
    <cellStyle name="Normal 3 2 2 6 3 2 2 2 3" xfId="18160"/>
    <cellStyle name="Normal 3 2 2 6 3 2 2 2 4" xfId="23266"/>
    <cellStyle name="Normal 3 2 2 6 3 2 2 3" xfId="7763"/>
    <cellStyle name="Normal 3 2 2 6 3 2 2 3 2" xfId="25906"/>
    <cellStyle name="Normal 3 2 2 6 3 2 2 4" xfId="13052"/>
    <cellStyle name="Normal 3 2 2 6 3 2 2 5" xfId="15696"/>
    <cellStyle name="Normal 3 2 2 6 3 2 2 6" xfId="20626"/>
    <cellStyle name="Normal 3 2 2 6 3 2 3" xfId="3891"/>
    <cellStyle name="Normal 3 2 2 6 3 2 3 2" xfId="9172"/>
    <cellStyle name="Normal 3 2 2 6 3 2 3 2 2" xfId="27314"/>
    <cellStyle name="Normal 3 2 2 6 3 2 3 3" xfId="16928"/>
    <cellStyle name="Normal 3 2 2 6 3 2 3 4" xfId="22034"/>
    <cellStyle name="Normal 3 2 2 6 3 2 4" xfId="6531"/>
    <cellStyle name="Normal 3 2 2 6 3 2 4 2" xfId="24674"/>
    <cellStyle name="Normal 3 2 2 6 3 2 5" xfId="11820"/>
    <cellStyle name="Normal 3 2 2 6 3 2 6" xfId="14464"/>
    <cellStyle name="Normal 3 2 2 6 3 2 7" xfId="19394"/>
    <cellStyle name="Normal 3 2 2 6 3 3" xfId="1777"/>
    <cellStyle name="Normal 3 2 2 6 3 3 2" xfId="4419"/>
    <cellStyle name="Normal 3 2 2 6 3 3 2 2" xfId="9700"/>
    <cellStyle name="Normal 3 2 2 6 3 3 2 2 2" xfId="27842"/>
    <cellStyle name="Normal 3 2 2 6 3 3 2 3" xfId="17456"/>
    <cellStyle name="Normal 3 2 2 6 3 3 2 4" xfId="22562"/>
    <cellStyle name="Normal 3 2 2 6 3 3 3" xfId="7059"/>
    <cellStyle name="Normal 3 2 2 6 3 3 3 2" xfId="25202"/>
    <cellStyle name="Normal 3 2 2 6 3 3 4" xfId="12348"/>
    <cellStyle name="Normal 3 2 2 6 3 3 5" xfId="14992"/>
    <cellStyle name="Normal 3 2 2 6 3 3 6" xfId="19922"/>
    <cellStyle name="Normal 3 2 2 6 3 4" xfId="3186"/>
    <cellStyle name="Normal 3 2 2 6 3 4 2" xfId="8468"/>
    <cellStyle name="Normal 3 2 2 6 3 4 2 2" xfId="26610"/>
    <cellStyle name="Normal 3 2 2 6 3 4 3" xfId="16224"/>
    <cellStyle name="Normal 3 2 2 6 3 4 4" xfId="21330"/>
    <cellStyle name="Normal 3 2 2 6 3 5" xfId="5827"/>
    <cellStyle name="Normal 3 2 2 6 3 5 2" xfId="23970"/>
    <cellStyle name="Normal 3 2 2 6 3 6" xfId="11118"/>
    <cellStyle name="Normal 3 2 2 6 3 7" xfId="13760"/>
    <cellStyle name="Normal 3 2 2 6 3 8" xfId="18690"/>
    <cellStyle name="Normal 3 2 2 6 4" xfId="897"/>
    <cellStyle name="Normal 3 2 2 6 4 2" xfId="2129"/>
    <cellStyle name="Normal 3 2 2 6 4 2 2" xfId="4771"/>
    <cellStyle name="Normal 3 2 2 6 4 2 2 2" xfId="10052"/>
    <cellStyle name="Normal 3 2 2 6 4 2 2 2 2" xfId="28194"/>
    <cellStyle name="Normal 3 2 2 6 4 2 2 3" xfId="17808"/>
    <cellStyle name="Normal 3 2 2 6 4 2 2 4" xfId="22914"/>
    <cellStyle name="Normal 3 2 2 6 4 2 3" xfId="7411"/>
    <cellStyle name="Normal 3 2 2 6 4 2 3 2" xfId="25554"/>
    <cellStyle name="Normal 3 2 2 6 4 2 4" xfId="12700"/>
    <cellStyle name="Normal 3 2 2 6 4 2 5" xfId="15344"/>
    <cellStyle name="Normal 3 2 2 6 4 2 6" xfId="20274"/>
    <cellStyle name="Normal 3 2 2 6 4 3" xfId="3539"/>
    <cellStyle name="Normal 3 2 2 6 4 3 2" xfId="8820"/>
    <cellStyle name="Normal 3 2 2 6 4 3 2 2" xfId="26962"/>
    <cellStyle name="Normal 3 2 2 6 4 3 3" xfId="16576"/>
    <cellStyle name="Normal 3 2 2 6 4 3 4" xfId="21682"/>
    <cellStyle name="Normal 3 2 2 6 4 4" xfId="6179"/>
    <cellStyle name="Normal 3 2 2 6 4 4 2" xfId="24322"/>
    <cellStyle name="Normal 3 2 2 6 4 5" xfId="11468"/>
    <cellStyle name="Normal 3 2 2 6 4 6" xfId="14112"/>
    <cellStyle name="Normal 3 2 2 6 4 7" xfId="19042"/>
    <cellStyle name="Normal 3 2 2 6 5" xfId="1425"/>
    <cellStyle name="Normal 3 2 2 6 5 2" xfId="4067"/>
    <cellStyle name="Normal 3 2 2 6 5 2 2" xfId="9348"/>
    <cellStyle name="Normal 3 2 2 6 5 2 2 2" xfId="27490"/>
    <cellStyle name="Normal 3 2 2 6 5 2 3" xfId="17104"/>
    <cellStyle name="Normal 3 2 2 6 5 2 4" xfId="22210"/>
    <cellStyle name="Normal 3 2 2 6 5 3" xfId="6707"/>
    <cellStyle name="Normal 3 2 2 6 5 3 2" xfId="24850"/>
    <cellStyle name="Normal 3 2 2 6 5 4" xfId="11996"/>
    <cellStyle name="Normal 3 2 2 6 5 5" xfId="14640"/>
    <cellStyle name="Normal 3 2 2 6 5 6" xfId="19570"/>
    <cellStyle name="Normal 3 2 2 6 6" xfId="2657"/>
    <cellStyle name="Normal 3 2 2 6 6 2" xfId="5299"/>
    <cellStyle name="Normal 3 2 2 6 6 2 2" xfId="10580"/>
    <cellStyle name="Normal 3 2 2 6 6 2 2 2" xfId="28722"/>
    <cellStyle name="Normal 3 2 2 6 6 2 3" xfId="23442"/>
    <cellStyle name="Normal 3 2 2 6 6 3" xfId="7939"/>
    <cellStyle name="Normal 3 2 2 6 6 3 2" xfId="26082"/>
    <cellStyle name="Normal 3 2 2 6 6 4" xfId="13228"/>
    <cellStyle name="Normal 3 2 2 6 6 5" xfId="15872"/>
    <cellStyle name="Normal 3 2 2 6 6 6" xfId="20802"/>
    <cellStyle name="Normal 3 2 2 6 7" xfId="2834"/>
    <cellStyle name="Normal 3 2 2 6 7 2" xfId="8116"/>
    <cellStyle name="Normal 3 2 2 6 7 2 2" xfId="26258"/>
    <cellStyle name="Normal 3 2 2 6 7 3" xfId="20978"/>
    <cellStyle name="Normal 3 2 2 6 8" xfId="5475"/>
    <cellStyle name="Normal 3 2 2 6 8 2" xfId="23618"/>
    <cellStyle name="Normal 3 2 2 6 9" xfId="10768"/>
    <cellStyle name="Normal 3 2 2 7" xfId="280"/>
    <cellStyle name="Normal 3 2 2 7 2" xfId="632"/>
    <cellStyle name="Normal 3 2 2 7 2 2" xfId="1864"/>
    <cellStyle name="Normal 3 2 2 7 2 2 2" xfId="4506"/>
    <cellStyle name="Normal 3 2 2 7 2 2 2 2" xfId="9787"/>
    <cellStyle name="Normal 3 2 2 7 2 2 2 2 2" xfId="27929"/>
    <cellStyle name="Normal 3 2 2 7 2 2 2 3" xfId="17543"/>
    <cellStyle name="Normal 3 2 2 7 2 2 2 4" xfId="22649"/>
    <cellStyle name="Normal 3 2 2 7 2 2 3" xfId="7146"/>
    <cellStyle name="Normal 3 2 2 7 2 2 3 2" xfId="25289"/>
    <cellStyle name="Normal 3 2 2 7 2 2 4" xfId="12435"/>
    <cellStyle name="Normal 3 2 2 7 2 2 5" xfId="15079"/>
    <cellStyle name="Normal 3 2 2 7 2 2 6" xfId="20009"/>
    <cellStyle name="Normal 3 2 2 7 2 3" xfId="3274"/>
    <cellStyle name="Normal 3 2 2 7 2 3 2" xfId="8555"/>
    <cellStyle name="Normal 3 2 2 7 2 3 2 2" xfId="26697"/>
    <cellStyle name="Normal 3 2 2 7 2 3 3" xfId="16311"/>
    <cellStyle name="Normal 3 2 2 7 2 3 4" xfId="21417"/>
    <cellStyle name="Normal 3 2 2 7 2 4" xfId="5914"/>
    <cellStyle name="Normal 3 2 2 7 2 4 2" xfId="24057"/>
    <cellStyle name="Normal 3 2 2 7 2 5" xfId="11203"/>
    <cellStyle name="Normal 3 2 2 7 2 6" xfId="13847"/>
    <cellStyle name="Normal 3 2 2 7 2 7" xfId="18777"/>
    <cellStyle name="Normal 3 2 2 7 3" xfId="984"/>
    <cellStyle name="Normal 3 2 2 7 3 2" xfId="2216"/>
    <cellStyle name="Normal 3 2 2 7 3 2 2" xfId="4858"/>
    <cellStyle name="Normal 3 2 2 7 3 2 2 2" xfId="10139"/>
    <cellStyle name="Normal 3 2 2 7 3 2 2 2 2" xfId="28281"/>
    <cellStyle name="Normal 3 2 2 7 3 2 2 3" xfId="17895"/>
    <cellStyle name="Normal 3 2 2 7 3 2 2 4" xfId="23001"/>
    <cellStyle name="Normal 3 2 2 7 3 2 3" xfId="7498"/>
    <cellStyle name="Normal 3 2 2 7 3 2 3 2" xfId="25641"/>
    <cellStyle name="Normal 3 2 2 7 3 2 4" xfId="12787"/>
    <cellStyle name="Normal 3 2 2 7 3 2 5" xfId="15431"/>
    <cellStyle name="Normal 3 2 2 7 3 2 6" xfId="20361"/>
    <cellStyle name="Normal 3 2 2 7 3 3" xfId="3626"/>
    <cellStyle name="Normal 3 2 2 7 3 3 2" xfId="8907"/>
    <cellStyle name="Normal 3 2 2 7 3 3 2 2" xfId="27049"/>
    <cellStyle name="Normal 3 2 2 7 3 3 3" xfId="16663"/>
    <cellStyle name="Normal 3 2 2 7 3 3 4" xfId="21769"/>
    <cellStyle name="Normal 3 2 2 7 3 4" xfId="6266"/>
    <cellStyle name="Normal 3 2 2 7 3 4 2" xfId="24409"/>
    <cellStyle name="Normal 3 2 2 7 3 5" xfId="11555"/>
    <cellStyle name="Normal 3 2 2 7 3 6" xfId="14199"/>
    <cellStyle name="Normal 3 2 2 7 3 7" xfId="19129"/>
    <cellStyle name="Normal 3 2 2 7 4" xfId="1512"/>
    <cellStyle name="Normal 3 2 2 7 4 2" xfId="4154"/>
    <cellStyle name="Normal 3 2 2 7 4 2 2" xfId="9435"/>
    <cellStyle name="Normal 3 2 2 7 4 2 2 2" xfId="27577"/>
    <cellStyle name="Normal 3 2 2 7 4 2 3" xfId="17191"/>
    <cellStyle name="Normal 3 2 2 7 4 2 4" xfId="22297"/>
    <cellStyle name="Normal 3 2 2 7 4 3" xfId="6794"/>
    <cellStyle name="Normal 3 2 2 7 4 3 2" xfId="24937"/>
    <cellStyle name="Normal 3 2 2 7 4 4" xfId="12083"/>
    <cellStyle name="Normal 3 2 2 7 4 5" xfId="14727"/>
    <cellStyle name="Normal 3 2 2 7 4 6" xfId="19657"/>
    <cellStyle name="Normal 3 2 2 7 5" xfId="2921"/>
    <cellStyle name="Normal 3 2 2 7 5 2" xfId="8203"/>
    <cellStyle name="Normal 3 2 2 7 5 2 2" xfId="26345"/>
    <cellStyle name="Normal 3 2 2 7 5 3" xfId="15959"/>
    <cellStyle name="Normal 3 2 2 7 5 4" xfId="21065"/>
    <cellStyle name="Normal 3 2 2 7 6" xfId="5562"/>
    <cellStyle name="Normal 3 2 2 7 6 2" xfId="23705"/>
    <cellStyle name="Normal 3 2 2 7 7" xfId="10860"/>
    <cellStyle name="Normal 3 2 2 7 8" xfId="13495"/>
    <cellStyle name="Normal 3 2 2 7 9" xfId="18426"/>
    <cellStyle name="Normal 3 2 2 8" xfId="455"/>
    <cellStyle name="Normal 3 2 2 8 2" xfId="1160"/>
    <cellStyle name="Normal 3 2 2 8 2 2" xfId="2392"/>
    <cellStyle name="Normal 3 2 2 8 2 2 2" xfId="5034"/>
    <cellStyle name="Normal 3 2 2 8 2 2 2 2" xfId="10315"/>
    <cellStyle name="Normal 3 2 2 8 2 2 2 2 2" xfId="28457"/>
    <cellStyle name="Normal 3 2 2 8 2 2 2 3" xfId="18071"/>
    <cellStyle name="Normal 3 2 2 8 2 2 2 4" xfId="23177"/>
    <cellStyle name="Normal 3 2 2 8 2 2 3" xfId="7674"/>
    <cellStyle name="Normal 3 2 2 8 2 2 3 2" xfId="25817"/>
    <cellStyle name="Normal 3 2 2 8 2 2 4" xfId="12963"/>
    <cellStyle name="Normal 3 2 2 8 2 2 5" xfId="15607"/>
    <cellStyle name="Normal 3 2 2 8 2 2 6" xfId="20537"/>
    <cellStyle name="Normal 3 2 2 8 2 3" xfId="3802"/>
    <cellStyle name="Normal 3 2 2 8 2 3 2" xfId="9083"/>
    <cellStyle name="Normal 3 2 2 8 2 3 2 2" xfId="27225"/>
    <cellStyle name="Normal 3 2 2 8 2 3 3" xfId="16839"/>
    <cellStyle name="Normal 3 2 2 8 2 3 4" xfId="21945"/>
    <cellStyle name="Normal 3 2 2 8 2 4" xfId="6442"/>
    <cellStyle name="Normal 3 2 2 8 2 4 2" xfId="24585"/>
    <cellStyle name="Normal 3 2 2 8 2 5" xfId="11731"/>
    <cellStyle name="Normal 3 2 2 8 2 6" xfId="14375"/>
    <cellStyle name="Normal 3 2 2 8 2 7" xfId="19305"/>
    <cellStyle name="Normal 3 2 2 8 3" xfId="1688"/>
    <cellStyle name="Normal 3 2 2 8 3 2" xfId="4330"/>
    <cellStyle name="Normal 3 2 2 8 3 2 2" xfId="9611"/>
    <cellStyle name="Normal 3 2 2 8 3 2 2 2" xfId="27753"/>
    <cellStyle name="Normal 3 2 2 8 3 2 3" xfId="17367"/>
    <cellStyle name="Normal 3 2 2 8 3 2 4" xfId="22473"/>
    <cellStyle name="Normal 3 2 2 8 3 3" xfId="6970"/>
    <cellStyle name="Normal 3 2 2 8 3 3 2" xfId="25113"/>
    <cellStyle name="Normal 3 2 2 8 3 4" xfId="12259"/>
    <cellStyle name="Normal 3 2 2 8 3 5" xfId="14903"/>
    <cellStyle name="Normal 3 2 2 8 3 6" xfId="19833"/>
    <cellStyle name="Normal 3 2 2 8 4" xfId="3097"/>
    <cellStyle name="Normal 3 2 2 8 4 2" xfId="8379"/>
    <cellStyle name="Normal 3 2 2 8 4 2 2" xfId="26521"/>
    <cellStyle name="Normal 3 2 2 8 4 3" xfId="16135"/>
    <cellStyle name="Normal 3 2 2 8 4 4" xfId="21241"/>
    <cellStyle name="Normal 3 2 2 8 5" xfId="5738"/>
    <cellStyle name="Normal 3 2 2 8 5 2" xfId="23881"/>
    <cellStyle name="Normal 3 2 2 8 6" xfId="11031"/>
    <cellStyle name="Normal 3 2 2 8 7" xfId="13671"/>
    <cellStyle name="Normal 3 2 2 8 8" xfId="18601"/>
    <cellStyle name="Normal 3 2 2 9" xfId="808"/>
    <cellStyle name="Normal 3 2 2 9 2" xfId="2040"/>
    <cellStyle name="Normal 3 2 2 9 2 2" xfId="4682"/>
    <cellStyle name="Normal 3 2 2 9 2 2 2" xfId="9963"/>
    <cellStyle name="Normal 3 2 2 9 2 2 2 2" xfId="28105"/>
    <cellStyle name="Normal 3 2 2 9 2 2 3" xfId="17719"/>
    <cellStyle name="Normal 3 2 2 9 2 2 4" xfId="22825"/>
    <cellStyle name="Normal 3 2 2 9 2 3" xfId="7322"/>
    <cellStyle name="Normal 3 2 2 9 2 3 2" xfId="25465"/>
    <cellStyle name="Normal 3 2 2 9 2 4" xfId="12611"/>
    <cellStyle name="Normal 3 2 2 9 2 5" xfId="15255"/>
    <cellStyle name="Normal 3 2 2 9 2 6" xfId="20185"/>
    <cellStyle name="Normal 3 2 2 9 3" xfId="3450"/>
    <cellStyle name="Normal 3 2 2 9 3 2" xfId="8731"/>
    <cellStyle name="Normal 3 2 2 9 3 2 2" xfId="26873"/>
    <cellStyle name="Normal 3 2 2 9 3 3" xfId="16487"/>
    <cellStyle name="Normal 3 2 2 9 3 4" xfId="21593"/>
    <cellStyle name="Normal 3 2 2 9 4" xfId="6090"/>
    <cellStyle name="Normal 3 2 2 9 4 2" xfId="24233"/>
    <cellStyle name="Normal 3 2 2 9 5" xfId="11379"/>
    <cellStyle name="Normal 3 2 2 9 6" xfId="14023"/>
    <cellStyle name="Normal 3 2 2 9 7" xfId="18953"/>
    <cellStyle name="Normal 3 2 3" xfId="53"/>
    <cellStyle name="Normal 3 2 3 10" xfId="1340"/>
    <cellStyle name="Normal 3 2 3 10 2" xfId="3982"/>
    <cellStyle name="Normal 3 2 3 10 2 2" xfId="9263"/>
    <cellStyle name="Normal 3 2 3 10 2 2 2" xfId="27405"/>
    <cellStyle name="Normal 3 2 3 10 2 3" xfId="17019"/>
    <cellStyle name="Normal 3 2 3 10 2 4" xfId="22125"/>
    <cellStyle name="Normal 3 2 3 10 3" xfId="6622"/>
    <cellStyle name="Normal 3 2 3 10 3 2" xfId="24765"/>
    <cellStyle name="Normal 3 2 3 10 4" xfId="11911"/>
    <cellStyle name="Normal 3 2 3 10 5" xfId="14555"/>
    <cellStyle name="Normal 3 2 3 10 6" xfId="19485"/>
    <cellStyle name="Normal 3 2 3 11" xfId="2572"/>
    <cellStyle name="Normal 3 2 3 11 2" xfId="5214"/>
    <cellStyle name="Normal 3 2 3 11 2 2" xfId="10495"/>
    <cellStyle name="Normal 3 2 3 11 2 2 2" xfId="28637"/>
    <cellStyle name="Normal 3 2 3 11 2 3" xfId="23357"/>
    <cellStyle name="Normal 3 2 3 11 3" xfId="7854"/>
    <cellStyle name="Normal 3 2 3 11 3 2" xfId="25997"/>
    <cellStyle name="Normal 3 2 3 11 4" xfId="13143"/>
    <cellStyle name="Normal 3 2 3 11 5" xfId="15787"/>
    <cellStyle name="Normal 3 2 3 11 6" xfId="20717"/>
    <cellStyle name="Normal 3 2 3 12" xfId="2748"/>
    <cellStyle name="Normal 3 2 3 12 2" xfId="8030"/>
    <cellStyle name="Normal 3 2 3 12 2 2" xfId="26173"/>
    <cellStyle name="Normal 3 2 3 12 3" xfId="20893"/>
    <cellStyle name="Normal 3 2 3 13" xfId="5390"/>
    <cellStyle name="Normal 3 2 3 13 2" xfId="23533"/>
    <cellStyle name="Normal 3 2 3 14" xfId="13323"/>
    <cellStyle name="Normal 3 2 3 15" xfId="18252"/>
    <cellStyle name="Normal 3 2 3 2" xfId="71"/>
    <cellStyle name="Normal 3 2 3 2 2" xfId="160"/>
    <cellStyle name="Normal 3 2 3 2 2 10" xfId="10746"/>
    <cellStyle name="Normal 3 2 3 2 2 11" xfId="13339"/>
    <cellStyle name="Normal 3 2 3 2 2 12" xfId="18268"/>
    <cellStyle name="Normal 3 2 3 2 2 2" xfId="259"/>
    <cellStyle name="Normal 3 2 3 2 2 2 2" xfId="652"/>
    <cellStyle name="Normal 3 2 3 2 2 2 2 2" xfId="1884"/>
    <cellStyle name="Normal 3 2 3 2 2 2 2 2 2" xfId="4526"/>
    <cellStyle name="Normal 3 2 3 2 2 2 2 2 2 2" xfId="9807"/>
    <cellStyle name="Normal 3 2 3 2 2 2 2 2 2 2 2" xfId="27949"/>
    <cellStyle name="Normal 3 2 3 2 2 2 2 2 2 3" xfId="17563"/>
    <cellStyle name="Normal 3 2 3 2 2 2 2 2 2 4" xfId="22669"/>
    <cellStyle name="Normal 3 2 3 2 2 2 2 2 3" xfId="7166"/>
    <cellStyle name="Normal 3 2 3 2 2 2 2 2 3 2" xfId="25309"/>
    <cellStyle name="Normal 3 2 3 2 2 2 2 2 4" xfId="12455"/>
    <cellStyle name="Normal 3 2 3 2 2 2 2 2 5" xfId="15099"/>
    <cellStyle name="Normal 3 2 3 2 2 2 2 2 6" xfId="20029"/>
    <cellStyle name="Normal 3 2 3 2 2 2 2 3" xfId="3294"/>
    <cellStyle name="Normal 3 2 3 2 2 2 2 3 2" xfId="8575"/>
    <cellStyle name="Normal 3 2 3 2 2 2 2 3 2 2" xfId="26717"/>
    <cellStyle name="Normal 3 2 3 2 2 2 2 3 3" xfId="16331"/>
    <cellStyle name="Normal 3 2 3 2 2 2 2 3 4" xfId="21437"/>
    <cellStyle name="Normal 3 2 3 2 2 2 2 4" xfId="5934"/>
    <cellStyle name="Normal 3 2 3 2 2 2 2 4 2" xfId="24077"/>
    <cellStyle name="Normal 3 2 3 2 2 2 2 5" xfId="11223"/>
    <cellStyle name="Normal 3 2 3 2 2 2 2 6" xfId="13867"/>
    <cellStyle name="Normal 3 2 3 2 2 2 2 7" xfId="18797"/>
    <cellStyle name="Normal 3 2 3 2 2 2 3" xfId="1004"/>
    <cellStyle name="Normal 3 2 3 2 2 2 3 2" xfId="2236"/>
    <cellStyle name="Normal 3 2 3 2 2 2 3 2 2" xfId="4878"/>
    <cellStyle name="Normal 3 2 3 2 2 2 3 2 2 2" xfId="10159"/>
    <cellStyle name="Normal 3 2 3 2 2 2 3 2 2 2 2" xfId="28301"/>
    <cellStyle name="Normal 3 2 3 2 2 2 3 2 2 3" xfId="17915"/>
    <cellStyle name="Normal 3 2 3 2 2 2 3 2 2 4" xfId="23021"/>
    <cellStyle name="Normal 3 2 3 2 2 2 3 2 3" xfId="7518"/>
    <cellStyle name="Normal 3 2 3 2 2 2 3 2 3 2" xfId="25661"/>
    <cellStyle name="Normal 3 2 3 2 2 2 3 2 4" xfId="12807"/>
    <cellStyle name="Normal 3 2 3 2 2 2 3 2 5" xfId="15451"/>
    <cellStyle name="Normal 3 2 3 2 2 2 3 2 6" xfId="20381"/>
    <cellStyle name="Normal 3 2 3 2 2 2 3 3" xfId="3646"/>
    <cellStyle name="Normal 3 2 3 2 2 2 3 3 2" xfId="8927"/>
    <cellStyle name="Normal 3 2 3 2 2 2 3 3 2 2" xfId="27069"/>
    <cellStyle name="Normal 3 2 3 2 2 2 3 3 3" xfId="16683"/>
    <cellStyle name="Normal 3 2 3 2 2 2 3 3 4" xfId="21789"/>
    <cellStyle name="Normal 3 2 3 2 2 2 3 4" xfId="6286"/>
    <cellStyle name="Normal 3 2 3 2 2 2 3 4 2" xfId="24429"/>
    <cellStyle name="Normal 3 2 3 2 2 2 3 5" xfId="11575"/>
    <cellStyle name="Normal 3 2 3 2 2 2 3 6" xfId="14219"/>
    <cellStyle name="Normal 3 2 3 2 2 2 3 7" xfId="19149"/>
    <cellStyle name="Normal 3 2 3 2 2 2 4" xfId="1532"/>
    <cellStyle name="Normal 3 2 3 2 2 2 4 2" xfId="4174"/>
    <cellStyle name="Normal 3 2 3 2 2 2 4 2 2" xfId="9455"/>
    <cellStyle name="Normal 3 2 3 2 2 2 4 2 2 2" xfId="27597"/>
    <cellStyle name="Normal 3 2 3 2 2 2 4 2 3" xfId="17211"/>
    <cellStyle name="Normal 3 2 3 2 2 2 4 2 4" xfId="22317"/>
    <cellStyle name="Normal 3 2 3 2 2 2 4 3" xfId="6814"/>
    <cellStyle name="Normal 3 2 3 2 2 2 4 3 2" xfId="24957"/>
    <cellStyle name="Normal 3 2 3 2 2 2 4 4" xfId="12103"/>
    <cellStyle name="Normal 3 2 3 2 2 2 4 5" xfId="14747"/>
    <cellStyle name="Normal 3 2 3 2 2 2 4 6" xfId="19677"/>
    <cellStyle name="Normal 3 2 3 2 2 2 5" xfId="2941"/>
    <cellStyle name="Normal 3 2 3 2 2 2 5 2" xfId="8223"/>
    <cellStyle name="Normal 3 2 3 2 2 2 5 2 2" xfId="26365"/>
    <cellStyle name="Normal 3 2 3 2 2 2 5 3" xfId="15979"/>
    <cellStyle name="Normal 3 2 3 2 2 2 5 4" xfId="21085"/>
    <cellStyle name="Normal 3 2 3 2 2 2 6" xfId="5582"/>
    <cellStyle name="Normal 3 2 3 2 2 2 6 2" xfId="23725"/>
    <cellStyle name="Normal 3 2 3 2 2 2 7" xfId="299"/>
    <cellStyle name="Normal 3 2 3 2 2 2 7 2" xfId="18445"/>
    <cellStyle name="Normal 3 2 3 2 2 2 8" xfId="10839"/>
    <cellStyle name="Normal 3 2 3 2 2 2 9" xfId="13515"/>
    <cellStyle name="Normal 3 2 3 2 2 3" xfId="477"/>
    <cellStyle name="Normal 3 2 3 2 2 3 2" xfId="1182"/>
    <cellStyle name="Normal 3 2 3 2 2 3 2 2" xfId="2414"/>
    <cellStyle name="Normal 3 2 3 2 2 3 2 2 2" xfId="5056"/>
    <cellStyle name="Normal 3 2 3 2 2 3 2 2 2 2" xfId="10337"/>
    <cellStyle name="Normal 3 2 3 2 2 3 2 2 2 2 2" xfId="28479"/>
    <cellStyle name="Normal 3 2 3 2 2 3 2 2 2 3" xfId="18093"/>
    <cellStyle name="Normal 3 2 3 2 2 3 2 2 2 4" xfId="23199"/>
    <cellStyle name="Normal 3 2 3 2 2 3 2 2 3" xfId="7696"/>
    <cellStyle name="Normal 3 2 3 2 2 3 2 2 3 2" xfId="25839"/>
    <cellStyle name="Normal 3 2 3 2 2 3 2 2 4" xfId="12985"/>
    <cellStyle name="Normal 3 2 3 2 2 3 2 2 5" xfId="15629"/>
    <cellStyle name="Normal 3 2 3 2 2 3 2 2 6" xfId="20559"/>
    <cellStyle name="Normal 3 2 3 2 2 3 2 3" xfId="3824"/>
    <cellStyle name="Normal 3 2 3 2 2 3 2 3 2" xfId="9105"/>
    <cellStyle name="Normal 3 2 3 2 2 3 2 3 2 2" xfId="27247"/>
    <cellStyle name="Normal 3 2 3 2 2 3 2 3 3" xfId="16861"/>
    <cellStyle name="Normal 3 2 3 2 2 3 2 3 4" xfId="21967"/>
    <cellStyle name="Normal 3 2 3 2 2 3 2 4" xfId="6464"/>
    <cellStyle name="Normal 3 2 3 2 2 3 2 4 2" xfId="24607"/>
    <cellStyle name="Normal 3 2 3 2 2 3 2 5" xfId="11753"/>
    <cellStyle name="Normal 3 2 3 2 2 3 2 6" xfId="14397"/>
    <cellStyle name="Normal 3 2 3 2 2 3 2 7" xfId="19327"/>
    <cellStyle name="Normal 3 2 3 2 2 3 3" xfId="1710"/>
    <cellStyle name="Normal 3 2 3 2 2 3 3 2" xfId="4352"/>
    <cellStyle name="Normal 3 2 3 2 2 3 3 2 2" xfId="9633"/>
    <cellStyle name="Normal 3 2 3 2 2 3 3 2 2 2" xfId="27775"/>
    <cellStyle name="Normal 3 2 3 2 2 3 3 2 3" xfId="17389"/>
    <cellStyle name="Normal 3 2 3 2 2 3 3 2 4" xfId="22495"/>
    <cellStyle name="Normal 3 2 3 2 2 3 3 3" xfId="6992"/>
    <cellStyle name="Normal 3 2 3 2 2 3 3 3 2" xfId="25135"/>
    <cellStyle name="Normal 3 2 3 2 2 3 3 4" xfId="12281"/>
    <cellStyle name="Normal 3 2 3 2 2 3 3 5" xfId="14925"/>
    <cellStyle name="Normal 3 2 3 2 2 3 3 6" xfId="19855"/>
    <cellStyle name="Normal 3 2 3 2 2 3 4" xfId="3119"/>
    <cellStyle name="Normal 3 2 3 2 2 3 4 2" xfId="8401"/>
    <cellStyle name="Normal 3 2 3 2 2 3 4 2 2" xfId="26543"/>
    <cellStyle name="Normal 3 2 3 2 2 3 4 3" xfId="16157"/>
    <cellStyle name="Normal 3 2 3 2 2 3 4 4" xfId="21263"/>
    <cellStyle name="Normal 3 2 3 2 2 3 5" xfId="5760"/>
    <cellStyle name="Normal 3 2 3 2 2 3 5 2" xfId="23903"/>
    <cellStyle name="Normal 3 2 3 2 2 3 6" xfId="10748"/>
    <cellStyle name="Normal 3 2 3 2 2 3 7" xfId="13693"/>
    <cellStyle name="Normal 3 2 3 2 2 3 8" xfId="18623"/>
    <cellStyle name="Normal 3 2 3 2 2 4" xfId="830"/>
    <cellStyle name="Normal 3 2 3 2 2 4 2" xfId="2062"/>
    <cellStyle name="Normal 3 2 3 2 2 4 2 2" xfId="4704"/>
    <cellStyle name="Normal 3 2 3 2 2 4 2 2 2" xfId="9985"/>
    <cellStyle name="Normal 3 2 3 2 2 4 2 2 2 2" xfId="28127"/>
    <cellStyle name="Normal 3 2 3 2 2 4 2 2 3" xfId="17741"/>
    <cellStyle name="Normal 3 2 3 2 2 4 2 2 4" xfId="22847"/>
    <cellStyle name="Normal 3 2 3 2 2 4 2 3" xfId="7344"/>
    <cellStyle name="Normal 3 2 3 2 2 4 2 3 2" xfId="25487"/>
    <cellStyle name="Normal 3 2 3 2 2 4 2 4" xfId="12633"/>
    <cellStyle name="Normal 3 2 3 2 2 4 2 5" xfId="15277"/>
    <cellStyle name="Normal 3 2 3 2 2 4 2 6" xfId="20207"/>
    <cellStyle name="Normal 3 2 3 2 2 4 3" xfId="3472"/>
    <cellStyle name="Normal 3 2 3 2 2 4 3 2" xfId="8753"/>
    <cellStyle name="Normal 3 2 3 2 2 4 3 2 2" xfId="26895"/>
    <cellStyle name="Normal 3 2 3 2 2 4 3 3" xfId="16509"/>
    <cellStyle name="Normal 3 2 3 2 2 4 3 4" xfId="21615"/>
    <cellStyle name="Normal 3 2 3 2 2 4 4" xfId="6112"/>
    <cellStyle name="Normal 3 2 3 2 2 4 4 2" xfId="24255"/>
    <cellStyle name="Normal 3 2 3 2 2 4 5" xfId="11401"/>
    <cellStyle name="Normal 3 2 3 2 2 4 6" xfId="14045"/>
    <cellStyle name="Normal 3 2 3 2 2 4 7" xfId="18975"/>
    <cellStyle name="Normal 3 2 3 2 2 5" xfId="1356"/>
    <cellStyle name="Normal 3 2 3 2 2 5 2" xfId="3998"/>
    <cellStyle name="Normal 3 2 3 2 2 5 2 2" xfId="9279"/>
    <cellStyle name="Normal 3 2 3 2 2 5 2 2 2" xfId="27421"/>
    <cellStyle name="Normal 3 2 3 2 2 5 2 3" xfId="17035"/>
    <cellStyle name="Normal 3 2 3 2 2 5 2 4" xfId="22141"/>
    <cellStyle name="Normal 3 2 3 2 2 5 3" xfId="6638"/>
    <cellStyle name="Normal 3 2 3 2 2 5 3 2" xfId="24781"/>
    <cellStyle name="Normal 3 2 3 2 2 5 4" xfId="11927"/>
    <cellStyle name="Normal 3 2 3 2 2 5 5" xfId="14571"/>
    <cellStyle name="Normal 3 2 3 2 2 5 6" xfId="19501"/>
    <cellStyle name="Normal 3 2 3 2 2 6" xfId="2588"/>
    <cellStyle name="Normal 3 2 3 2 2 6 2" xfId="5230"/>
    <cellStyle name="Normal 3 2 3 2 2 6 2 2" xfId="10511"/>
    <cellStyle name="Normal 3 2 3 2 2 6 2 2 2" xfId="28653"/>
    <cellStyle name="Normal 3 2 3 2 2 6 2 3" xfId="23373"/>
    <cellStyle name="Normal 3 2 3 2 2 6 3" xfId="7870"/>
    <cellStyle name="Normal 3 2 3 2 2 6 3 2" xfId="26013"/>
    <cellStyle name="Normal 3 2 3 2 2 6 4" xfId="13159"/>
    <cellStyle name="Normal 3 2 3 2 2 6 5" xfId="15803"/>
    <cellStyle name="Normal 3 2 3 2 2 6 6" xfId="20733"/>
    <cellStyle name="Normal 3 2 3 2 2 7" xfId="2767"/>
    <cellStyle name="Normal 3 2 3 2 2 7 2" xfId="8049"/>
    <cellStyle name="Normal 3 2 3 2 2 7 2 2" xfId="26191"/>
    <cellStyle name="Normal 3 2 3 2 2 7 3" xfId="20911"/>
    <cellStyle name="Normal 3 2 3 2 2 8" xfId="5408"/>
    <cellStyle name="Normal 3 2 3 2 2 8 2" xfId="23551"/>
    <cellStyle name="Normal 3 2 3 2 2 9" xfId="13299"/>
    <cellStyle name="Normal 3 2 3 2 3" xfId="158"/>
    <cellStyle name="Normal 3 2 3 2 3 2" xfId="10655"/>
    <cellStyle name="Normal 3 2 3 2 3 2 2" xfId="28790"/>
    <cellStyle name="Normal 3 2 3 2 4" xfId="191"/>
    <cellStyle name="Normal 3 2 3 2 5" xfId="10716"/>
    <cellStyle name="Normal 3 2 3 3" xfId="87"/>
    <cellStyle name="Normal 3 2 3 3 10" xfId="10732"/>
    <cellStyle name="Normal 3 2 3 3 11" xfId="13355"/>
    <cellStyle name="Normal 3 2 3 3 12" xfId="18284"/>
    <cellStyle name="Normal 3 2 3 3 2" xfId="217"/>
    <cellStyle name="Normal 3 2 3 3 2 10" xfId="13442"/>
    <cellStyle name="Normal 3 2 3 3 2 11" xfId="18372"/>
    <cellStyle name="Normal 3 2 3 3 2 2" xfId="402"/>
    <cellStyle name="Normal 3 2 3 3 2 2 2" xfId="755"/>
    <cellStyle name="Normal 3 2 3 3 2 2 2 2" xfId="1987"/>
    <cellStyle name="Normal 3 2 3 3 2 2 2 2 2" xfId="4629"/>
    <cellStyle name="Normal 3 2 3 3 2 2 2 2 2 2" xfId="9910"/>
    <cellStyle name="Normal 3 2 3 3 2 2 2 2 2 2 2" xfId="28052"/>
    <cellStyle name="Normal 3 2 3 3 2 2 2 2 2 3" xfId="17666"/>
    <cellStyle name="Normal 3 2 3 3 2 2 2 2 2 4" xfId="22772"/>
    <cellStyle name="Normal 3 2 3 3 2 2 2 2 3" xfId="7269"/>
    <cellStyle name="Normal 3 2 3 3 2 2 2 2 3 2" xfId="25412"/>
    <cellStyle name="Normal 3 2 3 3 2 2 2 2 4" xfId="12558"/>
    <cellStyle name="Normal 3 2 3 3 2 2 2 2 5" xfId="15202"/>
    <cellStyle name="Normal 3 2 3 3 2 2 2 2 6" xfId="20132"/>
    <cellStyle name="Normal 3 2 3 3 2 2 2 3" xfId="3397"/>
    <cellStyle name="Normal 3 2 3 3 2 2 2 3 2" xfId="8678"/>
    <cellStyle name="Normal 3 2 3 3 2 2 2 3 2 2" xfId="26820"/>
    <cellStyle name="Normal 3 2 3 3 2 2 2 3 3" xfId="16434"/>
    <cellStyle name="Normal 3 2 3 3 2 2 2 3 4" xfId="21540"/>
    <cellStyle name="Normal 3 2 3 3 2 2 2 4" xfId="6037"/>
    <cellStyle name="Normal 3 2 3 3 2 2 2 4 2" xfId="24180"/>
    <cellStyle name="Normal 3 2 3 3 2 2 2 5" xfId="11326"/>
    <cellStyle name="Normal 3 2 3 3 2 2 2 6" xfId="13970"/>
    <cellStyle name="Normal 3 2 3 3 2 2 2 7" xfId="18900"/>
    <cellStyle name="Normal 3 2 3 3 2 2 3" xfId="1107"/>
    <cellStyle name="Normal 3 2 3 3 2 2 3 2" xfId="2339"/>
    <cellStyle name="Normal 3 2 3 3 2 2 3 2 2" xfId="4981"/>
    <cellStyle name="Normal 3 2 3 3 2 2 3 2 2 2" xfId="10262"/>
    <cellStyle name="Normal 3 2 3 3 2 2 3 2 2 2 2" xfId="28404"/>
    <cellStyle name="Normal 3 2 3 3 2 2 3 2 2 3" xfId="18018"/>
    <cellStyle name="Normal 3 2 3 3 2 2 3 2 2 4" xfId="23124"/>
    <cellStyle name="Normal 3 2 3 3 2 2 3 2 3" xfId="7621"/>
    <cellStyle name="Normal 3 2 3 3 2 2 3 2 3 2" xfId="25764"/>
    <cellStyle name="Normal 3 2 3 3 2 2 3 2 4" xfId="12910"/>
    <cellStyle name="Normal 3 2 3 3 2 2 3 2 5" xfId="15554"/>
    <cellStyle name="Normal 3 2 3 3 2 2 3 2 6" xfId="20484"/>
    <cellStyle name="Normal 3 2 3 3 2 2 3 3" xfId="3749"/>
    <cellStyle name="Normal 3 2 3 3 2 2 3 3 2" xfId="9030"/>
    <cellStyle name="Normal 3 2 3 3 2 2 3 3 2 2" xfId="27172"/>
    <cellStyle name="Normal 3 2 3 3 2 2 3 3 3" xfId="16786"/>
    <cellStyle name="Normal 3 2 3 3 2 2 3 3 4" xfId="21892"/>
    <cellStyle name="Normal 3 2 3 3 2 2 3 4" xfId="6389"/>
    <cellStyle name="Normal 3 2 3 3 2 2 3 4 2" xfId="24532"/>
    <cellStyle name="Normal 3 2 3 3 2 2 3 5" xfId="11678"/>
    <cellStyle name="Normal 3 2 3 3 2 2 3 6" xfId="14322"/>
    <cellStyle name="Normal 3 2 3 3 2 2 3 7" xfId="19252"/>
    <cellStyle name="Normal 3 2 3 3 2 2 4" xfId="1635"/>
    <cellStyle name="Normal 3 2 3 3 2 2 4 2" xfId="4277"/>
    <cellStyle name="Normal 3 2 3 3 2 2 4 2 2" xfId="9558"/>
    <cellStyle name="Normal 3 2 3 3 2 2 4 2 2 2" xfId="27700"/>
    <cellStyle name="Normal 3 2 3 3 2 2 4 2 3" xfId="17314"/>
    <cellStyle name="Normal 3 2 3 3 2 2 4 2 4" xfId="22420"/>
    <cellStyle name="Normal 3 2 3 3 2 2 4 3" xfId="6917"/>
    <cellStyle name="Normal 3 2 3 3 2 2 4 3 2" xfId="25060"/>
    <cellStyle name="Normal 3 2 3 3 2 2 4 4" xfId="12206"/>
    <cellStyle name="Normal 3 2 3 3 2 2 4 5" xfId="14850"/>
    <cellStyle name="Normal 3 2 3 3 2 2 4 6" xfId="19780"/>
    <cellStyle name="Normal 3 2 3 3 2 2 5" xfId="3044"/>
    <cellStyle name="Normal 3 2 3 3 2 2 5 2" xfId="8326"/>
    <cellStyle name="Normal 3 2 3 3 2 2 5 2 2" xfId="26468"/>
    <cellStyle name="Normal 3 2 3 3 2 2 5 3" xfId="16082"/>
    <cellStyle name="Normal 3 2 3 3 2 2 5 4" xfId="21188"/>
    <cellStyle name="Normal 3 2 3 3 2 2 6" xfId="5685"/>
    <cellStyle name="Normal 3 2 3 3 2 2 6 2" xfId="23828"/>
    <cellStyle name="Normal 3 2 3 3 2 2 7" xfId="10978"/>
    <cellStyle name="Normal 3 2 3 3 2 2 8" xfId="13618"/>
    <cellStyle name="Normal 3 2 3 3 2 2 9" xfId="18548"/>
    <cellStyle name="Normal 3 2 3 3 2 3" xfId="578"/>
    <cellStyle name="Normal 3 2 3 3 2 3 2" xfId="1283"/>
    <cellStyle name="Normal 3 2 3 3 2 3 2 2" xfId="2515"/>
    <cellStyle name="Normal 3 2 3 3 2 3 2 2 2" xfId="5157"/>
    <cellStyle name="Normal 3 2 3 3 2 3 2 2 2 2" xfId="10438"/>
    <cellStyle name="Normal 3 2 3 3 2 3 2 2 2 2 2" xfId="28580"/>
    <cellStyle name="Normal 3 2 3 3 2 3 2 2 2 3" xfId="18194"/>
    <cellStyle name="Normal 3 2 3 3 2 3 2 2 2 4" xfId="23300"/>
    <cellStyle name="Normal 3 2 3 3 2 3 2 2 3" xfId="7797"/>
    <cellStyle name="Normal 3 2 3 3 2 3 2 2 3 2" xfId="25940"/>
    <cellStyle name="Normal 3 2 3 3 2 3 2 2 4" xfId="13086"/>
    <cellStyle name="Normal 3 2 3 3 2 3 2 2 5" xfId="15730"/>
    <cellStyle name="Normal 3 2 3 3 2 3 2 2 6" xfId="20660"/>
    <cellStyle name="Normal 3 2 3 3 2 3 2 3" xfId="3925"/>
    <cellStyle name="Normal 3 2 3 3 2 3 2 3 2" xfId="9206"/>
    <cellStyle name="Normal 3 2 3 3 2 3 2 3 2 2" xfId="27348"/>
    <cellStyle name="Normal 3 2 3 3 2 3 2 3 3" xfId="16962"/>
    <cellStyle name="Normal 3 2 3 3 2 3 2 3 4" xfId="22068"/>
    <cellStyle name="Normal 3 2 3 3 2 3 2 4" xfId="6565"/>
    <cellStyle name="Normal 3 2 3 3 2 3 2 4 2" xfId="24708"/>
    <cellStyle name="Normal 3 2 3 3 2 3 2 5" xfId="11854"/>
    <cellStyle name="Normal 3 2 3 3 2 3 2 6" xfId="14498"/>
    <cellStyle name="Normal 3 2 3 3 2 3 2 7" xfId="19428"/>
    <cellStyle name="Normal 3 2 3 3 2 3 3" xfId="1811"/>
    <cellStyle name="Normal 3 2 3 3 2 3 3 2" xfId="4453"/>
    <cellStyle name="Normal 3 2 3 3 2 3 3 2 2" xfId="9734"/>
    <cellStyle name="Normal 3 2 3 3 2 3 3 2 2 2" xfId="27876"/>
    <cellStyle name="Normal 3 2 3 3 2 3 3 2 3" xfId="17490"/>
    <cellStyle name="Normal 3 2 3 3 2 3 3 2 4" xfId="22596"/>
    <cellStyle name="Normal 3 2 3 3 2 3 3 3" xfId="7093"/>
    <cellStyle name="Normal 3 2 3 3 2 3 3 3 2" xfId="25236"/>
    <cellStyle name="Normal 3 2 3 3 2 3 3 4" xfId="12382"/>
    <cellStyle name="Normal 3 2 3 3 2 3 3 5" xfId="15026"/>
    <cellStyle name="Normal 3 2 3 3 2 3 3 6" xfId="19956"/>
    <cellStyle name="Normal 3 2 3 3 2 3 4" xfId="3220"/>
    <cellStyle name="Normal 3 2 3 3 2 3 4 2" xfId="8502"/>
    <cellStyle name="Normal 3 2 3 3 2 3 4 2 2" xfId="26644"/>
    <cellStyle name="Normal 3 2 3 3 2 3 4 3" xfId="16258"/>
    <cellStyle name="Normal 3 2 3 3 2 3 4 4" xfId="21364"/>
    <cellStyle name="Normal 3 2 3 3 2 3 5" xfId="5861"/>
    <cellStyle name="Normal 3 2 3 3 2 3 5 2" xfId="24004"/>
    <cellStyle name="Normal 3 2 3 3 2 3 6" xfId="11150"/>
    <cellStyle name="Normal 3 2 3 3 2 3 7" xfId="13794"/>
    <cellStyle name="Normal 3 2 3 3 2 3 8" xfId="18724"/>
    <cellStyle name="Normal 3 2 3 3 2 4" xfId="931"/>
    <cellStyle name="Normal 3 2 3 3 2 4 2" xfId="2163"/>
    <cellStyle name="Normal 3 2 3 3 2 4 2 2" xfId="4805"/>
    <cellStyle name="Normal 3 2 3 3 2 4 2 2 2" xfId="10086"/>
    <cellStyle name="Normal 3 2 3 3 2 4 2 2 2 2" xfId="28228"/>
    <cellStyle name="Normal 3 2 3 3 2 4 2 2 3" xfId="17842"/>
    <cellStyle name="Normal 3 2 3 3 2 4 2 2 4" xfId="22948"/>
    <cellStyle name="Normal 3 2 3 3 2 4 2 3" xfId="7445"/>
    <cellStyle name="Normal 3 2 3 3 2 4 2 3 2" xfId="25588"/>
    <cellStyle name="Normal 3 2 3 3 2 4 2 4" xfId="12734"/>
    <cellStyle name="Normal 3 2 3 3 2 4 2 5" xfId="15378"/>
    <cellStyle name="Normal 3 2 3 3 2 4 2 6" xfId="20308"/>
    <cellStyle name="Normal 3 2 3 3 2 4 3" xfId="3573"/>
    <cellStyle name="Normal 3 2 3 3 2 4 3 2" xfId="8854"/>
    <cellStyle name="Normal 3 2 3 3 2 4 3 2 2" xfId="26996"/>
    <cellStyle name="Normal 3 2 3 3 2 4 3 3" xfId="16610"/>
    <cellStyle name="Normal 3 2 3 3 2 4 3 4" xfId="21716"/>
    <cellStyle name="Normal 3 2 3 3 2 4 4" xfId="6213"/>
    <cellStyle name="Normal 3 2 3 3 2 4 4 2" xfId="24356"/>
    <cellStyle name="Normal 3 2 3 3 2 4 5" xfId="11502"/>
    <cellStyle name="Normal 3 2 3 3 2 4 6" xfId="14146"/>
    <cellStyle name="Normal 3 2 3 3 2 4 7" xfId="19076"/>
    <cellStyle name="Normal 3 2 3 3 2 5" xfId="1459"/>
    <cellStyle name="Normal 3 2 3 3 2 5 2" xfId="4101"/>
    <cellStyle name="Normal 3 2 3 3 2 5 2 2" xfId="9382"/>
    <cellStyle name="Normal 3 2 3 3 2 5 2 2 2" xfId="27524"/>
    <cellStyle name="Normal 3 2 3 3 2 5 2 3" xfId="17138"/>
    <cellStyle name="Normal 3 2 3 3 2 5 2 4" xfId="22244"/>
    <cellStyle name="Normal 3 2 3 3 2 5 3" xfId="6741"/>
    <cellStyle name="Normal 3 2 3 3 2 5 3 2" xfId="24884"/>
    <cellStyle name="Normal 3 2 3 3 2 5 4" xfId="12030"/>
    <cellStyle name="Normal 3 2 3 3 2 5 5" xfId="14674"/>
    <cellStyle name="Normal 3 2 3 3 2 5 6" xfId="19604"/>
    <cellStyle name="Normal 3 2 3 3 2 6" xfId="2691"/>
    <cellStyle name="Normal 3 2 3 3 2 6 2" xfId="5333"/>
    <cellStyle name="Normal 3 2 3 3 2 6 2 2" xfId="10614"/>
    <cellStyle name="Normal 3 2 3 3 2 6 2 2 2" xfId="28756"/>
    <cellStyle name="Normal 3 2 3 3 2 6 2 3" xfId="23476"/>
    <cellStyle name="Normal 3 2 3 3 2 6 3" xfId="7973"/>
    <cellStyle name="Normal 3 2 3 3 2 6 3 2" xfId="26116"/>
    <cellStyle name="Normal 3 2 3 3 2 6 4" xfId="13262"/>
    <cellStyle name="Normal 3 2 3 3 2 6 5" xfId="15906"/>
    <cellStyle name="Normal 3 2 3 3 2 6 6" xfId="20836"/>
    <cellStyle name="Normal 3 2 3 3 2 7" xfId="2868"/>
    <cellStyle name="Normal 3 2 3 3 2 7 2" xfId="8150"/>
    <cellStyle name="Normal 3 2 3 3 2 7 2 2" xfId="26292"/>
    <cellStyle name="Normal 3 2 3 3 2 7 3" xfId="21012"/>
    <cellStyle name="Normal 3 2 3 3 2 8" xfId="5509"/>
    <cellStyle name="Normal 3 2 3 3 2 8 2" xfId="23652"/>
    <cellStyle name="Normal 3 2 3 3 2 9" xfId="10802"/>
    <cellStyle name="Normal 3 2 3 3 3" xfId="315"/>
    <cellStyle name="Normal 3 2 3 3 3 2" xfId="668"/>
    <cellStyle name="Normal 3 2 3 3 3 2 2" xfId="1900"/>
    <cellStyle name="Normal 3 2 3 3 3 2 2 2" xfId="4542"/>
    <cellStyle name="Normal 3 2 3 3 3 2 2 2 2" xfId="9823"/>
    <cellStyle name="Normal 3 2 3 3 3 2 2 2 2 2" xfId="27965"/>
    <cellStyle name="Normal 3 2 3 3 3 2 2 2 3" xfId="17579"/>
    <cellStyle name="Normal 3 2 3 3 3 2 2 2 4" xfId="22685"/>
    <cellStyle name="Normal 3 2 3 3 3 2 2 3" xfId="7182"/>
    <cellStyle name="Normal 3 2 3 3 3 2 2 3 2" xfId="25325"/>
    <cellStyle name="Normal 3 2 3 3 3 2 2 4" xfId="12471"/>
    <cellStyle name="Normal 3 2 3 3 3 2 2 5" xfId="15115"/>
    <cellStyle name="Normal 3 2 3 3 3 2 2 6" xfId="20045"/>
    <cellStyle name="Normal 3 2 3 3 3 2 3" xfId="3310"/>
    <cellStyle name="Normal 3 2 3 3 3 2 3 2" xfId="8591"/>
    <cellStyle name="Normal 3 2 3 3 3 2 3 2 2" xfId="26733"/>
    <cellStyle name="Normal 3 2 3 3 3 2 3 3" xfId="16347"/>
    <cellStyle name="Normal 3 2 3 3 3 2 3 4" xfId="21453"/>
    <cellStyle name="Normal 3 2 3 3 3 2 4" xfId="5950"/>
    <cellStyle name="Normal 3 2 3 3 3 2 4 2" xfId="24093"/>
    <cellStyle name="Normal 3 2 3 3 3 2 5" xfId="11239"/>
    <cellStyle name="Normal 3 2 3 3 3 2 6" xfId="13883"/>
    <cellStyle name="Normal 3 2 3 3 3 2 7" xfId="18813"/>
    <cellStyle name="Normal 3 2 3 3 3 3" xfId="1020"/>
    <cellStyle name="Normal 3 2 3 3 3 3 2" xfId="2252"/>
    <cellStyle name="Normal 3 2 3 3 3 3 2 2" xfId="4894"/>
    <cellStyle name="Normal 3 2 3 3 3 3 2 2 2" xfId="10175"/>
    <cellStyle name="Normal 3 2 3 3 3 3 2 2 2 2" xfId="28317"/>
    <cellStyle name="Normal 3 2 3 3 3 3 2 2 3" xfId="17931"/>
    <cellStyle name="Normal 3 2 3 3 3 3 2 2 4" xfId="23037"/>
    <cellStyle name="Normal 3 2 3 3 3 3 2 3" xfId="7534"/>
    <cellStyle name="Normal 3 2 3 3 3 3 2 3 2" xfId="25677"/>
    <cellStyle name="Normal 3 2 3 3 3 3 2 4" xfId="12823"/>
    <cellStyle name="Normal 3 2 3 3 3 3 2 5" xfId="15467"/>
    <cellStyle name="Normal 3 2 3 3 3 3 2 6" xfId="20397"/>
    <cellStyle name="Normal 3 2 3 3 3 3 3" xfId="3662"/>
    <cellStyle name="Normal 3 2 3 3 3 3 3 2" xfId="8943"/>
    <cellStyle name="Normal 3 2 3 3 3 3 3 2 2" xfId="27085"/>
    <cellStyle name="Normal 3 2 3 3 3 3 3 3" xfId="16699"/>
    <cellStyle name="Normal 3 2 3 3 3 3 3 4" xfId="21805"/>
    <cellStyle name="Normal 3 2 3 3 3 3 4" xfId="6302"/>
    <cellStyle name="Normal 3 2 3 3 3 3 4 2" xfId="24445"/>
    <cellStyle name="Normal 3 2 3 3 3 3 5" xfId="11591"/>
    <cellStyle name="Normal 3 2 3 3 3 3 6" xfId="14235"/>
    <cellStyle name="Normal 3 2 3 3 3 3 7" xfId="19165"/>
    <cellStyle name="Normal 3 2 3 3 3 4" xfId="1548"/>
    <cellStyle name="Normal 3 2 3 3 3 4 2" xfId="4190"/>
    <cellStyle name="Normal 3 2 3 3 3 4 2 2" xfId="9471"/>
    <cellStyle name="Normal 3 2 3 3 3 4 2 2 2" xfId="27613"/>
    <cellStyle name="Normal 3 2 3 3 3 4 2 3" xfId="17227"/>
    <cellStyle name="Normal 3 2 3 3 3 4 2 4" xfId="22333"/>
    <cellStyle name="Normal 3 2 3 3 3 4 3" xfId="6830"/>
    <cellStyle name="Normal 3 2 3 3 3 4 3 2" xfId="24973"/>
    <cellStyle name="Normal 3 2 3 3 3 4 4" xfId="12119"/>
    <cellStyle name="Normal 3 2 3 3 3 4 5" xfId="14763"/>
    <cellStyle name="Normal 3 2 3 3 3 4 6" xfId="19693"/>
    <cellStyle name="Normal 3 2 3 3 3 5" xfId="2957"/>
    <cellStyle name="Normal 3 2 3 3 3 5 2" xfId="8239"/>
    <cellStyle name="Normal 3 2 3 3 3 5 2 2" xfId="26381"/>
    <cellStyle name="Normal 3 2 3 3 3 5 3" xfId="15995"/>
    <cellStyle name="Normal 3 2 3 3 3 5 4" xfId="21101"/>
    <cellStyle name="Normal 3 2 3 3 3 6" xfId="5598"/>
    <cellStyle name="Normal 3 2 3 3 3 6 2" xfId="23741"/>
    <cellStyle name="Normal 3 2 3 3 3 7" xfId="10893"/>
    <cellStyle name="Normal 3 2 3 3 3 8" xfId="13531"/>
    <cellStyle name="Normal 3 2 3 3 3 9" xfId="18461"/>
    <cellStyle name="Normal 3 2 3 3 4" xfId="465"/>
    <cellStyle name="Normal 3 2 3 3 4 2" xfId="1170"/>
    <cellStyle name="Normal 3 2 3 3 4 2 2" xfId="2402"/>
    <cellStyle name="Normal 3 2 3 3 4 2 2 2" xfId="5044"/>
    <cellStyle name="Normal 3 2 3 3 4 2 2 2 2" xfId="10325"/>
    <cellStyle name="Normal 3 2 3 3 4 2 2 2 2 2" xfId="28467"/>
    <cellStyle name="Normal 3 2 3 3 4 2 2 2 3" xfId="18081"/>
    <cellStyle name="Normal 3 2 3 3 4 2 2 2 4" xfId="23187"/>
    <cellStyle name="Normal 3 2 3 3 4 2 2 3" xfId="7684"/>
    <cellStyle name="Normal 3 2 3 3 4 2 2 3 2" xfId="25827"/>
    <cellStyle name="Normal 3 2 3 3 4 2 2 4" xfId="12973"/>
    <cellStyle name="Normal 3 2 3 3 4 2 2 5" xfId="15617"/>
    <cellStyle name="Normal 3 2 3 3 4 2 2 6" xfId="20547"/>
    <cellStyle name="Normal 3 2 3 3 4 2 3" xfId="3812"/>
    <cellStyle name="Normal 3 2 3 3 4 2 3 2" xfId="9093"/>
    <cellStyle name="Normal 3 2 3 3 4 2 3 2 2" xfId="27235"/>
    <cellStyle name="Normal 3 2 3 3 4 2 3 3" xfId="16849"/>
    <cellStyle name="Normal 3 2 3 3 4 2 3 4" xfId="21955"/>
    <cellStyle name="Normal 3 2 3 3 4 2 4" xfId="6452"/>
    <cellStyle name="Normal 3 2 3 3 4 2 4 2" xfId="24595"/>
    <cellStyle name="Normal 3 2 3 3 4 2 5" xfId="11741"/>
    <cellStyle name="Normal 3 2 3 3 4 2 6" xfId="14385"/>
    <cellStyle name="Normal 3 2 3 3 4 2 7" xfId="19315"/>
    <cellStyle name="Normal 3 2 3 3 4 3" xfId="1698"/>
    <cellStyle name="Normal 3 2 3 3 4 3 2" xfId="4340"/>
    <cellStyle name="Normal 3 2 3 3 4 3 2 2" xfId="9621"/>
    <cellStyle name="Normal 3 2 3 3 4 3 2 2 2" xfId="27763"/>
    <cellStyle name="Normal 3 2 3 3 4 3 2 3" xfId="17377"/>
    <cellStyle name="Normal 3 2 3 3 4 3 2 4" xfId="22483"/>
    <cellStyle name="Normal 3 2 3 3 4 3 3" xfId="6980"/>
    <cellStyle name="Normal 3 2 3 3 4 3 3 2" xfId="25123"/>
    <cellStyle name="Normal 3 2 3 3 4 3 4" xfId="12269"/>
    <cellStyle name="Normal 3 2 3 3 4 3 5" xfId="14913"/>
    <cellStyle name="Normal 3 2 3 3 4 3 6" xfId="19843"/>
    <cellStyle name="Normal 3 2 3 3 4 4" xfId="3107"/>
    <cellStyle name="Normal 3 2 3 3 4 4 2" xfId="8389"/>
    <cellStyle name="Normal 3 2 3 3 4 4 2 2" xfId="26531"/>
    <cellStyle name="Normal 3 2 3 3 4 4 3" xfId="16145"/>
    <cellStyle name="Normal 3 2 3 3 4 4 4" xfId="21251"/>
    <cellStyle name="Normal 3 2 3 3 4 5" xfId="5748"/>
    <cellStyle name="Normal 3 2 3 3 4 5 2" xfId="23891"/>
    <cellStyle name="Normal 3 2 3 3 4 6" xfId="11041"/>
    <cellStyle name="Normal 3 2 3 3 4 7" xfId="13681"/>
    <cellStyle name="Normal 3 2 3 3 4 8" xfId="18611"/>
    <cellStyle name="Normal 3 2 3 3 5" xfId="818"/>
    <cellStyle name="Normal 3 2 3 3 5 2" xfId="2050"/>
    <cellStyle name="Normal 3 2 3 3 5 2 2" xfId="4692"/>
    <cellStyle name="Normal 3 2 3 3 5 2 2 2" xfId="9973"/>
    <cellStyle name="Normal 3 2 3 3 5 2 2 2 2" xfId="28115"/>
    <cellStyle name="Normal 3 2 3 3 5 2 2 3" xfId="17729"/>
    <cellStyle name="Normal 3 2 3 3 5 2 2 4" xfId="22835"/>
    <cellStyle name="Normal 3 2 3 3 5 2 3" xfId="7332"/>
    <cellStyle name="Normal 3 2 3 3 5 2 3 2" xfId="25475"/>
    <cellStyle name="Normal 3 2 3 3 5 2 4" xfId="12621"/>
    <cellStyle name="Normal 3 2 3 3 5 2 5" xfId="15265"/>
    <cellStyle name="Normal 3 2 3 3 5 2 6" xfId="20195"/>
    <cellStyle name="Normal 3 2 3 3 5 3" xfId="3460"/>
    <cellStyle name="Normal 3 2 3 3 5 3 2" xfId="8741"/>
    <cellStyle name="Normal 3 2 3 3 5 3 2 2" xfId="26883"/>
    <cellStyle name="Normal 3 2 3 3 5 3 3" xfId="16497"/>
    <cellStyle name="Normal 3 2 3 3 5 3 4" xfId="21603"/>
    <cellStyle name="Normal 3 2 3 3 5 4" xfId="6100"/>
    <cellStyle name="Normal 3 2 3 3 5 4 2" xfId="24243"/>
    <cellStyle name="Normal 3 2 3 3 5 5" xfId="11389"/>
    <cellStyle name="Normal 3 2 3 3 5 6" xfId="14033"/>
    <cellStyle name="Normal 3 2 3 3 5 7" xfId="18963"/>
    <cellStyle name="Normal 3 2 3 3 6" xfId="1372"/>
    <cellStyle name="Normal 3 2 3 3 6 2" xfId="4014"/>
    <cellStyle name="Normal 3 2 3 3 6 2 2" xfId="9295"/>
    <cellStyle name="Normal 3 2 3 3 6 2 2 2" xfId="27437"/>
    <cellStyle name="Normal 3 2 3 3 6 2 3" xfId="17051"/>
    <cellStyle name="Normal 3 2 3 3 6 2 4" xfId="22157"/>
    <cellStyle name="Normal 3 2 3 3 6 3" xfId="6654"/>
    <cellStyle name="Normal 3 2 3 3 6 3 2" xfId="24797"/>
    <cellStyle name="Normal 3 2 3 3 6 4" xfId="11943"/>
    <cellStyle name="Normal 3 2 3 3 6 5" xfId="14587"/>
    <cellStyle name="Normal 3 2 3 3 6 6" xfId="19517"/>
    <cellStyle name="Normal 3 2 3 3 7" xfId="2604"/>
    <cellStyle name="Normal 3 2 3 3 7 2" xfId="5246"/>
    <cellStyle name="Normal 3 2 3 3 7 2 2" xfId="10527"/>
    <cellStyle name="Normal 3 2 3 3 7 2 2 2" xfId="28669"/>
    <cellStyle name="Normal 3 2 3 3 7 2 3" xfId="23389"/>
    <cellStyle name="Normal 3 2 3 3 7 3" xfId="7886"/>
    <cellStyle name="Normal 3 2 3 3 7 3 2" xfId="26029"/>
    <cellStyle name="Normal 3 2 3 3 7 4" xfId="13175"/>
    <cellStyle name="Normal 3 2 3 3 7 5" xfId="15819"/>
    <cellStyle name="Normal 3 2 3 3 7 6" xfId="20749"/>
    <cellStyle name="Normal 3 2 3 3 8" xfId="2754"/>
    <cellStyle name="Normal 3 2 3 3 8 2" xfId="8036"/>
    <cellStyle name="Normal 3 2 3 3 8 2 2" xfId="26179"/>
    <cellStyle name="Normal 3 2 3 3 8 3" xfId="20899"/>
    <cellStyle name="Normal 3 2 3 3 9" xfId="5396"/>
    <cellStyle name="Normal 3 2 3 3 9 2" xfId="23539"/>
    <cellStyle name="Normal 3 2 3 4" xfId="105"/>
    <cellStyle name="Normal 3 2 3 5" xfId="155"/>
    <cellStyle name="Normal 3 2 3 5 10" xfId="10702"/>
    <cellStyle name="Normal 3 2 3 5 11" xfId="13387"/>
    <cellStyle name="Normal 3 2 3 5 12" xfId="18316"/>
    <cellStyle name="Normal 3 2 3 5 2" xfId="249"/>
    <cellStyle name="Normal 3 2 3 5 2 10" xfId="13474"/>
    <cellStyle name="Normal 3 2 3 5 2 11" xfId="18404"/>
    <cellStyle name="Normal 3 2 3 5 2 2" xfId="434"/>
    <cellStyle name="Normal 3 2 3 5 2 2 2" xfId="787"/>
    <cellStyle name="Normal 3 2 3 5 2 2 2 2" xfId="2019"/>
    <cellStyle name="Normal 3 2 3 5 2 2 2 2 2" xfId="4661"/>
    <cellStyle name="Normal 3 2 3 5 2 2 2 2 2 2" xfId="9942"/>
    <cellStyle name="Normal 3 2 3 5 2 2 2 2 2 2 2" xfId="28084"/>
    <cellStyle name="Normal 3 2 3 5 2 2 2 2 2 3" xfId="17698"/>
    <cellStyle name="Normal 3 2 3 5 2 2 2 2 2 4" xfId="22804"/>
    <cellStyle name="Normal 3 2 3 5 2 2 2 2 3" xfId="7301"/>
    <cellStyle name="Normal 3 2 3 5 2 2 2 2 3 2" xfId="25444"/>
    <cellStyle name="Normal 3 2 3 5 2 2 2 2 4" xfId="12590"/>
    <cellStyle name="Normal 3 2 3 5 2 2 2 2 5" xfId="15234"/>
    <cellStyle name="Normal 3 2 3 5 2 2 2 2 6" xfId="20164"/>
    <cellStyle name="Normal 3 2 3 5 2 2 2 3" xfId="3429"/>
    <cellStyle name="Normal 3 2 3 5 2 2 2 3 2" xfId="8710"/>
    <cellStyle name="Normal 3 2 3 5 2 2 2 3 2 2" xfId="26852"/>
    <cellStyle name="Normal 3 2 3 5 2 2 2 3 3" xfId="16466"/>
    <cellStyle name="Normal 3 2 3 5 2 2 2 3 4" xfId="21572"/>
    <cellStyle name="Normal 3 2 3 5 2 2 2 4" xfId="6069"/>
    <cellStyle name="Normal 3 2 3 5 2 2 2 4 2" xfId="24212"/>
    <cellStyle name="Normal 3 2 3 5 2 2 2 5" xfId="11358"/>
    <cellStyle name="Normal 3 2 3 5 2 2 2 6" xfId="14002"/>
    <cellStyle name="Normal 3 2 3 5 2 2 2 7" xfId="18932"/>
    <cellStyle name="Normal 3 2 3 5 2 2 3" xfId="1139"/>
    <cellStyle name="Normal 3 2 3 5 2 2 3 2" xfId="2371"/>
    <cellStyle name="Normal 3 2 3 5 2 2 3 2 2" xfId="5013"/>
    <cellStyle name="Normal 3 2 3 5 2 2 3 2 2 2" xfId="10294"/>
    <cellStyle name="Normal 3 2 3 5 2 2 3 2 2 2 2" xfId="28436"/>
    <cellStyle name="Normal 3 2 3 5 2 2 3 2 2 3" xfId="18050"/>
    <cellStyle name="Normal 3 2 3 5 2 2 3 2 2 4" xfId="23156"/>
    <cellStyle name="Normal 3 2 3 5 2 2 3 2 3" xfId="7653"/>
    <cellStyle name="Normal 3 2 3 5 2 2 3 2 3 2" xfId="25796"/>
    <cellStyle name="Normal 3 2 3 5 2 2 3 2 4" xfId="12942"/>
    <cellStyle name="Normal 3 2 3 5 2 2 3 2 5" xfId="15586"/>
    <cellStyle name="Normal 3 2 3 5 2 2 3 2 6" xfId="20516"/>
    <cellStyle name="Normal 3 2 3 5 2 2 3 3" xfId="3781"/>
    <cellStyle name="Normal 3 2 3 5 2 2 3 3 2" xfId="9062"/>
    <cellStyle name="Normal 3 2 3 5 2 2 3 3 2 2" xfId="27204"/>
    <cellStyle name="Normal 3 2 3 5 2 2 3 3 3" xfId="16818"/>
    <cellStyle name="Normal 3 2 3 5 2 2 3 3 4" xfId="21924"/>
    <cellStyle name="Normal 3 2 3 5 2 2 3 4" xfId="6421"/>
    <cellStyle name="Normal 3 2 3 5 2 2 3 4 2" xfId="24564"/>
    <cellStyle name="Normal 3 2 3 5 2 2 3 5" xfId="11710"/>
    <cellStyle name="Normal 3 2 3 5 2 2 3 6" xfId="14354"/>
    <cellStyle name="Normal 3 2 3 5 2 2 3 7" xfId="19284"/>
    <cellStyle name="Normal 3 2 3 5 2 2 4" xfId="1667"/>
    <cellStyle name="Normal 3 2 3 5 2 2 4 2" xfId="4309"/>
    <cellStyle name="Normal 3 2 3 5 2 2 4 2 2" xfId="9590"/>
    <cellStyle name="Normal 3 2 3 5 2 2 4 2 2 2" xfId="27732"/>
    <cellStyle name="Normal 3 2 3 5 2 2 4 2 3" xfId="17346"/>
    <cellStyle name="Normal 3 2 3 5 2 2 4 2 4" xfId="22452"/>
    <cellStyle name="Normal 3 2 3 5 2 2 4 3" xfId="6949"/>
    <cellStyle name="Normal 3 2 3 5 2 2 4 3 2" xfId="25092"/>
    <cellStyle name="Normal 3 2 3 5 2 2 4 4" xfId="12238"/>
    <cellStyle name="Normal 3 2 3 5 2 2 4 5" xfId="14882"/>
    <cellStyle name="Normal 3 2 3 5 2 2 4 6" xfId="19812"/>
    <cellStyle name="Normal 3 2 3 5 2 2 5" xfId="3076"/>
    <cellStyle name="Normal 3 2 3 5 2 2 5 2" xfId="8358"/>
    <cellStyle name="Normal 3 2 3 5 2 2 5 2 2" xfId="26500"/>
    <cellStyle name="Normal 3 2 3 5 2 2 5 3" xfId="16114"/>
    <cellStyle name="Normal 3 2 3 5 2 2 5 4" xfId="21220"/>
    <cellStyle name="Normal 3 2 3 5 2 2 6" xfId="5717"/>
    <cellStyle name="Normal 3 2 3 5 2 2 6 2" xfId="23860"/>
    <cellStyle name="Normal 3 2 3 5 2 2 7" xfId="11010"/>
    <cellStyle name="Normal 3 2 3 5 2 2 8" xfId="13650"/>
    <cellStyle name="Normal 3 2 3 5 2 2 9" xfId="18580"/>
    <cellStyle name="Normal 3 2 3 5 2 3" xfId="610"/>
    <cellStyle name="Normal 3 2 3 5 2 3 2" xfId="1315"/>
    <cellStyle name="Normal 3 2 3 5 2 3 2 2" xfId="2547"/>
    <cellStyle name="Normal 3 2 3 5 2 3 2 2 2" xfId="5189"/>
    <cellStyle name="Normal 3 2 3 5 2 3 2 2 2 2" xfId="10470"/>
    <cellStyle name="Normal 3 2 3 5 2 3 2 2 2 2 2" xfId="28612"/>
    <cellStyle name="Normal 3 2 3 5 2 3 2 2 2 3" xfId="18226"/>
    <cellStyle name="Normal 3 2 3 5 2 3 2 2 2 4" xfId="23332"/>
    <cellStyle name="Normal 3 2 3 5 2 3 2 2 3" xfId="7829"/>
    <cellStyle name="Normal 3 2 3 5 2 3 2 2 3 2" xfId="25972"/>
    <cellStyle name="Normal 3 2 3 5 2 3 2 2 4" xfId="13118"/>
    <cellStyle name="Normal 3 2 3 5 2 3 2 2 5" xfId="15762"/>
    <cellStyle name="Normal 3 2 3 5 2 3 2 2 6" xfId="20692"/>
    <cellStyle name="Normal 3 2 3 5 2 3 2 3" xfId="3957"/>
    <cellStyle name="Normal 3 2 3 5 2 3 2 3 2" xfId="9238"/>
    <cellStyle name="Normal 3 2 3 5 2 3 2 3 2 2" xfId="27380"/>
    <cellStyle name="Normal 3 2 3 5 2 3 2 3 3" xfId="16994"/>
    <cellStyle name="Normal 3 2 3 5 2 3 2 3 4" xfId="22100"/>
    <cellStyle name="Normal 3 2 3 5 2 3 2 4" xfId="6597"/>
    <cellStyle name="Normal 3 2 3 5 2 3 2 4 2" xfId="24740"/>
    <cellStyle name="Normal 3 2 3 5 2 3 2 5" xfId="11886"/>
    <cellStyle name="Normal 3 2 3 5 2 3 2 6" xfId="14530"/>
    <cellStyle name="Normal 3 2 3 5 2 3 2 7" xfId="19460"/>
    <cellStyle name="Normal 3 2 3 5 2 3 3" xfId="1843"/>
    <cellStyle name="Normal 3 2 3 5 2 3 3 2" xfId="4485"/>
    <cellStyle name="Normal 3 2 3 5 2 3 3 2 2" xfId="9766"/>
    <cellStyle name="Normal 3 2 3 5 2 3 3 2 2 2" xfId="27908"/>
    <cellStyle name="Normal 3 2 3 5 2 3 3 2 3" xfId="17522"/>
    <cellStyle name="Normal 3 2 3 5 2 3 3 2 4" xfId="22628"/>
    <cellStyle name="Normal 3 2 3 5 2 3 3 3" xfId="7125"/>
    <cellStyle name="Normal 3 2 3 5 2 3 3 3 2" xfId="25268"/>
    <cellStyle name="Normal 3 2 3 5 2 3 3 4" xfId="12414"/>
    <cellStyle name="Normal 3 2 3 5 2 3 3 5" xfId="15058"/>
    <cellStyle name="Normal 3 2 3 5 2 3 3 6" xfId="19988"/>
    <cellStyle name="Normal 3 2 3 5 2 3 4" xfId="3252"/>
    <cellStyle name="Normal 3 2 3 5 2 3 4 2" xfId="8534"/>
    <cellStyle name="Normal 3 2 3 5 2 3 4 2 2" xfId="26676"/>
    <cellStyle name="Normal 3 2 3 5 2 3 4 3" xfId="16290"/>
    <cellStyle name="Normal 3 2 3 5 2 3 4 4" xfId="21396"/>
    <cellStyle name="Normal 3 2 3 5 2 3 5" xfId="5893"/>
    <cellStyle name="Normal 3 2 3 5 2 3 5 2" xfId="24036"/>
    <cellStyle name="Normal 3 2 3 5 2 3 6" xfId="11182"/>
    <cellStyle name="Normal 3 2 3 5 2 3 7" xfId="13826"/>
    <cellStyle name="Normal 3 2 3 5 2 3 8" xfId="18756"/>
    <cellStyle name="Normal 3 2 3 5 2 4" xfId="963"/>
    <cellStyle name="Normal 3 2 3 5 2 4 2" xfId="2195"/>
    <cellStyle name="Normal 3 2 3 5 2 4 2 2" xfId="4837"/>
    <cellStyle name="Normal 3 2 3 5 2 4 2 2 2" xfId="10118"/>
    <cellStyle name="Normal 3 2 3 5 2 4 2 2 2 2" xfId="28260"/>
    <cellStyle name="Normal 3 2 3 5 2 4 2 2 3" xfId="17874"/>
    <cellStyle name="Normal 3 2 3 5 2 4 2 2 4" xfId="22980"/>
    <cellStyle name="Normal 3 2 3 5 2 4 2 3" xfId="7477"/>
    <cellStyle name="Normal 3 2 3 5 2 4 2 3 2" xfId="25620"/>
    <cellStyle name="Normal 3 2 3 5 2 4 2 4" xfId="12766"/>
    <cellStyle name="Normal 3 2 3 5 2 4 2 5" xfId="15410"/>
    <cellStyle name="Normal 3 2 3 5 2 4 2 6" xfId="20340"/>
    <cellStyle name="Normal 3 2 3 5 2 4 3" xfId="3605"/>
    <cellStyle name="Normal 3 2 3 5 2 4 3 2" xfId="8886"/>
    <cellStyle name="Normal 3 2 3 5 2 4 3 2 2" xfId="27028"/>
    <cellStyle name="Normal 3 2 3 5 2 4 3 3" xfId="16642"/>
    <cellStyle name="Normal 3 2 3 5 2 4 3 4" xfId="21748"/>
    <cellStyle name="Normal 3 2 3 5 2 4 4" xfId="6245"/>
    <cellStyle name="Normal 3 2 3 5 2 4 4 2" xfId="24388"/>
    <cellStyle name="Normal 3 2 3 5 2 4 5" xfId="11534"/>
    <cellStyle name="Normal 3 2 3 5 2 4 6" xfId="14178"/>
    <cellStyle name="Normal 3 2 3 5 2 4 7" xfId="19108"/>
    <cellStyle name="Normal 3 2 3 5 2 5" xfId="1491"/>
    <cellStyle name="Normal 3 2 3 5 2 5 2" xfId="4133"/>
    <cellStyle name="Normal 3 2 3 5 2 5 2 2" xfId="9414"/>
    <cellStyle name="Normal 3 2 3 5 2 5 2 2 2" xfId="27556"/>
    <cellStyle name="Normal 3 2 3 5 2 5 2 3" xfId="17170"/>
    <cellStyle name="Normal 3 2 3 5 2 5 2 4" xfId="22276"/>
    <cellStyle name="Normal 3 2 3 5 2 5 3" xfId="6773"/>
    <cellStyle name="Normal 3 2 3 5 2 5 3 2" xfId="24916"/>
    <cellStyle name="Normal 3 2 3 5 2 5 4" xfId="12062"/>
    <cellStyle name="Normal 3 2 3 5 2 5 5" xfId="14706"/>
    <cellStyle name="Normal 3 2 3 5 2 5 6" xfId="19636"/>
    <cellStyle name="Normal 3 2 3 5 2 6" xfId="2723"/>
    <cellStyle name="Normal 3 2 3 5 2 6 2" xfId="5365"/>
    <cellStyle name="Normal 3 2 3 5 2 6 2 2" xfId="10646"/>
    <cellStyle name="Normal 3 2 3 5 2 6 2 2 2" xfId="28788"/>
    <cellStyle name="Normal 3 2 3 5 2 6 2 3" xfId="23508"/>
    <cellStyle name="Normal 3 2 3 5 2 6 3" xfId="8005"/>
    <cellStyle name="Normal 3 2 3 5 2 6 3 2" xfId="26148"/>
    <cellStyle name="Normal 3 2 3 5 2 6 4" xfId="13294"/>
    <cellStyle name="Normal 3 2 3 5 2 6 5" xfId="15938"/>
    <cellStyle name="Normal 3 2 3 5 2 6 6" xfId="20868"/>
    <cellStyle name="Normal 3 2 3 5 2 7" xfId="2900"/>
    <cellStyle name="Normal 3 2 3 5 2 7 2" xfId="8182"/>
    <cellStyle name="Normal 3 2 3 5 2 7 2 2" xfId="26324"/>
    <cellStyle name="Normal 3 2 3 5 2 7 3" xfId="21044"/>
    <cellStyle name="Normal 3 2 3 5 2 8" xfId="5541"/>
    <cellStyle name="Normal 3 2 3 5 2 8 2" xfId="23684"/>
    <cellStyle name="Normal 3 2 3 5 2 9" xfId="10834"/>
    <cellStyle name="Normal 3 2 3 5 3" xfId="347"/>
    <cellStyle name="Normal 3 2 3 5 3 2" xfId="700"/>
    <cellStyle name="Normal 3 2 3 5 3 2 2" xfId="1932"/>
    <cellStyle name="Normal 3 2 3 5 3 2 2 2" xfId="4574"/>
    <cellStyle name="Normal 3 2 3 5 3 2 2 2 2" xfId="9855"/>
    <cellStyle name="Normal 3 2 3 5 3 2 2 2 2 2" xfId="27997"/>
    <cellStyle name="Normal 3 2 3 5 3 2 2 2 3" xfId="17611"/>
    <cellStyle name="Normal 3 2 3 5 3 2 2 2 4" xfId="22717"/>
    <cellStyle name="Normal 3 2 3 5 3 2 2 3" xfId="7214"/>
    <cellStyle name="Normal 3 2 3 5 3 2 2 3 2" xfId="25357"/>
    <cellStyle name="Normal 3 2 3 5 3 2 2 4" xfId="12503"/>
    <cellStyle name="Normal 3 2 3 5 3 2 2 5" xfId="15147"/>
    <cellStyle name="Normal 3 2 3 5 3 2 2 6" xfId="20077"/>
    <cellStyle name="Normal 3 2 3 5 3 2 3" xfId="3342"/>
    <cellStyle name="Normal 3 2 3 5 3 2 3 2" xfId="8623"/>
    <cellStyle name="Normal 3 2 3 5 3 2 3 2 2" xfId="26765"/>
    <cellStyle name="Normal 3 2 3 5 3 2 3 3" xfId="16379"/>
    <cellStyle name="Normal 3 2 3 5 3 2 3 4" xfId="21485"/>
    <cellStyle name="Normal 3 2 3 5 3 2 4" xfId="5982"/>
    <cellStyle name="Normal 3 2 3 5 3 2 4 2" xfId="24125"/>
    <cellStyle name="Normal 3 2 3 5 3 2 5" xfId="11271"/>
    <cellStyle name="Normal 3 2 3 5 3 2 6" xfId="13915"/>
    <cellStyle name="Normal 3 2 3 5 3 2 7" xfId="18845"/>
    <cellStyle name="Normal 3 2 3 5 3 3" xfId="1052"/>
    <cellStyle name="Normal 3 2 3 5 3 3 2" xfId="2284"/>
    <cellStyle name="Normal 3 2 3 5 3 3 2 2" xfId="4926"/>
    <cellStyle name="Normal 3 2 3 5 3 3 2 2 2" xfId="10207"/>
    <cellStyle name="Normal 3 2 3 5 3 3 2 2 2 2" xfId="28349"/>
    <cellStyle name="Normal 3 2 3 5 3 3 2 2 3" xfId="17963"/>
    <cellStyle name="Normal 3 2 3 5 3 3 2 2 4" xfId="23069"/>
    <cellStyle name="Normal 3 2 3 5 3 3 2 3" xfId="7566"/>
    <cellStyle name="Normal 3 2 3 5 3 3 2 3 2" xfId="25709"/>
    <cellStyle name="Normal 3 2 3 5 3 3 2 4" xfId="12855"/>
    <cellStyle name="Normal 3 2 3 5 3 3 2 5" xfId="15499"/>
    <cellStyle name="Normal 3 2 3 5 3 3 2 6" xfId="20429"/>
    <cellStyle name="Normal 3 2 3 5 3 3 3" xfId="3694"/>
    <cellStyle name="Normal 3 2 3 5 3 3 3 2" xfId="8975"/>
    <cellStyle name="Normal 3 2 3 5 3 3 3 2 2" xfId="27117"/>
    <cellStyle name="Normal 3 2 3 5 3 3 3 3" xfId="16731"/>
    <cellStyle name="Normal 3 2 3 5 3 3 3 4" xfId="21837"/>
    <cellStyle name="Normal 3 2 3 5 3 3 4" xfId="6334"/>
    <cellStyle name="Normal 3 2 3 5 3 3 4 2" xfId="24477"/>
    <cellStyle name="Normal 3 2 3 5 3 3 5" xfId="11623"/>
    <cellStyle name="Normal 3 2 3 5 3 3 6" xfId="14267"/>
    <cellStyle name="Normal 3 2 3 5 3 3 7" xfId="19197"/>
    <cellStyle name="Normal 3 2 3 5 3 4" xfId="1580"/>
    <cellStyle name="Normal 3 2 3 5 3 4 2" xfId="4222"/>
    <cellStyle name="Normal 3 2 3 5 3 4 2 2" xfId="9503"/>
    <cellStyle name="Normal 3 2 3 5 3 4 2 2 2" xfId="27645"/>
    <cellStyle name="Normal 3 2 3 5 3 4 2 3" xfId="17259"/>
    <cellStyle name="Normal 3 2 3 5 3 4 2 4" xfId="22365"/>
    <cellStyle name="Normal 3 2 3 5 3 4 3" xfId="6862"/>
    <cellStyle name="Normal 3 2 3 5 3 4 3 2" xfId="25005"/>
    <cellStyle name="Normal 3 2 3 5 3 4 4" xfId="12151"/>
    <cellStyle name="Normal 3 2 3 5 3 4 5" xfId="14795"/>
    <cellStyle name="Normal 3 2 3 5 3 4 6" xfId="19725"/>
    <cellStyle name="Normal 3 2 3 5 3 5" xfId="2989"/>
    <cellStyle name="Normal 3 2 3 5 3 5 2" xfId="8271"/>
    <cellStyle name="Normal 3 2 3 5 3 5 2 2" xfId="26413"/>
    <cellStyle name="Normal 3 2 3 5 3 5 3" xfId="16027"/>
    <cellStyle name="Normal 3 2 3 5 3 5 4" xfId="21133"/>
    <cellStyle name="Normal 3 2 3 5 3 6" xfId="5630"/>
    <cellStyle name="Normal 3 2 3 5 3 6 2" xfId="23773"/>
    <cellStyle name="Normal 3 2 3 5 3 7" xfId="10925"/>
    <cellStyle name="Normal 3 2 3 5 3 8" xfId="13563"/>
    <cellStyle name="Normal 3 2 3 5 3 9" xfId="18493"/>
    <cellStyle name="Normal 3 2 3 5 4" xfId="523"/>
    <cellStyle name="Normal 3 2 3 5 4 2" xfId="1228"/>
    <cellStyle name="Normal 3 2 3 5 4 2 2" xfId="2460"/>
    <cellStyle name="Normal 3 2 3 5 4 2 2 2" xfId="5102"/>
    <cellStyle name="Normal 3 2 3 5 4 2 2 2 2" xfId="10383"/>
    <cellStyle name="Normal 3 2 3 5 4 2 2 2 2 2" xfId="28525"/>
    <cellStyle name="Normal 3 2 3 5 4 2 2 2 3" xfId="18139"/>
    <cellStyle name="Normal 3 2 3 5 4 2 2 2 4" xfId="23245"/>
    <cellStyle name="Normal 3 2 3 5 4 2 2 3" xfId="7742"/>
    <cellStyle name="Normal 3 2 3 5 4 2 2 3 2" xfId="25885"/>
    <cellStyle name="Normal 3 2 3 5 4 2 2 4" xfId="13031"/>
    <cellStyle name="Normal 3 2 3 5 4 2 2 5" xfId="15675"/>
    <cellStyle name="Normal 3 2 3 5 4 2 2 6" xfId="20605"/>
    <cellStyle name="Normal 3 2 3 5 4 2 3" xfId="3870"/>
    <cellStyle name="Normal 3 2 3 5 4 2 3 2" xfId="9151"/>
    <cellStyle name="Normal 3 2 3 5 4 2 3 2 2" xfId="27293"/>
    <cellStyle name="Normal 3 2 3 5 4 2 3 3" xfId="16907"/>
    <cellStyle name="Normal 3 2 3 5 4 2 3 4" xfId="22013"/>
    <cellStyle name="Normal 3 2 3 5 4 2 4" xfId="6510"/>
    <cellStyle name="Normal 3 2 3 5 4 2 4 2" xfId="24653"/>
    <cellStyle name="Normal 3 2 3 5 4 2 5" xfId="11799"/>
    <cellStyle name="Normal 3 2 3 5 4 2 6" xfId="14443"/>
    <cellStyle name="Normal 3 2 3 5 4 2 7" xfId="19373"/>
    <cellStyle name="Normal 3 2 3 5 4 3" xfId="1756"/>
    <cellStyle name="Normal 3 2 3 5 4 3 2" xfId="4398"/>
    <cellStyle name="Normal 3 2 3 5 4 3 2 2" xfId="9679"/>
    <cellStyle name="Normal 3 2 3 5 4 3 2 2 2" xfId="27821"/>
    <cellStyle name="Normal 3 2 3 5 4 3 2 3" xfId="17435"/>
    <cellStyle name="Normal 3 2 3 5 4 3 2 4" xfId="22541"/>
    <cellStyle name="Normal 3 2 3 5 4 3 3" xfId="7038"/>
    <cellStyle name="Normal 3 2 3 5 4 3 3 2" xfId="25181"/>
    <cellStyle name="Normal 3 2 3 5 4 3 4" xfId="12327"/>
    <cellStyle name="Normal 3 2 3 5 4 3 5" xfId="14971"/>
    <cellStyle name="Normal 3 2 3 5 4 3 6" xfId="19901"/>
    <cellStyle name="Normal 3 2 3 5 4 4" xfId="3165"/>
    <cellStyle name="Normal 3 2 3 5 4 4 2" xfId="8447"/>
    <cellStyle name="Normal 3 2 3 5 4 4 2 2" xfId="26589"/>
    <cellStyle name="Normal 3 2 3 5 4 4 3" xfId="16203"/>
    <cellStyle name="Normal 3 2 3 5 4 4 4" xfId="21309"/>
    <cellStyle name="Normal 3 2 3 5 4 5" xfId="5806"/>
    <cellStyle name="Normal 3 2 3 5 4 5 2" xfId="23949"/>
    <cellStyle name="Normal 3 2 3 5 4 6" xfId="11097"/>
    <cellStyle name="Normal 3 2 3 5 4 7" xfId="13739"/>
    <cellStyle name="Normal 3 2 3 5 4 8" xfId="18669"/>
    <cellStyle name="Normal 3 2 3 5 5" xfId="876"/>
    <cellStyle name="Normal 3 2 3 5 5 2" xfId="2108"/>
    <cellStyle name="Normal 3 2 3 5 5 2 2" xfId="4750"/>
    <cellStyle name="Normal 3 2 3 5 5 2 2 2" xfId="10031"/>
    <cellStyle name="Normal 3 2 3 5 5 2 2 2 2" xfId="28173"/>
    <cellStyle name="Normal 3 2 3 5 5 2 2 3" xfId="17787"/>
    <cellStyle name="Normal 3 2 3 5 5 2 2 4" xfId="22893"/>
    <cellStyle name="Normal 3 2 3 5 5 2 3" xfId="7390"/>
    <cellStyle name="Normal 3 2 3 5 5 2 3 2" xfId="25533"/>
    <cellStyle name="Normal 3 2 3 5 5 2 4" xfId="12679"/>
    <cellStyle name="Normal 3 2 3 5 5 2 5" xfId="15323"/>
    <cellStyle name="Normal 3 2 3 5 5 2 6" xfId="20253"/>
    <cellStyle name="Normal 3 2 3 5 5 3" xfId="3518"/>
    <cellStyle name="Normal 3 2 3 5 5 3 2" xfId="8799"/>
    <cellStyle name="Normal 3 2 3 5 5 3 2 2" xfId="26941"/>
    <cellStyle name="Normal 3 2 3 5 5 3 3" xfId="16555"/>
    <cellStyle name="Normal 3 2 3 5 5 3 4" xfId="21661"/>
    <cellStyle name="Normal 3 2 3 5 5 4" xfId="6158"/>
    <cellStyle name="Normal 3 2 3 5 5 4 2" xfId="24301"/>
    <cellStyle name="Normal 3 2 3 5 5 5" xfId="11447"/>
    <cellStyle name="Normal 3 2 3 5 5 6" xfId="14091"/>
    <cellStyle name="Normal 3 2 3 5 5 7" xfId="19021"/>
    <cellStyle name="Normal 3 2 3 5 6" xfId="1404"/>
    <cellStyle name="Normal 3 2 3 5 6 2" xfId="4046"/>
    <cellStyle name="Normal 3 2 3 5 6 2 2" xfId="9327"/>
    <cellStyle name="Normal 3 2 3 5 6 2 2 2" xfId="27469"/>
    <cellStyle name="Normal 3 2 3 5 6 2 3" xfId="17083"/>
    <cellStyle name="Normal 3 2 3 5 6 2 4" xfId="22189"/>
    <cellStyle name="Normal 3 2 3 5 6 3" xfId="6686"/>
    <cellStyle name="Normal 3 2 3 5 6 3 2" xfId="24829"/>
    <cellStyle name="Normal 3 2 3 5 6 4" xfId="11975"/>
    <cellStyle name="Normal 3 2 3 5 6 5" xfId="14619"/>
    <cellStyle name="Normal 3 2 3 5 6 6" xfId="19549"/>
    <cellStyle name="Normal 3 2 3 5 7" xfId="2636"/>
    <cellStyle name="Normal 3 2 3 5 7 2" xfId="5278"/>
    <cellStyle name="Normal 3 2 3 5 7 2 2" xfId="10559"/>
    <cellStyle name="Normal 3 2 3 5 7 2 2 2" xfId="28701"/>
    <cellStyle name="Normal 3 2 3 5 7 2 3" xfId="23421"/>
    <cellStyle name="Normal 3 2 3 5 7 3" xfId="7918"/>
    <cellStyle name="Normal 3 2 3 5 7 3 2" xfId="26061"/>
    <cellStyle name="Normal 3 2 3 5 7 4" xfId="13207"/>
    <cellStyle name="Normal 3 2 3 5 7 5" xfId="15851"/>
    <cellStyle name="Normal 3 2 3 5 7 6" xfId="20781"/>
    <cellStyle name="Normal 3 2 3 5 8" xfId="2813"/>
    <cellStyle name="Normal 3 2 3 5 8 2" xfId="8095"/>
    <cellStyle name="Normal 3 2 3 5 8 2 2" xfId="26237"/>
    <cellStyle name="Normal 3 2 3 5 8 3" xfId="20957"/>
    <cellStyle name="Normal 3 2 3 5 9" xfId="5454"/>
    <cellStyle name="Normal 3 2 3 5 9 2" xfId="23597"/>
    <cellStyle name="Normal 3 2 3 6" xfId="186"/>
    <cellStyle name="Normal 3 2 3 6 10" xfId="13412"/>
    <cellStyle name="Normal 3 2 3 6 11" xfId="18342"/>
    <cellStyle name="Normal 3 2 3 6 2" xfId="372"/>
    <cellStyle name="Normal 3 2 3 6 2 2" xfId="725"/>
    <cellStyle name="Normal 3 2 3 6 2 2 2" xfId="1957"/>
    <cellStyle name="Normal 3 2 3 6 2 2 2 2" xfId="4599"/>
    <cellStyle name="Normal 3 2 3 6 2 2 2 2 2" xfId="9880"/>
    <cellStyle name="Normal 3 2 3 6 2 2 2 2 2 2" xfId="28022"/>
    <cellStyle name="Normal 3 2 3 6 2 2 2 2 3" xfId="17636"/>
    <cellStyle name="Normal 3 2 3 6 2 2 2 2 4" xfId="22742"/>
    <cellStyle name="Normal 3 2 3 6 2 2 2 3" xfId="7239"/>
    <cellStyle name="Normal 3 2 3 6 2 2 2 3 2" xfId="25382"/>
    <cellStyle name="Normal 3 2 3 6 2 2 2 4" xfId="12528"/>
    <cellStyle name="Normal 3 2 3 6 2 2 2 5" xfId="15172"/>
    <cellStyle name="Normal 3 2 3 6 2 2 2 6" xfId="20102"/>
    <cellStyle name="Normal 3 2 3 6 2 2 3" xfId="3367"/>
    <cellStyle name="Normal 3 2 3 6 2 2 3 2" xfId="8648"/>
    <cellStyle name="Normal 3 2 3 6 2 2 3 2 2" xfId="26790"/>
    <cellStyle name="Normal 3 2 3 6 2 2 3 3" xfId="16404"/>
    <cellStyle name="Normal 3 2 3 6 2 2 3 4" xfId="21510"/>
    <cellStyle name="Normal 3 2 3 6 2 2 4" xfId="6007"/>
    <cellStyle name="Normal 3 2 3 6 2 2 4 2" xfId="24150"/>
    <cellStyle name="Normal 3 2 3 6 2 2 5" xfId="11296"/>
    <cellStyle name="Normal 3 2 3 6 2 2 6" xfId="13940"/>
    <cellStyle name="Normal 3 2 3 6 2 2 7" xfId="18870"/>
    <cellStyle name="Normal 3 2 3 6 2 3" xfId="1077"/>
    <cellStyle name="Normal 3 2 3 6 2 3 2" xfId="2309"/>
    <cellStyle name="Normal 3 2 3 6 2 3 2 2" xfId="4951"/>
    <cellStyle name="Normal 3 2 3 6 2 3 2 2 2" xfId="10232"/>
    <cellStyle name="Normal 3 2 3 6 2 3 2 2 2 2" xfId="28374"/>
    <cellStyle name="Normal 3 2 3 6 2 3 2 2 3" xfId="17988"/>
    <cellStyle name="Normal 3 2 3 6 2 3 2 2 4" xfId="23094"/>
    <cellStyle name="Normal 3 2 3 6 2 3 2 3" xfId="7591"/>
    <cellStyle name="Normal 3 2 3 6 2 3 2 3 2" xfId="25734"/>
    <cellStyle name="Normal 3 2 3 6 2 3 2 4" xfId="12880"/>
    <cellStyle name="Normal 3 2 3 6 2 3 2 5" xfId="15524"/>
    <cellStyle name="Normal 3 2 3 6 2 3 2 6" xfId="20454"/>
    <cellStyle name="Normal 3 2 3 6 2 3 3" xfId="3719"/>
    <cellStyle name="Normal 3 2 3 6 2 3 3 2" xfId="9000"/>
    <cellStyle name="Normal 3 2 3 6 2 3 3 2 2" xfId="27142"/>
    <cellStyle name="Normal 3 2 3 6 2 3 3 3" xfId="16756"/>
    <cellStyle name="Normal 3 2 3 6 2 3 3 4" xfId="21862"/>
    <cellStyle name="Normal 3 2 3 6 2 3 4" xfId="6359"/>
    <cellStyle name="Normal 3 2 3 6 2 3 4 2" xfId="24502"/>
    <cellStyle name="Normal 3 2 3 6 2 3 5" xfId="11648"/>
    <cellStyle name="Normal 3 2 3 6 2 3 6" xfId="14292"/>
    <cellStyle name="Normal 3 2 3 6 2 3 7" xfId="19222"/>
    <cellStyle name="Normal 3 2 3 6 2 4" xfId="1605"/>
    <cellStyle name="Normal 3 2 3 6 2 4 2" xfId="4247"/>
    <cellStyle name="Normal 3 2 3 6 2 4 2 2" xfId="9528"/>
    <cellStyle name="Normal 3 2 3 6 2 4 2 2 2" xfId="27670"/>
    <cellStyle name="Normal 3 2 3 6 2 4 2 3" xfId="17284"/>
    <cellStyle name="Normal 3 2 3 6 2 4 2 4" xfId="22390"/>
    <cellStyle name="Normal 3 2 3 6 2 4 3" xfId="6887"/>
    <cellStyle name="Normal 3 2 3 6 2 4 3 2" xfId="25030"/>
    <cellStyle name="Normal 3 2 3 6 2 4 4" xfId="12176"/>
    <cellStyle name="Normal 3 2 3 6 2 4 5" xfId="14820"/>
    <cellStyle name="Normal 3 2 3 6 2 4 6" xfId="19750"/>
    <cellStyle name="Normal 3 2 3 6 2 5" xfId="3014"/>
    <cellStyle name="Normal 3 2 3 6 2 5 2" xfId="8296"/>
    <cellStyle name="Normal 3 2 3 6 2 5 2 2" xfId="26438"/>
    <cellStyle name="Normal 3 2 3 6 2 5 3" xfId="16052"/>
    <cellStyle name="Normal 3 2 3 6 2 5 4" xfId="21158"/>
    <cellStyle name="Normal 3 2 3 6 2 6" xfId="5655"/>
    <cellStyle name="Normal 3 2 3 6 2 6 2" xfId="23798"/>
    <cellStyle name="Normal 3 2 3 6 2 7" xfId="10949"/>
    <cellStyle name="Normal 3 2 3 6 2 8" xfId="13588"/>
    <cellStyle name="Normal 3 2 3 6 2 9" xfId="18518"/>
    <cellStyle name="Normal 3 2 3 6 3" xfId="548"/>
    <cellStyle name="Normal 3 2 3 6 3 2" xfId="1253"/>
    <cellStyle name="Normal 3 2 3 6 3 2 2" xfId="2485"/>
    <cellStyle name="Normal 3 2 3 6 3 2 2 2" xfId="5127"/>
    <cellStyle name="Normal 3 2 3 6 3 2 2 2 2" xfId="10408"/>
    <cellStyle name="Normal 3 2 3 6 3 2 2 2 2 2" xfId="28550"/>
    <cellStyle name="Normal 3 2 3 6 3 2 2 2 3" xfId="18164"/>
    <cellStyle name="Normal 3 2 3 6 3 2 2 2 4" xfId="23270"/>
    <cellStyle name="Normal 3 2 3 6 3 2 2 3" xfId="7767"/>
    <cellStyle name="Normal 3 2 3 6 3 2 2 3 2" xfId="25910"/>
    <cellStyle name="Normal 3 2 3 6 3 2 2 4" xfId="13056"/>
    <cellStyle name="Normal 3 2 3 6 3 2 2 5" xfId="15700"/>
    <cellStyle name="Normal 3 2 3 6 3 2 2 6" xfId="20630"/>
    <cellStyle name="Normal 3 2 3 6 3 2 3" xfId="3895"/>
    <cellStyle name="Normal 3 2 3 6 3 2 3 2" xfId="9176"/>
    <cellStyle name="Normal 3 2 3 6 3 2 3 2 2" xfId="27318"/>
    <cellStyle name="Normal 3 2 3 6 3 2 3 3" xfId="16932"/>
    <cellStyle name="Normal 3 2 3 6 3 2 3 4" xfId="22038"/>
    <cellStyle name="Normal 3 2 3 6 3 2 4" xfId="6535"/>
    <cellStyle name="Normal 3 2 3 6 3 2 4 2" xfId="24678"/>
    <cellStyle name="Normal 3 2 3 6 3 2 5" xfId="11824"/>
    <cellStyle name="Normal 3 2 3 6 3 2 6" xfId="14468"/>
    <cellStyle name="Normal 3 2 3 6 3 2 7" xfId="19398"/>
    <cellStyle name="Normal 3 2 3 6 3 3" xfId="1781"/>
    <cellStyle name="Normal 3 2 3 6 3 3 2" xfId="4423"/>
    <cellStyle name="Normal 3 2 3 6 3 3 2 2" xfId="9704"/>
    <cellStyle name="Normal 3 2 3 6 3 3 2 2 2" xfId="27846"/>
    <cellStyle name="Normal 3 2 3 6 3 3 2 3" xfId="17460"/>
    <cellStyle name="Normal 3 2 3 6 3 3 2 4" xfId="22566"/>
    <cellStyle name="Normal 3 2 3 6 3 3 3" xfId="7063"/>
    <cellStyle name="Normal 3 2 3 6 3 3 3 2" xfId="25206"/>
    <cellStyle name="Normal 3 2 3 6 3 3 4" xfId="12352"/>
    <cellStyle name="Normal 3 2 3 6 3 3 5" xfId="14996"/>
    <cellStyle name="Normal 3 2 3 6 3 3 6" xfId="19926"/>
    <cellStyle name="Normal 3 2 3 6 3 4" xfId="3190"/>
    <cellStyle name="Normal 3 2 3 6 3 4 2" xfId="8472"/>
    <cellStyle name="Normal 3 2 3 6 3 4 2 2" xfId="26614"/>
    <cellStyle name="Normal 3 2 3 6 3 4 3" xfId="16228"/>
    <cellStyle name="Normal 3 2 3 6 3 4 4" xfId="21334"/>
    <cellStyle name="Normal 3 2 3 6 3 5" xfId="5831"/>
    <cellStyle name="Normal 3 2 3 6 3 5 2" xfId="23974"/>
    <cellStyle name="Normal 3 2 3 6 3 6" xfId="11121"/>
    <cellStyle name="Normal 3 2 3 6 3 7" xfId="13764"/>
    <cellStyle name="Normal 3 2 3 6 3 8" xfId="18694"/>
    <cellStyle name="Normal 3 2 3 6 4" xfId="901"/>
    <cellStyle name="Normal 3 2 3 6 4 2" xfId="2133"/>
    <cellStyle name="Normal 3 2 3 6 4 2 2" xfId="4775"/>
    <cellStyle name="Normal 3 2 3 6 4 2 2 2" xfId="10056"/>
    <cellStyle name="Normal 3 2 3 6 4 2 2 2 2" xfId="28198"/>
    <cellStyle name="Normal 3 2 3 6 4 2 2 3" xfId="17812"/>
    <cellStyle name="Normal 3 2 3 6 4 2 2 4" xfId="22918"/>
    <cellStyle name="Normal 3 2 3 6 4 2 3" xfId="7415"/>
    <cellStyle name="Normal 3 2 3 6 4 2 3 2" xfId="25558"/>
    <cellStyle name="Normal 3 2 3 6 4 2 4" xfId="12704"/>
    <cellStyle name="Normal 3 2 3 6 4 2 5" xfId="15348"/>
    <cellStyle name="Normal 3 2 3 6 4 2 6" xfId="20278"/>
    <cellStyle name="Normal 3 2 3 6 4 3" xfId="3543"/>
    <cellStyle name="Normal 3 2 3 6 4 3 2" xfId="8824"/>
    <cellStyle name="Normal 3 2 3 6 4 3 2 2" xfId="26966"/>
    <cellStyle name="Normal 3 2 3 6 4 3 3" xfId="16580"/>
    <cellStyle name="Normal 3 2 3 6 4 3 4" xfId="21686"/>
    <cellStyle name="Normal 3 2 3 6 4 4" xfId="6183"/>
    <cellStyle name="Normal 3 2 3 6 4 4 2" xfId="24326"/>
    <cellStyle name="Normal 3 2 3 6 4 5" xfId="11472"/>
    <cellStyle name="Normal 3 2 3 6 4 6" xfId="14116"/>
    <cellStyle name="Normal 3 2 3 6 4 7" xfId="19046"/>
    <cellStyle name="Normal 3 2 3 6 5" xfId="1429"/>
    <cellStyle name="Normal 3 2 3 6 5 2" xfId="4071"/>
    <cellStyle name="Normal 3 2 3 6 5 2 2" xfId="9352"/>
    <cellStyle name="Normal 3 2 3 6 5 2 2 2" xfId="27494"/>
    <cellStyle name="Normal 3 2 3 6 5 2 3" xfId="17108"/>
    <cellStyle name="Normal 3 2 3 6 5 2 4" xfId="22214"/>
    <cellStyle name="Normal 3 2 3 6 5 3" xfId="6711"/>
    <cellStyle name="Normal 3 2 3 6 5 3 2" xfId="24854"/>
    <cellStyle name="Normal 3 2 3 6 5 4" xfId="12000"/>
    <cellStyle name="Normal 3 2 3 6 5 5" xfId="14644"/>
    <cellStyle name="Normal 3 2 3 6 5 6" xfId="19574"/>
    <cellStyle name="Normal 3 2 3 6 6" xfId="2661"/>
    <cellStyle name="Normal 3 2 3 6 6 2" xfId="5303"/>
    <cellStyle name="Normal 3 2 3 6 6 2 2" xfId="10584"/>
    <cellStyle name="Normal 3 2 3 6 6 2 2 2" xfId="28726"/>
    <cellStyle name="Normal 3 2 3 6 6 2 3" xfId="23446"/>
    <cellStyle name="Normal 3 2 3 6 6 3" xfId="7943"/>
    <cellStyle name="Normal 3 2 3 6 6 3 2" xfId="26086"/>
    <cellStyle name="Normal 3 2 3 6 6 4" xfId="13232"/>
    <cellStyle name="Normal 3 2 3 6 6 5" xfId="15876"/>
    <cellStyle name="Normal 3 2 3 6 6 6" xfId="20806"/>
    <cellStyle name="Normal 3 2 3 6 7" xfId="2838"/>
    <cellStyle name="Normal 3 2 3 6 7 2" xfId="8120"/>
    <cellStyle name="Normal 3 2 3 6 7 2 2" xfId="26262"/>
    <cellStyle name="Normal 3 2 3 6 7 3" xfId="20982"/>
    <cellStyle name="Normal 3 2 3 6 8" xfId="5479"/>
    <cellStyle name="Normal 3 2 3 6 8 2" xfId="23622"/>
    <cellStyle name="Normal 3 2 3 6 9" xfId="10772"/>
    <cellStyle name="Normal 3 2 3 7" xfId="284"/>
    <cellStyle name="Normal 3 2 3 7 2" xfId="636"/>
    <cellStyle name="Normal 3 2 3 7 2 2" xfId="1868"/>
    <cellStyle name="Normal 3 2 3 7 2 2 2" xfId="4510"/>
    <cellStyle name="Normal 3 2 3 7 2 2 2 2" xfId="9791"/>
    <cellStyle name="Normal 3 2 3 7 2 2 2 2 2" xfId="27933"/>
    <cellStyle name="Normal 3 2 3 7 2 2 2 3" xfId="17547"/>
    <cellStyle name="Normal 3 2 3 7 2 2 2 4" xfId="22653"/>
    <cellStyle name="Normal 3 2 3 7 2 2 3" xfId="7150"/>
    <cellStyle name="Normal 3 2 3 7 2 2 3 2" xfId="25293"/>
    <cellStyle name="Normal 3 2 3 7 2 2 4" xfId="12439"/>
    <cellStyle name="Normal 3 2 3 7 2 2 5" xfId="15083"/>
    <cellStyle name="Normal 3 2 3 7 2 2 6" xfId="20013"/>
    <cellStyle name="Normal 3 2 3 7 2 3" xfId="3278"/>
    <cellStyle name="Normal 3 2 3 7 2 3 2" xfId="8559"/>
    <cellStyle name="Normal 3 2 3 7 2 3 2 2" xfId="26701"/>
    <cellStyle name="Normal 3 2 3 7 2 3 3" xfId="16315"/>
    <cellStyle name="Normal 3 2 3 7 2 3 4" xfId="21421"/>
    <cellStyle name="Normal 3 2 3 7 2 4" xfId="5918"/>
    <cellStyle name="Normal 3 2 3 7 2 4 2" xfId="24061"/>
    <cellStyle name="Normal 3 2 3 7 2 5" xfId="11207"/>
    <cellStyle name="Normal 3 2 3 7 2 6" xfId="13851"/>
    <cellStyle name="Normal 3 2 3 7 2 7" xfId="18781"/>
    <cellStyle name="Normal 3 2 3 7 3" xfId="988"/>
    <cellStyle name="Normal 3 2 3 7 3 2" xfId="2220"/>
    <cellStyle name="Normal 3 2 3 7 3 2 2" xfId="4862"/>
    <cellStyle name="Normal 3 2 3 7 3 2 2 2" xfId="10143"/>
    <cellStyle name="Normal 3 2 3 7 3 2 2 2 2" xfId="28285"/>
    <cellStyle name="Normal 3 2 3 7 3 2 2 3" xfId="17899"/>
    <cellStyle name="Normal 3 2 3 7 3 2 2 4" xfId="23005"/>
    <cellStyle name="Normal 3 2 3 7 3 2 3" xfId="7502"/>
    <cellStyle name="Normal 3 2 3 7 3 2 3 2" xfId="25645"/>
    <cellStyle name="Normal 3 2 3 7 3 2 4" xfId="12791"/>
    <cellStyle name="Normal 3 2 3 7 3 2 5" xfId="15435"/>
    <cellStyle name="Normal 3 2 3 7 3 2 6" xfId="20365"/>
    <cellStyle name="Normal 3 2 3 7 3 3" xfId="3630"/>
    <cellStyle name="Normal 3 2 3 7 3 3 2" xfId="8911"/>
    <cellStyle name="Normal 3 2 3 7 3 3 2 2" xfId="27053"/>
    <cellStyle name="Normal 3 2 3 7 3 3 3" xfId="16667"/>
    <cellStyle name="Normal 3 2 3 7 3 3 4" xfId="21773"/>
    <cellStyle name="Normal 3 2 3 7 3 4" xfId="6270"/>
    <cellStyle name="Normal 3 2 3 7 3 4 2" xfId="24413"/>
    <cellStyle name="Normal 3 2 3 7 3 5" xfId="11559"/>
    <cellStyle name="Normal 3 2 3 7 3 6" xfId="14203"/>
    <cellStyle name="Normal 3 2 3 7 3 7" xfId="19133"/>
    <cellStyle name="Normal 3 2 3 7 4" xfId="1516"/>
    <cellStyle name="Normal 3 2 3 7 4 2" xfId="4158"/>
    <cellStyle name="Normal 3 2 3 7 4 2 2" xfId="9439"/>
    <cellStyle name="Normal 3 2 3 7 4 2 2 2" xfId="27581"/>
    <cellStyle name="Normal 3 2 3 7 4 2 3" xfId="17195"/>
    <cellStyle name="Normal 3 2 3 7 4 2 4" xfId="22301"/>
    <cellStyle name="Normal 3 2 3 7 4 3" xfId="6798"/>
    <cellStyle name="Normal 3 2 3 7 4 3 2" xfId="24941"/>
    <cellStyle name="Normal 3 2 3 7 4 4" xfId="12087"/>
    <cellStyle name="Normal 3 2 3 7 4 5" xfId="14731"/>
    <cellStyle name="Normal 3 2 3 7 4 6" xfId="19661"/>
    <cellStyle name="Normal 3 2 3 7 5" xfId="2925"/>
    <cellStyle name="Normal 3 2 3 7 5 2" xfId="8207"/>
    <cellStyle name="Normal 3 2 3 7 5 2 2" xfId="26349"/>
    <cellStyle name="Normal 3 2 3 7 5 3" xfId="15963"/>
    <cellStyle name="Normal 3 2 3 7 5 4" xfId="21069"/>
    <cellStyle name="Normal 3 2 3 7 6" xfId="5566"/>
    <cellStyle name="Normal 3 2 3 7 6 2" xfId="23709"/>
    <cellStyle name="Normal 3 2 3 7 7" xfId="10864"/>
    <cellStyle name="Normal 3 2 3 7 8" xfId="13499"/>
    <cellStyle name="Normal 3 2 3 7 9" xfId="18430"/>
    <cellStyle name="Normal 3 2 3 8" xfId="459"/>
    <cellStyle name="Normal 3 2 3 8 2" xfId="1164"/>
    <cellStyle name="Normal 3 2 3 8 2 2" xfId="2396"/>
    <cellStyle name="Normal 3 2 3 8 2 2 2" xfId="5038"/>
    <cellStyle name="Normal 3 2 3 8 2 2 2 2" xfId="10319"/>
    <cellStyle name="Normal 3 2 3 8 2 2 2 2 2" xfId="28461"/>
    <cellStyle name="Normal 3 2 3 8 2 2 2 3" xfId="18075"/>
    <cellStyle name="Normal 3 2 3 8 2 2 2 4" xfId="23181"/>
    <cellStyle name="Normal 3 2 3 8 2 2 3" xfId="7678"/>
    <cellStyle name="Normal 3 2 3 8 2 2 3 2" xfId="25821"/>
    <cellStyle name="Normal 3 2 3 8 2 2 4" xfId="12967"/>
    <cellStyle name="Normal 3 2 3 8 2 2 5" xfId="15611"/>
    <cellStyle name="Normal 3 2 3 8 2 2 6" xfId="20541"/>
    <cellStyle name="Normal 3 2 3 8 2 3" xfId="3806"/>
    <cellStyle name="Normal 3 2 3 8 2 3 2" xfId="9087"/>
    <cellStyle name="Normal 3 2 3 8 2 3 2 2" xfId="27229"/>
    <cellStyle name="Normal 3 2 3 8 2 3 3" xfId="16843"/>
    <cellStyle name="Normal 3 2 3 8 2 3 4" xfId="21949"/>
    <cellStyle name="Normal 3 2 3 8 2 4" xfId="6446"/>
    <cellStyle name="Normal 3 2 3 8 2 4 2" xfId="24589"/>
    <cellStyle name="Normal 3 2 3 8 2 5" xfId="11735"/>
    <cellStyle name="Normal 3 2 3 8 2 6" xfId="14379"/>
    <cellStyle name="Normal 3 2 3 8 2 7" xfId="19309"/>
    <cellStyle name="Normal 3 2 3 8 3" xfId="1692"/>
    <cellStyle name="Normal 3 2 3 8 3 2" xfId="4334"/>
    <cellStyle name="Normal 3 2 3 8 3 2 2" xfId="9615"/>
    <cellStyle name="Normal 3 2 3 8 3 2 2 2" xfId="27757"/>
    <cellStyle name="Normal 3 2 3 8 3 2 3" xfId="17371"/>
    <cellStyle name="Normal 3 2 3 8 3 2 4" xfId="22477"/>
    <cellStyle name="Normal 3 2 3 8 3 3" xfId="6974"/>
    <cellStyle name="Normal 3 2 3 8 3 3 2" xfId="25117"/>
    <cellStyle name="Normal 3 2 3 8 3 4" xfId="12263"/>
    <cellStyle name="Normal 3 2 3 8 3 5" xfId="14907"/>
    <cellStyle name="Normal 3 2 3 8 3 6" xfId="19837"/>
    <cellStyle name="Normal 3 2 3 8 4" xfId="3101"/>
    <cellStyle name="Normal 3 2 3 8 4 2" xfId="8383"/>
    <cellStyle name="Normal 3 2 3 8 4 2 2" xfId="26525"/>
    <cellStyle name="Normal 3 2 3 8 4 3" xfId="16139"/>
    <cellStyle name="Normal 3 2 3 8 4 4" xfId="21245"/>
    <cellStyle name="Normal 3 2 3 8 5" xfId="5742"/>
    <cellStyle name="Normal 3 2 3 8 5 2" xfId="23885"/>
    <cellStyle name="Normal 3 2 3 8 6" xfId="11035"/>
    <cellStyle name="Normal 3 2 3 8 7" xfId="13675"/>
    <cellStyle name="Normal 3 2 3 8 8" xfId="18605"/>
    <cellStyle name="Normal 3 2 3 9" xfId="812"/>
    <cellStyle name="Normal 3 2 3 9 2" xfId="2044"/>
    <cellStyle name="Normal 3 2 3 9 2 2" xfId="4686"/>
    <cellStyle name="Normal 3 2 3 9 2 2 2" xfId="9967"/>
    <cellStyle name="Normal 3 2 3 9 2 2 2 2" xfId="28109"/>
    <cellStyle name="Normal 3 2 3 9 2 2 3" xfId="17723"/>
    <cellStyle name="Normal 3 2 3 9 2 2 4" xfId="22829"/>
    <cellStyle name="Normal 3 2 3 9 2 3" xfId="7326"/>
    <cellStyle name="Normal 3 2 3 9 2 3 2" xfId="25469"/>
    <cellStyle name="Normal 3 2 3 9 2 4" xfId="12615"/>
    <cellStyle name="Normal 3 2 3 9 2 5" xfId="15259"/>
    <cellStyle name="Normal 3 2 3 9 2 6" xfId="20189"/>
    <cellStyle name="Normal 3 2 3 9 3" xfId="3454"/>
    <cellStyle name="Normal 3 2 3 9 3 2" xfId="8735"/>
    <cellStyle name="Normal 3 2 3 9 3 2 2" xfId="26877"/>
    <cellStyle name="Normal 3 2 3 9 3 3" xfId="16491"/>
    <cellStyle name="Normal 3 2 3 9 3 4" xfId="21597"/>
    <cellStyle name="Normal 3 2 3 9 4" xfId="6094"/>
    <cellStyle name="Normal 3 2 3 9 4 2" xfId="24237"/>
    <cellStyle name="Normal 3 2 3 9 5" xfId="11383"/>
    <cellStyle name="Normal 3 2 3 9 6" xfId="14027"/>
    <cellStyle name="Normal 3 2 3 9 7" xfId="18957"/>
    <cellStyle name="Normal 3 2 4" xfId="63"/>
    <cellStyle name="Normal 3 2 4 10" xfId="10709"/>
    <cellStyle name="Normal 3 2 4 11" xfId="13331"/>
    <cellStyle name="Normal 3 2 4 12" xfId="18260"/>
    <cellStyle name="Normal 3 2 4 2" xfId="195"/>
    <cellStyle name="Normal 3 2 4 2 10" xfId="13420"/>
    <cellStyle name="Normal 3 2 4 2 11" xfId="18350"/>
    <cellStyle name="Normal 3 2 4 2 2" xfId="380"/>
    <cellStyle name="Normal 3 2 4 2 2 2" xfId="733"/>
    <cellStyle name="Normal 3 2 4 2 2 2 2" xfId="1965"/>
    <cellStyle name="Normal 3 2 4 2 2 2 2 2" xfId="4607"/>
    <cellStyle name="Normal 3 2 4 2 2 2 2 2 2" xfId="9888"/>
    <cellStyle name="Normal 3 2 4 2 2 2 2 2 2 2" xfId="28030"/>
    <cellStyle name="Normal 3 2 4 2 2 2 2 2 3" xfId="17644"/>
    <cellStyle name="Normal 3 2 4 2 2 2 2 2 4" xfId="22750"/>
    <cellStyle name="Normal 3 2 4 2 2 2 2 3" xfId="7247"/>
    <cellStyle name="Normal 3 2 4 2 2 2 2 3 2" xfId="25390"/>
    <cellStyle name="Normal 3 2 4 2 2 2 2 4" xfId="12536"/>
    <cellStyle name="Normal 3 2 4 2 2 2 2 5" xfId="15180"/>
    <cellStyle name="Normal 3 2 4 2 2 2 2 6" xfId="20110"/>
    <cellStyle name="Normal 3 2 4 2 2 2 3" xfId="3375"/>
    <cellStyle name="Normal 3 2 4 2 2 2 3 2" xfId="8656"/>
    <cellStyle name="Normal 3 2 4 2 2 2 3 2 2" xfId="26798"/>
    <cellStyle name="Normal 3 2 4 2 2 2 3 3" xfId="16412"/>
    <cellStyle name="Normal 3 2 4 2 2 2 3 4" xfId="21518"/>
    <cellStyle name="Normal 3 2 4 2 2 2 4" xfId="6015"/>
    <cellStyle name="Normal 3 2 4 2 2 2 4 2" xfId="24158"/>
    <cellStyle name="Normal 3 2 4 2 2 2 5" xfId="11304"/>
    <cellStyle name="Normal 3 2 4 2 2 2 6" xfId="13948"/>
    <cellStyle name="Normal 3 2 4 2 2 2 7" xfId="18878"/>
    <cellStyle name="Normal 3 2 4 2 2 3" xfId="1085"/>
    <cellStyle name="Normal 3 2 4 2 2 3 2" xfId="2317"/>
    <cellStyle name="Normal 3 2 4 2 2 3 2 2" xfId="4959"/>
    <cellStyle name="Normal 3 2 4 2 2 3 2 2 2" xfId="10240"/>
    <cellStyle name="Normal 3 2 4 2 2 3 2 2 2 2" xfId="28382"/>
    <cellStyle name="Normal 3 2 4 2 2 3 2 2 3" xfId="17996"/>
    <cellStyle name="Normal 3 2 4 2 2 3 2 2 4" xfId="23102"/>
    <cellStyle name="Normal 3 2 4 2 2 3 2 3" xfId="7599"/>
    <cellStyle name="Normal 3 2 4 2 2 3 2 3 2" xfId="25742"/>
    <cellStyle name="Normal 3 2 4 2 2 3 2 4" xfId="12888"/>
    <cellStyle name="Normal 3 2 4 2 2 3 2 5" xfId="15532"/>
    <cellStyle name="Normal 3 2 4 2 2 3 2 6" xfId="20462"/>
    <cellStyle name="Normal 3 2 4 2 2 3 3" xfId="3727"/>
    <cellStyle name="Normal 3 2 4 2 2 3 3 2" xfId="9008"/>
    <cellStyle name="Normal 3 2 4 2 2 3 3 2 2" xfId="27150"/>
    <cellStyle name="Normal 3 2 4 2 2 3 3 3" xfId="16764"/>
    <cellStyle name="Normal 3 2 4 2 2 3 3 4" xfId="21870"/>
    <cellStyle name="Normal 3 2 4 2 2 3 4" xfId="6367"/>
    <cellStyle name="Normal 3 2 4 2 2 3 4 2" xfId="24510"/>
    <cellStyle name="Normal 3 2 4 2 2 3 5" xfId="11656"/>
    <cellStyle name="Normal 3 2 4 2 2 3 6" xfId="14300"/>
    <cellStyle name="Normal 3 2 4 2 2 3 7" xfId="19230"/>
    <cellStyle name="Normal 3 2 4 2 2 4" xfId="1613"/>
    <cellStyle name="Normal 3 2 4 2 2 4 2" xfId="4255"/>
    <cellStyle name="Normal 3 2 4 2 2 4 2 2" xfId="9536"/>
    <cellStyle name="Normal 3 2 4 2 2 4 2 2 2" xfId="27678"/>
    <cellStyle name="Normal 3 2 4 2 2 4 2 3" xfId="17292"/>
    <cellStyle name="Normal 3 2 4 2 2 4 2 4" xfId="22398"/>
    <cellStyle name="Normal 3 2 4 2 2 4 3" xfId="6895"/>
    <cellStyle name="Normal 3 2 4 2 2 4 3 2" xfId="25038"/>
    <cellStyle name="Normal 3 2 4 2 2 4 4" xfId="12184"/>
    <cellStyle name="Normal 3 2 4 2 2 4 5" xfId="14828"/>
    <cellStyle name="Normal 3 2 4 2 2 4 6" xfId="19758"/>
    <cellStyle name="Normal 3 2 4 2 2 5" xfId="3022"/>
    <cellStyle name="Normal 3 2 4 2 2 5 2" xfId="8304"/>
    <cellStyle name="Normal 3 2 4 2 2 5 2 2" xfId="26446"/>
    <cellStyle name="Normal 3 2 4 2 2 5 3" xfId="16060"/>
    <cellStyle name="Normal 3 2 4 2 2 5 4" xfId="21166"/>
    <cellStyle name="Normal 3 2 4 2 2 6" xfId="5663"/>
    <cellStyle name="Normal 3 2 4 2 2 6 2" xfId="23806"/>
    <cellStyle name="Normal 3 2 4 2 2 7" xfId="10957"/>
    <cellStyle name="Normal 3 2 4 2 2 8" xfId="13596"/>
    <cellStyle name="Normal 3 2 4 2 2 9" xfId="18526"/>
    <cellStyle name="Normal 3 2 4 2 3" xfId="556"/>
    <cellStyle name="Normal 3 2 4 2 3 2" xfId="1261"/>
    <cellStyle name="Normal 3 2 4 2 3 2 2" xfId="2493"/>
    <cellStyle name="Normal 3 2 4 2 3 2 2 2" xfId="5135"/>
    <cellStyle name="Normal 3 2 4 2 3 2 2 2 2" xfId="10416"/>
    <cellStyle name="Normal 3 2 4 2 3 2 2 2 2 2" xfId="28558"/>
    <cellStyle name="Normal 3 2 4 2 3 2 2 2 3" xfId="18172"/>
    <cellStyle name="Normal 3 2 4 2 3 2 2 2 4" xfId="23278"/>
    <cellStyle name="Normal 3 2 4 2 3 2 2 3" xfId="7775"/>
    <cellStyle name="Normal 3 2 4 2 3 2 2 3 2" xfId="25918"/>
    <cellStyle name="Normal 3 2 4 2 3 2 2 4" xfId="13064"/>
    <cellStyle name="Normal 3 2 4 2 3 2 2 5" xfId="15708"/>
    <cellStyle name="Normal 3 2 4 2 3 2 2 6" xfId="20638"/>
    <cellStyle name="Normal 3 2 4 2 3 2 3" xfId="3903"/>
    <cellStyle name="Normal 3 2 4 2 3 2 3 2" xfId="9184"/>
    <cellStyle name="Normal 3 2 4 2 3 2 3 2 2" xfId="27326"/>
    <cellStyle name="Normal 3 2 4 2 3 2 3 3" xfId="16940"/>
    <cellStyle name="Normal 3 2 4 2 3 2 3 4" xfId="22046"/>
    <cellStyle name="Normal 3 2 4 2 3 2 4" xfId="6543"/>
    <cellStyle name="Normal 3 2 4 2 3 2 4 2" xfId="24686"/>
    <cellStyle name="Normal 3 2 4 2 3 2 5" xfId="11832"/>
    <cellStyle name="Normal 3 2 4 2 3 2 6" xfId="14476"/>
    <cellStyle name="Normal 3 2 4 2 3 2 7" xfId="19406"/>
    <cellStyle name="Normal 3 2 4 2 3 3" xfId="1789"/>
    <cellStyle name="Normal 3 2 4 2 3 3 2" xfId="4431"/>
    <cellStyle name="Normal 3 2 4 2 3 3 2 2" xfId="9712"/>
    <cellStyle name="Normal 3 2 4 2 3 3 2 2 2" xfId="27854"/>
    <cellStyle name="Normal 3 2 4 2 3 3 2 3" xfId="17468"/>
    <cellStyle name="Normal 3 2 4 2 3 3 2 4" xfId="22574"/>
    <cellStyle name="Normal 3 2 4 2 3 3 3" xfId="7071"/>
    <cellStyle name="Normal 3 2 4 2 3 3 3 2" xfId="25214"/>
    <cellStyle name="Normal 3 2 4 2 3 3 4" xfId="12360"/>
    <cellStyle name="Normal 3 2 4 2 3 3 5" xfId="15004"/>
    <cellStyle name="Normal 3 2 4 2 3 3 6" xfId="19934"/>
    <cellStyle name="Normal 3 2 4 2 3 4" xfId="3198"/>
    <cellStyle name="Normal 3 2 4 2 3 4 2" xfId="8480"/>
    <cellStyle name="Normal 3 2 4 2 3 4 2 2" xfId="26622"/>
    <cellStyle name="Normal 3 2 4 2 3 4 3" xfId="16236"/>
    <cellStyle name="Normal 3 2 4 2 3 4 4" xfId="21342"/>
    <cellStyle name="Normal 3 2 4 2 3 5" xfId="5839"/>
    <cellStyle name="Normal 3 2 4 2 3 5 2" xfId="23982"/>
    <cellStyle name="Normal 3 2 4 2 3 6" xfId="11129"/>
    <cellStyle name="Normal 3 2 4 2 3 7" xfId="13772"/>
    <cellStyle name="Normal 3 2 4 2 3 8" xfId="18702"/>
    <cellStyle name="Normal 3 2 4 2 4" xfId="909"/>
    <cellStyle name="Normal 3 2 4 2 4 2" xfId="2141"/>
    <cellStyle name="Normal 3 2 4 2 4 2 2" xfId="4783"/>
    <cellStyle name="Normal 3 2 4 2 4 2 2 2" xfId="10064"/>
    <cellStyle name="Normal 3 2 4 2 4 2 2 2 2" xfId="28206"/>
    <cellStyle name="Normal 3 2 4 2 4 2 2 3" xfId="17820"/>
    <cellStyle name="Normal 3 2 4 2 4 2 2 4" xfId="22926"/>
    <cellStyle name="Normal 3 2 4 2 4 2 3" xfId="7423"/>
    <cellStyle name="Normal 3 2 4 2 4 2 3 2" xfId="25566"/>
    <cellStyle name="Normal 3 2 4 2 4 2 4" xfId="12712"/>
    <cellStyle name="Normal 3 2 4 2 4 2 5" xfId="15356"/>
    <cellStyle name="Normal 3 2 4 2 4 2 6" xfId="20286"/>
    <cellStyle name="Normal 3 2 4 2 4 3" xfId="3551"/>
    <cellStyle name="Normal 3 2 4 2 4 3 2" xfId="8832"/>
    <cellStyle name="Normal 3 2 4 2 4 3 2 2" xfId="26974"/>
    <cellStyle name="Normal 3 2 4 2 4 3 3" xfId="16588"/>
    <cellStyle name="Normal 3 2 4 2 4 3 4" xfId="21694"/>
    <cellStyle name="Normal 3 2 4 2 4 4" xfId="6191"/>
    <cellStyle name="Normal 3 2 4 2 4 4 2" xfId="24334"/>
    <cellStyle name="Normal 3 2 4 2 4 5" xfId="11480"/>
    <cellStyle name="Normal 3 2 4 2 4 6" xfId="14124"/>
    <cellStyle name="Normal 3 2 4 2 4 7" xfId="19054"/>
    <cellStyle name="Normal 3 2 4 2 5" xfId="1437"/>
    <cellStyle name="Normal 3 2 4 2 5 2" xfId="4079"/>
    <cellStyle name="Normal 3 2 4 2 5 2 2" xfId="9360"/>
    <cellStyle name="Normal 3 2 4 2 5 2 2 2" xfId="27502"/>
    <cellStyle name="Normal 3 2 4 2 5 2 3" xfId="17116"/>
    <cellStyle name="Normal 3 2 4 2 5 2 4" xfId="22222"/>
    <cellStyle name="Normal 3 2 4 2 5 3" xfId="6719"/>
    <cellStyle name="Normal 3 2 4 2 5 3 2" xfId="24862"/>
    <cellStyle name="Normal 3 2 4 2 5 4" xfId="12008"/>
    <cellStyle name="Normal 3 2 4 2 5 5" xfId="14652"/>
    <cellStyle name="Normal 3 2 4 2 5 6" xfId="19582"/>
    <cellStyle name="Normal 3 2 4 2 6" xfId="2669"/>
    <cellStyle name="Normal 3 2 4 2 6 2" xfId="5311"/>
    <cellStyle name="Normal 3 2 4 2 6 2 2" xfId="10592"/>
    <cellStyle name="Normal 3 2 4 2 6 2 2 2" xfId="28734"/>
    <cellStyle name="Normal 3 2 4 2 6 2 3" xfId="23454"/>
    <cellStyle name="Normal 3 2 4 2 6 3" xfId="7951"/>
    <cellStyle name="Normal 3 2 4 2 6 3 2" xfId="26094"/>
    <cellStyle name="Normal 3 2 4 2 6 4" xfId="13240"/>
    <cellStyle name="Normal 3 2 4 2 6 5" xfId="15884"/>
    <cellStyle name="Normal 3 2 4 2 6 6" xfId="20814"/>
    <cellStyle name="Normal 3 2 4 2 7" xfId="2846"/>
    <cellStyle name="Normal 3 2 4 2 7 2" xfId="8128"/>
    <cellStyle name="Normal 3 2 4 2 7 2 2" xfId="26270"/>
    <cellStyle name="Normal 3 2 4 2 7 3" xfId="20990"/>
    <cellStyle name="Normal 3 2 4 2 8" xfId="5487"/>
    <cellStyle name="Normal 3 2 4 2 8 2" xfId="23630"/>
    <cellStyle name="Normal 3 2 4 2 9" xfId="10780"/>
    <cellStyle name="Normal 3 2 4 3" xfId="291"/>
    <cellStyle name="Normal 3 2 4 3 2" xfId="644"/>
    <cellStyle name="Normal 3 2 4 3 2 2" xfId="1876"/>
    <cellStyle name="Normal 3 2 4 3 2 2 2" xfId="4518"/>
    <cellStyle name="Normal 3 2 4 3 2 2 2 2" xfId="9799"/>
    <cellStyle name="Normal 3 2 4 3 2 2 2 2 2" xfId="27941"/>
    <cellStyle name="Normal 3 2 4 3 2 2 2 3" xfId="17555"/>
    <cellStyle name="Normal 3 2 4 3 2 2 2 4" xfId="22661"/>
    <cellStyle name="Normal 3 2 4 3 2 2 3" xfId="7158"/>
    <cellStyle name="Normal 3 2 4 3 2 2 3 2" xfId="25301"/>
    <cellStyle name="Normal 3 2 4 3 2 2 4" xfId="12447"/>
    <cellStyle name="Normal 3 2 4 3 2 2 5" xfId="15091"/>
    <cellStyle name="Normal 3 2 4 3 2 2 6" xfId="20021"/>
    <cellStyle name="Normal 3 2 4 3 2 3" xfId="3286"/>
    <cellStyle name="Normal 3 2 4 3 2 3 2" xfId="8567"/>
    <cellStyle name="Normal 3 2 4 3 2 3 2 2" xfId="26709"/>
    <cellStyle name="Normal 3 2 4 3 2 3 3" xfId="16323"/>
    <cellStyle name="Normal 3 2 4 3 2 3 4" xfId="21429"/>
    <cellStyle name="Normal 3 2 4 3 2 4" xfId="5926"/>
    <cellStyle name="Normal 3 2 4 3 2 4 2" xfId="24069"/>
    <cellStyle name="Normal 3 2 4 3 2 5" xfId="11215"/>
    <cellStyle name="Normal 3 2 4 3 2 6" xfId="13859"/>
    <cellStyle name="Normal 3 2 4 3 2 7" xfId="18789"/>
    <cellStyle name="Normal 3 2 4 3 3" xfId="996"/>
    <cellStyle name="Normal 3 2 4 3 3 2" xfId="2228"/>
    <cellStyle name="Normal 3 2 4 3 3 2 2" xfId="4870"/>
    <cellStyle name="Normal 3 2 4 3 3 2 2 2" xfId="10151"/>
    <cellStyle name="Normal 3 2 4 3 3 2 2 2 2" xfId="28293"/>
    <cellStyle name="Normal 3 2 4 3 3 2 2 3" xfId="17907"/>
    <cellStyle name="Normal 3 2 4 3 3 2 2 4" xfId="23013"/>
    <cellStyle name="Normal 3 2 4 3 3 2 3" xfId="7510"/>
    <cellStyle name="Normal 3 2 4 3 3 2 3 2" xfId="25653"/>
    <cellStyle name="Normal 3 2 4 3 3 2 4" xfId="12799"/>
    <cellStyle name="Normal 3 2 4 3 3 2 5" xfId="15443"/>
    <cellStyle name="Normal 3 2 4 3 3 2 6" xfId="20373"/>
    <cellStyle name="Normal 3 2 4 3 3 3" xfId="3638"/>
    <cellStyle name="Normal 3 2 4 3 3 3 2" xfId="8919"/>
    <cellStyle name="Normal 3 2 4 3 3 3 2 2" xfId="27061"/>
    <cellStyle name="Normal 3 2 4 3 3 3 3" xfId="16675"/>
    <cellStyle name="Normal 3 2 4 3 3 3 4" xfId="21781"/>
    <cellStyle name="Normal 3 2 4 3 3 4" xfId="6278"/>
    <cellStyle name="Normal 3 2 4 3 3 4 2" xfId="24421"/>
    <cellStyle name="Normal 3 2 4 3 3 5" xfId="11567"/>
    <cellStyle name="Normal 3 2 4 3 3 6" xfId="14211"/>
    <cellStyle name="Normal 3 2 4 3 3 7" xfId="19141"/>
    <cellStyle name="Normal 3 2 4 3 4" xfId="1524"/>
    <cellStyle name="Normal 3 2 4 3 4 2" xfId="4166"/>
    <cellStyle name="Normal 3 2 4 3 4 2 2" xfId="9447"/>
    <cellStyle name="Normal 3 2 4 3 4 2 2 2" xfId="27589"/>
    <cellStyle name="Normal 3 2 4 3 4 2 3" xfId="17203"/>
    <cellStyle name="Normal 3 2 4 3 4 2 4" xfId="22309"/>
    <cellStyle name="Normal 3 2 4 3 4 3" xfId="6806"/>
    <cellStyle name="Normal 3 2 4 3 4 3 2" xfId="24949"/>
    <cellStyle name="Normal 3 2 4 3 4 4" xfId="12095"/>
    <cellStyle name="Normal 3 2 4 3 4 5" xfId="14739"/>
    <cellStyle name="Normal 3 2 4 3 4 6" xfId="19669"/>
    <cellStyle name="Normal 3 2 4 3 5" xfId="2933"/>
    <cellStyle name="Normal 3 2 4 3 5 2" xfId="8215"/>
    <cellStyle name="Normal 3 2 4 3 5 2 2" xfId="26357"/>
    <cellStyle name="Normal 3 2 4 3 5 3" xfId="15971"/>
    <cellStyle name="Normal 3 2 4 3 5 4" xfId="21077"/>
    <cellStyle name="Normal 3 2 4 3 6" xfId="5574"/>
    <cellStyle name="Normal 3 2 4 3 6 2" xfId="23717"/>
    <cellStyle name="Normal 3 2 4 3 7" xfId="10871"/>
    <cellStyle name="Normal 3 2 4 3 8" xfId="13507"/>
    <cellStyle name="Normal 3 2 4 3 9" xfId="18437"/>
    <cellStyle name="Normal 3 2 4 4" xfId="469"/>
    <cellStyle name="Normal 3 2 4 4 2" xfId="1174"/>
    <cellStyle name="Normal 3 2 4 4 2 2" xfId="2406"/>
    <cellStyle name="Normal 3 2 4 4 2 2 2" xfId="5048"/>
    <cellStyle name="Normal 3 2 4 4 2 2 2 2" xfId="10329"/>
    <cellStyle name="Normal 3 2 4 4 2 2 2 2 2" xfId="28471"/>
    <cellStyle name="Normal 3 2 4 4 2 2 2 3" xfId="18085"/>
    <cellStyle name="Normal 3 2 4 4 2 2 2 4" xfId="23191"/>
    <cellStyle name="Normal 3 2 4 4 2 2 3" xfId="7688"/>
    <cellStyle name="Normal 3 2 4 4 2 2 3 2" xfId="25831"/>
    <cellStyle name="Normal 3 2 4 4 2 2 4" xfId="12977"/>
    <cellStyle name="Normal 3 2 4 4 2 2 5" xfId="15621"/>
    <cellStyle name="Normal 3 2 4 4 2 2 6" xfId="20551"/>
    <cellStyle name="Normal 3 2 4 4 2 3" xfId="3816"/>
    <cellStyle name="Normal 3 2 4 4 2 3 2" xfId="9097"/>
    <cellStyle name="Normal 3 2 4 4 2 3 2 2" xfId="27239"/>
    <cellStyle name="Normal 3 2 4 4 2 3 3" xfId="16853"/>
    <cellStyle name="Normal 3 2 4 4 2 3 4" xfId="21959"/>
    <cellStyle name="Normal 3 2 4 4 2 4" xfId="6456"/>
    <cellStyle name="Normal 3 2 4 4 2 4 2" xfId="24599"/>
    <cellStyle name="Normal 3 2 4 4 2 5" xfId="11745"/>
    <cellStyle name="Normal 3 2 4 4 2 6" xfId="14389"/>
    <cellStyle name="Normal 3 2 4 4 2 7" xfId="19319"/>
    <cellStyle name="Normal 3 2 4 4 3" xfId="1702"/>
    <cellStyle name="Normal 3 2 4 4 3 2" xfId="4344"/>
    <cellStyle name="Normal 3 2 4 4 3 2 2" xfId="9625"/>
    <cellStyle name="Normal 3 2 4 4 3 2 2 2" xfId="27767"/>
    <cellStyle name="Normal 3 2 4 4 3 2 3" xfId="17381"/>
    <cellStyle name="Normal 3 2 4 4 3 2 4" xfId="22487"/>
    <cellStyle name="Normal 3 2 4 4 3 3" xfId="6984"/>
    <cellStyle name="Normal 3 2 4 4 3 3 2" xfId="25127"/>
    <cellStyle name="Normal 3 2 4 4 3 4" xfId="12273"/>
    <cellStyle name="Normal 3 2 4 4 3 5" xfId="14917"/>
    <cellStyle name="Normal 3 2 4 4 3 6" xfId="19847"/>
    <cellStyle name="Normal 3 2 4 4 4" xfId="3111"/>
    <cellStyle name="Normal 3 2 4 4 4 2" xfId="8393"/>
    <cellStyle name="Normal 3 2 4 4 4 2 2" xfId="26535"/>
    <cellStyle name="Normal 3 2 4 4 4 3" xfId="16149"/>
    <cellStyle name="Normal 3 2 4 4 4 4" xfId="21255"/>
    <cellStyle name="Normal 3 2 4 4 5" xfId="5752"/>
    <cellStyle name="Normal 3 2 4 4 5 2" xfId="23895"/>
    <cellStyle name="Normal 3 2 4 4 6" xfId="11045"/>
    <cellStyle name="Normal 3 2 4 4 7" xfId="13685"/>
    <cellStyle name="Normal 3 2 4 4 8" xfId="18615"/>
    <cellStyle name="Normal 3 2 4 5" xfId="822"/>
    <cellStyle name="Normal 3 2 4 5 2" xfId="2054"/>
    <cellStyle name="Normal 3 2 4 5 2 2" xfId="4696"/>
    <cellStyle name="Normal 3 2 4 5 2 2 2" xfId="9977"/>
    <cellStyle name="Normal 3 2 4 5 2 2 2 2" xfId="28119"/>
    <cellStyle name="Normal 3 2 4 5 2 2 3" xfId="17733"/>
    <cellStyle name="Normal 3 2 4 5 2 2 4" xfId="22839"/>
    <cellStyle name="Normal 3 2 4 5 2 3" xfId="7336"/>
    <cellStyle name="Normal 3 2 4 5 2 3 2" xfId="25479"/>
    <cellStyle name="Normal 3 2 4 5 2 4" xfId="12625"/>
    <cellStyle name="Normal 3 2 4 5 2 5" xfId="15269"/>
    <cellStyle name="Normal 3 2 4 5 2 6" xfId="20199"/>
    <cellStyle name="Normal 3 2 4 5 3" xfId="3464"/>
    <cellStyle name="Normal 3 2 4 5 3 2" xfId="8745"/>
    <cellStyle name="Normal 3 2 4 5 3 2 2" xfId="26887"/>
    <cellStyle name="Normal 3 2 4 5 3 3" xfId="16501"/>
    <cellStyle name="Normal 3 2 4 5 3 4" xfId="21607"/>
    <cellStyle name="Normal 3 2 4 5 4" xfId="6104"/>
    <cellStyle name="Normal 3 2 4 5 4 2" xfId="24247"/>
    <cellStyle name="Normal 3 2 4 5 5" xfId="11393"/>
    <cellStyle name="Normal 3 2 4 5 6" xfId="14037"/>
    <cellStyle name="Normal 3 2 4 5 7" xfId="18967"/>
    <cellStyle name="Normal 3 2 4 6" xfId="1348"/>
    <cellStyle name="Normal 3 2 4 6 2" xfId="3990"/>
    <cellStyle name="Normal 3 2 4 6 2 2" xfId="9271"/>
    <cellStyle name="Normal 3 2 4 6 2 2 2" xfId="27413"/>
    <cellStyle name="Normal 3 2 4 6 2 3" xfId="17027"/>
    <cellStyle name="Normal 3 2 4 6 2 4" xfId="22133"/>
    <cellStyle name="Normal 3 2 4 6 3" xfId="6630"/>
    <cellStyle name="Normal 3 2 4 6 3 2" xfId="24773"/>
    <cellStyle name="Normal 3 2 4 6 4" xfId="11919"/>
    <cellStyle name="Normal 3 2 4 6 5" xfId="14563"/>
    <cellStyle name="Normal 3 2 4 6 6" xfId="19493"/>
    <cellStyle name="Normal 3 2 4 7" xfId="2580"/>
    <cellStyle name="Normal 3 2 4 7 2" xfId="5222"/>
    <cellStyle name="Normal 3 2 4 7 2 2" xfId="10503"/>
    <cellStyle name="Normal 3 2 4 7 2 2 2" xfId="28645"/>
    <cellStyle name="Normal 3 2 4 7 2 3" xfId="23365"/>
    <cellStyle name="Normal 3 2 4 7 3" xfId="7862"/>
    <cellStyle name="Normal 3 2 4 7 3 2" xfId="26005"/>
    <cellStyle name="Normal 3 2 4 7 4" xfId="13151"/>
    <cellStyle name="Normal 3 2 4 7 5" xfId="15795"/>
    <cellStyle name="Normal 3 2 4 7 6" xfId="20725"/>
    <cellStyle name="Normal 3 2 4 8" xfId="2759"/>
    <cellStyle name="Normal 3 2 4 8 2" xfId="8041"/>
    <cellStyle name="Normal 3 2 4 8 2 2" xfId="26183"/>
    <cellStyle name="Normal 3 2 4 8 3" xfId="20903"/>
    <cellStyle name="Normal 3 2 4 9" xfId="5400"/>
    <cellStyle name="Normal 3 2 4 9 2" xfId="23543"/>
    <cellStyle name="Normal 3 2 5" xfId="79"/>
    <cellStyle name="Normal 3 2 5 10" xfId="10724"/>
    <cellStyle name="Normal 3 2 5 11" xfId="13347"/>
    <cellStyle name="Normal 3 2 5 12" xfId="18276"/>
    <cellStyle name="Normal 3 2 5 2" xfId="209"/>
    <cellStyle name="Normal 3 2 5 2 10" xfId="13434"/>
    <cellStyle name="Normal 3 2 5 2 11" xfId="18364"/>
    <cellStyle name="Normal 3 2 5 2 2" xfId="394"/>
    <cellStyle name="Normal 3 2 5 2 2 2" xfId="747"/>
    <cellStyle name="Normal 3 2 5 2 2 2 2" xfId="1979"/>
    <cellStyle name="Normal 3 2 5 2 2 2 2 2" xfId="4621"/>
    <cellStyle name="Normal 3 2 5 2 2 2 2 2 2" xfId="9902"/>
    <cellStyle name="Normal 3 2 5 2 2 2 2 2 2 2" xfId="28044"/>
    <cellStyle name="Normal 3 2 5 2 2 2 2 2 3" xfId="17658"/>
    <cellStyle name="Normal 3 2 5 2 2 2 2 2 4" xfId="22764"/>
    <cellStyle name="Normal 3 2 5 2 2 2 2 3" xfId="7261"/>
    <cellStyle name="Normal 3 2 5 2 2 2 2 3 2" xfId="25404"/>
    <cellStyle name="Normal 3 2 5 2 2 2 2 4" xfId="12550"/>
    <cellStyle name="Normal 3 2 5 2 2 2 2 5" xfId="15194"/>
    <cellStyle name="Normal 3 2 5 2 2 2 2 6" xfId="20124"/>
    <cellStyle name="Normal 3 2 5 2 2 2 3" xfId="3389"/>
    <cellStyle name="Normal 3 2 5 2 2 2 3 2" xfId="8670"/>
    <cellStyle name="Normal 3 2 5 2 2 2 3 2 2" xfId="26812"/>
    <cellStyle name="Normal 3 2 5 2 2 2 3 3" xfId="16426"/>
    <cellStyle name="Normal 3 2 5 2 2 2 3 4" xfId="21532"/>
    <cellStyle name="Normal 3 2 5 2 2 2 4" xfId="6029"/>
    <cellStyle name="Normal 3 2 5 2 2 2 4 2" xfId="24172"/>
    <cellStyle name="Normal 3 2 5 2 2 2 5" xfId="11318"/>
    <cellStyle name="Normal 3 2 5 2 2 2 6" xfId="13962"/>
    <cellStyle name="Normal 3 2 5 2 2 2 7" xfId="18892"/>
    <cellStyle name="Normal 3 2 5 2 2 3" xfId="1099"/>
    <cellStyle name="Normal 3 2 5 2 2 3 2" xfId="2331"/>
    <cellStyle name="Normal 3 2 5 2 2 3 2 2" xfId="4973"/>
    <cellStyle name="Normal 3 2 5 2 2 3 2 2 2" xfId="10254"/>
    <cellStyle name="Normal 3 2 5 2 2 3 2 2 2 2" xfId="28396"/>
    <cellStyle name="Normal 3 2 5 2 2 3 2 2 3" xfId="18010"/>
    <cellStyle name="Normal 3 2 5 2 2 3 2 2 4" xfId="23116"/>
    <cellStyle name="Normal 3 2 5 2 2 3 2 3" xfId="7613"/>
    <cellStyle name="Normal 3 2 5 2 2 3 2 3 2" xfId="25756"/>
    <cellStyle name="Normal 3 2 5 2 2 3 2 4" xfId="12902"/>
    <cellStyle name="Normal 3 2 5 2 2 3 2 5" xfId="15546"/>
    <cellStyle name="Normal 3 2 5 2 2 3 2 6" xfId="20476"/>
    <cellStyle name="Normal 3 2 5 2 2 3 3" xfId="3741"/>
    <cellStyle name="Normal 3 2 5 2 2 3 3 2" xfId="9022"/>
    <cellStyle name="Normal 3 2 5 2 2 3 3 2 2" xfId="27164"/>
    <cellStyle name="Normal 3 2 5 2 2 3 3 3" xfId="16778"/>
    <cellStyle name="Normal 3 2 5 2 2 3 3 4" xfId="21884"/>
    <cellStyle name="Normal 3 2 5 2 2 3 4" xfId="6381"/>
    <cellStyle name="Normal 3 2 5 2 2 3 4 2" xfId="24524"/>
    <cellStyle name="Normal 3 2 5 2 2 3 5" xfId="11670"/>
    <cellStyle name="Normal 3 2 5 2 2 3 6" xfId="14314"/>
    <cellStyle name="Normal 3 2 5 2 2 3 7" xfId="19244"/>
    <cellStyle name="Normal 3 2 5 2 2 4" xfId="1627"/>
    <cellStyle name="Normal 3 2 5 2 2 4 2" xfId="4269"/>
    <cellStyle name="Normal 3 2 5 2 2 4 2 2" xfId="9550"/>
    <cellStyle name="Normal 3 2 5 2 2 4 2 2 2" xfId="27692"/>
    <cellStyle name="Normal 3 2 5 2 2 4 2 3" xfId="17306"/>
    <cellStyle name="Normal 3 2 5 2 2 4 2 4" xfId="22412"/>
    <cellStyle name="Normal 3 2 5 2 2 4 3" xfId="6909"/>
    <cellStyle name="Normal 3 2 5 2 2 4 3 2" xfId="25052"/>
    <cellStyle name="Normal 3 2 5 2 2 4 4" xfId="12198"/>
    <cellStyle name="Normal 3 2 5 2 2 4 5" xfId="14842"/>
    <cellStyle name="Normal 3 2 5 2 2 4 6" xfId="19772"/>
    <cellStyle name="Normal 3 2 5 2 2 5" xfId="3036"/>
    <cellStyle name="Normal 3 2 5 2 2 5 2" xfId="8318"/>
    <cellStyle name="Normal 3 2 5 2 2 5 2 2" xfId="26460"/>
    <cellStyle name="Normal 3 2 5 2 2 5 3" xfId="16074"/>
    <cellStyle name="Normal 3 2 5 2 2 5 4" xfId="21180"/>
    <cellStyle name="Normal 3 2 5 2 2 6" xfId="5677"/>
    <cellStyle name="Normal 3 2 5 2 2 6 2" xfId="23820"/>
    <cellStyle name="Normal 3 2 5 2 2 7" xfId="10970"/>
    <cellStyle name="Normal 3 2 5 2 2 8" xfId="13610"/>
    <cellStyle name="Normal 3 2 5 2 2 9" xfId="18540"/>
    <cellStyle name="Normal 3 2 5 2 3" xfId="570"/>
    <cellStyle name="Normal 3 2 5 2 3 2" xfId="1275"/>
    <cellStyle name="Normal 3 2 5 2 3 2 2" xfId="2507"/>
    <cellStyle name="Normal 3 2 5 2 3 2 2 2" xfId="5149"/>
    <cellStyle name="Normal 3 2 5 2 3 2 2 2 2" xfId="10430"/>
    <cellStyle name="Normal 3 2 5 2 3 2 2 2 2 2" xfId="28572"/>
    <cellStyle name="Normal 3 2 5 2 3 2 2 2 3" xfId="18186"/>
    <cellStyle name="Normal 3 2 5 2 3 2 2 2 4" xfId="23292"/>
    <cellStyle name="Normal 3 2 5 2 3 2 2 3" xfId="7789"/>
    <cellStyle name="Normal 3 2 5 2 3 2 2 3 2" xfId="25932"/>
    <cellStyle name="Normal 3 2 5 2 3 2 2 4" xfId="13078"/>
    <cellStyle name="Normal 3 2 5 2 3 2 2 5" xfId="15722"/>
    <cellStyle name="Normal 3 2 5 2 3 2 2 6" xfId="20652"/>
    <cellStyle name="Normal 3 2 5 2 3 2 3" xfId="3917"/>
    <cellStyle name="Normal 3 2 5 2 3 2 3 2" xfId="9198"/>
    <cellStyle name="Normal 3 2 5 2 3 2 3 2 2" xfId="27340"/>
    <cellStyle name="Normal 3 2 5 2 3 2 3 3" xfId="16954"/>
    <cellStyle name="Normal 3 2 5 2 3 2 3 4" xfId="22060"/>
    <cellStyle name="Normal 3 2 5 2 3 2 4" xfId="6557"/>
    <cellStyle name="Normal 3 2 5 2 3 2 4 2" xfId="24700"/>
    <cellStyle name="Normal 3 2 5 2 3 2 5" xfId="11846"/>
    <cellStyle name="Normal 3 2 5 2 3 2 6" xfId="14490"/>
    <cellStyle name="Normal 3 2 5 2 3 2 7" xfId="19420"/>
    <cellStyle name="Normal 3 2 5 2 3 3" xfId="1803"/>
    <cellStyle name="Normal 3 2 5 2 3 3 2" xfId="4445"/>
    <cellStyle name="Normal 3 2 5 2 3 3 2 2" xfId="9726"/>
    <cellStyle name="Normal 3 2 5 2 3 3 2 2 2" xfId="27868"/>
    <cellStyle name="Normal 3 2 5 2 3 3 2 3" xfId="17482"/>
    <cellStyle name="Normal 3 2 5 2 3 3 2 4" xfId="22588"/>
    <cellStyle name="Normal 3 2 5 2 3 3 3" xfId="7085"/>
    <cellStyle name="Normal 3 2 5 2 3 3 3 2" xfId="25228"/>
    <cellStyle name="Normal 3 2 5 2 3 3 4" xfId="12374"/>
    <cellStyle name="Normal 3 2 5 2 3 3 5" xfId="15018"/>
    <cellStyle name="Normal 3 2 5 2 3 3 6" xfId="19948"/>
    <cellStyle name="Normal 3 2 5 2 3 4" xfId="3212"/>
    <cellStyle name="Normal 3 2 5 2 3 4 2" xfId="8494"/>
    <cellStyle name="Normal 3 2 5 2 3 4 2 2" xfId="26636"/>
    <cellStyle name="Normal 3 2 5 2 3 4 3" xfId="16250"/>
    <cellStyle name="Normal 3 2 5 2 3 4 4" xfId="21356"/>
    <cellStyle name="Normal 3 2 5 2 3 5" xfId="5853"/>
    <cellStyle name="Normal 3 2 5 2 3 5 2" xfId="23996"/>
    <cellStyle name="Normal 3 2 5 2 3 6" xfId="11142"/>
    <cellStyle name="Normal 3 2 5 2 3 7" xfId="13786"/>
    <cellStyle name="Normal 3 2 5 2 3 8" xfId="18716"/>
    <cellStyle name="Normal 3 2 5 2 4" xfId="923"/>
    <cellStyle name="Normal 3 2 5 2 4 2" xfId="2155"/>
    <cellStyle name="Normal 3 2 5 2 4 2 2" xfId="4797"/>
    <cellStyle name="Normal 3 2 5 2 4 2 2 2" xfId="10078"/>
    <cellStyle name="Normal 3 2 5 2 4 2 2 2 2" xfId="28220"/>
    <cellStyle name="Normal 3 2 5 2 4 2 2 3" xfId="17834"/>
    <cellStyle name="Normal 3 2 5 2 4 2 2 4" xfId="22940"/>
    <cellStyle name="Normal 3 2 5 2 4 2 3" xfId="7437"/>
    <cellStyle name="Normal 3 2 5 2 4 2 3 2" xfId="25580"/>
    <cellStyle name="Normal 3 2 5 2 4 2 4" xfId="12726"/>
    <cellStyle name="Normal 3 2 5 2 4 2 5" xfId="15370"/>
    <cellStyle name="Normal 3 2 5 2 4 2 6" xfId="20300"/>
    <cellStyle name="Normal 3 2 5 2 4 3" xfId="3565"/>
    <cellStyle name="Normal 3 2 5 2 4 3 2" xfId="8846"/>
    <cellStyle name="Normal 3 2 5 2 4 3 2 2" xfId="26988"/>
    <cellStyle name="Normal 3 2 5 2 4 3 3" xfId="16602"/>
    <cellStyle name="Normal 3 2 5 2 4 3 4" xfId="21708"/>
    <cellStyle name="Normal 3 2 5 2 4 4" xfId="6205"/>
    <cellStyle name="Normal 3 2 5 2 4 4 2" xfId="24348"/>
    <cellStyle name="Normal 3 2 5 2 4 5" xfId="11494"/>
    <cellStyle name="Normal 3 2 5 2 4 6" xfId="14138"/>
    <cellStyle name="Normal 3 2 5 2 4 7" xfId="19068"/>
    <cellStyle name="Normal 3 2 5 2 5" xfId="1451"/>
    <cellStyle name="Normal 3 2 5 2 5 2" xfId="4093"/>
    <cellStyle name="Normal 3 2 5 2 5 2 2" xfId="9374"/>
    <cellStyle name="Normal 3 2 5 2 5 2 2 2" xfId="27516"/>
    <cellStyle name="Normal 3 2 5 2 5 2 3" xfId="17130"/>
    <cellStyle name="Normal 3 2 5 2 5 2 4" xfId="22236"/>
    <cellStyle name="Normal 3 2 5 2 5 3" xfId="6733"/>
    <cellStyle name="Normal 3 2 5 2 5 3 2" xfId="24876"/>
    <cellStyle name="Normal 3 2 5 2 5 4" xfId="12022"/>
    <cellStyle name="Normal 3 2 5 2 5 5" xfId="14666"/>
    <cellStyle name="Normal 3 2 5 2 5 6" xfId="19596"/>
    <cellStyle name="Normal 3 2 5 2 6" xfId="2683"/>
    <cellStyle name="Normal 3 2 5 2 6 2" xfId="5325"/>
    <cellStyle name="Normal 3 2 5 2 6 2 2" xfId="10606"/>
    <cellStyle name="Normal 3 2 5 2 6 2 2 2" xfId="28748"/>
    <cellStyle name="Normal 3 2 5 2 6 2 3" xfId="23468"/>
    <cellStyle name="Normal 3 2 5 2 6 3" xfId="7965"/>
    <cellStyle name="Normal 3 2 5 2 6 3 2" xfId="26108"/>
    <cellStyle name="Normal 3 2 5 2 6 4" xfId="13254"/>
    <cellStyle name="Normal 3 2 5 2 6 5" xfId="15898"/>
    <cellStyle name="Normal 3 2 5 2 6 6" xfId="20828"/>
    <cellStyle name="Normal 3 2 5 2 7" xfId="2860"/>
    <cellStyle name="Normal 3 2 5 2 7 2" xfId="8142"/>
    <cellStyle name="Normal 3 2 5 2 7 2 2" xfId="26284"/>
    <cellStyle name="Normal 3 2 5 2 7 3" xfId="21004"/>
    <cellStyle name="Normal 3 2 5 2 8" xfId="5501"/>
    <cellStyle name="Normal 3 2 5 2 8 2" xfId="23644"/>
    <cellStyle name="Normal 3 2 5 2 9" xfId="10794"/>
    <cellStyle name="Normal 3 2 5 3" xfId="307"/>
    <cellStyle name="Normal 3 2 5 3 2" xfId="660"/>
    <cellStyle name="Normal 3 2 5 3 2 2" xfId="1892"/>
    <cellStyle name="Normal 3 2 5 3 2 2 2" xfId="4534"/>
    <cellStyle name="Normal 3 2 5 3 2 2 2 2" xfId="9815"/>
    <cellStyle name="Normal 3 2 5 3 2 2 2 2 2" xfId="27957"/>
    <cellStyle name="Normal 3 2 5 3 2 2 2 3" xfId="17571"/>
    <cellStyle name="Normal 3 2 5 3 2 2 2 4" xfId="22677"/>
    <cellStyle name="Normal 3 2 5 3 2 2 3" xfId="7174"/>
    <cellStyle name="Normal 3 2 5 3 2 2 3 2" xfId="25317"/>
    <cellStyle name="Normal 3 2 5 3 2 2 4" xfId="12463"/>
    <cellStyle name="Normal 3 2 5 3 2 2 5" xfId="15107"/>
    <cellStyle name="Normal 3 2 5 3 2 2 6" xfId="20037"/>
    <cellStyle name="Normal 3 2 5 3 2 3" xfId="3302"/>
    <cellStyle name="Normal 3 2 5 3 2 3 2" xfId="8583"/>
    <cellStyle name="Normal 3 2 5 3 2 3 2 2" xfId="26725"/>
    <cellStyle name="Normal 3 2 5 3 2 3 3" xfId="16339"/>
    <cellStyle name="Normal 3 2 5 3 2 3 4" xfId="21445"/>
    <cellStyle name="Normal 3 2 5 3 2 4" xfId="5942"/>
    <cellStyle name="Normal 3 2 5 3 2 4 2" xfId="24085"/>
    <cellStyle name="Normal 3 2 5 3 2 5" xfId="11231"/>
    <cellStyle name="Normal 3 2 5 3 2 6" xfId="13875"/>
    <cellStyle name="Normal 3 2 5 3 2 7" xfId="18805"/>
    <cellStyle name="Normal 3 2 5 3 3" xfId="1012"/>
    <cellStyle name="Normal 3 2 5 3 3 2" xfId="2244"/>
    <cellStyle name="Normal 3 2 5 3 3 2 2" xfId="4886"/>
    <cellStyle name="Normal 3 2 5 3 3 2 2 2" xfId="10167"/>
    <cellStyle name="Normal 3 2 5 3 3 2 2 2 2" xfId="28309"/>
    <cellStyle name="Normal 3 2 5 3 3 2 2 3" xfId="17923"/>
    <cellStyle name="Normal 3 2 5 3 3 2 2 4" xfId="23029"/>
    <cellStyle name="Normal 3 2 5 3 3 2 3" xfId="7526"/>
    <cellStyle name="Normal 3 2 5 3 3 2 3 2" xfId="25669"/>
    <cellStyle name="Normal 3 2 5 3 3 2 4" xfId="12815"/>
    <cellStyle name="Normal 3 2 5 3 3 2 5" xfId="15459"/>
    <cellStyle name="Normal 3 2 5 3 3 2 6" xfId="20389"/>
    <cellStyle name="Normal 3 2 5 3 3 3" xfId="3654"/>
    <cellStyle name="Normal 3 2 5 3 3 3 2" xfId="8935"/>
    <cellStyle name="Normal 3 2 5 3 3 3 2 2" xfId="27077"/>
    <cellStyle name="Normal 3 2 5 3 3 3 3" xfId="16691"/>
    <cellStyle name="Normal 3 2 5 3 3 3 4" xfId="21797"/>
    <cellStyle name="Normal 3 2 5 3 3 4" xfId="6294"/>
    <cellStyle name="Normal 3 2 5 3 3 4 2" xfId="24437"/>
    <cellStyle name="Normal 3 2 5 3 3 5" xfId="11583"/>
    <cellStyle name="Normal 3 2 5 3 3 6" xfId="14227"/>
    <cellStyle name="Normal 3 2 5 3 3 7" xfId="19157"/>
    <cellStyle name="Normal 3 2 5 3 4" xfId="1540"/>
    <cellStyle name="Normal 3 2 5 3 4 2" xfId="4182"/>
    <cellStyle name="Normal 3 2 5 3 4 2 2" xfId="9463"/>
    <cellStyle name="Normal 3 2 5 3 4 2 2 2" xfId="27605"/>
    <cellStyle name="Normal 3 2 5 3 4 2 3" xfId="17219"/>
    <cellStyle name="Normal 3 2 5 3 4 2 4" xfId="22325"/>
    <cellStyle name="Normal 3 2 5 3 4 3" xfId="6822"/>
    <cellStyle name="Normal 3 2 5 3 4 3 2" xfId="24965"/>
    <cellStyle name="Normal 3 2 5 3 4 4" xfId="12111"/>
    <cellStyle name="Normal 3 2 5 3 4 5" xfId="14755"/>
    <cellStyle name="Normal 3 2 5 3 4 6" xfId="19685"/>
    <cellStyle name="Normal 3 2 5 3 5" xfId="2949"/>
    <cellStyle name="Normal 3 2 5 3 5 2" xfId="8231"/>
    <cellStyle name="Normal 3 2 5 3 5 2 2" xfId="26373"/>
    <cellStyle name="Normal 3 2 5 3 5 3" xfId="15987"/>
    <cellStyle name="Normal 3 2 5 3 5 4" xfId="21093"/>
    <cellStyle name="Normal 3 2 5 3 6" xfId="5590"/>
    <cellStyle name="Normal 3 2 5 3 6 2" xfId="23733"/>
    <cellStyle name="Normal 3 2 5 3 7" xfId="10885"/>
    <cellStyle name="Normal 3 2 5 3 8" xfId="13523"/>
    <cellStyle name="Normal 3 2 5 3 9" xfId="18453"/>
    <cellStyle name="Normal 3 2 5 4" xfId="485"/>
    <cellStyle name="Normal 3 2 5 4 2" xfId="1190"/>
    <cellStyle name="Normal 3 2 5 4 2 2" xfId="2422"/>
    <cellStyle name="Normal 3 2 5 4 2 2 2" xfId="5064"/>
    <cellStyle name="Normal 3 2 5 4 2 2 2 2" xfId="10345"/>
    <cellStyle name="Normal 3 2 5 4 2 2 2 2 2" xfId="28487"/>
    <cellStyle name="Normal 3 2 5 4 2 2 2 3" xfId="18101"/>
    <cellStyle name="Normal 3 2 5 4 2 2 2 4" xfId="23207"/>
    <cellStyle name="Normal 3 2 5 4 2 2 3" xfId="7704"/>
    <cellStyle name="Normal 3 2 5 4 2 2 3 2" xfId="25847"/>
    <cellStyle name="Normal 3 2 5 4 2 2 4" xfId="12993"/>
    <cellStyle name="Normal 3 2 5 4 2 2 5" xfId="15637"/>
    <cellStyle name="Normal 3 2 5 4 2 2 6" xfId="20567"/>
    <cellStyle name="Normal 3 2 5 4 2 3" xfId="3832"/>
    <cellStyle name="Normal 3 2 5 4 2 3 2" xfId="9113"/>
    <cellStyle name="Normal 3 2 5 4 2 3 2 2" xfId="27255"/>
    <cellStyle name="Normal 3 2 5 4 2 3 3" xfId="16869"/>
    <cellStyle name="Normal 3 2 5 4 2 3 4" xfId="21975"/>
    <cellStyle name="Normal 3 2 5 4 2 4" xfId="6472"/>
    <cellStyle name="Normal 3 2 5 4 2 4 2" xfId="24615"/>
    <cellStyle name="Normal 3 2 5 4 2 5" xfId="11761"/>
    <cellStyle name="Normal 3 2 5 4 2 6" xfId="14405"/>
    <cellStyle name="Normal 3 2 5 4 2 7" xfId="19335"/>
    <cellStyle name="Normal 3 2 5 4 3" xfId="1718"/>
    <cellStyle name="Normal 3 2 5 4 3 2" xfId="4360"/>
    <cellStyle name="Normal 3 2 5 4 3 2 2" xfId="9641"/>
    <cellStyle name="Normal 3 2 5 4 3 2 2 2" xfId="27783"/>
    <cellStyle name="Normal 3 2 5 4 3 2 3" xfId="17397"/>
    <cellStyle name="Normal 3 2 5 4 3 2 4" xfId="22503"/>
    <cellStyle name="Normal 3 2 5 4 3 3" xfId="7000"/>
    <cellStyle name="Normal 3 2 5 4 3 3 2" xfId="25143"/>
    <cellStyle name="Normal 3 2 5 4 3 4" xfId="12289"/>
    <cellStyle name="Normal 3 2 5 4 3 5" xfId="14933"/>
    <cellStyle name="Normal 3 2 5 4 3 6" xfId="19863"/>
    <cellStyle name="Normal 3 2 5 4 4" xfId="3127"/>
    <cellStyle name="Normal 3 2 5 4 4 2" xfId="8409"/>
    <cellStyle name="Normal 3 2 5 4 4 2 2" xfId="26551"/>
    <cellStyle name="Normal 3 2 5 4 4 3" xfId="16165"/>
    <cellStyle name="Normal 3 2 5 4 4 4" xfId="21271"/>
    <cellStyle name="Normal 3 2 5 4 5" xfId="5768"/>
    <cellStyle name="Normal 3 2 5 4 5 2" xfId="23911"/>
    <cellStyle name="Normal 3 2 5 4 6" xfId="11059"/>
    <cellStyle name="Normal 3 2 5 4 7" xfId="13701"/>
    <cellStyle name="Normal 3 2 5 4 8" xfId="18631"/>
    <cellStyle name="Normal 3 2 5 5" xfId="838"/>
    <cellStyle name="Normal 3 2 5 5 2" xfId="2070"/>
    <cellStyle name="Normal 3 2 5 5 2 2" xfId="4712"/>
    <cellStyle name="Normal 3 2 5 5 2 2 2" xfId="9993"/>
    <cellStyle name="Normal 3 2 5 5 2 2 2 2" xfId="28135"/>
    <cellStyle name="Normal 3 2 5 5 2 2 3" xfId="17749"/>
    <cellStyle name="Normal 3 2 5 5 2 2 4" xfId="22855"/>
    <cellStyle name="Normal 3 2 5 5 2 3" xfId="7352"/>
    <cellStyle name="Normal 3 2 5 5 2 3 2" xfId="25495"/>
    <cellStyle name="Normal 3 2 5 5 2 4" xfId="12641"/>
    <cellStyle name="Normal 3 2 5 5 2 5" xfId="15285"/>
    <cellStyle name="Normal 3 2 5 5 2 6" xfId="20215"/>
    <cellStyle name="Normal 3 2 5 5 3" xfId="3480"/>
    <cellStyle name="Normal 3 2 5 5 3 2" xfId="8761"/>
    <cellStyle name="Normal 3 2 5 5 3 2 2" xfId="26903"/>
    <cellStyle name="Normal 3 2 5 5 3 3" xfId="16517"/>
    <cellStyle name="Normal 3 2 5 5 3 4" xfId="21623"/>
    <cellStyle name="Normal 3 2 5 5 4" xfId="6120"/>
    <cellStyle name="Normal 3 2 5 5 4 2" xfId="24263"/>
    <cellStyle name="Normal 3 2 5 5 5" xfId="11409"/>
    <cellStyle name="Normal 3 2 5 5 6" xfId="14053"/>
    <cellStyle name="Normal 3 2 5 5 7" xfId="18983"/>
    <cellStyle name="Normal 3 2 5 6" xfId="1364"/>
    <cellStyle name="Normal 3 2 5 6 2" xfId="4006"/>
    <cellStyle name="Normal 3 2 5 6 2 2" xfId="9287"/>
    <cellStyle name="Normal 3 2 5 6 2 2 2" xfId="27429"/>
    <cellStyle name="Normal 3 2 5 6 2 3" xfId="17043"/>
    <cellStyle name="Normal 3 2 5 6 2 4" xfId="22149"/>
    <cellStyle name="Normal 3 2 5 6 3" xfId="6646"/>
    <cellStyle name="Normal 3 2 5 6 3 2" xfId="24789"/>
    <cellStyle name="Normal 3 2 5 6 4" xfId="11935"/>
    <cellStyle name="Normal 3 2 5 6 5" xfId="14579"/>
    <cellStyle name="Normal 3 2 5 6 6" xfId="19509"/>
    <cellStyle name="Normal 3 2 5 7" xfId="2596"/>
    <cellStyle name="Normal 3 2 5 7 2" xfId="5238"/>
    <cellStyle name="Normal 3 2 5 7 2 2" xfId="10519"/>
    <cellStyle name="Normal 3 2 5 7 2 2 2" xfId="28661"/>
    <cellStyle name="Normal 3 2 5 7 2 3" xfId="23381"/>
    <cellStyle name="Normal 3 2 5 7 3" xfId="7878"/>
    <cellStyle name="Normal 3 2 5 7 3 2" xfId="26021"/>
    <cellStyle name="Normal 3 2 5 7 4" xfId="13167"/>
    <cellStyle name="Normal 3 2 5 7 5" xfId="15811"/>
    <cellStyle name="Normal 3 2 5 7 6" xfId="20741"/>
    <cellStyle name="Normal 3 2 5 8" xfId="2775"/>
    <cellStyle name="Normal 3 2 5 8 2" xfId="8057"/>
    <cellStyle name="Normal 3 2 5 8 2 2" xfId="26199"/>
    <cellStyle name="Normal 3 2 5 8 3" xfId="20919"/>
    <cellStyle name="Normal 3 2 5 9" xfId="5416"/>
    <cellStyle name="Normal 3 2 5 9 2" xfId="23559"/>
    <cellStyle name="Normal 3 2 6" xfId="95"/>
    <cellStyle name="Normal 3 2 6 10" xfId="10740"/>
    <cellStyle name="Normal 3 2 6 11" xfId="13363"/>
    <cellStyle name="Normal 3 2 6 12" xfId="18292"/>
    <cellStyle name="Normal 3 2 6 2" xfId="225"/>
    <cellStyle name="Normal 3 2 6 2 10" xfId="13450"/>
    <cellStyle name="Normal 3 2 6 2 11" xfId="18380"/>
    <cellStyle name="Normal 3 2 6 2 2" xfId="410"/>
    <cellStyle name="Normal 3 2 6 2 2 2" xfId="763"/>
    <cellStyle name="Normal 3 2 6 2 2 2 2" xfId="1995"/>
    <cellStyle name="Normal 3 2 6 2 2 2 2 2" xfId="4637"/>
    <cellStyle name="Normal 3 2 6 2 2 2 2 2 2" xfId="9918"/>
    <cellStyle name="Normal 3 2 6 2 2 2 2 2 2 2" xfId="28060"/>
    <cellStyle name="Normal 3 2 6 2 2 2 2 2 3" xfId="17674"/>
    <cellStyle name="Normal 3 2 6 2 2 2 2 2 4" xfId="22780"/>
    <cellStyle name="Normal 3 2 6 2 2 2 2 3" xfId="7277"/>
    <cellStyle name="Normal 3 2 6 2 2 2 2 3 2" xfId="25420"/>
    <cellStyle name="Normal 3 2 6 2 2 2 2 4" xfId="12566"/>
    <cellStyle name="Normal 3 2 6 2 2 2 2 5" xfId="15210"/>
    <cellStyle name="Normal 3 2 6 2 2 2 2 6" xfId="20140"/>
    <cellStyle name="Normal 3 2 6 2 2 2 3" xfId="3405"/>
    <cellStyle name="Normal 3 2 6 2 2 2 3 2" xfId="8686"/>
    <cellStyle name="Normal 3 2 6 2 2 2 3 2 2" xfId="26828"/>
    <cellStyle name="Normal 3 2 6 2 2 2 3 3" xfId="16442"/>
    <cellStyle name="Normal 3 2 6 2 2 2 3 4" xfId="21548"/>
    <cellStyle name="Normal 3 2 6 2 2 2 4" xfId="6045"/>
    <cellStyle name="Normal 3 2 6 2 2 2 4 2" xfId="24188"/>
    <cellStyle name="Normal 3 2 6 2 2 2 5" xfId="11334"/>
    <cellStyle name="Normal 3 2 6 2 2 2 6" xfId="13978"/>
    <cellStyle name="Normal 3 2 6 2 2 2 7" xfId="18908"/>
    <cellStyle name="Normal 3 2 6 2 2 3" xfId="1115"/>
    <cellStyle name="Normal 3 2 6 2 2 3 2" xfId="2347"/>
    <cellStyle name="Normal 3 2 6 2 2 3 2 2" xfId="4989"/>
    <cellStyle name="Normal 3 2 6 2 2 3 2 2 2" xfId="10270"/>
    <cellStyle name="Normal 3 2 6 2 2 3 2 2 2 2" xfId="28412"/>
    <cellStyle name="Normal 3 2 6 2 2 3 2 2 3" xfId="18026"/>
    <cellStyle name="Normal 3 2 6 2 2 3 2 2 4" xfId="23132"/>
    <cellStyle name="Normal 3 2 6 2 2 3 2 3" xfId="7629"/>
    <cellStyle name="Normal 3 2 6 2 2 3 2 3 2" xfId="25772"/>
    <cellStyle name="Normal 3 2 6 2 2 3 2 4" xfId="12918"/>
    <cellStyle name="Normal 3 2 6 2 2 3 2 5" xfId="15562"/>
    <cellStyle name="Normal 3 2 6 2 2 3 2 6" xfId="20492"/>
    <cellStyle name="Normal 3 2 6 2 2 3 3" xfId="3757"/>
    <cellStyle name="Normal 3 2 6 2 2 3 3 2" xfId="9038"/>
    <cellStyle name="Normal 3 2 6 2 2 3 3 2 2" xfId="27180"/>
    <cellStyle name="Normal 3 2 6 2 2 3 3 3" xfId="16794"/>
    <cellStyle name="Normal 3 2 6 2 2 3 3 4" xfId="21900"/>
    <cellStyle name="Normal 3 2 6 2 2 3 4" xfId="6397"/>
    <cellStyle name="Normal 3 2 6 2 2 3 4 2" xfId="24540"/>
    <cellStyle name="Normal 3 2 6 2 2 3 5" xfId="11686"/>
    <cellStyle name="Normal 3 2 6 2 2 3 6" xfId="14330"/>
    <cellStyle name="Normal 3 2 6 2 2 3 7" xfId="19260"/>
    <cellStyle name="Normal 3 2 6 2 2 4" xfId="1643"/>
    <cellStyle name="Normal 3 2 6 2 2 4 2" xfId="4285"/>
    <cellStyle name="Normal 3 2 6 2 2 4 2 2" xfId="9566"/>
    <cellStyle name="Normal 3 2 6 2 2 4 2 2 2" xfId="27708"/>
    <cellStyle name="Normal 3 2 6 2 2 4 2 3" xfId="17322"/>
    <cellStyle name="Normal 3 2 6 2 2 4 2 4" xfId="22428"/>
    <cellStyle name="Normal 3 2 6 2 2 4 3" xfId="6925"/>
    <cellStyle name="Normal 3 2 6 2 2 4 3 2" xfId="25068"/>
    <cellStyle name="Normal 3 2 6 2 2 4 4" xfId="12214"/>
    <cellStyle name="Normal 3 2 6 2 2 4 5" xfId="14858"/>
    <cellStyle name="Normal 3 2 6 2 2 4 6" xfId="19788"/>
    <cellStyle name="Normal 3 2 6 2 2 5" xfId="3052"/>
    <cellStyle name="Normal 3 2 6 2 2 5 2" xfId="8334"/>
    <cellStyle name="Normal 3 2 6 2 2 5 2 2" xfId="26476"/>
    <cellStyle name="Normal 3 2 6 2 2 5 3" xfId="16090"/>
    <cellStyle name="Normal 3 2 6 2 2 5 4" xfId="21196"/>
    <cellStyle name="Normal 3 2 6 2 2 6" xfId="5693"/>
    <cellStyle name="Normal 3 2 6 2 2 6 2" xfId="23836"/>
    <cellStyle name="Normal 3 2 6 2 2 7" xfId="10986"/>
    <cellStyle name="Normal 3 2 6 2 2 8" xfId="13626"/>
    <cellStyle name="Normal 3 2 6 2 2 9" xfId="18556"/>
    <cellStyle name="Normal 3 2 6 2 3" xfId="586"/>
    <cellStyle name="Normal 3 2 6 2 3 2" xfId="1291"/>
    <cellStyle name="Normal 3 2 6 2 3 2 2" xfId="2523"/>
    <cellStyle name="Normal 3 2 6 2 3 2 2 2" xfId="5165"/>
    <cellStyle name="Normal 3 2 6 2 3 2 2 2 2" xfId="10446"/>
    <cellStyle name="Normal 3 2 6 2 3 2 2 2 2 2" xfId="28588"/>
    <cellStyle name="Normal 3 2 6 2 3 2 2 2 3" xfId="18202"/>
    <cellStyle name="Normal 3 2 6 2 3 2 2 2 4" xfId="23308"/>
    <cellStyle name="Normal 3 2 6 2 3 2 2 3" xfId="7805"/>
    <cellStyle name="Normal 3 2 6 2 3 2 2 3 2" xfId="25948"/>
    <cellStyle name="Normal 3 2 6 2 3 2 2 4" xfId="13094"/>
    <cellStyle name="Normal 3 2 6 2 3 2 2 5" xfId="15738"/>
    <cellStyle name="Normal 3 2 6 2 3 2 2 6" xfId="20668"/>
    <cellStyle name="Normal 3 2 6 2 3 2 3" xfId="3933"/>
    <cellStyle name="Normal 3 2 6 2 3 2 3 2" xfId="9214"/>
    <cellStyle name="Normal 3 2 6 2 3 2 3 2 2" xfId="27356"/>
    <cellStyle name="Normal 3 2 6 2 3 2 3 3" xfId="16970"/>
    <cellStyle name="Normal 3 2 6 2 3 2 3 4" xfId="22076"/>
    <cellStyle name="Normal 3 2 6 2 3 2 4" xfId="6573"/>
    <cellStyle name="Normal 3 2 6 2 3 2 4 2" xfId="24716"/>
    <cellStyle name="Normal 3 2 6 2 3 2 5" xfId="11862"/>
    <cellStyle name="Normal 3 2 6 2 3 2 6" xfId="14506"/>
    <cellStyle name="Normal 3 2 6 2 3 2 7" xfId="19436"/>
    <cellStyle name="Normal 3 2 6 2 3 3" xfId="1819"/>
    <cellStyle name="Normal 3 2 6 2 3 3 2" xfId="4461"/>
    <cellStyle name="Normal 3 2 6 2 3 3 2 2" xfId="9742"/>
    <cellStyle name="Normal 3 2 6 2 3 3 2 2 2" xfId="27884"/>
    <cellStyle name="Normal 3 2 6 2 3 3 2 3" xfId="17498"/>
    <cellStyle name="Normal 3 2 6 2 3 3 2 4" xfId="22604"/>
    <cellStyle name="Normal 3 2 6 2 3 3 3" xfId="7101"/>
    <cellStyle name="Normal 3 2 6 2 3 3 3 2" xfId="25244"/>
    <cellStyle name="Normal 3 2 6 2 3 3 4" xfId="12390"/>
    <cellStyle name="Normal 3 2 6 2 3 3 5" xfId="15034"/>
    <cellStyle name="Normal 3 2 6 2 3 3 6" xfId="19964"/>
    <cellStyle name="Normal 3 2 6 2 3 4" xfId="3228"/>
    <cellStyle name="Normal 3 2 6 2 3 4 2" xfId="8510"/>
    <cellStyle name="Normal 3 2 6 2 3 4 2 2" xfId="26652"/>
    <cellStyle name="Normal 3 2 6 2 3 4 3" xfId="16266"/>
    <cellStyle name="Normal 3 2 6 2 3 4 4" xfId="21372"/>
    <cellStyle name="Normal 3 2 6 2 3 5" xfId="5869"/>
    <cellStyle name="Normal 3 2 6 2 3 5 2" xfId="24012"/>
    <cellStyle name="Normal 3 2 6 2 3 6" xfId="11158"/>
    <cellStyle name="Normal 3 2 6 2 3 7" xfId="13802"/>
    <cellStyle name="Normal 3 2 6 2 3 8" xfId="18732"/>
    <cellStyle name="Normal 3 2 6 2 4" xfId="939"/>
    <cellStyle name="Normal 3 2 6 2 4 2" xfId="2171"/>
    <cellStyle name="Normal 3 2 6 2 4 2 2" xfId="4813"/>
    <cellStyle name="Normal 3 2 6 2 4 2 2 2" xfId="10094"/>
    <cellStyle name="Normal 3 2 6 2 4 2 2 2 2" xfId="28236"/>
    <cellStyle name="Normal 3 2 6 2 4 2 2 3" xfId="17850"/>
    <cellStyle name="Normal 3 2 6 2 4 2 2 4" xfId="22956"/>
    <cellStyle name="Normal 3 2 6 2 4 2 3" xfId="7453"/>
    <cellStyle name="Normal 3 2 6 2 4 2 3 2" xfId="25596"/>
    <cellStyle name="Normal 3 2 6 2 4 2 4" xfId="12742"/>
    <cellStyle name="Normal 3 2 6 2 4 2 5" xfId="15386"/>
    <cellStyle name="Normal 3 2 6 2 4 2 6" xfId="20316"/>
    <cellStyle name="Normal 3 2 6 2 4 3" xfId="3581"/>
    <cellStyle name="Normal 3 2 6 2 4 3 2" xfId="8862"/>
    <cellStyle name="Normal 3 2 6 2 4 3 2 2" xfId="27004"/>
    <cellStyle name="Normal 3 2 6 2 4 3 3" xfId="16618"/>
    <cellStyle name="Normal 3 2 6 2 4 3 4" xfId="21724"/>
    <cellStyle name="Normal 3 2 6 2 4 4" xfId="6221"/>
    <cellStyle name="Normal 3 2 6 2 4 4 2" xfId="24364"/>
    <cellStyle name="Normal 3 2 6 2 4 5" xfId="11510"/>
    <cellStyle name="Normal 3 2 6 2 4 6" xfId="14154"/>
    <cellStyle name="Normal 3 2 6 2 4 7" xfId="19084"/>
    <cellStyle name="Normal 3 2 6 2 5" xfId="1467"/>
    <cellStyle name="Normal 3 2 6 2 5 2" xfId="4109"/>
    <cellStyle name="Normal 3 2 6 2 5 2 2" xfId="9390"/>
    <cellStyle name="Normal 3 2 6 2 5 2 2 2" xfId="27532"/>
    <cellStyle name="Normal 3 2 6 2 5 2 3" xfId="17146"/>
    <cellStyle name="Normal 3 2 6 2 5 2 4" xfId="22252"/>
    <cellStyle name="Normal 3 2 6 2 5 3" xfId="6749"/>
    <cellStyle name="Normal 3 2 6 2 5 3 2" xfId="24892"/>
    <cellStyle name="Normal 3 2 6 2 5 4" xfId="12038"/>
    <cellStyle name="Normal 3 2 6 2 5 5" xfId="14682"/>
    <cellStyle name="Normal 3 2 6 2 5 6" xfId="19612"/>
    <cellStyle name="Normal 3 2 6 2 6" xfId="2699"/>
    <cellStyle name="Normal 3 2 6 2 6 2" xfId="5341"/>
    <cellStyle name="Normal 3 2 6 2 6 2 2" xfId="10622"/>
    <cellStyle name="Normal 3 2 6 2 6 2 2 2" xfId="28764"/>
    <cellStyle name="Normal 3 2 6 2 6 2 3" xfId="23484"/>
    <cellStyle name="Normal 3 2 6 2 6 3" xfId="7981"/>
    <cellStyle name="Normal 3 2 6 2 6 3 2" xfId="26124"/>
    <cellStyle name="Normal 3 2 6 2 6 4" xfId="13270"/>
    <cellStyle name="Normal 3 2 6 2 6 5" xfId="15914"/>
    <cellStyle name="Normal 3 2 6 2 6 6" xfId="20844"/>
    <cellStyle name="Normal 3 2 6 2 7" xfId="2876"/>
    <cellStyle name="Normal 3 2 6 2 7 2" xfId="8158"/>
    <cellStyle name="Normal 3 2 6 2 7 2 2" xfId="26300"/>
    <cellStyle name="Normal 3 2 6 2 7 3" xfId="21020"/>
    <cellStyle name="Normal 3 2 6 2 8" xfId="5517"/>
    <cellStyle name="Normal 3 2 6 2 8 2" xfId="23660"/>
    <cellStyle name="Normal 3 2 6 2 9" xfId="10810"/>
    <cellStyle name="Normal 3 2 6 3" xfId="323"/>
    <cellStyle name="Normal 3 2 6 3 2" xfId="676"/>
    <cellStyle name="Normal 3 2 6 3 2 2" xfId="1908"/>
    <cellStyle name="Normal 3 2 6 3 2 2 2" xfId="4550"/>
    <cellStyle name="Normal 3 2 6 3 2 2 2 2" xfId="9831"/>
    <cellStyle name="Normal 3 2 6 3 2 2 2 2 2" xfId="27973"/>
    <cellStyle name="Normal 3 2 6 3 2 2 2 3" xfId="17587"/>
    <cellStyle name="Normal 3 2 6 3 2 2 2 4" xfId="22693"/>
    <cellStyle name="Normal 3 2 6 3 2 2 3" xfId="7190"/>
    <cellStyle name="Normal 3 2 6 3 2 2 3 2" xfId="25333"/>
    <cellStyle name="Normal 3 2 6 3 2 2 4" xfId="12479"/>
    <cellStyle name="Normal 3 2 6 3 2 2 5" xfId="15123"/>
    <cellStyle name="Normal 3 2 6 3 2 2 6" xfId="20053"/>
    <cellStyle name="Normal 3 2 6 3 2 3" xfId="3318"/>
    <cellStyle name="Normal 3 2 6 3 2 3 2" xfId="8599"/>
    <cellStyle name="Normal 3 2 6 3 2 3 2 2" xfId="26741"/>
    <cellStyle name="Normal 3 2 6 3 2 3 3" xfId="16355"/>
    <cellStyle name="Normal 3 2 6 3 2 3 4" xfId="21461"/>
    <cellStyle name="Normal 3 2 6 3 2 4" xfId="5958"/>
    <cellStyle name="Normal 3 2 6 3 2 4 2" xfId="24101"/>
    <cellStyle name="Normal 3 2 6 3 2 5" xfId="11247"/>
    <cellStyle name="Normal 3 2 6 3 2 6" xfId="13891"/>
    <cellStyle name="Normal 3 2 6 3 2 7" xfId="18821"/>
    <cellStyle name="Normal 3 2 6 3 3" xfId="1028"/>
    <cellStyle name="Normal 3 2 6 3 3 2" xfId="2260"/>
    <cellStyle name="Normal 3 2 6 3 3 2 2" xfId="4902"/>
    <cellStyle name="Normal 3 2 6 3 3 2 2 2" xfId="10183"/>
    <cellStyle name="Normal 3 2 6 3 3 2 2 2 2" xfId="28325"/>
    <cellStyle name="Normal 3 2 6 3 3 2 2 3" xfId="17939"/>
    <cellStyle name="Normal 3 2 6 3 3 2 2 4" xfId="23045"/>
    <cellStyle name="Normal 3 2 6 3 3 2 3" xfId="7542"/>
    <cellStyle name="Normal 3 2 6 3 3 2 3 2" xfId="25685"/>
    <cellStyle name="Normal 3 2 6 3 3 2 4" xfId="12831"/>
    <cellStyle name="Normal 3 2 6 3 3 2 5" xfId="15475"/>
    <cellStyle name="Normal 3 2 6 3 3 2 6" xfId="20405"/>
    <cellStyle name="Normal 3 2 6 3 3 3" xfId="3670"/>
    <cellStyle name="Normal 3 2 6 3 3 3 2" xfId="8951"/>
    <cellStyle name="Normal 3 2 6 3 3 3 2 2" xfId="27093"/>
    <cellStyle name="Normal 3 2 6 3 3 3 3" xfId="16707"/>
    <cellStyle name="Normal 3 2 6 3 3 3 4" xfId="21813"/>
    <cellStyle name="Normal 3 2 6 3 3 4" xfId="6310"/>
    <cellStyle name="Normal 3 2 6 3 3 4 2" xfId="24453"/>
    <cellStyle name="Normal 3 2 6 3 3 5" xfId="11599"/>
    <cellStyle name="Normal 3 2 6 3 3 6" xfId="14243"/>
    <cellStyle name="Normal 3 2 6 3 3 7" xfId="19173"/>
    <cellStyle name="Normal 3 2 6 3 4" xfId="1556"/>
    <cellStyle name="Normal 3 2 6 3 4 2" xfId="4198"/>
    <cellStyle name="Normal 3 2 6 3 4 2 2" xfId="9479"/>
    <cellStyle name="Normal 3 2 6 3 4 2 2 2" xfId="27621"/>
    <cellStyle name="Normal 3 2 6 3 4 2 3" xfId="17235"/>
    <cellStyle name="Normal 3 2 6 3 4 2 4" xfId="22341"/>
    <cellStyle name="Normal 3 2 6 3 4 3" xfId="6838"/>
    <cellStyle name="Normal 3 2 6 3 4 3 2" xfId="24981"/>
    <cellStyle name="Normal 3 2 6 3 4 4" xfId="12127"/>
    <cellStyle name="Normal 3 2 6 3 4 5" xfId="14771"/>
    <cellStyle name="Normal 3 2 6 3 4 6" xfId="19701"/>
    <cellStyle name="Normal 3 2 6 3 5" xfId="2965"/>
    <cellStyle name="Normal 3 2 6 3 5 2" xfId="8247"/>
    <cellStyle name="Normal 3 2 6 3 5 2 2" xfId="26389"/>
    <cellStyle name="Normal 3 2 6 3 5 3" xfId="16003"/>
    <cellStyle name="Normal 3 2 6 3 5 4" xfId="21109"/>
    <cellStyle name="Normal 3 2 6 3 6" xfId="5606"/>
    <cellStyle name="Normal 3 2 6 3 6 2" xfId="23749"/>
    <cellStyle name="Normal 3 2 6 3 7" xfId="10901"/>
    <cellStyle name="Normal 3 2 6 3 8" xfId="13539"/>
    <cellStyle name="Normal 3 2 6 3 9" xfId="18469"/>
    <cellStyle name="Normal 3 2 6 4" xfId="499"/>
    <cellStyle name="Normal 3 2 6 4 2" xfId="1204"/>
    <cellStyle name="Normal 3 2 6 4 2 2" xfId="2436"/>
    <cellStyle name="Normal 3 2 6 4 2 2 2" xfId="5078"/>
    <cellStyle name="Normal 3 2 6 4 2 2 2 2" xfId="10359"/>
    <cellStyle name="Normal 3 2 6 4 2 2 2 2 2" xfId="28501"/>
    <cellStyle name="Normal 3 2 6 4 2 2 2 3" xfId="18115"/>
    <cellStyle name="Normal 3 2 6 4 2 2 2 4" xfId="23221"/>
    <cellStyle name="Normal 3 2 6 4 2 2 3" xfId="7718"/>
    <cellStyle name="Normal 3 2 6 4 2 2 3 2" xfId="25861"/>
    <cellStyle name="Normal 3 2 6 4 2 2 4" xfId="13007"/>
    <cellStyle name="Normal 3 2 6 4 2 2 5" xfId="15651"/>
    <cellStyle name="Normal 3 2 6 4 2 2 6" xfId="20581"/>
    <cellStyle name="Normal 3 2 6 4 2 3" xfId="3846"/>
    <cellStyle name="Normal 3 2 6 4 2 3 2" xfId="9127"/>
    <cellStyle name="Normal 3 2 6 4 2 3 2 2" xfId="27269"/>
    <cellStyle name="Normal 3 2 6 4 2 3 3" xfId="16883"/>
    <cellStyle name="Normal 3 2 6 4 2 3 4" xfId="21989"/>
    <cellStyle name="Normal 3 2 6 4 2 4" xfId="6486"/>
    <cellStyle name="Normal 3 2 6 4 2 4 2" xfId="24629"/>
    <cellStyle name="Normal 3 2 6 4 2 5" xfId="11775"/>
    <cellStyle name="Normal 3 2 6 4 2 6" xfId="14419"/>
    <cellStyle name="Normal 3 2 6 4 2 7" xfId="19349"/>
    <cellStyle name="Normal 3 2 6 4 3" xfId="1732"/>
    <cellStyle name="Normal 3 2 6 4 3 2" xfId="4374"/>
    <cellStyle name="Normal 3 2 6 4 3 2 2" xfId="9655"/>
    <cellStyle name="Normal 3 2 6 4 3 2 2 2" xfId="27797"/>
    <cellStyle name="Normal 3 2 6 4 3 2 3" xfId="17411"/>
    <cellStyle name="Normal 3 2 6 4 3 2 4" xfId="22517"/>
    <cellStyle name="Normal 3 2 6 4 3 3" xfId="7014"/>
    <cellStyle name="Normal 3 2 6 4 3 3 2" xfId="25157"/>
    <cellStyle name="Normal 3 2 6 4 3 4" xfId="12303"/>
    <cellStyle name="Normal 3 2 6 4 3 5" xfId="14947"/>
    <cellStyle name="Normal 3 2 6 4 3 6" xfId="19877"/>
    <cellStyle name="Normal 3 2 6 4 4" xfId="3141"/>
    <cellStyle name="Normal 3 2 6 4 4 2" xfId="8423"/>
    <cellStyle name="Normal 3 2 6 4 4 2 2" xfId="26565"/>
    <cellStyle name="Normal 3 2 6 4 4 3" xfId="16179"/>
    <cellStyle name="Normal 3 2 6 4 4 4" xfId="21285"/>
    <cellStyle name="Normal 3 2 6 4 5" xfId="5782"/>
    <cellStyle name="Normal 3 2 6 4 5 2" xfId="23925"/>
    <cellStyle name="Normal 3 2 6 4 6" xfId="11073"/>
    <cellStyle name="Normal 3 2 6 4 7" xfId="13715"/>
    <cellStyle name="Normal 3 2 6 4 8" xfId="18645"/>
    <cellStyle name="Normal 3 2 6 5" xfId="852"/>
    <cellStyle name="Normal 3 2 6 5 2" xfId="2084"/>
    <cellStyle name="Normal 3 2 6 5 2 2" xfId="4726"/>
    <cellStyle name="Normal 3 2 6 5 2 2 2" xfId="10007"/>
    <cellStyle name="Normal 3 2 6 5 2 2 2 2" xfId="28149"/>
    <cellStyle name="Normal 3 2 6 5 2 2 3" xfId="17763"/>
    <cellStyle name="Normal 3 2 6 5 2 2 4" xfId="22869"/>
    <cellStyle name="Normal 3 2 6 5 2 3" xfId="7366"/>
    <cellStyle name="Normal 3 2 6 5 2 3 2" xfId="25509"/>
    <cellStyle name="Normal 3 2 6 5 2 4" xfId="12655"/>
    <cellStyle name="Normal 3 2 6 5 2 5" xfId="15299"/>
    <cellStyle name="Normal 3 2 6 5 2 6" xfId="20229"/>
    <cellStyle name="Normal 3 2 6 5 3" xfId="3494"/>
    <cellStyle name="Normal 3 2 6 5 3 2" xfId="8775"/>
    <cellStyle name="Normal 3 2 6 5 3 2 2" xfId="26917"/>
    <cellStyle name="Normal 3 2 6 5 3 3" xfId="16531"/>
    <cellStyle name="Normal 3 2 6 5 3 4" xfId="21637"/>
    <cellStyle name="Normal 3 2 6 5 4" xfId="6134"/>
    <cellStyle name="Normal 3 2 6 5 4 2" xfId="24277"/>
    <cellStyle name="Normal 3 2 6 5 5" xfId="11423"/>
    <cellStyle name="Normal 3 2 6 5 6" xfId="14067"/>
    <cellStyle name="Normal 3 2 6 5 7" xfId="18997"/>
    <cellStyle name="Normal 3 2 6 6" xfId="1380"/>
    <cellStyle name="Normal 3 2 6 6 2" xfId="4022"/>
    <cellStyle name="Normal 3 2 6 6 2 2" xfId="9303"/>
    <cellStyle name="Normal 3 2 6 6 2 2 2" xfId="27445"/>
    <cellStyle name="Normal 3 2 6 6 2 3" xfId="17059"/>
    <cellStyle name="Normal 3 2 6 6 2 4" xfId="22165"/>
    <cellStyle name="Normal 3 2 6 6 3" xfId="6662"/>
    <cellStyle name="Normal 3 2 6 6 3 2" xfId="24805"/>
    <cellStyle name="Normal 3 2 6 6 4" xfId="11951"/>
    <cellStyle name="Normal 3 2 6 6 5" xfId="14595"/>
    <cellStyle name="Normal 3 2 6 6 6" xfId="19525"/>
    <cellStyle name="Normal 3 2 6 7" xfId="2612"/>
    <cellStyle name="Normal 3 2 6 7 2" xfId="5254"/>
    <cellStyle name="Normal 3 2 6 7 2 2" xfId="10535"/>
    <cellStyle name="Normal 3 2 6 7 2 2 2" xfId="28677"/>
    <cellStyle name="Normal 3 2 6 7 2 3" xfId="23397"/>
    <cellStyle name="Normal 3 2 6 7 3" xfId="7894"/>
    <cellStyle name="Normal 3 2 6 7 3 2" xfId="26037"/>
    <cellStyle name="Normal 3 2 6 7 4" xfId="13183"/>
    <cellStyle name="Normal 3 2 6 7 5" xfId="15827"/>
    <cellStyle name="Normal 3 2 6 7 6" xfId="20757"/>
    <cellStyle name="Normal 3 2 6 8" xfId="2789"/>
    <cellStyle name="Normal 3 2 6 8 2" xfId="8071"/>
    <cellStyle name="Normal 3 2 6 8 2 2" xfId="26213"/>
    <cellStyle name="Normal 3 2 6 8 3" xfId="20933"/>
    <cellStyle name="Normal 3 2 6 9" xfId="5430"/>
    <cellStyle name="Normal 3 2 6 9 2" xfId="23573"/>
    <cellStyle name="Normal 3 2 7" xfId="166"/>
    <cellStyle name="Normal 3 2 7 10" xfId="13392"/>
    <cellStyle name="Normal 3 2 7 11" xfId="18322"/>
    <cellStyle name="Normal 3 2 7 2" xfId="352"/>
    <cellStyle name="Normal 3 2 7 2 2" xfId="705"/>
    <cellStyle name="Normal 3 2 7 2 2 2" xfId="1937"/>
    <cellStyle name="Normal 3 2 7 2 2 2 2" xfId="4579"/>
    <cellStyle name="Normal 3 2 7 2 2 2 2 2" xfId="9860"/>
    <cellStyle name="Normal 3 2 7 2 2 2 2 2 2" xfId="28002"/>
    <cellStyle name="Normal 3 2 7 2 2 2 2 3" xfId="17616"/>
    <cellStyle name="Normal 3 2 7 2 2 2 2 4" xfId="22722"/>
    <cellStyle name="Normal 3 2 7 2 2 2 3" xfId="7219"/>
    <cellStyle name="Normal 3 2 7 2 2 2 3 2" xfId="25362"/>
    <cellStyle name="Normal 3 2 7 2 2 2 4" xfId="12508"/>
    <cellStyle name="Normal 3 2 7 2 2 2 5" xfId="15152"/>
    <cellStyle name="Normal 3 2 7 2 2 2 6" xfId="20082"/>
    <cellStyle name="Normal 3 2 7 2 2 3" xfId="3347"/>
    <cellStyle name="Normal 3 2 7 2 2 3 2" xfId="8628"/>
    <cellStyle name="Normal 3 2 7 2 2 3 2 2" xfId="26770"/>
    <cellStyle name="Normal 3 2 7 2 2 3 3" xfId="16384"/>
    <cellStyle name="Normal 3 2 7 2 2 3 4" xfId="21490"/>
    <cellStyle name="Normal 3 2 7 2 2 4" xfId="5987"/>
    <cellStyle name="Normal 3 2 7 2 2 4 2" xfId="24130"/>
    <cellStyle name="Normal 3 2 7 2 2 5" xfId="11276"/>
    <cellStyle name="Normal 3 2 7 2 2 6" xfId="13920"/>
    <cellStyle name="Normal 3 2 7 2 2 7" xfId="18850"/>
    <cellStyle name="Normal 3 2 7 2 3" xfId="1057"/>
    <cellStyle name="Normal 3 2 7 2 3 2" xfId="2289"/>
    <cellStyle name="Normal 3 2 7 2 3 2 2" xfId="4931"/>
    <cellStyle name="Normal 3 2 7 2 3 2 2 2" xfId="10212"/>
    <cellStyle name="Normal 3 2 7 2 3 2 2 2 2" xfId="28354"/>
    <cellStyle name="Normal 3 2 7 2 3 2 2 3" xfId="17968"/>
    <cellStyle name="Normal 3 2 7 2 3 2 2 4" xfId="23074"/>
    <cellStyle name="Normal 3 2 7 2 3 2 3" xfId="7571"/>
    <cellStyle name="Normal 3 2 7 2 3 2 3 2" xfId="25714"/>
    <cellStyle name="Normal 3 2 7 2 3 2 4" xfId="12860"/>
    <cellStyle name="Normal 3 2 7 2 3 2 5" xfId="15504"/>
    <cellStyle name="Normal 3 2 7 2 3 2 6" xfId="20434"/>
    <cellStyle name="Normal 3 2 7 2 3 3" xfId="3699"/>
    <cellStyle name="Normal 3 2 7 2 3 3 2" xfId="8980"/>
    <cellStyle name="Normal 3 2 7 2 3 3 2 2" xfId="27122"/>
    <cellStyle name="Normal 3 2 7 2 3 3 3" xfId="16736"/>
    <cellStyle name="Normal 3 2 7 2 3 3 4" xfId="21842"/>
    <cellStyle name="Normal 3 2 7 2 3 4" xfId="6339"/>
    <cellStyle name="Normal 3 2 7 2 3 4 2" xfId="24482"/>
    <cellStyle name="Normal 3 2 7 2 3 5" xfId="11628"/>
    <cellStyle name="Normal 3 2 7 2 3 6" xfId="14272"/>
    <cellStyle name="Normal 3 2 7 2 3 7" xfId="19202"/>
    <cellStyle name="Normal 3 2 7 2 4" xfId="1585"/>
    <cellStyle name="Normal 3 2 7 2 4 2" xfId="4227"/>
    <cellStyle name="Normal 3 2 7 2 4 2 2" xfId="9508"/>
    <cellStyle name="Normal 3 2 7 2 4 2 2 2" xfId="27650"/>
    <cellStyle name="Normal 3 2 7 2 4 2 3" xfId="17264"/>
    <cellStyle name="Normal 3 2 7 2 4 2 4" xfId="22370"/>
    <cellStyle name="Normal 3 2 7 2 4 3" xfId="6867"/>
    <cellStyle name="Normal 3 2 7 2 4 3 2" xfId="25010"/>
    <cellStyle name="Normal 3 2 7 2 4 4" xfId="12156"/>
    <cellStyle name="Normal 3 2 7 2 4 5" xfId="14800"/>
    <cellStyle name="Normal 3 2 7 2 4 6" xfId="19730"/>
    <cellStyle name="Normal 3 2 7 2 5" xfId="2994"/>
    <cellStyle name="Normal 3 2 7 2 5 2" xfId="8276"/>
    <cellStyle name="Normal 3 2 7 2 5 2 2" xfId="26418"/>
    <cellStyle name="Normal 3 2 7 2 5 3" xfId="16032"/>
    <cellStyle name="Normal 3 2 7 2 5 4" xfId="21138"/>
    <cellStyle name="Normal 3 2 7 2 6" xfId="5635"/>
    <cellStyle name="Normal 3 2 7 2 6 2" xfId="23778"/>
    <cellStyle name="Normal 3 2 7 2 7" xfId="10930"/>
    <cellStyle name="Normal 3 2 7 2 8" xfId="13568"/>
    <cellStyle name="Normal 3 2 7 2 9" xfId="18498"/>
    <cellStyle name="Normal 3 2 7 3" xfId="528"/>
    <cellStyle name="Normal 3 2 7 3 2" xfId="1233"/>
    <cellStyle name="Normal 3 2 7 3 2 2" xfId="2465"/>
    <cellStyle name="Normal 3 2 7 3 2 2 2" xfId="5107"/>
    <cellStyle name="Normal 3 2 7 3 2 2 2 2" xfId="10388"/>
    <cellStyle name="Normal 3 2 7 3 2 2 2 2 2" xfId="28530"/>
    <cellStyle name="Normal 3 2 7 3 2 2 2 3" xfId="18144"/>
    <cellStyle name="Normal 3 2 7 3 2 2 2 4" xfId="23250"/>
    <cellStyle name="Normal 3 2 7 3 2 2 3" xfId="7747"/>
    <cellStyle name="Normal 3 2 7 3 2 2 3 2" xfId="25890"/>
    <cellStyle name="Normal 3 2 7 3 2 2 4" xfId="13036"/>
    <cellStyle name="Normal 3 2 7 3 2 2 5" xfId="15680"/>
    <cellStyle name="Normal 3 2 7 3 2 2 6" xfId="20610"/>
    <cellStyle name="Normal 3 2 7 3 2 3" xfId="3875"/>
    <cellStyle name="Normal 3 2 7 3 2 3 2" xfId="9156"/>
    <cellStyle name="Normal 3 2 7 3 2 3 2 2" xfId="27298"/>
    <cellStyle name="Normal 3 2 7 3 2 3 3" xfId="16912"/>
    <cellStyle name="Normal 3 2 7 3 2 3 4" xfId="22018"/>
    <cellStyle name="Normal 3 2 7 3 2 4" xfId="6515"/>
    <cellStyle name="Normal 3 2 7 3 2 4 2" xfId="24658"/>
    <cellStyle name="Normal 3 2 7 3 2 5" xfId="11804"/>
    <cellStyle name="Normal 3 2 7 3 2 6" xfId="14448"/>
    <cellStyle name="Normal 3 2 7 3 2 7" xfId="19378"/>
    <cellStyle name="Normal 3 2 7 3 3" xfId="1761"/>
    <cellStyle name="Normal 3 2 7 3 3 2" xfId="4403"/>
    <cellStyle name="Normal 3 2 7 3 3 2 2" xfId="9684"/>
    <cellStyle name="Normal 3 2 7 3 3 2 2 2" xfId="27826"/>
    <cellStyle name="Normal 3 2 7 3 3 2 3" xfId="17440"/>
    <cellStyle name="Normal 3 2 7 3 3 2 4" xfId="22546"/>
    <cellStyle name="Normal 3 2 7 3 3 3" xfId="7043"/>
    <cellStyle name="Normal 3 2 7 3 3 3 2" xfId="25186"/>
    <cellStyle name="Normal 3 2 7 3 3 4" xfId="12332"/>
    <cellStyle name="Normal 3 2 7 3 3 5" xfId="14976"/>
    <cellStyle name="Normal 3 2 7 3 3 6" xfId="19906"/>
    <cellStyle name="Normal 3 2 7 3 4" xfId="3170"/>
    <cellStyle name="Normal 3 2 7 3 4 2" xfId="8452"/>
    <cellStyle name="Normal 3 2 7 3 4 2 2" xfId="26594"/>
    <cellStyle name="Normal 3 2 7 3 4 3" xfId="16208"/>
    <cellStyle name="Normal 3 2 7 3 4 4" xfId="21314"/>
    <cellStyle name="Normal 3 2 7 3 5" xfId="5811"/>
    <cellStyle name="Normal 3 2 7 3 5 2" xfId="23954"/>
    <cellStyle name="Normal 3 2 7 3 6" xfId="11102"/>
    <cellStyle name="Normal 3 2 7 3 7" xfId="13744"/>
    <cellStyle name="Normal 3 2 7 3 8" xfId="18674"/>
    <cellStyle name="Normal 3 2 7 4" xfId="881"/>
    <cellStyle name="Normal 3 2 7 4 2" xfId="2113"/>
    <cellStyle name="Normal 3 2 7 4 2 2" xfId="4755"/>
    <cellStyle name="Normal 3 2 7 4 2 2 2" xfId="10036"/>
    <cellStyle name="Normal 3 2 7 4 2 2 2 2" xfId="28178"/>
    <cellStyle name="Normal 3 2 7 4 2 2 3" xfId="17792"/>
    <cellStyle name="Normal 3 2 7 4 2 2 4" xfId="22898"/>
    <cellStyle name="Normal 3 2 7 4 2 3" xfId="7395"/>
    <cellStyle name="Normal 3 2 7 4 2 3 2" xfId="25538"/>
    <cellStyle name="Normal 3 2 7 4 2 4" xfId="12684"/>
    <cellStyle name="Normal 3 2 7 4 2 5" xfId="15328"/>
    <cellStyle name="Normal 3 2 7 4 2 6" xfId="20258"/>
    <cellStyle name="Normal 3 2 7 4 3" xfId="3523"/>
    <cellStyle name="Normal 3 2 7 4 3 2" xfId="8804"/>
    <cellStyle name="Normal 3 2 7 4 3 2 2" xfId="26946"/>
    <cellStyle name="Normal 3 2 7 4 3 3" xfId="16560"/>
    <cellStyle name="Normal 3 2 7 4 3 4" xfId="21666"/>
    <cellStyle name="Normal 3 2 7 4 4" xfId="6163"/>
    <cellStyle name="Normal 3 2 7 4 4 2" xfId="24306"/>
    <cellStyle name="Normal 3 2 7 4 5" xfId="11452"/>
    <cellStyle name="Normal 3 2 7 4 6" xfId="14096"/>
    <cellStyle name="Normal 3 2 7 4 7" xfId="19026"/>
    <cellStyle name="Normal 3 2 7 5" xfId="1409"/>
    <cellStyle name="Normal 3 2 7 5 2" xfId="4051"/>
    <cellStyle name="Normal 3 2 7 5 2 2" xfId="9332"/>
    <cellStyle name="Normal 3 2 7 5 2 2 2" xfId="27474"/>
    <cellStyle name="Normal 3 2 7 5 2 3" xfId="17088"/>
    <cellStyle name="Normal 3 2 7 5 2 4" xfId="22194"/>
    <cellStyle name="Normal 3 2 7 5 3" xfId="6691"/>
    <cellStyle name="Normal 3 2 7 5 3 2" xfId="24834"/>
    <cellStyle name="Normal 3 2 7 5 4" xfId="11980"/>
    <cellStyle name="Normal 3 2 7 5 5" xfId="14624"/>
    <cellStyle name="Normal 3 2 7 5 6" xfId="19554"/>
    <cellStyle name="Normal 3 2 7 6" xfId="2641"/>
    <cellStyle name="Normal 3 2 7 6 2" xfId="5283"/>
    <cellStyle name="Normal 3 2 7 6 2 2" xfId="10564"/>
    <cellStyle name="Normal 3 2 7 6 2 2 2" xfId="28706"/>
    <cellStyle name="Normal 3 2 7 6 2 3" xfId="23426"/>
    <cellStyle name="Normal 3 2 7 6 3" xfId="7923"/>
    <cellStyle name="Normal 3 2 7 6 3 2" xfId="26066"/>
    <cellStyle name="Normal 3 2 7 6 4" xfId="13212"/>
    <cellStyle name="Normal 3 2 7 6 5" xfId="15856"/>
    <cellStyle name="Normal 3 2 7 6 6" xfId="20786"/>
    <cellStyle name="Normal 3 2 7 7" xfId="2818"/>
    <cellStyle name="Normal 3 2 7 7 2" xfId="8100"/>
    <cellStyle name="Normal 3 2 7 7 2 2" xfId="26242"/>
    <cellStyle name="Normal 3 2 7 7 3" xfId="20962"/>
    <cellStyle name="Normal 3 2 7 8" xfId="5459"/>
    <cellStyle name="Normal 3 2 7 8 2" xfId="23602"/>
    <cellStyle name="Normal 3 2 7 9" xfId="10752"/>
    <cellStyle name="Normal 3 2 8" xfId="264"/>
    <cellStyle name="Normal 3 2 8 2" xfId="616"/>
    <cellStyle name="Normal 3 2 8 2 2" xfId="1848"/>
    <cellStyle name="Normal 3 2 8 2 2 2" xfId="4490"/>
    <cellStyle name="Normal 3 2 8 2 2 2 2" xfId="9771"/>
    <cellStyle name="Normal 3 2 8 2 2 2 2 2" xfId="27913"/>
    <cellStyle name="Normal 3 2 8 2 2 2 3" xfId="17527"/>
    <cellStyle name="Normal 3 2 8 2 2 2 4" xfId="22633"/>
    <cellStyle name="Normal 3 2 8 2 2 3" xfId="7130"/>
    <cellStyle name="Normal 3 2 8 2 2 3 2" xfId="25273"/>
    <cellStyle name="Normal 3 2 8 2 2 4" xfId="12419"/>
    <cellStyle name="Normal 3 2 8 2 2 5" xfId="15063"/>
    <cellStyle name="Normal 3 2 8 2 2 6" xfId="19993"/>
    <cellStyle name="Normal 3 2 8 2 3" xfId="3258"/>
    <cellStyle name="Normal 3 2 8 2 3 2" xfId="8539"/>
    <cellStyle name="Normal 3 2 8 2 3 2 2" xfId="26681"/>
    <cellStyle name="Normal 3 2 8 2 3 3" xfId="16295"/>
    <cellStyle name="Normal 3 2 8 2 3 4" xfId="21401"/>
    <cellStyle name="Normal 3 2 8 2 4" xfId="5898"/>
    <cellStyle name="Normal 3 2 8 2 4 2" xfId="24041"/>
    <cellStyle name="Normal 3 2 8 2 5" xfId="11187"/>
    <cellStyle name="Normal 3 2 8 2 6" xfId="13831"/>
    <cellStyle name="Normal 3 2 8 2 7" xfId="18761"/>
    <cellStyle name="Normal 3 2 8 3" xfId="968"/>
    <cellStyle name="Normal 3 2 8 3 2" xfId="2200"/>
    <cellStyle name="Normal 3 2 8 3 2 2" xfId="4842"/>
    <cellStyle name="Normal 3 2 8 3 2 2 2" xfId="10123"/>
    <cellStyle name="Normal 3 2 8 3 2 2 2 2" xfId="28265"/>
    <cellStyle name="Normal 3 2 8 3 2 2 3" xfId="17879"/>
    <cellStyle name="Normal 3 2 8 3 2 2 4" xfId="22985"/>
    <cellStyle name="Normal 3 2 8 3 2 3" xfId="7482"/>
    <cellStyle name="Normal 3 2 8 3 2 3 2" xfId="25625"/>
    <cellStyle name="Normal 3 2 8 3 2 4" xfId="12771"/>
    <cellStyle name="Normal 3 2 8 3 2 5" xfId="15415"/>
    <cellStyle name="Normal 3 2 8 3 2 6" xfId="20345"/>
    <cellStyle name="Normal 3 2 8 3 3" xfId="3610"/>
    <cellStyle name="Normal 3 2 8 3 3 2" xfId="8891"/>
    <cellStyle name="Normal 3 2 8 3 3 2 2" xfId="27033"/>
    <cellStyle name="Normal 3 2 8 3 3 3" xfId="16647"/>
    <cellStyle name="Normal 3 2 8 3 3 4" xfId="21753"/>
    <cellStyle name="Normal 3 2 8 3 4" xfId="6250"/>
    <cellStyle name="Normal 3 2 8 3 4 2" xfId="24393"/>
    <cellStyle name="Normal 3 2 8 3 5" xfId="11539"/>
    <cellStyle name="Normal 3 2 8 3 6" xfId="14183"/>
    <cellStyle name="Normal 3 2 8 3 7" xfId="19113"/>
    <cellStyle name="Normal 3 2 8 4" xfId="1496"/>
    <cellStyle name="Normal 3 2 8 4 2" xfId="4138"/>
    <cellStyle name="Normal 3 2 8 4 2 2" xfId="9419"/>
    <cellStyle name="Normal 3 2 8 4 2 2 2" xfId="27561"/>
    <cellStyle name="Normal 3 2 8 4 2 3" xfId="17175"/>
    <cellStyle name="Normal 3 2 8 4 2 4" xfId="22281"/>
    <cellStyle name="Normal 3 2 8 4 3" xfId="6778"/>
    <cellStyle name="Normal 3 2 8 4 3 2" xfId="24921"/>
    <cellStyle name="Normal 3 2 8 4 4" xfId="12067"/>
    <cellStyle name="Normal 3 2 8 4 5" xfId="14711"/>
    <cellStyle name="Normal 3 2 8 4 6" xfId="19641"/>
    <cellStyle name="Normal 3 2 8 5" xfId="2905"/>
    <cellStyle name="Normal 3 2 8 5 2" xfId="8187"/>
    <cellStyle name="Normal 3 2 8 5 2 2" xfId="26329"/>
    <cellStyle name="Normal 3 2 8 5 3" xfId="15943"/>
    <cellStyle name="Normal 3 2 8 5 4" xfId="21049"/>
    <cellStyle name="Normal 3 2 8 6" xfId="5546"/>
    <cellStyle name="Normal 3 2 8 6 2" xfId="23689"/>
    <cellStyle name="Normal 3 2 8 7" xfId="10844"/>
    <cellStyle name="Normal 3 2 8 8" xfId="13479"/>
    <cellStyle name="Normal 3 2 8 9" xfId="18410"/>
    <cellStyle name="Normal 3 2 9" xfId="452"/>
    <cellStyle name="Normal 3 2 9 2" xfId="1157"/>
    <cellStyle name="Normal 3 2 9 2 2" xfId="2389"/>
    <cellStyle name="Normal 3 2 9 2 2 2" xfId="5031"/>
    <cellStyle name="Normal 3 2 9 2 2 2 2" xfId="10312"/>
    <cellStyle name="Normal 3 2 9 2 2 2 2 2" xfId="28454"/>
    <cellStyle name="Normal 3 2 9 2 2 2 3" xfId="18068"/>
    <cellStyle name="Normal 3 2 9 2 2 2 4" xfId="23174"/>
    <cellStyle name="Normal 3 2 9 2 2 3" xfId="7671"/>
    <cellStyle name="Normal 3 2 9 2 2 3 2" xfId="25814"/>
    <cellStyle name="Normal 3 2 9 2 2 4" xfId="12960"/>
    <cellStyle name="Normal 3 2 9 2 2 5" xfId="15604"/>
    <cellStyle name="Normal 3 2 9 2 2 6" xfId="20534"/>
    <cellStyle name="Normal 3 2 9 2 3" xfId="3799"/>
    <cellStyle name="Normal 3 2 9 2 3 2" xfId="9080"/>
    <cellStyle name="Normal 3 2 9 2 3 2 2" xfId="27222"/>
    <cellStyle name="Normal 3 2 9 2 3 3" xfId="16836"/>
    <cellStyle name="Normal 3 2 9 2 3 4" xfId="21942"/>
    <cellStyle name="Normal 3 2 9 2 4" xfId="6439"/>
    <cellStyle name="Normal 3 2 9 2 4 2" xfId="24582"/>
    <cellStyle name="Normal 3 2 9 2 5" xfId="11728"/>
    <cellStyle name="Normal 3 2 9 2 6" xfId="14372"/>
    <cellStyle name="Normal 3 2 9 2 7" xfId="19302"/>
    <cellStyle name="Normal 3 2 9 3" xfId="1685"/>
    <cellStyle name="Normal 3 2 9 3 2" xfId="4327"/>
    <cellStyle name="Normal 3 2 9 3 2 2" xfId="9608"/>
    <cellStyle name="Normal 3 2 9 3 2 2 2" xfId="27750"/>
    <cellStyle name="Normal 3 2 9 3 2 3" xfId="17364"/>
    <cellStyle name="Normal 3 2 9 3 2 4" xfId="22470"/>
    <cellStyle name="Normal 3 2 9 3 3" xfId="6967"/>
    <cellStyle name="Normal 3 2 9 3 3 2" xfId="25110"/>
    <cellStyle name="Normal 3 2 9 3 4" xfId="12256"/>
    <cellStyle name="Normal 3 2 9 3 5" xfId="14900"/>
    <cellStyle name="Normal 3 2 9 3 6" xfId="19830"/>
    <cellStyle name="Normal 3 2 9 4" xfId="3094"/>
    <cellStyle name="Normal 3 2 9 4 2" xfId="8376"/>
    <cellStyle name="Normal 3 2 9 4 2 2" xfId="26518"/>
    <cellStyle name="Normal 3 2 9 4 3" xfId="16132"/>
    <cellStyle name="Normal 3 2 9 4 4" xfId="21238"/>
    <cellStyle name="Normal 3 2 9 5" xfId="5735"/>
    <cellStyle name="Normal 3 2 9 5 2" xfId="23878"/>
    <cellStyle name="Normal 3 2 9 6" xfId="11028"/>
    <cellStyle name="Normal 3 2 9 7" xfId="13668"/>
    <cellStyle name="Normal 3 2 9 8" xfId="18598"/>
    <cellStyle name="Normal 3 3" xfId="47"/>
    <cellStyle name="Normal 3 3 10" xfId="1318"/>
    <cellStyle name="Normal 3 3 10 2" xfId="3960"/>
    <cellStyle name="Normal 3 3 10 2 2" xfId="9241"/>
    <cellStyle name="Normal 3 3 10 2 2 2" xfId="27383"/>
    <cellStyle name="Normal 3 3 10 2 3" xfId="16997"/>
    <cellStyle name="Normal 3 3 10 2 4" xfId="22103"/>
    <cellStyle name="Normal 3 3 10 3" xfId="6600"/>
    <cellStyle name="Normal 3 3 10 3 2" xfId="24743"/>
    <cellStyle name="Normal 3 3 10 4" xfId="11889"/>
    <cellStyle name="Normal 3 3 10 5" xfId="14533"/>
    <cellStyle name="Normal 3 3 10 6" xfId="19463"/>
    <cellStyle name="Normal 3 3 11" xfId="2563"/>
    <cellStyle name="Normal 3 3 11 2" xfId="5205"/>
    <cellStyle name="Normal 3 3 11 2 2" xfId="10486"/>
    <cellStyle name="Normal 3 3 11 2 2 2" xfId="28628"/>
    <cellStyle name="Normal 3 3 11 2 3" xfId="23348"/>
    <cellStyle name="Normal 3 3 11 3" xfId="7845"/>
    <cellStyle name="Normal 3 3 11 3 2" xfId="25988"/>
    <cellStyle name="Normal 3 3 11 4" xfId="13134"/>
    <cellStyle name="Normal 3 3 11 5" xfId="15765"/>
    <cellStyle name="Normal 3 3 11 6" xfId="20708"/>
    <cellStyle name="Normal 3 3 12" xfId="2739"/>
    <cellStyle name="Normal 3 3 12 2" xfId="8021"/>
    <cellStyle name="Normal 3 3 12 2 2" xfId="26164"/>
    <cellStyle name="Normal 3 3 12 3" xfId="20884"/>
    <cellStyle name="Normal 3 3 13" xfId="5381"/>
    <cellStyle name="Normal 3 3 13 2" xfId="23524"/>
    <cellStyle name="Normal 3 3 14" xfId="10680"/>
    <cellStyle name="Normal 3 3 15" xfId="13301"/>
    <cellStyle name="Normal 3 3 16" xfId="18246"/>
    <cellStyle name="Normal 3 3 2" xfId="55"/>
    <cellStyle name="Normal 3 3 2 10" xfId="2750"/>
    <cellStyle name="Normal 3 3 2 10 2" xfId="8032"/>
    <cellStyle name="Normal 3 3 2 10 2 2" xfId="26175"/>
    <cellStyle name="Normal 3 3 2 10 3" xfId="20895"/>
    <cellStyle name="Normal 3 3 2 11" xfId="5392"/>
    <cellStyle name="Normal 3 3 2 11 2" xfId="23535"/>
    <cellStyle name="Normal 3 3 2 12" xfId="10704"/>
    <cellStyle name="Normal 3 3 2 13" xfId="13325"/>
    <cellStyle name="Normal 3 3 2 14" xfId="18254"/>
    <cellStyle name="Normal 3 3 2 2" xfId="73"/>
    <cellStyle name="Normal 3 3 2 2 10" xfId="10718"/>
    <cellStyle name="Normal 3 3 2 2 11" xfId="13341"/>
    <cellStyle name="Normal 3 3 2 2 12" xfId="18270"/>
    <cellStyle name="Normal 3 3 2 2 2" xfId="203"/>
    <cellStyle name="Normal 3 3 2 2 2 10" xfId="13428"/>
    <cellStyle name="Normal 3 3 2 2 2 11" xfId="18358"/>
    <cellStyle name="Normal 3 3 2 2 2 2" xfId="388"/>
    <cellStyle name="Normal 3 3 2 2 2 2 2" xfId="741"/>
    <cellStyle name="Normal 3 3 2 2 2 2 2 2" xfId="1973"/>
    <cellStyle name="Normal 3 3 2 2 2 2 2 2 2" xfId="4615"/>
    <cellStyle name="Normal 3 3 2 2 2 2 2 2 2 2" xfId="9896"/>
    <cellStyle name="Normal 3 3 2 2 2 2 2 2 2 2 2" xfId="28038"/>
    <cellStyle name="Normal 3 3 2 2 2 2 2 2 2 3" xfId="17652"/>
    <cellStyle name="Normal 3 3 2 2 2 2 2 2 2 4" xfId="22758"/>
    <cellStyle name="Normal 3 3 2 2 2 2 2 2 3" xfId="7255"/>
    <cellStyle name="Normal 3 3 2 2 2 2 2 2 3 2" xfId="25398"/>
    <cellStyle name="Normal 3 3 2 2 2 2 2 2 4" xfId="12544"/>
    <cellStyle name="Normal 3 3 2 2 2 2 2 2 5" xfId="15188"/>
    <cellStyle name="Normal 3 3 2 2 2 2 2 2 6" xfId="20118"/>
    <cellStyle name="Normal 3 3 2 2 2 2 2 3" xfId="3383"/>
    <cellStyle name="Normal 3 3 2 2 2 2 2 3 2" xfId="8664"/>
    <cellStyle name="Normal 3 3 2 2 2 2 2 3 2 2" xfId="26806"/>
    <cellStyle name="Normal 3 3 2 2 2 2 2 3 3" xfId="16420"/>
    <cellStyle name="Normal 3 3 2 2 2 2 2 3 4" xfId="21526"/>
    <cellStyle name="Normal 3 3 2 2 2 2 2 4" xfId="6023"/>
    <cellStyle name="Normal 3 3 2 2 2 2 2 4 2" xfId="24166"/>
    <cellStyle name="Normal 3 3 2 2 2 2 2 5" xfId="11312"/>
    <cellStyle name="Normal 3 3 2 2 2 2 2 6" xfId="13956"/>
    <cellStyle name="Normal 3 3 2 2 2 2 2 7" xfId="18886"/>
    <cellStyle name="Normal 3 3 2 2 2 2 3" xfId="1093"/>
    <cellStyle name="Normal 3 3 2 2 2 2 3 2" xfId="2325"/>
    <cellStyle name="Normal 3 3 2 2 2 2 3 2 2" xfId="4967"/>
    <cellStyle name="Normal 3 3 2 2 2 2 3 2 2 2" xfId="10248"/>
    <cellStyle name="Normal 3 3 2 2 2 2 3 2 2 2 2" xfId="28390"/>
    <cellStyle name="Normal 3 3 2 2 2 2 3 2 2 3" xfId="18004"/>
    <cellStyle name="Normal 3 3 2 2 2 2 3 2 2 4" xfId="23110"/>
    <cellStyle name="Normal 3 3 2 2 2 2 3 2 3" xfId="7607"/>
    <cellStyle name="Normal 3 3 2 2 2 2 3 2 3 2" xfId="25750"/>
    <cellStyle name="Normal 3 3 2 2 2 2 3 2 4" xfId="12896"/>
    <cellStyle name="Normal 3 3 2 2 2 2 3 2 5" xfId="15540"/>
    <cellStyle name="Normal 3 3 2 2 2 2 3 2 6" xfId="20470"/>
    <cellStyle name="Normal 3 3 2 2 2 2 3 3" xfId="3735"/>
    <cellStyle name="Normal 3 3 2 2 2 2 3 3 2" xfId="9016"/>
    <cellStyle name="Normal 3 3 2 2 2 2 3 3 2 2" xfId="27158"/>
    <cellStyle name="Normal 3 3 2 2 2 2 3 3 3" xfId="16772"/>
    <cellStyle name="Normal 3 3 2 2 2 2 3 3 4" xfId="21878"/>
    <cellStyle name="Normal 3 3 2 2 2 2 3 4" xfId="6375"/>
    <cellStyle name="Normal 3 3 2 2 2 2 3 4 2" xfId="24518"/>
    <cellStyle name="Normal 3 3 2 2 2 2 3 5" xfId="11664"/>
    <cellStyle name="Normal 3 3 2 2 2 2 3 6" xfId="14308"/>
    <cellStyle name="Normal 3 3 2 2 2 2 3 7" xfId="19238"/>
    <cellStyle name="Normal 3 3 2 2 2 2 4" xfId="1621"/>
    <cellStyle name="Normal 3 3 2 2 2 2 4 2" xfId="4263"/>
    <cellStyle name="Normal 3 3 2 2 2 2 4 2 2" xfId="9544"/>
    <cellStyle name="Normal 3 3 2 2 2 2 4 2 2 2" xfId="27686"/>
    <cellStyle name="Normal 3 3 2 2 2 2 4 2 3" xfId="17300"/>
    <cellStyle name="Normal 3 3 2 2 2 2 4 2 4" xfId="22406"/>
    <cellStyle name="Normal 3 3 2 2 2 2 4 3" xfId="6903"/>
    <cellStyle name="Normal 3 3 2 2 2 2 4 3 2" xfId="25046"/>
    <cellStyle name="Normal 3 3 2 2 2 2 4 4" xfId="12192"/>
    <cellStyle name="Normal 3 3 2 2 2 2 4 5" xfId="14836"/>
    <cellStyle name="Normal 3 3 2 2 2 2 4 6" xfId="19766"/>
    <cellStyle name="Normal 3 3 2 2 2 2 5" xfId="3030"/>
    <cellStyle name="Normal 3 3 2 2 2 2 5 2" xfId="8312"/>
    <cellStyle name="Normal 3 3 2 2 2 2 5 2 2" xfId="26454"/>
    <cellStyle name="Normal 3 3 2 2 2 2 5 3" xfId="16068"/>
    <cellStyle name="Normal 3 3 2 2 2 2 5 4" xfId="21174"/>
    <cellStyle name="Normal 3 3 2 2 2 2 6" xfId="5671"/>
    <cellStyle name="Normal 3 3 2 2 2 2 6 2" xfId="23814"/>
    <cellStyle name="Normal 3 3 2 2 2 2 7" xfId="10964"/>
    <cellStyle name="Normal 3 3 2 2 2 2 8" xfId="13604"/>
    <cellStyle name="Normal 3 3 2 2 2 2 9" xfId="18534"/>
    <cellStyle name="Normal 3 3 2 2 2 3" xfId="564"/>
    <cellStyle name="Normal 3 3 2 2 2 3 2" xfId="1269"/>
    <cellStyle name="Normal 3 3 2 2 2 3 2 2" xfId="2501"/>
    <cellStyle name="Normal 3 3 2 2 2 3 2 2 2" xfId="5143"/>
    <cellStyle name="Normal 3 3 2 2 2 3 2 2 2 2" xfId="10424"/>
    <cellStyle name="Normal 3 3 2 2 2 3 2 2 2 2 2" xfId="28566"/>
    <cellStyle name="Normal 3 3 2 2 2 3 2 2 2 3" xfId="18180"/>
    <cellStyle name="Normal 3 3 2 2 2 3 2 2 2 4" xfId="23286"/>
    <cellStyle name="Normal 3 3 2 2 2 3 2 2 3" xfId="7783"/>
    <cellStyle name="Normal 3 3 2 2 2 3 2 2 3 2" xfId="25926"/>
    <cellStyle name="Normal 3 3 2 2 2 3 2 2 4" xfId="13072"/>
    <cellStyle name="Normal 3 3 2 2 2 3 2 2 5" xfId="15716"/>
    <cellStyle name="Normal 3 3 2 2 2 3 2 2 6" xfId="20646"/>
    <cellStyle name="Normal 3 3 2 2 2 3 2 3" xfId="3911"/>
    <cellStyle name="Normal 3 3 2 2 2 3 2 3 2" xfId="9192"/>
    <cellStyle name="Normal 3 3 2 2 2 3 2 3 2 2" xfId="27334"/>
    <cellStyle name="Normal 3 3 2 2 2 3 2 3 3" xfId="16948"/>
    <cellStyle name="Normal 3 3 2 2 2 3 2 3 4" xfId="22054"/>
    <cellStyle name="Normal 3 3 2 2 2 3 2 4" xfId="6551"/>
    <cellStyle name="Normal 3 3 2 2 2 3 2 4 2" xfId="24694"/>
    <cellStyle name="Normal 3 3 2 2 2 3 2 5" xfId="11840"/>
    <cellStyle name="Normal 3 3 2 2 2 3 2 6" xfId="14484"/>
    <cellStyle name="Normal 3 3 2 2 2 3 2 7" xfId="19414"/>
    <cellStyle name="Normal 3 3 2 2 2 3 3" xfId="1797"/>
    <cellStyle name="Normal 3 3 2 2 2 3 3 2" xfId="4439"/>
    <cellStyle name="Normal 3 3 2 2 2 3 3 2 2" xfId="9720"/>
    <cellStyle name="Normal 3 3 2 2 2 3 3 2 2 2" xfId="27862"/>
    <cellStyle name="Normal 3 3 2 2 2 3 3 2 3" xfId="17476"/>
    <cellStyle name="Normal 3 3 2 2 2 3 3 2 4" xfId="22582"/>
    <cellStyle name="Normal 3 3 2 2 2 3 3 3" xfId="7079"/>
    <cellStyle name="Normal 3 3 2 2 2 3 3 3 2" xfId="25222"/>
    <cellStyle name="Normal 3 3 2 2 2 3 3 4" xfId="12368"/>
    <cellStyle name="Normal 3 3 2 2 2 3 3 5" xfId="15012"/>
    <cellStyle name="Normal 3 3 2 2 2 3 3 6" xfId="19942"/>
    <cellStyle name="Normal 3 3 2 2 2 3 4" xfId="3206"/>
    <cellStyle name="Normal 3 3 2 2 2 3 4 2" xfId="8488"/>
    <cellStyle name="Normal 3 3 2 2 2 3 4 2 2" xfId="26630"/>
    <cellStyle name="Normal 3 3 2 2 2 3 4 3" xfId="16244"/>
    <cellStyle name="Normal 3 3 2 2 2 3 4 4" xfId="21350"/>
    <cellStyle name="Normal 3 3 2 2 2 3 5" xfId="5847"/>
    <cellStyle name="Normal 3 3 2 2 2 3 5 2" xfId="23990"/>
    <cellStyle name="Normal 3 3 2 2 2 3 6" xfId="11136"/>
    <cellStyle name="Normal 3 3 2 2 2 3 7" xfId="13780"/>
    <cellStyle name="Normal 3 3 2 2 2 3 8" xfId="18710"/>
    <cellStyle name="Normal 3 3 2 2 2 4" xfId="917"/>
    <cellStyle name="Normal 3 3 2 2 2 4 2" xfId="2149"/>
    <cellStyle name="Normal 3 3 2 2 2 4 2 2" xfId="4791"/>
    <cellStyle name="Normal 3 3 2 2 2 4 2 2 2" xfId="10072"/>
    <cellStyle name="Normal 3 3 2 2 2 4 2 2 2 2" xfId="28214"/>
    <cellStyle name="Normal 3 3 2 2 2 4 2 2 3" xfId="17828"/>
    <cellStyle name="Normal 3 3 2 2 2 4 2 2 4" xfId="22934"/>
    <cellStyle name="Normal 3 3 2 2 2 4 2 3" xfId="7431"/>
    <cellStyle name="Normal 3 3 2 2 2 4 2 3 2" xfId="25574"/>
    <cellStyle name="Normal 3 3 2 2 2 4 2 4" xfId="12720"/>
    <cellStyle name="Normal 3 3 2 2 2 4 2 5" xfId="15364"/>
    <cellStyle name="Normal 3 3 2 2 2 4 2 6" xfId="20294"/>
    <cellStyle name="Normal 3 3 2 2 2 4 3" xfId="3559"/>
    <cellStyle name="Normal 3 3 2 2 2 4 3 2" xfId="8840"/>
    <cellStyle name="Normal 3 3 2 2 2 4 3 2 2" xfId="26982"/>
    <cellStyle name="Normal 3 3 2 2 2 4 3 3" xfId="16596"/>
    <cellStyle name="Normal 3 3 2 2 2 4 3 4" xfId="21702"/>
    <cellStyle name="Normal 3 3 2 2 2 4 4" xfId="6199"/>
    <cellStyle name="Normal 3 3 2 2 2 4 4 2" xfId="24342"/>
    <cellStyle name="Normal 3 3 2 2 2 4 5" xfId="11488"/>
    <cellStyle name="Normal 3 3 2 2 2 4 6" xfId="14132"/>
    <cellStyle name="Normal 3 3 2 2 2 4 7" xfId="19062"/>
    <cellStyle name="Normal 3 3 2 2 2 5" xfId="1445"/>
    <cellStyle name="Normal 3 3 2 2 2 5 2" xfId="4087"/>
    <cellStyle name="Normal 3 3 2 2 2 5 2 2" xfId="9368"/>
    <cellStyle name="Normal 3 3 2 2 2 5 2 2 2" xfId="27510"/>
    <cellStyle name="Normal 3 3 2 2 2 5 2 3" xfId="17124"/>
    <cellStyle name="Normal 3 3 2 2 2 5 2 4" xfId="22230"/>
    <cellStyle name="Normal 3 3 2 2 2 5 3" xfId="6727"/>
    <cellStyle name="Normal 3 3 2 2 2 5 3 2" xfId="24870"/>
    <cellStyle name="Normal 3 3 2 2 2 5 4" xfId="12016"/>
    <cellStyle name="Normal 3 3 2 2 2 5 5" xfId="14660"/>
    <cellStyle name="Normal 3 3 2 2 2 5 6" xfId="19590"/>
    <cellStyle name="Normal 3 3 2 2 2 6" xfId="2677"/>
    <cellStyle name="Normal 3 3 2 2 2 6 2" xfId="5319"/>
    <cellStyle name="Normal 3 3 2 2 2 6 2 2" xfId="10600"/>
    <cellStyle name="Normal 3 3 2 2 2 6 2 2 2" xfId="28742"/>
    <cellStyle name="Normal 3 3 2 2 2 6 2 3" xfId="23462"/>
    <cellStyle name="Normal 3 3 2 2 2 6 3" xfId="7959"/>
    <cellStyle name="Normal 3 3 2 2 2 6 3 2" xfId="26102"/>
    <cellStyle name="Normal 3 3 2 2 2 6 4" xfId="13248"/>
    <cellStyle name="Normal 3 3 2 2 2 6 5" xfId="15892"/>
    <cellStyle name="Normal 3 3 2 2 2 6 6" xfId="20822"/>
    <cellStyle name="Normal 3 3 2 2 2 7" xfId="2854"/>
    <cellStyle name="Normal 3 3 2 2 2 7 2" xfId="8136"/>
    <cellStyle name="Normal 3 3 2 2 2 7 2 2" xfId="26278"/>
    <cellStyle name="Normal 3 3 2 2 2 7 3" xfId="20998"/>
    <cellStyle name="Normal 3 3 2 2 2 8" xfId="5495"/>
    <cellStyle name="Normal 3 3 2 2 2 8 2" xfId="23638"/>
    <cellStyle name="Normal 3 3 2 2 2 9" xfId="10788"/>
    <cellStyle name="Normal 3 3 2 2 3" xfId="301"/>
    <cellStyle name="Normal 3 3 2 2 3 2" xfId="654"/>
    <cellStyle name="Normal 3 3 2 2 3 2 2" xfId="1886"/>
    <cellStyle name="Normal 3 3 2 2 3 2 2 2" xfId="4528"/>
    <cellStyle name="Normal 3 3 2 2 3 2 2 2 2" xfId="9809"/>
    <cellStyle name="Normal 3 3 2 2 3 2 2 2 2 2" xfId="27951"/>
    <cellStyle name="Normal 3 3 2 2 3 2 2 2 3" xfId="17565"/>
    <cellStyle name="Normal 3 3 2 2 3 2 2 2 4" xfId="22671"/>
    <cellStyle name="Normal 3 3 2 2 3 2 2 3" xfId="7168"/>
    <cellStyle name="Normal 3 3 2 2 3 2 2 3 2" xfId="25311"/>
    <cellStyle name="Normal 3 3 2 2 3 2 2 4" xfId="12457"/>
    <cellStyle name="Normal 3 3 2 2 3 2 2 5" xfId="15101"/>
    <cellStyle name="Normal 3 3 2 2 3 2 2 6" xfId="20031"/>
    <cellStyle name="Normal 3 3 2 2 3 2 3" xfId="3296"/>
    <cellStyle name="Normal 3 3 2 2 3 2 3 2" xfId="8577"/>
    <cellStyle name="Normal 3 3 2 2 3 2 3 2 2" xfId="26719"/>
    <cellStyle name="Normal 3 3 2 2 3 2 3 3" xfId="16333"/>
    <cellStyle name="Normal 3 3 2 2 3 2 3 4" xfId="21439"/>
    <cellStyle name="Normal 3 3 2 2 3 2 4" xfId="5936"/>
    <cellStyle name="Normal 3 3 2 2 3 2 4 2" xfId="24079"/>
    <cellStyle name="Normal 3 3 2 2 3 2 5" xfId="11225"/>
    <cellStyle name="Normal 3 3 2 2 3 2 6" xfId="13869"/>
    <cellStyle name="Normal 3 3 2 2 3 2 7" xfId="18799"/>
    <cellStyle name="Normal 3 3 2 2 3 3" xfId="1006"/>
    <cellStyle name="Normal 3 3 2 2 3 3 2" xfId="2238"/>
    <cellStyle name="Normal 3 3 2 2 3 3 2 2" xfId="4880"/>
    <cellStyle name="Normal 3 3 2 2 3 3 2 2 2" xfId="10161"/>
    <cellStyle name="Normal 3 3 2 2 3 3 2 2 2 2" xfId="28303"/>
    <cellStyle name="Normal 3 3 2 2 3 3 2 2 3" xfId="17917"/>
    <cellStyle name="Normal 3 3 2 2 3 3 2 2 4" xfId="23023"/>
    <cellStyle name="Normal 3 3 2 2 3 3 2 3" xfId="7520"/>
    <cellStyle name="Normal 3 3 2 2 3 3 2 3 2" xfId="25663"/>
    <cellStyle name="Normal 3 3 2 2 3 3 2 4" xfId="12809"/>
    <cellStyle name="Normal 3 3 2 2 3 3 2 5" xfId="15453"/>
    <cellStyle name="Normal 3 3 2 2 3 3 2 6" xfId="20383"/>
    <cellStyle name="Normal 3 3 2 2 3 3 3" xfId="3648"/>
    <cellStyle name="Normal 3 3 2 2 3 3 3 2" xfId="8929"/>
    <cellStyle name="Normal 3 3 2 2 3 3 3 2 2" xfId="27071"/>
    <cellStyle name="Normal 3 3 2 2 3 3 3 3" xfId="16685"/>
    <cellStyle name="Normal 3 3 2 2 3 3 3 4" xfId="21791"/>
    <cellStyle name="Normal 3 3 2 2 3 3 4" xfId="6288"/>
    <cellStyle name="Normal 3 3 2 2 3 3 4 2" xfId="24431"/>
    <cellStyle name="Normal 3 3 2 2 3 3 5" xfId="11577"/>
    <cellStyle name="Normal 3 3 2 2 3 3 6" xfId="14221"/>
    <cellStyle name="Normal 3 3 2 2 3 3 7" xfId="19151"/>
    <cellStyle name="Normal 3 3 2 2 3 4" xfId="1534"/>
    <cellStyle name="Normal 3 3 2 2 3 4 2" xfId="4176"/>
    <cellStyle name="Normal 3 3 2 2 3 4 2 2" xfId="9457"/>
    <cellStyle name="Normal 3 3 2 2 3 4 2 2 2" xfId="27599"/>
    <cellStyle name="Normal 3 3 2 2 3 4 2 3" xfId="17213"/>
    <cellStyle name="Normal 3 3 2 2 3 4 2 4" xfId="22319"/>
    <cellStyle name="Normal 3 3 2 2 3 4 3" xfId="6816"/>
    <cellStyle name="Normal 3 3 2 2 3 4 3 2" xfId="24959"/>
    <cellStyle name="Normal 3 3 2 2 3 4 4" xfId="12105"/>
    <cellStyle name="Normal 3 3 2 2 3 4 5" xfId="14749"/>
    <cellStyle name="Normal 3 3 2 2 3 4 6" xfId="19679"/>
    <cellStyle name="Normal 3 3 2 2 3 5" xfId="2943"/>
    <cellStyle name="Normal 3 3 2 2 3 5 2" xfId="8225"/>
    <cellStyle name="Normal 3 3 2 2 3 5 2 2" xfId="26367"/>
    <cellStyle name="Normal 3 3 2 2 3 5 3" xfId="15981"/>
    <cellStyle name="Normal 3 3 2 2 3 5 4" xfId="21087"/>
    <cellStyle name="Normal 3 3 2 2 3 6" xfId="5584"/>
    <cellStyle name="Normal 3 3 2 2 3 6 2" xfId="23727"/>
    <cellStyle name="Normal 3 3 2 2 3 7" xfId="10879"/>
    <cellStyle name="Normal 3 3 2 2 3 8" xfId="13517"/>
    <cellStyle name="Normal 3 3 2 2 3 9" xfId="18447"/>
    <cellStyle name="Normal 3 3 2 2 4" xfId="479"/>
    <cellStyle name="Normal 3 3 2 2 4 2" xfId="1184"/>
    <cellStyle name="Normal 3 3 2 2 4 2 2" xfId="2416"/>
    <cellStyle name="Normal 3 3 2 2 4 2 2 2" xfId="5058"/>
    <cellStyle name="Normal 3 3 2 2 4 2 2 2 2" xfId="10339"/>
    <cellStyle name="Normal 3 3 2 2 4 2 2 2 2 2" xfId="28481"/>
    <cellStyle name="Normal 3 3 2 2 4 2 2 2 3" xfId="18095"/>
    <cellStyle name="Normal 3 3 2 2 4 2 2 2 4" xfId="23201"/>
    <cellStyle name="Normal 3 3 2 2 4 2 2 3" xfId="7698"/>
    <cellStyle name="Normal 3 3 2 2 4 2 2 3 2" xfId="25841"/>
    <cellStyle name="Normal 3 3 2 2 4 2 2 4" xfId="12987"/>
    <cellStyle name="Normal 3 3 2 2 4 2 2 5" xfId="15631"/>
    <cellStyle name="Normal 3 3 2 2 4 2 2 6" xfId="20561"/>
    <cellStyle name="Normal 3 3 2 2 4 2 3" xfId="3826"/>
    <cellStyle name="Normal 3 3 2 2 4 2 3 2" xfId="9107"/>
    <cellStyle name="Normal 3 3 2 2 4 2 3 2 2" xfId="27249"/>
    <cellStyle name="Normal 3 3 2 2 4 2 3 3" xfId="16863"/>
    <cellStyle name="Normal 3 3 2 2 4 2 3 4" xfId="21969"/>
    <cellStyle name="Normal 3 3 2 2 4 2 4" xfId="6466"/>
    <cellStyle name="Normal 3 3 2 2 4 2 4 2" xfId="24609"/>
    <cellStyle name="Normal 3 3 2 2 4 2 5" xfId="11755"/>
    <cellStyle name="Normal 3 3 2 2 4 2 6" xfId="14399"/>
    <cellStyle name="Normal 3 3 2 2 4 2 7" xfId="19329"/>
    <cellStyle name="Normal 3 3 2 2 4 3" xfId="1712"/>
    <cellStyle name="Normal 3 3 2 2 4 3 2" xfId="4354"/>
    <cellStyle name="Normal 3 3 2 2 4 3 2 2" xfId="9635"/>
    <cellStyle name="Normal 3 3 2 2 4 3 2 2 2" xfId="27777"/>
    <cellStyle name="Normal 3 3 2 2 4 3 2 3" xfId="17391"/>
    <cellStyle name="Normal 3 3 2 2 4 3 2 4" xfId="22497"/>
    <cellStyle name="Normal 3 3 2 2 4 3 3" xfId="6994"/>
    <cellStyle name="Normal 3 3 2 2 4 3 3 2" xfId="25137"/>
    <cellStyle name="Normal 3 3 2 2 4 3 4" xfId="12283"/>
    <cellStyle name="Normal 3 3 2 2 4 3 5" xfId="14927"/>
    <cellStyle name="Normal 3 3 2 2 4 3 6" xfId="19857"/>
    <cellStyle name="Normal 3 3 2 2 4 4" xfId="3121"/>
    <cellStyle name="Normal 3 3 2 2 4 4 2" xfId="8403"/>
    <cellStyle name="Normal 3 3 2 2 4 4 2 2" xfId="26545"/>
    <cellStyle name="Normal 3 3 2 2 4 4 3" xfId="16159"/>
    <cellStyle name="Normal 3 3 2 2 4 4 4" xfId="21265"/>
    <cellStyle name="Normal 3 3 2 2 4 5" xfId="5762"/>
    <cellStyle name="Normal 3 3 2 2 4 5 2" xfId="23905"/>
    <cellStyle name="Normal 3 3 2 2 4 6" xfId="11053"/>
    <cellStyle name="Normal 3 3 2 2 4 7" xfId="13695"/>
    <cellStyle name="Normal 3 3 2 2 4 8" xfId="18625"/>
    <cellStyle name="Normal 3 3 2 2 5" xfId="832"/>
    <cellStyle name="Normal 3 3 2 2 5 2" xfId="2064"/>
    <cellStyle name="Normal 3 3 2 2 5 2 2" xfId="4706"/>
    <cellStyle name="Normal 3 3 2 2 5 2 2 2" xfId="9987"/>
    <cellStyle name="Normal 3 3 2 2 5 2 2 2 2" xfId="28129"/>
    <cellStyle name="Normal 3 3 2 2 5 2 2 3" xfId="17743"/>
    <cellStyle name="Normal 3 3 2 2 5 2 2 4" xfId="22849"/>
    <cellStyle name="Normal 3 3 2 2 5 2 3" xfId="7346"/>
    <cellStyle name="Normal 3 3 2 2 5 2 3 2" xfId="25489"/>
    <cellStyle name="Normal 3 3 2 2 5 2 4" xfId="12635"/>
    <cellStyle name="Normal 3 3 2 2 5 2 5" xfId="15279"/>
    <cellStyle name="Normal 3 3 2 2 5 2 6" xfId="20209"/>
    <cellStyle name="Normal 3 3 2 2 5 3" xfId="3474"/>
    <cellStyle name="Normal 3 3 2 2 5 3 2" xfId="8755"/>
    <cellStyle name="Normal 3 3 2 2 5 3 2 2" xfId="26897"/>
    <cellStyle name="Normal 3 3 2 2 5 3 3" xfId="16511"/>
    <cellStyle name="Normal 3 3 2 2 5 3 4" xfId="21617"/>
    <cellStyle name="Normal 3 3 2 2 5 4" xfId="6114"/>
    <cellStyle name="Normal 3 3 2 2 5 4 2" xfId="24257"/>
    <cellStyle name="Normal 3 3 2 2 5 5" xfId="11403"/>
    <cellStyle name="Normal 3 3 2 2 5 6" xfId="14047"/>
    <cellStyle name="Normal 3 3 2 2 5 7" xfId="18977"/>
    <cellStyle name="Normal 3 3 2 2 6" xfId="1358"/>
    <cellStyle name="Normal 3 3 2 2 6 2" xfId="4000"/>
    <cellStyle name="Normal 3 3 2 2 6 2 2" xfId="9281"/>
    <cellStyle name="Normal 3 3 2 2 6 2 2 2" xfId="27423"/>
    <cellStyle name="Normal 3 3 2 2 6 2 3" xfId="17037"/>
    <cellStyle name="Normal 3 3 2 2 6 2 4" xfId="22143"/>
    <cellStyle name="Normal 3 3 2 2 6 3" xfId="6640"/>
    <cellStyle name="Normal 3 3 2 2 6 3 2" xfId="24783"/>
    <cellStyle name="Normal 3 3 2 2 6 4" xfId="11929"/>
    <cellStyle name="Normal 3 3 2 2 6 5" xfId="14573"/>
    <cellStyle name="Normal 3 3 2 2 6 6" xfId="19503"/>
    <cellStyle name="Normal 3 3 2 2 7" xfId="2590"/>
    <cellStyle name="Normal 3 3 2 2 7 2" xfId="5232"/>
    <cellStyle name="Normal 3 3 2 2 7 2 2" xfId="10513"/>
    <cellStyle name="Normal 3 3 2 2 7 2 2 2" xfId="28655"/>
    <cellStyle name="Normal 3 3 2 2 7 2 3" xfId="23375"/>
    <cellStyle name="Normal 3 3 2 2 7 3" xfId="7872"/>
    <cellStyle name="Normal 3 3 2 2 7 3 2" xfId="26015"/>
    <cellStyle name="Normal 3 3 2 2 7 4" xfId="13161"/>
    <cellStyle name="Normal 3 3 2 2 7 5" xfId="15805"/>
    <cellStyle name="Normal 3 3 2 2 7 6" xfId="20735"/>
    <cellStyle name="Normal 3 3 2 2 8" xfId="2769"/>
    <cellStyle name="Normal 3 3 2 2 8 2" xfId="8051"/>
    <cellStyle name="Normal 3 3 2 2 8 2 2" xfId="26193"/>
    <cellStyle name="Normal 3 3 2 2 8 3" xfId="20913"/>
    <cellStyle name="Normal 3 3 2 2 9" xfId="5410"/>
    <cellStyle name="Normal 3 3 2 2 9 2" xfId="23553"/>
    <cellStyle name="Normal 3 3 2 3" xfId="89"/>
    <cellStyle name="Normal 3 3 2 3 10" xfId="10734"/>
    <cellStyle name="Normal 3 3 2 3 11" xfId="13357"/>
    <cellStyle name="Normal 3 3 2 3 12" xfId="18286"/>
    <cellStyle name="Normal 3 3 2 3 2" xfId="219"/>
    <cellStyle name="Normal 3 3 2 3 2 10" xfId="13444"/>
    <cellStyle name="Normal 3 3 2 3 2 11" xfId="18374"/>
    <cellStyle name="Normal 3 3 2 3 2 2" xfId="404"/>
    <cellStyle name="Normal 3 3 2 3 2 2 2" xfId="757"/>
    <cellStyle name="Normal 3 3 2 3 2 2 2 2" xfId="1989"/>
    <cellStyle name="Normal 3 3 2 3 2 2 2 2 2" xfId="4631"/>
    <cellStyle name="Normal 3 3 2 3 2 2 2 2 2 2" xfId="9912"/>
    <cellStyle name="Normal 3 3 2 3 2 2 2 2 2 2 2" xfId="28054"/>
    <cellStyle name="Normal 3 3 2 3 2 2 2 2 2 3" xfId="17668"/>
    <cellStyle name="Normal 3 3 2 3 2 2 2 2 2 4" xfId="22774"/>
    <cellStyle name="Normal 3 3 2 3 2 2 2 2 3" xfId="7271"/>
    <cellStyle name="Normal 3 3 2 3 2 2 2 2 3 2" xfId="25414"/>
    <cellStyle name="Normal 3 3 2 3 2 2 2 2 4" xfId="12560"/>
    <cellStyle name="Normal 3 3 2 3 2 2 2 2 5" xfId="15204"/>
    <cellStyle name="Normal 3 3 2 3 2 2 2 2 6" xfId="20134"/>
    <cellStyle name="Normal 3 3 2 3 2 2 2 3" xfId="3399"/>
    <cellStyle name="Normal 3 3 2 3 2 2 2 3 2" xfId="8680"/>
    <cellStyle name="Normal 3 3 2 3 2 2 2 3 2 2" xfId="26822"/>
    <cellStyle name="Normal 3 3 2 3 2 2 2 3 3" xfId="16436"/>
    <cellStyle name="Normal 3 3 2 3 2 2 2 3 4" xfId="21542"/>
    <cellStyle name="Normal 3 3 2 3 2 2 2 4" xfId="6039"/>
    <cellStyle name="Normal 3 3 2 3 2 2 2 4 2" xfId="24182"/>
    <cellStyle name="Normal 3 3 2 3 2 2 2 5" xfId="11328"/>
    <cellStyle name="Normal 3 3 2 3 2 2 2 6" xfId="13972"/>
    <cellStyle name="Normal 3 3 2 3 2 2 2 7" xfId="18902"/>
    <cellStyle name="Normal 3 3 2 3 2 2 3" xfId="1109"/>
    <cellStyle name="Normal 3 3 2 3 2 2 3 2" xfId="2341"/>
    <cellStyle name="Normal 3 3 2 3 2 2 3 2 2" xfId="4983"/>
    <cellStyle name="Normal 3 3 2 3 2 2 3 2 2 2" xfId="10264"/>
    <cellStyle name="Normal 3 3 2 3 2 2 3 2 2 2 2" xfId="28406"/>
    <cellStyle name="Normal 3 3 2 3 2 2 3 2 2 3" xfId="18020"/>
    <cellStyle name="Normal 3 3 2 3 2 2 3 2 2 4" xfId="23126"/>
    <cellStyle name="Normal 3 3 2 3 2 2 3 2 3" xfId="7623"/>
    <cellStyle name="Normal 3 3 2 3 2 2 3 2 3 2" xfId="25766"/>
    <cellStyle name="Normal 3 3 2 3 2 2 3 2 4" xfId="12912"/>
    <cellStyle name="Normal 3 3 2 3 2 2 3 2 5" xfId="15556"/>
    <cellStyle name="Normal 3 3 2 3 2 2 3 2 6" xfId="20486"/>
    <cellStyle name="Normal 3 3 2 3 2 2 3 3" xfId="3751"/>
    <cellStyle name="Normal 3 3 2 3 2 2 3 3 2" xfId="9032"/>
    <cellStyle name="Normal 3 3 2 3 2 2 3 3 2 2" xfId="27174"/>
    <cellStyle name="Normal 3 3 2 3 2 2 3 3 3" xfId="16788"/>
    <cellStyle name="Normal 3 3 2 3 2 2 3 3 4" xfId="21894"/>
    <cellStyle name="Normal 3 3 2 3 2 2 3 4" xfId="6391"/>
    <cellStyle name="Normal 3 3 2 3 2 2 3 4 2" xfId="24534"/>
    <cellStyle name="Normal 3 3 2 3 2 2 3 5" xfId="11680"/>
    <cellStyle name="Normal 3 3 2 3 2 2 3 6" xfId="14324"/>
    <cellStyle name="Normal 3 3 2 3 2 2 3 7" xfId="19254"/>
    <cellStyle name="Normal 3 3 2 3 2 2 4" xfId="1637"/>
    <cellStyle name="Normal 3 3 2 3 2 2 4 2" xfId="4279"/>
    <cellStyle name="Normal 3 3 2 3 2 2 4 2 2" xfId="9560"/>
    <cellStyle name="Normal 3 3 2 3 2 2 4 2 2 2" xfId="27702"/>
    <cellStyle name="Normal 3 3 2 3 2 2 4 2 3" xfId="17316"/>
    <cellStyle name="Normal 3 3 2 3 2 2 4 2 4" xfId="22422"/>
    <cellStyle name="Normal 3 3 2 3 2 2 4 3" xfId="6919"/>
    <cellStyle name="Normal 3 3 2 3 2 2 4 3 2" xfId="25062"/>
    <cellStyle name="Normal 3 3 2 3 2 2 4 4" xfId="12208"/>
    <cellStyle name="Normal 3 3 2 3 2 2 4 5" xfId="14852"/>
    <cellStyle name="Normal 3 3 2 3 2 2 4 6" xfId="19782"/>
    <cellStyle name="Normal 3 3 2 3 2 2 5" xfId="3046"/>
    <cellStyle name="Normal 3 3 2 3 2 2 5 2" xfId="8328"/>
    <cellStyle name="Normal 3 3 2 3 2 2 5 2 2" xfId="26470"/>
    <cellStyle name="Normal 3 3 2 3 2 2 5 3" xfId="16084"/>
    <cellStyle name="Normal 3 3 2 3 2 2 5 4" xfId="21190"/>
    <cellStyle name="Normal 3 3 2 3 2 2 6" xfId="5687"/>
    <cellStyle name="Normal 3 3 2 3 2 2 6 2" xfId="23830"/>
    <cellStyle name="Normal 3 3 2 3 2 2 7" xfId="10980"/>
    <cellStyle name="Normal 3 3 2 3 2 2 8" xfId="13620"/>
    <cellStyle name="Normal 3 3 2 3 2 2 9" xfId="18550"/>
    <cellStyle name="Normal 3 3 2 3 2 3" xfId="580"/>
    <cellStyle name="Normal 3 3 2 3 2 3 2" xfId="1285"/>
    <cellStyle name="Normal 3 3 2 3 2 3 2 2" xfId="2517"/>
    <cellStyle name="Normal 3 3 2 3 2 3 2 2 2" xfId="5159"/>
    <cellStyle name="Normal 3 3 2 3 2 3 2 2 2 2" xfId="10440"/>
    <cellStyle name="Normal 3 3 2 3 2 3 2 2 2 2 2" xfId="28582"/>
    <cellStyle name="Normal 3 3 2 3 2 3 2 2 2 3" xfId="18196"/>
    <cellStyle name="Normal 3 3 2 3 2 3 2 2 2 4" xfId="23302"/>
    <cellStyle name="Normal 3 3 2 3 2 3 2 2 3" xfId="7799"/>
    <cellStyle name="Normal 3 3 2 3 2 3 2 2 3 2" xfId="25942"/>
    <cellStyle name="Normal 3 3 2 3 2 3 2 2 4" xfId="13088"/>
    <cellStyle name="Normal 3 3 2 3 2 3 2 2 5" xfId="15732"/>
    <cellStyle name="Normal 3 3 2 3 2 3 2 2 6" xfId="20662"/>
    <cellStyle name="Normal 3 3 2 3 2 3 2 3" xfId="3927"/>
    <cellStyle name="Normal 3 3 2 3 2 3 2 3 2" xfId="9208"/>
    <cellStyle name="Normal 3 3 2 3 2 3 2 3 2 2" xfId="27350"/>
    <cellStyle name="Normal 3 3 2 3 2 3 2 3 3" xfId="16964"/>
    <cellStyle name="Normal 3 3 2 3 2 3 2 3 4" xfId="22070"/>
    <cellStyle name="Normal 3 3 2 3 2 3 2 4" xfId="6567"/>
    <cellStyle name="Normal 3 3 2 3 2 3 2 4 2" xfId="24710"/>
    <cellStyle name="Normal 3 3 2 3 2 3 2 5" xfId="11856"/>
    <cellStyle name="Normal 3 3 2 3 2 3 2 6" xfId="14500"/>
    <cellStyle name="Normal 3 3 2 3 2 3 2 7" xfId="19430"/>
    <cellStyle name="Normal 3 3 2 3 2 3 3" xfId="1813"/>
    <cellStyle name="Normal 3 3 2 3 2 3 3 2" xfId="4455"/>
    <cellStyle name="Normal 3 3 2 3 2 3 3 2 2" xfId="9736"/>
    <cellStyle name="Normal 3 3 2 3 2 3 3 2 2 2" xfId="27878"/>
    <cellStyle name="Normal 3 3 2 3 2 3 3 2 3" xfId="17492"/>
    <cellStyle name="Normal 3 3 2 3 2 3 3 2 4" xfId="22598"/>
    <cellStyle name="Normal 3 3 2 3 2 3 3 3" xfId="7095"/>
    <cellStyle name="Normal 3 3 2 3 2 3 3 3 2" xfId="25238"/>
    <cellStyle name="Normal 3 3 2 3 2 3 3 4" xfId="12384"/>
    <cellStyle name="Normal 3 3 2 3 2 3 3 5" xfId="15028"/>
    <cellStyle name="Normal 3 3 2 3 2 3 3 6" xfId="19958"/>
    <cellStyle name="Normal 3 3 2 3 2 3 4" xfId="3222"/>
    <cellStyle name="Normal 3 3 2 3 2 3 4 2" xfId="8504"/>
    <cellStyle name="Normal 3 3 2 3 2 3 4 2 2" xfId="26646"/>
    <cellStyle name="Normal 3 3 2 3 2 3 4 3" xfId="16260"/>
    <cellStyle name="Normal 3 3 2 3 2 3 4 4" xfId="21366"/>
    <cellStyle name="Normal 3 3 2 3 2 3 5" xfId="5863"/>
    <cellStyle name="Normal 3 3 2 3 2 3 5 2" xfId="24006"/>
    <cellStyle name="Normal 3 3 2 3 2 3 6" xfId="11152"/>
    <cellStyle name="Normal 3 3 2 3 2 3 7" xfId="13796"/>
    <cellStyle name="Normal 3 3 2 3 2 3 8" xfId="18726"/>
    <cellStyle name="Normal 3 3 2 3 2 4" xfId="933"/>
    <cellStyle name="Normal 3 3 2 3 2 4 2" xfId="2165"/>
    <cellStyle name="Normal 3 3 2 3 2 4 2 2" xfId="4807"/>
    <cellStyle name="Normal 3 3 2 3 2 4 2 2 2" xfId="10088"/>
    <cellStyle name="Normal 3 3 2 3 2 4 2 2 2 2" xfId="28230"/>
    <cellStyle name="Normal 3 3 2 3 2 4 2 2 3" xfId="17844"/>
    <cellStyle name="Normal 3 3 2 3 2 4 2 2 4" xfId="22950"/>
    <cellStyle name="Normal 3 3 2 3 2 4 2 3" xfId="7447"/>
    <cellStyle name="Normal 3 3 2 3 2 4 2 3 2" xfId="25590"/>
    <cellStyle name="Normal 3 3 2 3 2 4 2 4" xfId="12736"/>
    <cellStyle name="Normal 3 3 2 3 2 4 2 5" xfId="15380"/>
    <cellStyle name="Normal 3 3 2 3 2 4 2 6" xfId="20310"/>
    <cellStyle name="Normal 3 3 2 3 2 4 3" xfId="3575"/>
    <cellStyle name="Normal 3 3 2 3 2 4 3 2" xfId="8856"/>
    <cellStyle name="Normal 3 3 2 3 2 4 3 2 2" xfId="26998"/>
    <cellStyle name="Normal 3 3 2 3 2 4 3 3" xfId="16612"/>
    <cellStyle name="Normal 3 3 2 3 2 4 3 4" xfId="21718"/>
    <cellStyle name="Normal 3 3 2 3 2 4 4" xfId="6215"/>
    <cellStyle name="Normal 3 3 2 3 2 4 4 2" xfId="24358"/>
    <cellStyle name="Normal 3 3 2 3 2 4 5" xfId="11504"/>
    <cellStyle name="Normal 3 3 2 3 2 4 6" xfId="14148"/>
    <cellStyle name="Normal 3 3 2 3 2 4 7" xfId="19078"/>
    <cellStyle name="Normal 3 3 2 3 2 5" xfId="1461"/>
    <cellStyle name="Normal 3 3 2 3 2 5 2" xfId="4103"/>
    <cellStyle name="Normal 3 3 2 3 2 5 2 2" xfId="9384"/>
    <cellStyle name="Normal 3 3 2 3 2 5 2 2 2" xfId="27526"/>
    <cellStyle name="Normal 3 3 2 3 2 5 2 3" xfId="17140"/>
    <cellStyle name="Normal 3 3 2 3 2 5 2 4" xfId="22246"/>
    <cellStyle name="Normal 3 3 2 3 2 5 3" xfId="6743"/>
    <cellStyle name="Normal 3 3 2 3 2 5 3 2" xfId="24886"/>
    <cellStyle name="Normal 3 3 2 3 2 5 4" xfId="12032"/>
    <cellStyle name="Normal 3 3 2 3 2 5 5" xfId="14676"/>
    <cellStyle name="Normal 3 3 2 3 2 5 6" xfId="19606"/>
    <cellStyle name="Normal 3 3 2 3 2 6" xfId="2693"/>
    <cellStyle name="Normal 3 3 2 3 2 6 2" xfId="5335"/>
    <cellStyle name="Normal 3 3 2 3 2 6 2 2" xfId="10616"/>
    <cellStyle name="Normal 3 3 2 3 2 6 2 2 2" xfId="28758"/>
    <cellStyle name="Normal 3 3 2 3 2 6 2 3" xfId="23478"/>
    <cellStyle name="Normal 3 3 2 3 2 6 3" xfId="7975"/>
    <cellStyle name="Normal 3 3 2 3 2 6 3 2" xfId="26118"/>
    <cellStyle name="Normal 3 3 2 3 2 6 4" xfId="13264"/>
    <cellStyle name="Normal 3 3 2 3 2 6 5" xfId="15908"/>
    <cellStyle name="Normal 3 3 2 3 2 6 6" xfId="20838"/>
    <cellStyle name="Normal 3 3 2 3 2 7" xfId="2870"/>
    <cellStyle name="Normal 3 3 2 3 2 7 2" xfId="8152"/>
    <cellStyle name="Normal 3 3 2 3 2 7 2 2" xfId="26294"/>
    <cellStyle name="Normal 3 3 2 3 2 7 3" xfId="21014"/>
    <cellStyle name="Normal 3 3 2 3 2 8" xfId="5511"/>
    <cellStyle name="Normal 3 3 2 3 2 8 2" xfId="23654"/>
    <cellStyle name="Normal 3 3 2 3 2 9" xfId="10804"/>
    <cellStyle name="Normal 3 3 2 3 3" xfId="317"/>
    <cellStyle name="Normal 3 3 2 3 3 2" xfId="670"/>
    <cellStyle name="Normal 3 3 2 3 3 2 2" xfId="1902"/>
    <cellStyle name="Normal 3 3 2 3 3 2 2 2" xfId="4544"/>
    <cellStyle name="Normal 3 3 2 3 3 2 2 2 2" xfId="9825"/>
    <cellStyle name="Normal 3 3 2 3 3 2 2 2 2 2" xfId="27967"/>
    <cellStyle name="Normal 3 3 2 3 3 2 2 2 3" xfId="17581"/>
    <cellStyle name="Normal 3 3 2 3 3 2 2 2 4" xfId="22687"/>
    <cellStyle name="Normal 3 3 2 3 3 2 2 3" xfId="7184"/>
    <cellStyle name="Normal 3 3 2 3 3 2 2 3 2" xfId="25327"/>
    <cellStyle name="Normal 3 3 2 3 3 2 2 4" xfId="12473"/>
    <cellStyle name="Normal 3 3 2 3 3 2 2 5" xfId="15117"/>
    <cellStyle name="Normal 3 3 2 3 3 2 2 6" xfId="20047"/>
    <cellStyle name="Normal 3 3 2 3 3 2 3" xfId="3312"/>
    <cellStyle name="Normal 3 3 2 3 3 2 3 2" xfId="8593"/>
    <cellStyle name="Normal 3 3 2 3 3 2 3 2 2" xfId="26735"/>
    <cellStyle name="Normal 3 3 2 3 3 2 3 3" xfId="16349"/>
    <cellStyle name="Normal 3 3 2 3 3 2 3 4" xfId="21455"/>
    <cellStyle name="Normal 3 3 2 3 3 2 4" xfId="5952"/>
    <cellStyle name="Normal 3 3 2 3 3 2 4 2" xfId="24095"/>
    <cellStyle name="Normal 3 3 2 3 3 2 5" xfId="11241"/>
    <cellStyle name="Normal 3 3 2 3 3 2 6" xfId="13885"/>
    <cellStyle name="Normal 3 3 2 3 3 2 7" xfId="18815"/>
    <cellStyle name="Normal 3 3 2 3 3 3" xfId="1022"/>
    <cellStyle name="Normal 3 3 2 3 3 3 2" xfId="2254"/>
    <cellStyle name="Normal 3 3 2 3 3 3 2 2" xfId="4896"/>
    <cellStyle name="Normal 3 3 2 3 3 3 2 2 2" xfId="10177"/>
    <cellStyle name="Normal 3 3 2 3 3 3 2 2 2 2" xfId="28319"/>
    <cellStyle name="Normal 3 3 2 3 3 3 2 2 3" xfId="17933"/>
    <cellStyle name="Normal 3 3 2 3 3 3 2 2 4" xfId="23039"/>
    <cellStyle name="Normal 3 3 2 3 3 3 2 3" xfId="7536"/>
    <cellStyle name="Normal 3 3 2 3 3 3 2 3 2" xfId="25679"/>
    <cellStyle name="Normal 3 3 2 3 3 3 2 4" xfId="12825"/>
    <cellStyle name="Normal 3 3 2 3 3 3 2 5" xfId="15469"/>
    <cellStyle name="Normal 3 3 2 3 3 3 2 6" xfId="20399"/>
    <cellStyle name="Normal 3 3 2 3 3 3 3" xfId="3664"/>
    <cellStyle name="Normal 3 3 2 3 3 3 3 2" xfId="8945"/>
    <cellStyle name="Normal 3 3 2 3 3 3 3 2 2" xfId="27087"/>
    <cellStyle name="Normal 3 3 2 3 3 3 3 3" xfId="16701"/>
    <cellStyle name="Normal 3 3 2 3 3 3 3 4" xfId="21807"/>
    <cellStyle name="Normal 3 3 2 3 3 3 4" xfId="6304"/>
    <cellStyle name="Normal 3 3 2 3 3 3 4 2" xfId="24447"/>
    <cellStyle name="Normal 3 3 2 3 3 3 5" xfId="11593"/>
    <cellStyle name="Normal 3 3 2 3 3 3 6" xfId="14237"/>
    <cellStyle name="Normal 3 3 2 3 3 3 7" xfId="19167"/>
    <cellStyle name="Normal 3 3 2 3 3 4" xfId="1550"/>
    <cellStyle name="Normal 3 3 2 3 3 4 2" xfId="4192"/>
    <cellStyle name="Normal 3 3 2 3 3 4 2 2" xfId="9473"/>
    <cellStyle name="Normal 3 3 2 3 3 4 2 2 2" xfId="27615"/>
    <cellStyle name="Normal 3 3 2 3 3 4 2 3" xfId="17229"/>
    <cellStyle name="Normal 3 3 2 3 3 4 2 4" xfId="22335"/>
    <cellStyle name="Normal 3 3 2 3 3 4 3" xfId="6832"/>
    <cellStyle name="Normal 3 3 2 3 3 4 3 2" xfId="24975"/>
    <cellStyle name="Normal 3 3 2 3 3 4 4" xfId="12121"/>
    <cellStyle name="Normal 3 3 2 3 3 4 5" xfId="14765"/>
    <cellStyle name="Normal 3 3 2 3 3 4 6" xfId="19695"/>
    <cellStyle name="Normal 3 3 2 3 3 5" xfId="2959"/>
    <cellStyle name="Normal 3 3 2 3 3 5 2" xfId="8241"/>
    <cellStyle name="Normal 3 3 2 3 3 5 2 2" xfId="26383"/>
    <cellStyle name="Normal 3 3 2 3 3 5 3" xfId="15997"/>
    <cellStyle name="Normal 3 3 2 3 3 5 4" xfId="21103"/>
    <cellStyle name="Normal 3 3 2 3 3 6" xfId="5600"/>
    <cellStyle name="Normal 3 3 2 3 3 6 2" xfId="23743"/>
    <cellStyle name="Normal 3 3 2 3 3 7" xfId="10895"/>
    <cellStyle name="Normal 3 3 2 3 3 8" xfId="13533"/>
    <cellStyle name="Normal 3 3 2 3 3 9" xfId="18463"/>
    <cellStyle name="Normal 3 3 2 3 4" xfId="493"/>
    <cellStyle name="Normal 3 3 2 3 4 2" xfId="1198"/>
    <cellStyle name="Normal 3 3 2 3 4 2 2" xfId="2430"/>
    <cellStyle name="Normal 3 3 2 3 4 2 2 2" xfId="5072"/>
    <cellStyle name="Normal 3 3 2 3 4 2 2 2 2" xfId="10353"/>
    <cellStyle name="Normal 3 3 2 3 4 2 2 2 2 2" xfId="28495"/>
    <cellStyle name="Normal 3 3 2 3 4 2 2 2 3" xfId="18109"/>
    <cellStyle name="Normal 3 3 2 3 4 2 2 2 4" xfId="23215"/>
    <cellStyle name="Normal 3 3 2 3 4 2 2 3" xfId="7712"/>
    <cellStyle name="Normal 3 3 2 3 4 2 2 3 2" xfId="25855"/>
    <cellStyle name="Normal 3 3 2 3 4 2 2 4" xfId="13001"/>
    <cellStyle name="Normal 3 3 2 3 4 2 2 5" xfId="15645"/>
    <cellStyle name="Normal 3 3 2 3 4 2 2 6" xfId="20575"/>
    <cellStyle name="Normal 3 3 2 3 4 2 3" xfId="3840"/>
    <cellStyle name="Normal 3 3 2 3 4 2 3 2" xfId="9121"/>
    <cellStyle name="Normal 3 3 2 3 4 2 3 2 2" xfId="27263"/>
    <cellStyle name="Normal 3 3 2 3 4 2 3 3" xfId="16877"/>
    <cellStyle name="Normal 3 3 2 3 4 2 3 4" xfId="21983"/>
    <cellStyle name="Normal 3 3 2 3 4 2 4" xfId="6480"/>
    <cellStyle name="Normal 3 3 2 3 4 2 4 2" xfId="24623"/>
    <cellStyle name="Normal 3 3 2 3 4 2 5" xfId="11769"/>
    <cellStyle name="Normal 3 3 2 3 4 2 6" xfId="14413"/>
    <cellStyle name="Normal 3 3 2 3 4 2 7" xfId="19343"/>
    <cellStyle name="Normal 3 3 2 3 4 3" xfId="1726"/>
    <cellStyle name="Normal 3 3 2 3 4 3 2" xfId="4368"/>
    <cellStyle name="Normal 3 3 2 3 4 3 2 2" xfId="9649"/>
    <cellStyle name="Normal 3 3 2 3 4 3 2 2 2" xfId="27791"/>
    <cellStyle name="Normal 3 3 2 3 4 3 2 3" xfId="17405"/>
    <cellStyle name="Normal 3 3 2 3 4 3 2 4" xfId="22511"/>
    <cellStyle name="Normal 3 3 2 3 4 3 3" xfId="7008"/>
    <cellStyle name="Normal 3 3 2 3 4 3 3 2" xfId="25151"/>
    <cellStyle name="Normal 3 3 2 3 4 3 4" xfId="12297"/>
    <cellStyle name="Normal 3 3 2 3 4 3 5" xfId="14941"/>
    <cellStyle name="Normal 3 3 2 3 4 3 6" xfId="19871"/>
    <cellStyle name="Normal 3 3 2 3 4 4" xfId="3135"/>
    <cellStyle name="Normal 3 3 2 3 4 4 2" xfId="8417"/>
    <cellStyle name="Normal 3 3 2 3 4 4 2 2" xfId="26559"/>
    <cellStyle name="Normal 3 3 2 3 4 4 3" xfId="16173"/>
    <cellStyle name="Normal 3 3 2 3 4 4 4" xfId="21279"/>
    <cellStyle name="Normal 3 3 2 3 4 5" xfId="5776"/>
    <cellStyle name="Normal 3 3 2 3 4 5 2" xfId="23919"/>
    <cellStyle name="Normal 3 3 2 3 4 6" xfId="11067"/>
    <cellStyle name="Normal 3 3 2 3 4 7" xfId="13709"/>
    <cellStyle name="Normal 3 3 2 3 4 8" xfId="18639"/>
    <cellStyle name="Normal 3 3 2 3 5" xfId="846"/>
    <cellStyle name="Normal 3 3 2 3 5 2" xfId="2078"/>
    <cellStyle name="Normal 3 3 2 3 5 2 2" xfId="4720"/>
    <cellStyle name="Normal 3 3 2 3 5 2 2 2" xfId="10001"/>
    <cellStyle name="Normal 3 3 2 3 5 2 2 2 2" xfId="28143"/>
    <cellStyle name="Normal 3 3 2 3 5 2 2 3" xfId="17757"/>
    <cellStyle name="Normal 3 3 2 3 5 2 2 4" xfId="22863"/>
    <cellStyle name="Normal 3 3 2 3 5 2 3" xfId="7360"/>
    <cellStyle name="Normal 3 3 2 3 5 2 3 2" xfId="25503"/>
    <cellStyle name="Normal 3 3 2 3 5 2 4" xfId="12649"/>
    <cellStyle name="Normal 3 3 2 3 5 2 5" xfId="15293"/>
    <cellStyle name="Normal 3 3 2 3 5 2 6" xfId="20223"/>
    <cellStyle name="Normal 3 3 2 3 5 3" xfId="3488"/>
    <cellStyle name="Normal 3 3 2 3 5 3 2" xfId="8769"/>
    <cellStyle name="Normal 3 3 2 3 5 3 2 2" xfId="26911"/>
    <cellStyle name="Normal 3 3 2 3 5 3 3" xfId="16525"/>
    <cellStyle name="Normal 3 3 2 3 5 3 4" xfId="21631"/>
    <cellStyle name="Normal 3 3 2 3 5 4" xfId="6128"/>
    <cellStyle name="Normal 3 3 2 3 5 4 2" xfId="24271"/>
    <cellStyle name="Normal 3 3 2 3 5 5" xfId="11417"/>
    <cellStyle name="Normal 3 3 2 3 5 6" xfId="14061"/>
    <cellStyle name="Normal 3 3 2 3 5 7" xfId="18991"/>
    <cellStyle name="Normal 3 3 2 3 6" xfId="1374"/>
    <cellStyle name="Normal 3 3 2 3 6 2" xfId="4016"/>
    <cellStyle name="Normal 3 3 2 3 6 2 2" xfId="9297"/>
    <cellStyle name="Normal 3 3 2 3 6 2 2 2" xfId="27439"/>
    <cellStyle name="Normal 3 3 2 3 6 2 3" xfId="17053"/>
    <cellStyle name="Normal 3 3 2 3 6 2 4" xfId="22159"/>
    <cellStyle name="Normal 3 3 2 3 6 3" xfId="6656"/>
    <cellStyle name="Normal 3 3 2 3 6 3 2" xfId="24799"/>
    <cellStyle name="Normal 3 3 2 3 6 4" xfId="11945"/>
    <cellStyle name="Normal 3 3 2 3 6 5" xfId="14589"/>
    <cellStyle name="Normal 3 3 2 3 6 6" xfId="19519"/>
    <cellStyle name="Normal 3 3 2 3 7" xfId="2606"/>
    <cellStyle name="Normal 3 3 2 3 7 2" xfId="5248"/>
    <cellStyle name="Normal 3 3 2 3 7 2 2" xfId="10529"/>
    <cellStyle name="Normal 3 3 2 3 7 2 2 2" xfId="28671"/>
    <cellStyle name="Normal 3 3 2 3 7 2 3" xfId="23391"/>
    <cellStyle name="Normal 3 3 2 3 7 3" xfId="7888"/>
    <cellStyle name="Normal 3 3 2 3 7 3 2" xfId="26031"/>
    <cellStyle name="Normal 3 3 2 3 7 4" xfId="13177"/>
    <cellStyle name="Normal 3 3 2 3 7 5" xfId="15821"/>
    <cellStyle name="Normal 3 3 2 3 7 6" xfId="20751"/>
    <cellStyle name="Normal 3 3 2 3 8" xfId="2783"/>
    <cellStyle name="Normal 3 3 2 3 8 2" xfId="8065"/>
    <cellStyle name="Normal 3 3 2 3 8 2 2" xfId="26207"/>
    <cellStyle name="Normal 3 3 2 3 8 3" xfId="20927"/>
    <cellStyle name="Normal 3 3 2 3 9" xfId="5424"/>
    <cellStyle name="Normal 3 3 2 3 9 2" xfId="23567"/>
    <cellStyle name="Normal 3 3 2 4" xfId="188"/>
    <cellStyle name="Normal 3 3 2 4 10" xfId="13414"/>
    <cellStyle name="Normal 3 3 2 4 11" xfId="18344"/>
    <cellStyle name="Normal 3 3 2 4 2" xfId="374"/>
    <cellStyle name="Normal 3 3 2 4 2 2" xfId="727"/>
    <cellStyle name="Normal 3 3 2 4 2 2 2" xfId="1959"/>
    <cellStyle name="Normal 3 3 2 4 2 2 2 2" xfId="4601"/>
    <cellStyle name="Normal 3 3 2 4 2 2 2 2 2" xfId="9882"/>
    <cellStyle name="Normal 3 3 2 4 2 2 2 2 2 2" xfId="28024"/>
    <cellStyle name="Normal 3 3 2 4 2 2 2 2 3" xfId="17638"/>
    <cellStyle name="Normal 3 3 2 4 2 2 2 2 4" xfId="22744"/>
    <cellStyle name="Normal 3 3 2 4 2 2 2 3" xfId="7241"/>
    <cellStyle name="Normal 3 3 2 4 2 2 2 3 2" xfId="25384"/>
    <cellStyle name="Normal 3 3 2 4 2 2 2 4" xfId="12530"/>
    <cellStyle name="Normal 3 3 2 4 2 2 2 5" xfId="15174"/>
    <cellStyle name="Normal 3 3 2 4 2 2 2 6" xfId="20104"/>
    <cellStyle name="Normal 3 3 2 4 2 2 3" xfId="3369"/>
    <cellStyle name="Normal 3 3 2 4 2 2 3 2" xfId="8650"/>
    <cellStyle name="Normal 3 3 2 4 2 2 3 2 2" xfId="26792"/>
    <cellStyle name="Normal 3 3 2 4 2 2 3 3" xfId="16406"/>
    <cellStyle name="Normal 3 3 2 4 2 2 3 4" xfId="21512"/>
    <cellStyle name="Normal 3 3 2 4 2 2 4" xfId="6009"/>
    <cellStyle name="Normal 3 3 2 4 2 2 4 2" xfId="24152"/>
    <cellStyle name="Normal 3 3 2 4 2 2 5" xfId="11298"/>
    <cellStyle name="Normal 3 3 2 4 2 2 6" xfId="13942"/>
    <cellStyle name="Normal 3 3 2 4 2 2 7" xfId="18872"/>
    <cellStyle name="Normal 3 3 2 4 2 3" xfId="1079"/>
    <cellStyle name="Normal 3 3 2 4 2 3 2" xfId="2311"/>
    <cellStyle name="Normal 3 3 2 4 2 3 2 2" xfId="4953"/>
    <cellStyle name="Normal 3 3 2 4 2 3 2 2 2" xfId="10234"/>
    <cellStyle name="Normal 3 3 2 4 2 3 2 2 2 2" xfId="28376"/>
    <cellStyle name="Normal 3 3 2 4 2 3 2 2 3" xfId="17990"/>
    <cellStyle name="Normal 3 3 2 4 2 3 2 2 4" xfId="23096"/>
    <cellStyle name="Normal 3 3 2 4 2 3 2 3" xfId="7593"/>
    <cellStyle name="Normal 3 3 2 4 2 3 2 3 2" xfId="25736"/>
    <cellStyle name="Normal 3 3 2 4 2 3 2 4" xfId="12882"/>
    <cellStyle name="Normal 3 3 2 4 2 3 2 5" xfId="15526"/>
    <cellStyle name="Normal 3 3 2 4 2 3 2 6" xfId="20456"/>
    <cellStyle name="Normal 3 3 2 4 2 3 3" xfId="3721"/>
    <cellStyle name="Normal 3 3 2 4 2 3 3 2" xfId="9002"/>
    <cellStyle name="Normal 3 3 2 4 2 3 3 2 2" xfId="27144"/>
    <cellStyle name="Normal 3 3 2 4 2 3 3 3" xfId="16758"/>
    <cellStyle name="Normal 3 3 2 4 2 3 3 4" xfId="21864"/>
    <cellStyle name="Normal 3 3 2 4 2 3 4" xfId="6361"/>
    <cellStyle name="Normal 3 3 2 4 2 3 4 2" xfId="24504"/>
    <cellStyle name="Normal 3 3 2 4 2 3 5" xfId="11650"/>
    <cellStyle name="Normal 3 3 2 4 2 3 6" xfId="14294"/>
    <cellStyle name="Normal 3 3 2 4 2 3 7" xfId="19224"/>
    <cellStyle name="Normal 3 3 2 4 2 4" xfId="1607"/>
    <cellStyle name="Normal 3 3 2 4 2 4 2" xfId="4249"/>
    <cellStyle name="Normal 3 3 2 4 2 4 2 2" xfId="9530"/>
    <cellStyle name="Normal 3 3 2 4 2 4 2 2 2" xfId="27672"/>
    <cellStyle name="Normal 3 3 2 4 2 4 2 3" xfId="17286"/>
    <cellStyle name="Normal 3 3 2 4 2 4 2 4" xfId="22392"/>
    <cellStyle name="Normal 3 3 2 4 2 4 3" xfId="6889"/>
    <cellStyle name="Normal 3 3 2 4 2 4 3 2" xfId="25032"/>
    <cellStyle name="Normal 3 3 2 4 2 4 4" xfId="12178"/>
    <cellStyle name="Normal 3 3 2 4 2 4 5" xfId="14822"/>
    <cellStyle name="Normal 3 3 2 4 2 4 6" xfId="19752"/>
    <cellStyle name="Normal 3 3 2 4 2 5" xfId="3016"/>
    <cellStyle name="Normal 3 3 2 4 2 5 2" xfId="8298"/>
    <cellStyle name="Normal 3 3 2 4 2 5 2 2" xfId="26440"/>
    <cellStyle name="Normal 3 3 2 4 2 5 3" xfId="16054"/>
    <cellStyle name="Normal 3 3 2 4 2 5 4" xfId="21160"/>
    <cellStyle name="Normal 3 3 2 4 2 6" xfId="5657"/>
    <cellStyle name="Normal 3 3 2 4 2 6 2" xfId="23800"/>
    <cellStyle name="Normal 3 3 2 4 2 7" xfId="10951"/>
    <cellStyle name="Normal 3 3 2 4 2 8" xfId="13590"/>
    <cellStyle name="Normal 3 3 2 4 2 9" xfId="18520"/>
    <cellStyle name="Normal 3 3 2 4 3" xfId="550"/>
    <cellStyle name="Normal 3 3 2 4 3 2" xfId="1255"/>
    <cellStyle name="Normal 3 3 2 4 3 2 2" xfId="2487"/>
    <cellStyle name="Normal 3 3 2 4 3 2 2 2" xfId="5129"/>
    <cellStyle name="Normal 3 3 2 4 3 2 2 2 2" xfId="10410"/>
    <cellStyle name="Normal 3 3 2 4 3 2 2 2 2 2" xfId="28552"/>
    <cellStyle name="Normal 3 3 2 4 3 2 2 2 3" xfId="18166"/>
    <cellStyle name="Normal 3 3 2 4 3 2 2 2 4" xfId="23272"/>
    <cellStyle name="Normal 3 3 2 4 3 2 2 3" xfId="7769"/>
    <cellStyle name="Normal 3 3 2 4 3 2 2 3 2" xfId="25912"/>
    <cellStyle name="Normal 3 3 2 4 3 2 2 4" xfId="13058"/>
    <cellStyle name="Normal 3 3 2 4 3 2 2 5" xfId="15702"/>
    <cellStyle name="Normal 3 3 2 4 3 2 2 6" xfId="20632"/>
    <cellStyle name="Normal 3 3 2 4 3 2 3" xfId="3897"/>
    <cellStyle name="Normal 3 3 2 4 3 2 3 2" xfId="9178"/>
    <cellStyle name="Normal 3 3 2 4 3 2 3 2 2" xfId="27320"/>
    <cellStyle name="Normal 3 3 2 4 3 2 3 3" xfId="16934"/>
    <cellStyle name="Normal 3 3 2 4 3 2 3 4" xfId="22040"/>
    <cellStyle name="Normal 3 3 2 4 3 2 4" xfId="6537"/>
    <cellStyle name="Normal 3 3 2 4 3 2 4 2" xfId="24680"/>
    <cellStyle name="Normal 3 3 2 4 3 2 5" xfId="11826"/>
    <cellStyle name="Normal 3 3 2 4 3 2 6" xfId="14470"/>
    <cellStyle name="Normal 3 3 2 4 3 2 7" xfId="19400"/>
    <cellStyle name="Normal 3 3 2 4 3 3" xfId="1783"/>
    <cellStyle name="Normal 3 3 2 4 3 3 2" xfId="4425"/>
    <cellStyle name="Normal 3 3 2 4 3 3 2 2" xfId="9706"/>
    <cellStyle name="Normal 3 3 2 4 3 3 2 2 2" xfId="27848"/>
    <cellStyle name="Normal 3 3 2 4 3 3 2 3" xfId="17462"/>
    <cellStyle name="Normal 3 3 2 4 3 3 2 4" xfId="22568"/>
    <cellStyle name="Normal 3 3 2 4 3 3 3" xfId="7065"/>
    <cellStyle name="Normal 3 3 2 4 3 3 3 2" xfId="25208"/>
    <cellStyle name="Normal 3 3 2 4 3 3 4" xfId="12354"/>
    <cellStyle name="Normal 3 3 2 4 3 3 5" xfId="14998"/>
    <cellStyle name="Normal 3 3 2 4 3 3 6" xfId="19928"/>
    <cellStyle name="Normal 3 3 2 4 3 4" xfId="3192"/>
    <cellStyle name="Normal 3 3 2 4 3 4 2" xfId="8474"/>
    <cellStyle name="Normal 3 3 2 4 3 4 2 2" xfId="26616"/>
    <cellStyle name="Normal 3 3 2 4 3 4 3" xfId="16230"/>
    <cellStyle name="Normal 3 3 2 4 3 4 4" xfId="21336"/>
    <cellStyle name="Normal 3 3 2 4 3 5" xfId="5833"/>
    <cellStyle name="Normal 3 3 2 4 3 5 2" xfId="23976"/>
    <cellStyle name="Normal 3 3 2 4 3 6" xfId="11123"/>
    <cellStyle name="Normal 3 3 2 4 3 7" xfId="13766"/>
    <cellStyle name="Normal 3 3 2 4 3 8" xfId="18696"/>
    <cellStyle name="Normal 3 3 2 4 4" xfId="903"/>
    <cellStyle name="Normal 3 3 2 4 4 2" xfId="2135"/>
    <cellStyle name="Normal 3 3 2 4 4 2 2" xfId="4777"/>
    <cellStyle name="Normal 3 3 2 4 4 2 2 2" xfId="10058"/>
    <cellStyle name="Normal 3 3 2 4 4 2 2 2 2" xfId="28200"/>
    <cellStyle name="Normal 3 3 2 4 4 2 2 3" xfId="17814"/>
    <cellStyle name="Normal 3 3 2 4 4 2 2 4" xfId="22920"/>
    <cellStyle name="Normal 3 3 2 4 4 2 3" xfId="7417"/>
    <cellStyle name="Normal 3 3 2 4 4 2 3 2" xfId="25560"/>
    <cellStyle name="Normal 3 3 2 4 4 2 4" xfId="12706"/>
    <cellStyle name="Normal 3 3 2 4 4 2 5" xfId="15350"/>
    <cellStyle name="Normal 3 3 2 4 4 2 6" xfId="20280"/>
    <cellStyle name="Normal 3 3 2 4 4 3" xfId="3545"/>
    <cellStyle name="Normal 3 3 2 4 4 3 2" xfId="8826"/>
    <cellStyle name="Normal 3 3 2 4 4 3 2 2" xfId="26968"/>
    <cellStyle name="Normal 3 3 2 4 4 3 3" xfId="16582"/>
    <cellStyle name="Normal 3 3 2 4 4 3 4" xfId="21688"/>
    <cellStyle name="Normal 3 3 2 4 4 4" xfId="6185"/>
    <cellStyle name="Normal 3 3 2 4 4 4 2" xfId="24328"/>
    <cellStyle name="Normal 3 3 2 4 4 5" xfId="11474"/>
    <cellStyle name="Normal 3 3 2 4 4 6" xfId="14118"/>
    <cellStyle name="Normal 3 3 2 4 4 7" xfId="19048"/>
    <cellStyle name="Normal 3 3 2 4 5" xfId="1431"/>
    <cellStyle name="Normal 3 3 2 4 5 2" xfId="4073"/>
    <cellStyle name="Normal 3 3 2 4 5 2 2" xfId="9354"/>
    <cellStyle name="Normal 3 3 2 4 5 2 2 2" xfId="27496"/>
    <cellStyle name="Normal 3 3 2 4 5 2 3" xfId="17110"/>
    <cellStyle name="Normal 3 3 2 4 5 2 4" xfId="22216"/>
    <cellStyle name="Normal 3 3 2 4 5 3" xfId="6713"/>
    <cellStyle name="Normal 3 3 2 4 5 3 2" xfId="24856"/>
    <cellStyle name="Normal 3 3 2 4 5 4" xfId="12002"/>
    <cellStyle name="Normal 3 3 2 4 5 5" xfId="14646"/>
    <cellStyle name="Normal 3 3 2 4 5 6" xfId="19576"/>
    <cellStyle name="Normal 3 3 2 4 6" xfId="2663"/>
    <cellStyle name="Normal 3 3 2 4 6 2" xfId="5305"/>
    <cellStyle name="Normal 3 3 2 4 6 2 2" xfId="10586"/>
    <cellStyle name="Normal 3 3 2 4 6 2 2 2" xfId="28728"/>
    <cellStyle name="Normal 3 3 2 4 6 2 3" xfId="23448"/>
    <cellStyle name="Normal 3 3 2 4 6 3" xfId="7945"/>
    <cellStyle name="Normal 3 3 2 4 6 3 2" xfId="26088"/>
    <cellStyle name="Normal 3 3 2 4 6 4" xfId="13234"/>
    <cellStyle name="Normal 3 3 2 4 6 5" xfId="15878"/>
    <cellStyle name="Normal 3 3 2 4 6 6" xfId="20808"/>
    <cellStyle name="Normal 3 3 2 4 7" xfId="2840"/>
    <cellStyle name="Normal 3 3 2 4 7 2" xfId="8122"/>
    <cellStyle name="Normal 3 3 2 4 7 2 2" xfId="26264"/>
    <cellStyle name="Normal 3 3 2 4 7 3" xfId="20984"/>
    <cellStyle name="Normal 3 3 2 4 8" xfId="5481"/>
    <cellStyle name="Normal 3 3 2 4 8 2" xfId="23624"/>
    <cellStyle name="Normal 3 3 2 4 9" xfId="10774"/>
    <cellStyle name="Normal 3 3 2 5" xfId="286"/>
    <cellStyle name="Normal 3 3 2 5 2" xfId="638"/>
    <cellStyle name="Normal 3 3 2 5 2 2" xfId="1870"/>
    <cellStyle name="Normal 3 3 2 5 2 2 2" xfId="4512"/>
    <cellStyle name="Normal 3 3 2 5 2 2 2 2" xfId="9793"/>
    <cellStyle name="Normal 3 3 2 5 2 2 2 2 2" xfId="27935"/>
    <cellStyle name="Normal 3 3 2 5 2 2 2 3" xfId="17549"/>
    <cellStyle name="Normal 3 3 2 5 2 2 2 4" xfId="22655"/>
    <cellStyle name="Normal 3 3 2 5 2 2 3" xfId="7152"/>
    <cellStyle name="Normal 3 3 2 5 2 2 3 2" xfId="25295"/>
    <cellStyle name="Normal 3 3 2 5 2 2 4" xfId="12441"/>
    <cellStyle name="Normal 3 3 2 5 2 2 5" xfId="15085"/>
    <cellStyle name="Normal 3 3 2 5 2 2 6" xfId="20015"/>
    <cellStyle name="Normal 3 3 2 5 2 3" xfId="3280"/>
    <cellStyle name="Normal 3 3 2 5 2 3 2" xfId="8561"/>
    <cellStyle name="Normal 3 3 2 5 2 3 2 2" xfId="26703"/>
    <cellStyle name="Normal 3 3 2 5 2 3 3" xfId="16317"/>
    <cellStyle name="Normal 3 3 2 5 2 3 4" xfId="21423"/>
    <cellStyle name="Normal 3 3 2 5 2 4" xfId="5920"/>
    <cellStyle name="Normal 3 3 2 5 2 4 2" xfId="24063"/>
    <cellStyle name="Normal 3 3 2 5 2 5" xfId="11209"/>
    <cellStyle name="Normal 3 3 2 5 2 6" xfId="13853"/>
    <cellStyle name="Normal 3 3 2 5 2 7" xfId="18783"/>
    <cellStyle name="Normal 3 3 2 5 3" xfId="990"/>
    <cellStyle name="Normal 3 3 2 5 3 2" xfId="2222"/>
    <cellStyle name="Normal 3 3 2 5 3 2 2" xfId="4864"/>
    <cellStyle name="Normal 3 3 2 5 3 2 2 2" xfId="10145"/>
    <cellStyle name="Normal 3 3 2 5 3 2 2 2 2" xfId="28287"/>
    <cellStyle name="Normal 3 3 2 5 3 2 2 3" xfId="17901"/>
    <cellStyle name="Normal 3 3 2 5 3 2 2 4" xfId="23007"/>
    <cellStyle name="Normal 3 3 2 5 3 2 3" xfId="7504"/>
    <cellStyle name="Normal 3 3 2 5 3 2 3 2" xfId="25647"/>
    <cellStyle name="Normal 3 3 2 5 3 2 4" xfId="12793"/>
    <cellStyle name="Normal 3 3 2 5 3 2 5" xfId="15437"/>
    <cellStyle name="Normal 3 3 2 5 3 2 6" xfId="20367"/>
    <cellStyle name="Normal 3 3 2 5 3 3" xfId="3632"/>
    <cellStyle name="Normal 3 3 2 5 3 3 2" xfId="8913"/>
    <cellStyle name="Normal 3 3 2 5 3 3 2 2" xfId="27055"/>
    <cellStyle name="Normal 3 3 2 5 3 3 3" xfId="16669"/>
    <cellStyle name="Normal 3 3 2 5 3 3 4" xfId="21775"/>
    <cellStyle name="Normal 3 3 2 5 3 4" xfId="6272"/>
    <cellStyle name="Normal 3 3 2 5 3 4 2" xfId="24415"/>
    <cellStyle name="Normal 3 3 2 5 3 5" xfId="11561"/>
    <cellStyle name="Normal 3 3 2 5 3 6" xfId="14205"/>
    <cellStyle name="Normal 3 3 2 5 3 7" xfId="19135"/>
    <cellStyle name="Normal 3 3 2 5 4" xfId="1518"/>
    <cellStyle name="Normal 3 3 2 5 4 2" xfId="4160"/>
    <cellStyle name="Normal 3 3 2 5 4 2 2" xfId="9441"/>
    <cellStyle name="Normal 3 3 2 5 4 2 2 2" xfId="27583"/>
    <cellStyle name="Normal 3 3 2 5 4 2 3" xfId="17197"/>
    <cellStyle name="Normal 3 3 2 5 4 2 4" xfId="22303"/>
    <cellStyle name="Normal 3 3 2 5 4 3" xfId="6800"/>
    <cellStyle name="Normal 3 3 2 5 4 3 2" xfId="24943"/>
    <cellStyle name="Normal 3 3 2 5 4 4" xfId="12089"/>
    <cellStyle name="Normal 3 3 2 5 4 5" xfId="14733"/>
    <cellStyle name="Normal 3 3 2 5 4 6" xfId="19663"/>
    <cellStyle name="Normal 3 3 2 5 5" xfId="2927"/>
    <cellStyle name="Normal 3 3 2 5 5 2" xfId="8209"/>
    <cellStyle name="Normal 3 3 2 5 5 2 2" xfId="26351"/>
    <cellStyle name="Normal 3 3 2 5 5 3" xfId="15965"/>
    <cellStyle name="Normal 3 3 2 5 5 4" xfId="21071"/>
    <cellStyle name="Normal 3 3 2 5 6" xfId="5568"/>
    <cellStyle name="Normal 3 3 2 5 6 2" xfId="23711"/>
    <cellStyle name="Normal 3 3 2 5 7" xfId="10866"/>
    <cellStyle name="Normal 3 3 2 5 8" xfId="13501"/>
    <cellStyle name="Normal 3 3 2 5 9" xfId="18432"/>
    <cellStyle name="Normal 3 3 2 6" xfId="461"/>
    <cellStyle name="Normal 3 3 2 6 2" xfId="1166"/>
    <cellStyle name="Normal 3 3 2 6 2 2" xfId="2398"/>
    <cellStyle name="Normal 3 3 2 6 2 2 2" xfId="5040"/>
    <cellStyle name="Normal 3 3 2 6 2 2 2 2" xfId="10321"/>
    <cellStyle name="Normal 3 3 2 6 2 2 2 2 2" xfId="28463"/>
    <cellStyle name="Normal 3 3 2 6 2 2 2 3" xfId="18077"/>
    <cellStyle name="Normal 3 3 2 6 2 2 2 4" xfId="23183"/>
    <cellStyle name="Normal 3 3 2 6 2 2 3" xfId="7680"/>
    <cellStyle name="Normal 3 3 2 6 2 2 3 2" xfId="25823"/>
    <cellStyle name="Normal 3 3 2 6 2 2 4" xfId="12969"/>
    <cellStyle name="Normal 3 3 2 6 2 2 5" xfId="15613"/>
    <cellStyle name="Normal 3 3 2 6 2 2 6" xfId="20543"/>
    <cellStyle name="Normal 3 3 2 6 2 3" xfId="3808"/>
    <cellStyle name="Normal 3 3 2 6 2 3 2" xfId="9089"/>
    <cellStyle name="Normal 3 3 2 6 2 3 2 2" xfId="27231"/>
    <cellStyle name="Normal 3 3 2 6 2 3 3" xfId="16845"/>
    <cellStyle name="Normal 3 3 2 6 2 3 4" xfId="21951"/>
    <cellStyle name="Normal 3 3 2 6 2 4" xfId="6448"/>
    <cellStyle name="Normal 3 3 2 6 2 4 2" xfId="24591"/>
    <cellStyle name="Normal 3 3 2 6 2 5" xfId="11737"/>
    <cellStyle name="Normal 3 3 2 6 2 6" xfId="14381"/>
    <cellStyle name="Normal 3 3 2 6 2 7" xfId="19311"/>
    <cellStyle name="Normal 3 3 2 6 3" xfId="1694"/>
    <cellStyle name="Normal 3 3 2 6 3 2" xfId="4336"/>
    <cellStyle name="Normal 3 3 2 6 3 2 2" xfId="9617"/>
    <cellStyle name="Normal 3 3 2 6 3 2 2 2" xfId="27759"/>
    <cellStyle name="Normal 3 3 2 6 3 2 3" xfId="17373"/>
    <cellStyle name="Normal 3 3 2 6 3 2 4" xfId="22479"/>
    <cellStyle name="Normal 3 3 2 6 3 3" xfId="6976"/>
    <cellStyle name="Normal 3 3 2 6 3 3 2" xfId="25119"/>
    <cellStyle name="Normal 3 3 2 6 3 4" xfId="12265"/>
    <cellStyle name="Normal 3 3 2 6 3 5" xfId="14909"/>
    <cellStyle name="Normal 3 3 2 6 3 6" xfId="19839"/>
    <cellStyle name="Normal 3 3 2 6 4" xfId="3103"/>
    <cellStyle name="Normal 3 3 2 6 4 2" xfId="8385"/>
    <cellStyle name="Normal 3 3 2 6 4 2 2" xfId="26527"/>
    <cellStyle name="Normal 3 3 2 6 4 3" xfId="16141"/>
    <cellStyle name="Normal 3 3 2 6 4 4" xfId="21247"/>
    <cellStyle name="Normal 3 3 2 6 5" xfId="5744"/>
    <cellStyle name="Normal 3 3 2 6 5 2" xfId="23887"/>
    <cellStyle name="Normal 3 3 2 6 6" xfId="11037"/>
    <cellStyle name="Normal 3 3 2 6 7" xfId="13677"/>
    <cellStyle name="Normal 3 3 2 6 8" xfId="18607"/>
    <cellStyle name="Normal 3 3 2 7" xfId="814"/>
    <cellStyle name="Normal 3 3 2 7 2" xfId="2046"/>
    <cellStyle name="Normal 3 3 2 7 2 2" xfId="4688"/>
    <cellStyle name="Normal 3 3 2 7 2 2 2" xfId="9969"/>
    <cellStyle name="Normal 3 3 2 7 2 2 2 2" xfId="28111"/>
    <cellStyle name="Normal 3 3 2 7 2 2 3" xfId="17725"/>
    <cellStyle name="Normal 3 3 2 7 2 2 4" xfId="22831"/>
    <cellStyle name="Normal 3 3 2 7 2 3" xfId="7328"/>
    <cellStyle name="Normal 3 3 2 7 2 3 2" xfId="25471"/>
    <cellStyle name="Normal 3 3 2 7 2 4" xfId="12617"/>
    <cellStyle name="Normal 3 3 2 7 2 5" xfId="15261"/>
    <cellStyle name="Normal 3 3 2 7 2 6" xfId="20191"/>
    <cellStyle name="Normal 3 3 2 7 3" xfId="3456"/>
    <cellStyle name="Normal 3 3 2 7 3 2" xfId="8737"/>
    <cellStyle name="Normal 3 3 2 7 3 2 2" xfId="26879"/>
    <cellStyle name="Normal 3 3 2 7 3 3" xfId="16493"/>
    <cellStyle name="Normal 3 3 2 7 3 4" xfId="21599"/>
    <cellStyle name="Normal 3 3 2 7 4" xfId="6096"/>
    <cellStyle name="Normal 3 3 2 7 4 2" xfId="24239"/>
    <cellStyle name="Normal 3 3 2 7 5" xfId="11385"/>
    <cellStyle name="Normal 3 3 2 7 6" xfId="14029"/>
    <cellStyle name="Normal 3 3 2 7 7" xfId="18959"/>
    <cellStyle name="Normal 3 3 2 8" xfId="1342"/>
    <cellStyle name="Normal 3 3 2 8 2" xfId="3984"/>
    <cellStyle name="Normal 3 3 2 8 2 2" xfId="9265"/>
    <cellStyle name="Normal 3 3 2 8 2 2 2" xfId="27407"/>
    <cellStyle name="Normal 3 3 2 8 2 3" xfId="17021"/>
    <cellStyle name="Normal 3 3 2 8 2 4" xfId="22127"/>
    <cellStyle name="Normal 3 3 2 8 3" xfId="6624"/>
    <cellStyle name="Normal 3 3 2 8 3 2" xfId="24767"/>
    <cellStyle name="Normal 3 3 2 8 4" xfId="11913"/>
    <cellStyle name="Normal 3 3 2 8 5" xfId="14557"/>
    <cellStyle name="Normal 3 3 2 8 6" xfId="19487"/>
    <cellStyle name="Normal 3 3 2 9" xfId="2574"/>
    <cellStyle name="Normal 3 3 2 9 2" xfId="5216"/>
    <cellStyle name="Normal 3 3 2 9 2 2" xfId="10497"/>
    <cellStyle name="Normal 3 3 2 9 2 2 2" xfId="28639"/>
    <cellStyle name="Normal 3 3 2 9 2 3" xfId="23359"/>
    <cellStyle name="Normal 3 3 2 9 3" xfId="7856"/>
    <cellStyle name="Normal 3 3 2 9 3 2" xfId="25999"/>
    <cellStyle name="Normal 3 3 2 9 4" xfId="13145"/>
    <cellStyle name="Normal 3 3 2 9 5" xfId="15789"/>
    <cellStyle name="Normal 3 3 2 9 6" xfId="20719"/>
    <cellStyle name="Normal 3 3 3" xfId="65"/>
    <cellStyle name="Normal 3 3 3 10" xfId="10710"/>
    <cellStyle name="Normal 3 3 3 11" xfId="13333"/>
    <cellStyle name="Normal 3 3 3 12" xfId="18262"/>
    <cellStyle name="Normal 3 3 3 2" xfId="197"/>
    <cellStyle name="Normal 3 3 3 2 10" xfId="13422"/>
    <cellStyle name="Normal 3 3 3 2 11" xfId="18352"/>
    <cellStyle name="Normal 3 3 3 2 2" xfId="382"/>
    <cellStyle name="Normal 3 3 3 2 2 2" xfId="735"/>
    <cellStyle name="Normal 3 3 3 2 2 2 2" xfId="1967"/>
    <cellStyle name="Normal 3 3 3 2 2 2 2 2" xfId="4609"/>
    <cellStyle name="Normal 3 3 3 2 2 2 2 2 2" xfId="9890"/>
    <cellStyle name="Normal 3 3 3 2 2 2 2 2 2 2" xfId="28032"/>
    <cellStyle name="Normal 3 3 3 2 2 2 2 2 3" xfId="17646"/>
    <cellStyle name="Normal 3 3 3 2 2 2 2 2 4" xfId="22752"/>
    <cellStyle name="Normal 3 3 3 2 2 2 2 3" xfId="7249"/>
    <cellStyle name="Normal 3 3 3 2 2 2 2 3 2" xfId="25392"/>
    <cellStyle name="Normal 3 3 3 2 2 2 2 4" xfId="12538"/>
    <cellStyle name="Normal 3 3 3 2 2 2 2 5" xfId="15182"/>
    <cellStyle name="Normal 3 3 3 2 2 2 2 6" xfId="20112"/>
    <cellStyle name="Normal 3 3 3 2 2 2 3" xfId="3377"/>
    <cellStyle name="Normal 3 3 3 2 2 2 3 2" xfId="8658"/>
    <cellStyle name="Normal 3 3 3 2 2 2 3 2 2" xfId="26800"/>
    <cellStyle name="Normal 3 3 3 2 2 2 3 3" xfId="16414"/>
    <cellStyle name="Normal 3 3 3 2 2 2 3 4" xfId="21520"/>
    <cellStyle name="Normal 3 3 3 2 2 2 4" xfId="6017"/>
    <cellStyle name="Normal 3 3 3 2 2 2 4 2" xfId="24160"/>
    <cellStyle name="Normal 3 3 3 2 2 2 5" xfId="11306"/>
    <cellStyle name="Normal 3 3 3 2 2 2 6" xfId="13950"/>
    <cellStyle name="Normal 3 3 3 2 2 2 7" xfId="18880"/>
    <cellStyle name="Normal 3 3 3 2 2 3" xfId="1087"/>
    <cellStyle name="Normal 3 3 3 2 2 3 2" xfId="2319"/>
    <cellStyle name="Normal 3 3 3 2 2 3 2 2" xfId="4961"/>
    <cellStyle name="Normal 3 3 3 2 2 3 2 2 2" xfId="10242"/>
    <cellStyle name="Normal 3 3 3 2 2 3 2 2 2 2" xfId="28384"/>
    <cellStyle name="Normal 3 3 3 2 2 3 2 2 3" xfId="17998"/>
    <cellStyle name="Normal 3 3 3 2 2 3 2 2 4" xfId="23104"/>
    <cellStyle name="Normal 3 3 3 2 2 3 2 3" xfId="7601"/>
    <cellStyle name="Normal 3 3 3 2 2 3 2 3 2" xfId="25744"/>
    <cellStyle name="Normal 3 3 3 2 2 3 2 4" xfId="12890"/>
    <cellStyle name="Normal 3 3 3 2 2 3 2 5" xfId="15534"/>
    <cellStyle name="Normal 3 3 3 2 2 3 2 6" xfId="20464"/>
    <cellStyle name="Normal 3 3 3 2 2 3 3" xfId="3729"/>
    <cellStyle name="Normal 3 3 3 2 2 3 3 2" xfId="9010"/>
    <cellStyle name="Normal 3 3 3 2 2 3 3 2 2" xfId="27152"/>
    <cellStyle name="Normal 3 3 3 2 2 3 3 3" xfId="16766"/>
    <cellStyle name="Normal 3 3 3 2 2 3 3 4" xfId="21872"/>
    <cellStyle name="Normal 3 3 3 2 2 3 4" xfId="6369"/>
    <cellStyle name="Normal 3 3 3 2 2 3 4 2" xfId="24512"/>
    <cellStyle name="Normal 3 3 3 2 2 3 5" xfId="11658"/>
    <cellStyle name="Normal 3 3 3 2 2 3 6" xfId="14302"/>
    <cellStyle name="Normal 3 3 3 2 2 3 7" xfId="19232"/>
    <cellStyle name="Normal 3 3 3 2 2 4" xfId="1615"/>
    <cellStyle name="Normal 3 3 3 2 2 4 2" xfId="4257"/>
    <cellStyle name="Normal 3 3 3 2 2 4 2 2" xfId="9538"/>
    <cellStyle name="Normal 3 3 3 2 2 4 2 2 2" xfId="27680"/>
    <cellStyle name="Normal 3 3 3 2 2 4 2 3" xfId="17294"/>
    <cellStyle name="Normal 3 3 3 2 2 4 2 4" xfId="22400"/>
    <cellStyle name="Normal 3 3 3 2 2 4 3" xfId="6897"/>
    <cellStyle name="Normal 3 3 3 2 2 4 3 2" xfId="25040"/>
    <cellStyle name="Normal 3 3 3 2 2 4 4" xfId="12186"/>
    <cellStyle name="Normal 3 3 3 2 2 4 5" xfId="14830"/>
    <cellStyle name="Normal 3 3 3 2 2 4 6" xfId="19760"/>
    <cellStyle name="Normal 3 3 3 2 2 5" xfId="3024"/>
    <cellStyle name="Normal 3 3 3 2 2 5 2" xfId="8306"/>
    <cellStyle name="Normal 3 3 3 2 2 5 2 2" xfId="26448"/>
    <cellStyle name="Normal 3 3 3 2 2 5 3" xfId="16062"/>
    <cellStyle name="Normal 3 3 3 2 2 5 4" xfId="21168"/>
    <cellStyle name="Normal 3 3 3 2 2 6" xfId="5665"/>
    <cellStyle name="Normal 3 3 3 2 2 6 2" xfId="23808"/>
    <cellStyle name="Normal 3 3 3 2 2 7" xfId="10958"/>
    <cellStyle name="Normal 3 3 3 2 2 8" xfId="13598"/>
    <cellStyle name="Normal 3 3 3 2 2 9" xfId="18528"/>
    <cellStyle name="Normal 3 3 3 2 3" xfId="558"/>
    <cellStyle name="Normal 3 3 3 2 3 2" xfId="1263"/>
    <cellStyle name="Normal 3 3 3 2 3 2 2" xfId="2495"/>
    <cellStyle name="Normal 3 3 3 2 3 2 2 2" xfId="5137"/>
    <cellStyle name="Normal 3 3 3 2 3 2 2 2 2" xfId="10418"/>
    <cellStyle name="Normal 3 3 3 2 3 2 2 2 2 2" xfId="28560"/>
    <cellStyle name="Normal 3 3 3 2 3 2 2 2 3" xfId="18174"/>
    <cellStyle name="Normal 3 3 3 2 3 2 2 2 4" xfId="23280"/>
    <cellStyle name="Normal 3 3 3 2 3 2 2 3" xfId="7777"/>
    <cellStyle name="Normal 3 3 3 2 3 2 2 3 2" xfId="25920"/>
    <cellStyle name="Normal 3 3 3 2 3 2 2 4" xfId="13066"/>
    <cellStyle name="Normal 3 3 3 2 3 2 2 5" xfId="15710"/>
    <cellStyle name="Normal 3 3 3 2 3 2 2 6" xfId="20640"/>
    <cellStyle name="Normal 3 3 3 2 3 2 3" xfId="3905"/>
    <cellStyle name="Normal 3 3 3 2 3 2 3 2" xfId="9186"/>
    <cellStyle name="Normal 3 3 3 2 3 2 3 2 2" xfId="27328"/>
    <cellStyle name="Normal 3 3 3 2 3 2 3 3" xfId="16942"/>
    <cellStyle name="Normal 3 3 3 2 3 2 3 4" xfId="22048"/>
    <cellStyle name="Normal 3 3 3 2 3 2 4" xfId="6545"/>
    <cellStyle name="Normal 3 3 3 2 3 2 4 2" xfId="24688"/>
    <cellStyle name="Normal 3 3 3 2 3 2 5" xfId="11834"/>
    <cellStyle name="Normal 3 3 3 2 3 2 6" xfId="14478"/>
    <cellStyle name="Normal 3 3 3 2 3 2 7" xfId="19408"/>
    <cellStyle name="Normal 3 3 3 2 3 3" xfId="1791"/>
    <cellStyle name="Normal 3 3 3 2 3 3 2" xfId="4433"/>
    <cellStyle name="Normal 3 3 3 2 3 3 2 2" xfId="9714"/>
    <cellStyle name="Normal 3 3 3 2 3 3 2 2 2" xfId="27856"/>
    <cellStyle name="Normal 3 3 3 2 3 3 2 3" xfId="17470"/>
    <cellStyle name="Normal 3 3 3 2 3 3 2 4" xfId="22576"/>
    <cellStyle name="Normal 3 3 3 2 3 3 3" xfId="7073"/>
    <cellStyle name="Normal 3 3 3 2 3 3 3 2" xfId="25216"/>
    <cellStyle name="Normal 3 3 3 2 3 3 4" xfId="12362"/>
    <cellStyle name="Normal 3 3 3 2 3 3 5" xfId="15006"/>
    <cellStyle name="Normal 3 3 3 2 3 3 6" xfId="19936"/>
    <cellStyle name="Normal 3 3 3 2 3 4" xfId="3200"/>
    <cellStyle name="Normal 3 3 3 2 3 4 2" xfId="8482"/>
    <cellStyle name="Normal 3 3 3 2 3 4 2 2" xfId="26624"/>
    <cellStyle name="Normal 3 3 3 2 3 4 3" xfId="16238"/>
    <cellStyle name="Normal 3 3 3 2 3 4 4" xfId="21344"/>
    <cellStyle name="Normal 3 3 3 2 3 5" xfId="5841"/>
    <cellStyle name="Normal 3 3 3 2 3 5 2" xfId="23984"/>
    <cellStyle name="Normal 3 3 3 2 3 6" xfId="11130"/>
    <cellStyle name="Normal 3 3 3 2 3 7" xfId="13774"/>
    <cellStyle name="Normal 3 3 3 2 3 8" xfId="18704"/>
    <cellStyle name="Normal 3 3 3 2 4" xfId="911"/>
    <cellStyle name="Normal 3 3 3 2 4 2" xfId="2143"/>
    <cellStyle name="Normal 3 3 3 2 4 2 2" xfId="4785"/>
    <cellStyle name="Normal 3 3 3 2 4 2 2 2" xfId="10066"/>
    <cellStyle name="Normal 3 3 3 2 4 2 2 2 2" xfId="28208"/>
    <cellStyle name="Normal 3 3 3 2 4 2 2 3" xfId="17822"/>
    <cellStyle name="Normal 3 3 3 2 4 2 2 4" xfId="22928"/>
    <cellStyle name="Normal 3 3 3 2 4 2 3" xfId="7425"/>
    <cellStyle name="Normal 3 3 3 2 4 2 3 2" xfId="25568"/>
    <cellStyle name="Normal 3 3 3 2 4 2 4" xfId="12714"/>
    <cellStyle name="Normal 3 3 3 2 4 2 5" xfId="15358"/>
    <cellStyle name="Normal 3 3 3 2 4 2 6" xfId="20288"/>
    <cellStyle name="Normal 3 3 3 2 4 3" xfId="3553"/>
    <cellStyle name="Normal 3 3 3 2 4 3 2" xfId="8834"/>
    <cellStyle name="Normal 3 3 3 2 4 3 2 2" xfId="26976"/>
    <cellStyle name="Normal 3 3 3 2 4 3 3" xfId="16590"/>
    <cellStyle name="Normal 3 3 3 2 4 3 4" xfId="21696"/>
    <cellStyle name="Normal 3 3 3 2 4 4" xfId="6193"/>
    <cellStyle name="Normal 3 3 3 2 4 4 2" xfId="24336"/>
    <cellStyle name="Normal 3 3 3 2 4 5" xfId="11482"/>
    <cellStyle name="Normal 3 3 3 2 4 6" xfId="14126"/>
    <cellStyle name="Normal 3 3 3 2 4 7" xfId="19056"/>
    <cellStyle name="Normal 3 3 3 2 5" xfId="1439"/>
    <cellStyle name="Normal 3 3 3 2 5 2" xfId="4081"/>
    <cellStyle name="Normal 3 3 3 2 5 2 2" xfId="9362"/>
    <cellStyle name="Normal 3 3 3 2 5 2 2 2" xfId="27504"/>
    <cellStyle name="Normal 3 3 3 2 5 2 3" xfId="17118"/>
    <cellStyle name="Normal 3 3 3 2 5 2 4" xfId="22224"/>
    <cellStyle name="Normal 3 3 3 2 5 3" xfId="6721"/>
    <cellStyle name="Normal 3 3 3 2 5 3 2" xfId="24864"/>
    <cellStyle name="Normal 3 3 3 2 5 4" xfId="12010"/>
    <cellStyle name="Normal 3 3 3 2 5 5" xfId="14654"/>
    <cellStyle name="Normal 3 3 3 2 5 6" xfId="19584"/>
    <cellStyle name="Normal 3 3 3 2 6" xfId="2671"/>
    <cellStyle name="Normal 3 3 3 2 6 2" xfId="5313"/>
    <cellStyle name="Normal 3 3 3 2 6 2 2" xfId="10594"/>
    <cellStyle name="Normal 3 3 3 2 6 2 2 2" xfId="28736"/>
    <cellStyle name="Normal 3 3 3 2 6 2 3" xfId="23456"/>
    <cellStyle name="Normal 3 3 3 2 6 3" xfId="7953"/>
    <cellStyle name="Normal 3 3 3 2 6 3 2" xfId="26096"/>
    <cellStyle name="Normal 3 3 3 2 6 4" xfId="13242"/>
    <cellStyle name="Normal 3 3 3 2 6 5" xfId="15886"/>
    <cellStyle name="Normal 3 3 3 2 6 6" xfId="20816"/>
    <cellStyle name="Normal 3 3 3 2 7" xfId="2848"/>
    <cellStyle name="Normal 3 3 3 2 7 2" xfId="8130"/>
    <cellStyle name="Normal 3 3 3 2 7 2 2" xfId="26272"/>
    <cellStyle name="Normal 3 3 3 2 7 3" xfId="20992"/>
    <cellStyle name="Normal 3 3 3 2 8" xfId="5489"/>
    <cellStyle name="Normal 3 3 3 2 8 2" xfId="23632"/>
    <cellStyle name="Normal 3 3 3 2 9" xfId="10782"/>
    <cellStyle name="Normal 3 3 3 3" xfId="293"/>
    <cellStyle name="Normal 3 3 3 3 2" xfId="646"/>
    <cellStyle name="Normal 3 3 3 3 2 2" xfId="1878"/>
    <cellStyle name="Normal 3 3 3 3 2 2 2" xfId="4520"/>
    <cellStyle name="Normal 3 3 3 3 2 2 2 2" xfId="9801"/>
    <cellStyle name="Normal 3 3 3 3 2 2 2 2 2" xfId="27943"/>
    <cellStyle name="Normal 3 3 3 3 2 2 2 3" xfId="17557"/>
    <cellStyle name="Normal 3 3 3 3 2 2 2 4" xfId="22663"/>
    <cellStyle name="Normal 3 3 3 3 2 2 3" xfId="7160"/>
    <cellStyle name="Normal 3 3 3 3 2 2 3 2" xfId="25303"/>
    <cellStyle name="Normal 3 3 3 3 2 2 4" xfId="12449"/>
    <cellStyle name="Normal 3 3 3 3 2 2 5" xfId="15093"/>
    <cellStyle name="Normal 3 3 3 3 2 2 6" xfId="20023"/>
    <cellStyle name="Normal 3 3 3 3 2 3" xfId="3288"/>
    <cellStyle name="Normal 3 3 3 3 2 3 2" xfId="8569"/>
    <cellStyle name="Normal 3 3 3 3 2 3 2 2" xfId="26711"/>
    <cellStyle name="Normal 3 3 3 3 2 3 3" xfId="16325"/>
    <cellStyle name="Normal 3 3 3 3 2 3 4" xfId="21431"/>
    <cellStyle name="Normal 3 3 3 3 2 4" xfId="5928"/>
    <cellStyle name="Normal 3 3 3 3 2 4 2" xfId="24071"/>
    <cellStyle name="Normal 3 3 3 3 2 5" xfId="11217"/>
    <cellStyle name="Normal 3 3 3 3 2 6" xfId="13861"/>
    <cellStyle name="Normal 3 3 3 3 2 7" xfId="18791"/>
    <cellStyle name="Normal 3 3 3 3 3" xfId="998"/>
    <cellStyle name="Normal 3 3 3 3 3 2" xfId="2230"/>
    <cellStyle name="Normal 3 3 3 3 3 2 2" xfId="4872"/>
    <cellStyle name="Normal 3 3 3 3 3 2 2 2" xfId="10153"/>
    <cellStyle name="Normal 3 3 3 3 3 2 2 2 2" xfId="28295"/>
    <cellStyle name="Normal 3 3 3 3 3 2 2 3" xfId="17909"/>
    <cellStyle name="Normal 3 3 3 3 3 2 2 4" xfId="23015"/>
    <cellStyle name="Normal 3 3 3 3 3 2 3" xfId="7512"/>
    <cellStyle name="Normal 3 3 3 3 3 2 3 2" xfId="25655"/>
    <cellStyle name="Normal 3 3 3 3 3 2 4" xfId="12801"/>
    <cellStyle name="Normal 3 3 3 3 3 2 5" xfId="15445"/>
    <cellStyle name="Normal 3 3 3 3 3 2 6" xfId="20375"/>
    <cellStyle name="Normal 3 3 3 3 3 3" xfId="3640"/>
    <cellStyle name="Normal 3 3 3 3 3 3 2" xfId="8921"/>
    <cellStyle name="Normal 3 3 3 3 3 3 2 2" xfId="27063"/>
    <cellStyle name="Normal 3 3 3 3 3 3 3" xfId="16677"/>
    <cellStyle name="Normal 3 3 3 3 3 3 4" xfId="21783"/>
    <cellStyle name="Normal 3 3 3 3 3 4" xfId="6280"/>
    <cellStyle name="Normal 3 3 3 3 3 4 2" xfId="24423"/>
    <cellStyle name="Normal 3 3 3 3 3 5" xfId="11569"/>
    <cellStyle name="Normal 3 3 3 3 3 6" xfId="14213"/>
    <cellStyle name="Normal 3 3 3 3 3 7" xfId="19143"/>
    <cellStyle name="Normal 3 3 3 3 4" xfId="1526"/>
    <cellStyle name="Normal 3 3 3 3 4 2" xfId="4168"/>
    <cellStyle name="Normal 3 3 3 3 4 2 2" xfId="9449"/>
    <cellStyle name="Normal 3 3 3 3 4 2 2 2" xfId="27591"/>
    <cellStyle name="Normal 3 3 3 3 4 2 3" xfId="17205"/>
    <cellStyle name="Normal 3 3 3 3 4 2 4" xfId="22311"/>
    <cellStyle name="Normal 3 3 3 3 4 3" xfId="6808"/>
    <cellStyle name="Normal 3 3 3 3 4 3 2" xfId="24951"/>
    <cellStyle name="Normal 3 3 3 3 4 4" xfId="12097"/>
    <cellStyle name="Normal 3 3 3 3 4 5" xfId="14741"/>
    <cellStyle name="Normal 3 3 3 3 4 6" xfId="19671"/>
    <cellStyle name="Normal 3 3 3 3 5" xfId="2935"/>
    <cellStyle name="Normal 3 3 3 3 5 2" xfId="8217"/>
    <cellStyle name="Normal 3 3 3 3 5 2 2" xfId="26359"/>
    <cellStyle name="Normal 3 3 3 3 5 3" xfId="15973"/>
    <cellStyle name="Normal 3 3 3 3 5 4" xfId="21079"/>
    <cellStyle name="Normal 3 3 3 3 6" xfId="5576"/>
    <cellStyle name="Normal 3 3 3 3 6 2" xfId="23719"/>
    <cellStyle name="Normal 3 3 3 3 7" xfId="10873"/>
    <cellStyle name="Normal 3 3 3 3 8" xfId="13509"/>
    <cellStyle name="Normal 3 3 3 3 9" xfId="18439"/>
    <cellStyle name="Normal 3 3 3 4" xfId="471"/>
    <cellStyle name="Normal 3 3 3 4 2" xfId="1176"/>
    <cellStyle name="Normal 3 3 3 4 2 2" xfId="2408"/>
    <cellStyle name="Normal 3 3 3 4 2 2 2" xfId="5050"/>
    <cellStyle name="Normal 3 3 3 4 2 2 2 2" xfId="10331"/>
    <cellStyle name="Normal 3 3 3 4 2 2 2 2 2" xfId="28473"/>
    <cellStyle name="Normal 3 3 3 4 2 2 2 3" xfId="18087"/>
    <cellStyle name="Normal 3 3 3 4 2 2 2 4" xfId="23193"/>
    <cellStyle name="Normal 3 3 3 4 2 2 3" xfId="7690"/>
    <cellStyle name="Normal 3 3 3 4 2 2 3 2" xfId="25833"/>
    <cellStyle name="Normal 3 3 3 4 2 2 4" xfId="12979"/>
    <cellStyle name="Normal 3 3 3 4 2 2 5" xfId="15623"/>
    <cellStyle name="Normal 3 3 3 4 2 2 6" xfId="20553"/>
    <cellStyle name="Normal 3 3 3 4 2 3" xfId="3818"/>
    <cellStyle name="Normal 3 3 3 4 2 3 2" xfId="9099"/>
    <cellStyle name="Normal 3 3 3 4 2 3 2 2" xfId="27241"/>
    <cellStyle name="Normal 3 3 3 4 2 3 3" xfId="16855"/>
    <cellStyle name="Normal 3 3 3 4 2 3 4" xfId="21961"/>
    <cellStyle name="Normal 3 3 3 4 2 4" xfId="6458"/>
    <cellStyle name="Normal 3 3 3 4 2 4 2" xfId="24601"/>
    <cellStyle name="Normal 3 3 3 4 2 5" xfId="11747"/>
    <cellStyle name="Normal 3 3 3 4 2 6" xfId="14391"/>
    <cellStyle name="Normal 3 3 3 4 2 7" xfId="19321"/>
    <cellStyle name="Normal 3 3 3 4 3" xfId="1704"/>
    <cellStyle name="Normal 3 3 3 4 3 2" xfId="4346"/>
    <cellStyle name="Normal 3 3 3 4 3 2 2" xfId="9627"/>
    <cellStyle name="Normal 3 3 3 4 3 2 2 2" xfId="27769"/>
    <cellStyle name="Normal 3 3 3 4 3 2 3" xfId="17383"/>
    <cellStyle name="Normal 3 3 3 4 3 2 4" xfId="22489"/>
    <cellStyle name="Normal 3 3 3 4 3 3" xfId="6986"/>
    <cellStyle name="Normal 3 3 3 4 3 3 2" xfId="25129"/>
    <cellStyle name="Normal 3 3 3 4 3 4" xfId="12275"/>
    <cellStyle name="Normal 3 3 3 4 3 5" xfId="14919"/>
    <cellStyle name="Normal 3 3 3 4 3 6" xfId="19849"/>
    <cellStyle name="Normal 3 3 3 4 4" xfId="3113"/>
    <cellStyle name="Normal 3 3 3 4 4 2" xfId="8395"/>
    <cellStyle name="Normal 3 3 3 4 4 2 2" xfId="26537"/>
    <cellStyle name="Normal 3 3 3 4 4 3" xfId="16151"/>
    <cellStyle name="Normal 3 3 3 4 4 4" xfId="21257"/>
    <cellStyle name="Normal 3 3 3 4 5" xfId="5754"/>
    <cellStyle name="Normal 3 3 3 4 5 2" xfId="23897"/>
    <cellStyle name="Normal 3 3 3 4 6" xfId="11047"/>
    <cellStyle name="Normal 3 3 3 4 7" xfId="13687"/>
    <cellStyle name="Normal 3 3 3 4 8" xfId="18617"/>
    <cellStyle name="Normal 3 3 3 5" xfId="824"/>
    <cellStyle name="Normal 3 3 3 5 2" xfId="2056"/>
    <cellStyle name="Normal 3 3 3 5 2 2" xfId="4698"/>
    <cellStyle name="Normal 3 3 3 5 2 2 2" xfId="9979"/>
    <cellStyle name="Normal 3 3 3 5 2 2 2 2" xfId="28121"/>
    <cellStyle name="Normal 3 3 3 5 2 2 3" xfId="17735"/>
    <cellStyle name="Normal 3 3 3 5 2 2 4" xfId="22841"/>
    <cellStyle name="Normal 3 3 3 5 2 3" xfId="7338"/>
    <cellStyle name="Normal 3 3 3 5 2 3 2" xfId="25481"/>
    <cellStyle name="Normal 3 3 3 5 2 4" xfId="12627"/>
    <cellStyle name="Normal 3 3 3 5 2 5" xfId="15271"/>
    <cellStyle name="Normal 3 3 3 5 2 6" xfId="20201"/>
    <cellStyle name="Normal 3 3 3 5 3" xfId="3466"/>
    <cellStyle name="Normal 3 3 3 5 3 2" xfId="8747"/>
    <cellStyle name="Normal 3 3 3 5 3 2 2" xfId="26889"/>
    <cellStyle name="Normal 3 3 3 5 3 3" xfId="16503"/>
    <cellStyle name="Normal 3 3 3 5 3 4" xfId="21609"/>
    <cellStyle name="Normal 3 3 3 5 4" xfId="6106"/>
    <cellStyle name="Normal 3 3 3 5 4 2" xfId="24249"/>
    <cellStyle name="Normal 3 3 3 5 5" xfId="11395"/>
    <cellStyle name="Normal 3 3 3 5 6" xfId="14039"/>
    <cellStyle name="Normal 3 3 3 5 7" xfId="18969"/>
    <cellStyle name="Normal 3 3 3 6" xfId="1350"/>
    <cellStyle name="Normal 3 3 3 6 2" xfId="3992"/>
    <cellStyle name="Normal 3 3 3 6 2 2" xfId="9273"/>
    <cellStyle name="Normal 3 3 3 6 2 2 2" xfId="27415"/>
    <cellStyle name="Normal 3 3 3 6 2 3" xfId="17029"/>
    <cellStyle name="Normal 3 3 3 6 2 4" xfId="22135"/>
    <cellStyle name="Normal 3 3 3 6 3" xfId="6632"/>
    <cellStyle name="Normal 3 3 3 6 3 2" xfId="24775"/>
    <cellStyle name="Normal 3 3 3 6 4" xfId="11921"/>
    <cellStyle name="Normal 3 3 3 6 5" xfId="14565"/>
    <cellStyle name="Normal 3 3 3 6 6" xfId="19495"/>
    <cellStyle name="Normal 3 3 3 7" xfId="2582"/>
    <cellStyle name="Normal 3 3 3 7 2" xfId="5224"/>
    <cellStyle name="Normal 3 3 3 7 2 2" xfId="10505"/>
    <cellStyle name="Normal 3 3 3 7 2 2 2" xfId="28647"/>
    <cellStyle name="Normal 3 3 3 7 2 3" xfId="23367"/>
    <cellStyle name="Normal 3 3 3 7 3" xfId="7864"/>
    <cellStyle name="Normal 3 3 3 7 3 2" xfId="26007"/>
    <cellStyle name="Normal 3 3 3 7 4" xfId="13153"/>
    <cellStyle name="Normal 3 3 3 7 5" xfId="15797"/>
    <cellStyle name="Normal 3 3 3 7 6" xfId="20727"/>
    <cellStyle name="Normal 3 3 3 8" xfId="2761"/>
    <cellStyle name="Normal 3 3 3 8 2" xfId="8043"/>
    <cellStyle name="Normal 3 3 3 8 2 2" xfId="26185"/>
    <cellStyle name="Normal 3 3 3 8 3" xfId="20905"/>
    <cellStyle name="Normal 3 3 3 9" xfId="5402"/>
    <cellStyle name="Normal 3 3 3 9 2" xfId="23545"/>
    <cellStyle name="Normal 3 3 4" xfId="81"/>
    <cellStyle name="Normal 3 3 4 10" xfId="10726"/>
    <cellStyle name="Normal 3 3 4 11" xfId="13349"/>
    <cellStyle name="Normal 3 3 4 12" xfId="18278"/>
    <cellStyle name="Normal 3 3 4 2" xfId="211"/>
    <cellStyle name="Normal 3 3 4 2 10" xfId="13436"/>
    <cellStyle name="Normal 3 3 4 2 11" xfId="18366"/>
    <cellStyle name="Normal 3 3 4 2 2" xfId="396"/>
    <cellStyle name="Normal 3 3 4 2 2 2" xfId="749"/>
    <cellStyle name="Normal 3 3 4 2 2 2 2" xfId="1981"/>
    <cellStyle name="Normal 3 3 4 2 2 2 2 2" xfId="4623"/>
    <cellStyle name="Normal 3 3 4 2 2 2 2 2 2" xfId="9904"/>
    <cellStyle name="Normal 3 3 4 2 2 2 2 2 2 2" xfId="28046"/>
    <cellStyle name="Normal 3 3 4 2 2 2 2 2 3" xfId="17660"/>
    <cellStyle name="Normal 3 3 4 2 2 2 2 2 4" xfId="22766"/>
    <cellStyle name="Normal 3 3 4 2 2 2 2 3" xfId="7263"/>
    <cellStyle name="Normal 3 3 4 2 2 2 2 3 2" xfId="25406"/>
    <cellStyle name="Normal 3 3 4 2 2 2 2 4" xfId="12552"/>
    <cellStyle name="Normal 3 3 4 2 2 2 2 5" xfId="15196"/>
    <cellStyle name="Normal 3 3 4 2 2 2 2 6" xfId="20126"/>
    <cellStyle name="Normal 3 3 4 2 2 2 3" xfId="3391"/>
    <cellStyle name="Normal 3 3 4 2 2 2 3 2" xfId="8672"/>
    <cellStyle name="Normal 3 3 4 2 2 2 3 2 2" xfId="26814"/>
    <cellStyle name="Normal 3 3 4 2 2 2 3 3" xfId="16428"/>
    <cellStyle name="Normal 3 3 4 2 2 2 3 4" xfId="21534"/>
    <cellStyle name="Normal 3 3 4 2 2 2 4" xfId="6031"/>
    <cellStyle name="Normal 3 3 4 2 2 2 4 2" xfId="24174"/>
    <cellStyle name="Normal 3 3 4 2 2 2 5" xfId="11320"/>
    <cellStyle name="Normal 3 3 4 2 2 2 6" xfId="13964"/>
    <cellStyle name="Normal 3 3 4 2 2 2 7" xfId="18894"/>
    <cellStyle name="Normal 3 3 4 2 2 3" xfId="1101"/>
    <cellStyle name="Normal 3 3 4 2 2 3 2" xfId="2333"/>
    <cellStyle name="Normal 3 3 4 2 2 3 2 2" xfId="4975"/>
    <cellStyle name="Normal 3 3 4 2 2 3 2 2 2" xfId="10256"/>
    <cellStyle name="Normal 3 3 4 2 2 3 2 2 2 2" xfId="28398"/>
    <cellStyle name="Normal 3 3 4 2 2 3 2 2 3" xfId="18012"/>
    <cellStyle name="Normal 3 3 4 2 2 3 2 2 4" xfId="23118"/>
    <cellStyle name="Normal 3 3 4 2 2 3 2 3" xfId="7615"/>
    <cellStyle name="Normal 3 3 4 2 2 3 2 3 2" xfId="25758"/>
    <cellStyle name="Normal 3 3 4 2 2 3 2 4" xfId="12904"/>
    <cellStyle name="Normal 3 3 4 2 2 3 2 5" xfId="15548"/>
    <cellStyle name="Normal 3 3 4 2 2 3 2 6" xfId="20478"/>
    <cellStyle name="Normal 3 3 4 2 2 3 3" xfId="3743"/>
    <cellStyle name="Normal 3 3 4 2 2 3 3 2" xfId="9024"/>
    <cellStyle name="Normal 3 3 4 2 2 3 3 2 2" xfId="27166"/>
    <cellStyle name="Normal 3 3 4 2 2 3 3 3" xfId="16780"/>
    <cellStyle name="Normal 3 3 4 2 2 3 3 4" xfId="21886"/>
    <cellStyle name="Normal 3 3 4 2 2 3 4" xfId="6383"/>
    <cellStyle name="Normal 3 3 4 2 2 3 4 2" xfId="24526"/>
    <cellStyle name="Normal 3 3 4 2 2 3 5" xfId="11672"/>
    <cellStyle name="Normal 3 3 4 2 2 3 6" xfId="14316"/>
    <cellStyle name="Normal 3 3 4 2 2 3 7" xfId="19246"/>
    <cellStyle name="Normal 3 3 4 2 2 4" xfId="1629"/>
    <cellStyle name="Normal 3 3 4 2 2 4 2" xfId="4271"/>
    <cellStyle name="Normal 3 3 4 2 2 4 2 2" xfId="9552"/>
    <cellStyle name="Normal 3 3 4 2 2 4 2 2 2" xfId="27694"/>
    <cellStyle name="Normal 3 3 4 2 2 4 2 3" xfId="17308"/>
    <cellStyle name="Normal 3 3 4 2 2 4 2 4" xfId="22414"/>
    <cellStyle name="Normal 3 3 4 2 2 4 3" xfId="6911"/>
    <cellStyle name="Normal 3 3 4 2 2 4 3 2" xfId="25054"/>
    <cellStyle name="Normal 3 3 4 2 2 4 4" xfId="12200"/>
    <cellStyle name="Normal 3 3 4 2 2 4 5" xfId="14844"/>
    <cellStyle name="Normal 3 3 4 2 2 4 6" xfId="19774"/>
    <cellStyle name="Normal 3 3 4 2 2 5" xfId="3038"/>
    <cellStyle name="Normal 3 3 4 2 2 5 2" xfId="8320"/>
    <cellStyle name="Normal 3 3 4 2 2 5 2 2" xfId="26462"/>
    <cellStyle name="Normal 3 3 4 2 2 5 3" xfId="16076"/>
    <cellStyle name="Normal 3 3 4 2 2 5 4" xfId="21182"/>
    <cellStyle name="Normal 3 3 4 2 2 6" xfId="5679"/>
    <cellStyle name="Normal 3 3 4 2 2 6 2" xfId="23822"/>
    <cellStyle name="Normal 3 3 4 2 2 7" xfId="10972"/>
    <cellStyle name="Normal 3 3 4 2 2 8" xfId="13612"/>
    <cellStyle name="Normal 3 3 4 2 2 9" xfId="18542"/>
    <cellStyle name="Normal 3 3 4 2 3" xfId="572"/>
    <cellStyle name="Normal 3 3 4 2 3 2" xfId="1277"/>
    <cellStyle name="Normal 3 3 4 2 3 2 2" xfId="2509"/>
    <cellStyle name="Normal 3 3 4 2 3 2 2 2" xfId="5151"/>
    <cellStyle name="Normal 3 3 4 2 3 2 2 2 2" xfId="10432"/>
    <cellStyle name="Normal 3 3 4 2 3 2 2 2 2 2" xfId="28574"/>
    <cellStyle name="Normal 3 3 4 2 3 2 2 2 3" xfId="18188"/>
    <cellStyle name="Normal 3 3 4 2 3 2 2 2 4" xfId="23294"/>
    <cellStyle name="Normal 3 3 4 2 3 2 2 3" xfId="7791"/>
    <cellStyle name="Normal 3 3 4 2 3 2 2 3 2" xfId="25934"/>
    <cellStyle name="Normal 3 3 4 2 3 2 2 4" xfId="13080"/>
    <cellStyle name="Normal 3 3 4 2 3 2 2 5" xfId="15724"/>
    <cellStyle name="Normal 3 3 4 2 3 2 2 6" xfId="20654"/>
    <cellStyle name="Normal 3 3 4 2 3 2 3" xfId="3919"/>
    <cellStyle name="Normal 3 3 4 2 3 2 3 2" xfId="9200"/>
    <cellStyle name="Normal 3 3 4 2 3 2 3 2 2" xfId="27342"/>
    <cellStyle name="Normal 3 3 4 2 3 2 3 3" xfId="16956"/>
    <cellStyle name="Normal 3 3 4 2 3 2 3 4" xfId="22062"/>
    <cellStyle name="Normal 3 3 4 2 3 2 4" xfId="6559"/>
    <cellStyle name="Normal 3 3 4 2 3 2 4 2" xfId="24702"/>
    <cellStyle name="Normal 3 3 4 2 3 2 5" xfId="11848"/>
    <cellStyle name="Normal 3 3 4 2 3 2 6" xfId="14492"/>
    <cellStyle name="Normal 3 3 4 2 3 2 7" xfId="19422"/>
    <cellStyle name="Normal 3 3 4 2 3 3" xfId="1805"/>
    <cellStyle name="Normal 3 3 4 2 3 3 2" xfId="4447"/>
    <cellStyle name="Normal 3 3 4 2 3 3 2 2" xfId="9728"/>
    <cellStyle name="Normal 3 3 4 2 3 3 2 2 2" xfId="27870"/>
    <cellStyle name="Normal 3 3 4 2 3 3 2 3" xfId="17484"/>
    <cellStyle name="Normal 3 3 4 2 3 3 2 4" xfId="22590"/>
    <cellStyle name="Normal 3 3 4 2 3 3 3" xfId="7087"/>
    <cellStyle name="Normal 3 3 4 2 3 3 3 2" xfId="25230"/>
    <cellStyle name="Normal 3 3 4 2 3 3 4" xfId="12376"/>
    <cellStyle name="Normal 3 3 4 2 3 3 5" xfId="15020"/>
    <cellStyle name="Normal 3 3 4 2 3 3 6" xfId="19950"/>
    <cellStyle name="Normal 3 3 4 2 3 4" xfId="3214"/>
    <cellStyle name="Normal 3 3 4 2 3 4 2" xfId="8496"/>
    <cellStyle name="Normal 3 3 4 2 3 4 2 2" xfId="26638"/>
    <cellStyle name="Normal 3 3 4 2 3 4 3" xfId="16252"/>
    <cellStyle name="Normal 3 3 4 2 3 4 4" xfId="21358"/>
    <cellStyle name="Normal 3 3 4 2 3 5" xfId="5855"/>
    <cellStyle name="Normal 3 3 4 2 3 5 2" xfId="23998"/>
    <cellStyle name="Normal 3 3 4 2 3 6" xfId="11144"/>
    <cellStyle name="Normal 3 3 4 2 3 7" xfId="13788"/>
    <cellStyle name="Normal 3 3 4 2 3 8" xfId="18718"/>
    <cellStyle name="Normal 3 3 4 2 4" xfId="925"/>
    <cellStyle name="Normal 3 3 4 2 4 2" xfId="2157"/>
    <cellStyle name="Normal 3 3 4 2 4 2 2" xfId="4799"/>
    <cellStyle name="Normal 3 3 4 2 4 2 2 2" xfId="10080"/>
    <cellStyle name="Normal 3 3 4 2 4 2 2 2 2" xfId="28222"/>
    <cellStyle name="Normal 3 3 4 2 4 2 2 3" xfId="17836"/>
    <cellStyle name="Normal 3 3 4 2 4 2 2 4" xfId="22942"/>
    <cellStyle name="Normal 3 3 4 2 4 2 3" xfId="7439"/>
    <cellStyle name="Normal 3 3 4 2 4 2 3 2" xfId="25582"/>
    <cellStyle name="Normal 3 3 4 2 4 2 4" xfId="12728"/>
    <cellStyle name="Normal 3 3 4 2 4 2 5" xfId="15372"/>
    <cellStyle name="Normal 3 3 4 2 4 2 6" xfId="20302"/>
    <cellStyle name="Normal 3 3 4 2 4 3" xfId="3567"/>
    <cellStyle name="Normal 3 3 4 2 4 3 2" xfId="8848"/>
    <cellStyle name="Normal 3 3 4 2 4 3 2 2" xfId="26990"/>
    <cellStyle name="Normal 3 3 4 2 4 3 3" xfId="16604"/>
    <cellStyle name="Normal 3 3 4 2 4 3 4" xfId="21710"/>
    <cellStyle name="Normal 3 3 4 2 4 4" xfId="6207"/>
    <cellStyle name="Normal 3 3 4 2 4 4 2" xfId="24350"/>
    <cellStyle name="Normal 3 3 4 2 4 5" xfId="11496"/>
    <cellStyle name="Normal 3 3 4 2 4 6" xfId="14140"/>
    <cellStyle name="Normal 3 3 4 2 4 7" xfId="19070"/>
    <cellStyle name="Normal 3 3 4 2 5" xfId="1453"/>
    <cellStyle name="Normal 3 3 4 2 5 2" xfId="4095"/>
    <cellStyle name="Normal 3 3 4 2 5 2 2" xfId="9376"/>
    <cellStyle name="Normal 3 3 4 2 5 2 2 2" xfId="27518"/>
    <cellStyle name="Normal 3 3 4 2 5 2 3" xfId="17132"/>
    <cellStyle name="Normal 3 3 4 2 5 2 4" xfId="22238"/>
    <cellStyle name="Normal 3 3 4 2 5 3" xfId="6735"/>
    <cellStyle name="Normal 3 3 4 2 5 3 2" xfId="24878"/>
    <cellStyle name="Normal 3 3 4 2 5 4" xfId="12024"/>
    <cellStyle name="Normal 3 3 4 2 5 5" xfId="14668"/>
    <cellStyle name="Normal 3 3 4 2 5 6" xfId="19598"/>
    <cellStyle name="Normal 3 3 4 2 6" xfId="2685"/>
    <cellStyle name="Normal 3 3 4 2 6 2" xfId="5327"/>
    <cellStyle name="Normal 3 3 4 2 6 2 2" xfId="10608"/>
    <cellStyle name="Normal 3 3 4 2 6 2 2 2" xfId="28750"/>
    <cellStyle name="Normal 3 3 4 2 6 2 3" xfId="23470"/>
    <cellStyle name="Normal 3 3 4 2 6 3" xfId="7967"/>
    <cellStyle name="Normal 3 3 4 2 6 3 2" xfId="26110"/>
    <cellStyle name="Normal 3 3 4 2 6 4" xfId="13256"/>
    <cellStyle name="Normal 3 3 4 2 6 5" xfId="15900"/>
    <cellStyle name="Normal 3 3 4 2 6 6" xfId="20830"/>
    <cellStyle name="Normal 3 3 4 2 7" xfId="2862"/>
    <cellStyle name="Normal 3 3 4 2 7 2" xfId="8144"/>
    <cellStyle name="Normal 3 3 4 2 7 2 2" xfId="26286"/>
    <cellStyle name="Normal 3 3 4 2 7 3" xfId="21006"/>
    <cellStyle name="Normal 3 3 4 2 8" xfId="5503"/>
    <cellStyle name="Normal 3 3 4 2 8 2" xfId="23646"/>
    <cellStyle name="Normal 3 3 4 2 9" xfId="10796"/>
    <cellStyle name="Normal 3 3 4 3" xfId="309"/>
    <cellStyle name="Normal 3 3 4 3 2" xfId="662"/>
    <cellStyle name="Normal 3 3 4 3 2 2" xfId="1894"/>
    <cellStyle name="Normal 3 3 4 3 2 2 2" xfId="4536"/>
    <cellStyle name="Normal 3 3 4 3 2 2 2 2" xfId="9817"/>
    <cellStyle name="Normal 3 3 4 3 2 2 2 2 2" xfId="27959"/>
    <cellStyle name="Normal 3 3 4 3 2 2 2 3" xfId="17573"/>
    <cellStyle name="Normal 3 3 4 3 2 2 2 4" xfId="22679"/>
    <cellStyle name="Normal 3 3 4 3 2 2 3" xfId="7176"/>
    <cellStyle name="Normal 3 3 4 3 2 2 3 2" xfId="25319"/>
    <cellStyle name="Normal 3 3 4 3 2 2 4" xfId="12465"/>
    <cellStyle name="Normal 3 3 4 3 2 2 5" xfId="15109"/>
    <cellStyle name="Normal 3 3 4 3 2 2 6" xfId="20039"/>
    <cellStyle name="Normal 3 3 4 3 2 3" xfId="3304"/>
    <cellStyle name="Normal 3 3 4 3 2 3 2" xfId="8585"/>
    <cellStyle name="Normal 3 3 4 3 2 3 2 2" xfId="26727"/>
    <cellStyle name="Normal 3 3 4 3 2 3 3" xfId="16341"/>
    <cellStyle name="Normal 3 3 4 3 2 3 4" xfId="21447"/>
    <cellStyle name="Normal 3 3 4 3 2 4" xfId="5944"/>
    <cellStyle name="Normal 3 3 4 3 2 4 2" xfId="24087"/>
    <cellStyle name="Normal 3 3 4 3 2 5" xfId="11233"/>
    <cellStyle name="Normal 3 3 4 3 2 6" xfId="13877"/>
    <cellStyle name="Normal 3 3 4 3 2 7" xfId="18807"/>
    <cellStyle name="Normal 3 3 4 3 3" xfId="1014"/>
    <cellStyle name="Normal 3 3 4 3 3 2" xfId="2246"/>
    <cellStyle name="Normal 3 3 4 3 3 2 2" xfId="4888"/>
    <cellStyle name="Normal 3 3 4 3 3 2 2 2" xfId="10169"/>
    <cellStyle name="Normal 3 3 4 3 3 2 2 2 2" xfId="28311"/>
    <cellStyle name="Normal 3 3 4 3 3 2 2 3" xfId="17925"/>
    <cellStyle name="Normal 3 3 4 3 3 2 2 4" xfId="23031"/>
    <cellStyle name="Normal 3 3 4 3 3 2 3" xfId="7528"/>
    <cellStyle name="Normal 3 3 4 3 3 2 3 2" xfId="25671"/>
    <cellStyle name="Normal 3 3 4 3 3 2 4" xfId="12817"/>
    <cellStyle name="Normal 3 3 4 3 3 2 5" xfId="15461"/>
    <cellStyle name="Normal 3 3 4 3 3 2 6" xfId="20391"/>
    <cellStyle name="Normal 3 3 4 3 3 3" xfId="3656"/>
    <cellStyle name="Normal 3 3 4 3 3 3 2" xfId="8937"/>
    <cellStyle name="Normal 3 3 4 3 3 3 2 2" xfId="27079"/>
    <cellStyle name="Normal 3 3 4 3 3 3 3" xfId="16693"/>
    <cellStyle name="Normal 3 3 4 3 3 3 4" xfId="21799"/>
    <cellStyle name="Normal 3 3 4 3 3 4" xfId="6296"/>
    <cellStyle name="Normal 3 3 4 3 3 4 2" xfId="24439"/>
    <cellStyle name="Normal 3 3 4 3 3 5" xfId="11585"/>
    <cellStyle name="Normal 3 3 4 3 3 6" xfId="14229"/>
    <cellStyle name="Normal 3 3 4 3 3 7" xfId="19159"/>
    <cellStyle name="Normal 3 3 4 3 4" xfId="1542"/>
    <cellStyle name="Normal 3 3 4 3 4 2" xfId="4184"/>
    <cellStyle name="Normal 3 3 4 3 4 2 2" xfId="9465"/>
    <cellStyle name="Normal 3 3 4 3 4 2 2 2" xfId="27607"/>
    <cellStyle name="Normal 3 3 4 3 4 2 3" xfId="17221"/>
    <cellStyle name="Normal 3 3 4 3 4 2 4" xfId="22327"/>
    <cellStyle name="Normal 3 3 4 3 4 3" xfId="6824"/>
    <cellStyle name="Normal 3 3 4 3 4 3 2" xfId="24967"/>
    <cellStyle name="Normal 3 3 4 3 4 4" xfId="12113"/>
    <cellStyle name="Normal 3 3 4 3 4 5" xfId="14757"/>
    <cellStyle name="Normal 3 3 4 3 4 6" xfId="19687"/>
    <cellStyle name="Normal 3 3 4 3 5" xfId="2951"/>
    <cellStyle name="Normal 3 3 4 3 5 2" xfId="8233"/>
    <cellStyle name="Normal 3 3 4 3 5 2 2" xfId="26375"/>
    <cellStyle name="Normal 3 3 4 3 5 3" xfId="15989"/>
    <cellStyle name="Normal 3 3 4 3 5 4" xfId="21095"/>
    <cellStyle name="Normal 3 3 4 3 6" xfId="5592"/>
    <cellStyle name="Normal 3 3 4 3 6 2" xfId="23735"/>
    <cellStyle name="Normal 3 3 4 3 7" xfId="10887"/>
    <cellStyle name="Normal 3 3 4 3 8" xfId="13525"/>
    <cellStyle name="Normal 3 3 4 3 9" xfId="18455"/>
    <cellStyle name="Normal 3 3 4 4" xfId="487"/>
    <cellStyle name="Normal 3 3 4 4 2" xfId="1192"/>
    <cellStyle name="Normal 3 3 4 4 2 2" xfId="2424"/>
    <cellStyle name="Normal 3 3 4 4 2 2 2" xfId="5066"/>
    <cellStyle name="Normal 3 3 4 4 2 2 2 2" xfId="10347"/>
    <cellStyle name="Normal 3 3 4 4 2 2 2 2 2" xfId="28489"/>
    <cellStyle name="Normal 3 3 4 4 2 2 2 3" xfId="18103"/>
    <cellStyle name="Normal 3 3 4 4 2 2 2 4" xfId="23209"/>
    <cellStyle name="Normal 3 3 4 4 2 2 3" xfId="7706"/>
    <cellStyle name="Normal 3 3 4 4 2 2 3 2" xfId="25849"/>
    <cellStyle name="Normal 3 3 4 4 2 2 4" xfId="12995"/>
    <cellStyle name="Normal 3 3 4 4 2 2 5" xfId="15639"/>
    <cellStyle name="Normal 3 3 4 4 2 2 6" xfId="20569"/>
    <cellStyle name="Normal 3 3 4 4 2 3" xfId="3834"/>
    <cellStyle name="Normal 3 3 4 4 2 3 2" xfId="9115"/>
    <cellStyle name="Normal 3 3 4 4 2 3 2 2" xfId="27257"/>
    <cellStyle name="Normal 3 3 4 4 2 3 3" xfId="16871"/>
    <cellStyle name="Normal 3 3 4 4 2 3 4" xfId="21977"/>
    <cellStyle name="Normal 3 3 4 4 2 4" xfId="6474"/>
    <cellStyle name="Normal 3 3 4 4 2 4 2" xfId="24617"/>
    <cellStyle name="Normal 3 3 4 4 2 5" xfId="11763"/>
    <cellStyle name="Normal 3 3 4 4 2 6" xfId="14407"/>
    <cellStyle name="Normal 3 3 4 4 2 7" xfId="19337"/>
    <cellStyle name="Normal 3 3 4 4 3" xfId="1720"/>
    <cellStyle name="Normal 3 3 4 4 3 2" xfId="4362"/>
    <cellStyle name="Normal 3 3 4 4 3 2 2" xfId="9643"/>
    <cellStyle name="Normal 3 3 4 4 3 2 2 2" xfId="27785"/>
    <cellStyle name="Normal 3 3 4 4 3 2 3" xfId="17399"/>
    <cellStyle name="Normal 3 3 4 4 3 2 4" xfId="22505"/>
    <cellStyle name="Normal 3 3 4 4 3 3" xfId="7002"/>
    <cellStyle name="Normal 3 3 4 4 3 3 2" xfId="25145"/>
    <cellStyle name="Normal 3 3 4 4 3 4" xfId="12291"/>
    <cellStyle name="Normal 3 3 4 4 3 5" xfId="14935"/>
    <cellStyle name="Normal 3 3 4 4 3 6" xfId="19865"/>
    <cellStyle name="Normal 3 3 4 4 4" xfId="3129"/>
    <cellStyle name="Normal 3 3 4 4 4 2" xfId="8411"/>
    <cellStyle name="Normal 3 3 4 4 4 2 2" xfId="26553"/>
    <cellStyle name="Normal 3 3 4 4 4 3" xfId="16167"/>
    <cellStyle name="Normal 3 3 4 4 4 4" xfId="21273"/>
    <cellStyle name="Normal 3 3 4 4 5" xfId="5770"/>
    <cellStyle name="Normal 3 3 4 4 5 2" xfId="23913"/>
    <cellStyle name="Normal 3 3 4 4 6" xfId="11061"/>
    <cellStyle name="Normal 3 3 4 4 7" xfId="13703"/>
    <cellStyle name="Normal 3 3 4 4 8" xfId="18633"/>
    <cellStyle name="Normal 3 3 4 5" xfId="840"/>
    <cellStyle name="Normal 3 3 4 5 2" xfId="2072"/>
    <cellStyle name="Normal 3 3 4 5 2 2" xfId="4714"/>
    <cellStyle name="Normal 3 3 4 5 2 2 2" xfId="9995"/>
    <cellStyle name="Normal 3 3 4 5 2 2 2 2" xfId="28137"/>
    <cellStyle name="Normal 3 3 4 5 2 2 3" xfId="17751"/>
    <cellStyle name="Normal 3 3 4 5 2 2 4" xfId="22857"/>
    <cellStyle name="Normal 3 3 4 5 2 3" xfId="7354"/>
    <cellStyle name="Normal 3 3 4 5 2 3 2" xfId="25497"/>
    <cellStyle name="Normal 3 3 4 5 2 4" xfId="12643"/>
    <cellStyle name="Normal 3 3 4 5 2 5" xfId="15287"/>
    <cellStyle name="Normal 3 3 4 5 2 6" xfId="20217"/>
    <cellStyle name="Normal 3 3 4 5 3" xfId="3482"/>
    <cellStyle name="Normal 3 3 4 5 3 2" xfId="8763"/>
    <cellStyle name="Normal 3 3 4 5 3 2 2" xfId="26905"/>
    <cellStyle name="Normal 3 3 4 5 3 3" xfId="16519"/>
    <cellStyle name="Normal 3 3 4 5 3 4" xfId="21625"/>
    <cellStyle name="Normal 3 3 4 5 4" xfId="6122"/>
    <cellStyle name="Normal 3 3 4 5 4 2" xfId="24265"/>
    <cellStyle name="Normal 3 3 4 5 5" xfId="11411"/>
    <cellStyle name="Normal 3 3 4 5 6" xfId="14055"/>
    <cellStyle name="Normal 3 3 4 5 7" xfId="18985"/>
    <cellStyle name="Normal 3 3 4 6" xfId="1366"/>
    <cellStyle name="Normal 3 3 4 6 2" xfId="4008"/>
    <cellStyle name="Normal 3 3 4 6 2 2" xfId="9289"/>
    <cellStyle name="Normal 3 3 4 6 2 2 2" xfId="27431"/>
    <cellStyle name="Normal 3 3 4 6 2 3" xfId="17045"/>
    <cellStyle name="Normal 3 3 4 6 2 4" xfId="22151"/>
    <cellStyle name="Normal 3 3 4 6 3" xfId="6648"/>
    <cellStyle name="Normal 3 3 4 6 3 2" xfId="24791"/>
    <cellStyle name="Normal 3 3 4 6 4" xfId="11937"/>
    <cellStyle name="Normal 3 3 4 6 5" xfId="14581"/>
    <cellStyle name="Normal 3 3 4 6 6" xfId="19511"/>
    <cellStyle name="Normal 3 3 4 7" xfId="2598"/>
    <cellStyle name="Normal 3 3 4 7 2" xfId="5240"/>
    <cellStyle name="Normal 3 3 4 7 2 2" xfId="10521"/>
    <cellStyle name="Normal 3 3 4 7 2 2 2" xfId="28663"/>
    <cellStyle name="Normal 3 3 4 7 2 3" xfId="23383"/>
    <cellStyle name="Normal 3 3 4 7 3" xfId="7880"/>
    <cellStyle name="Normal 3 3 4 7 3 2" xfId="26023"/>
    <cellStyle name="Normal 3 3 4 7 4" xfId="13169"/>
    <cellStyle name="Normal 3 3 4 7 5" xfId="15813"/>
    <cellStyle name="Normal 3 3 4 7 6" xfId="20743"/>
    <cellStyle name="Normal 3 3 4 8" xfId="2777"/>
    <cellStyle name="Normal 3 3 4 8 2" xfId="8059"/>
    <cellStyle name="Normal 3 3 4 8 2 2" xfId="26201"/>
    <cellStyle name="Normal 3 3 4 8 3" xfId="20921"/>
    <cellStyle name="Normal 3 3 4 9" xfId="5418"/>
    <cellStyle name="Normal 3 3 4 9 2" xfId="23561"/>
    <cellStyle name="Normal 3 3 5" xfId="100"/>
    <cellStyle name="Normal 3 3 5 10" xfId="10743"/>
    <cellStyle name="Normal 3 3 5 11" xfId="13367"/>
    <cellStyle name="Normal 3 3 5 12" xfId="18296"/>
    <cellStyle name="Normal 3 3 5 2" xfId="229"/>
    <cellStyle name="Normal 3 3 5 2 10" xfId="13454"/>
    <cellStyle name="Normal 3 3 5 2 11" xfId="18384"/>
    <cellStyle name="Normal 3 3 5 2 2" xfId="414"/>
    <cellStyle name="Normal 3 3 5 2 2 2" xfId="767"/>
    <cellStyle name="Normal 3 3 5 2 2 2 2" xfId="1999"/>
    <cellStyle name="Normal 3 3 5 2 2 2 2 2" xfId="4641"/>
    <cellStyle name="Normal 3 3 5 2 2 2 2 2 2" xfId="9922"/>
    <cellStyle name="Normal 3 3 5 2 2 2 2 2 2 2" xfId="28064"/>
    <cellStyle name="Normal 3 3 5 2 2 2 2 2 3" xfId="17678"/>
    <cellStyle name="Normal 3 3 5 2 2 2 2 2 4" xfId="22784"/>
    <cellStyle name="Normal 3 3 5 2 2 2 2 3" xfId="7281"/>
    <cellStyle name="Normal 3 3 5 2 2 2 2 3 2" xfId="25424"/>
    <cellStyle name="Normal 3 3 5 2 2 2 2 4" xfId="12570"/>
    <cellStyle name="Normal 3 3 5 2 2 2 2 5" xfId="15214"/>
    <cellStyle name="Normal 3 3 5 2 2 2 2 6" xfId="20144"/>
    <cellStyle name="Normal 3 3 5 2 2 2 3" xfId="3409"/>
    <cellStyle name="Normal 3 3 5 2 2 2 3 2" xfId="8690"/>
    <cellStyle name="Normal 3 3 5 2 2 2 3 2 2" xfId="26832"/>
    <cellStyle name="Normal 3 3 5 2 2 2 3 3" xfId="16446"/>
    <cellStyle name="Normal 3 3 5 2 2 2 3 4" xfId="21552"/>
    <cellStyle name="Normal 3 3 5 2 2 2 4" xfId="6049"/>
    <cellStyle name="Normal 3 3 5 2 2 2 4 2" xfId="24192"/>
    <cellStyle name="Normal 3 3 5 2 2 2 5" xfId="11338"/>
    <cellStyle name="Normal 3 3 5 2 2 2 6" xfId="13982"/>
    <cellStyle name="Normal 3 3 5 2 2 2 7" xfId="18912"/>
    <cellStyle name="Normal 3 3 5 2 2 3" xfId="1119"/>
    <cellStyle name="Normal 3 3 5 2 2 3 2" xfId="2351"/>
    <cellStyle name="Normal 3 3 5 2 2 3 2 2" xfId="4993"/>
    <cellStyle name="Normal 3 3 5 2 2 3 2 2 2" xfId="10274"/>
    <cellStyle name="Normal 3 3 5 2 2 3 2 2 2 2" xfId="28416"/>
    <cellStyle name="Normal 3 3 5 2 2 3 2 2 3" xfId="18030"/>
    <cellStyle name="Normal 3 3 5 2 2 3 2 2 4" xfId="23136"/>
    <cellStyle name="Normal 3 3 5 2 2 3 2 3" xfId="7633"/>
    <cellStyle name="Normal 3 3 5 2 2 3 2 3 2" xfId="25776"/>
    <cellStyle name="Normal 3 3 5 2 2 3 2 4" xfId="12922"/>
    <cellStyle name="Normal 3 3 5 2 2 3 2 5" xfId="15566"/>
    <cellStyle name="Normal 3 3 5 2 2 3 2 6" xfId="20496"/>
    <cellStyle name="Normal 3 3 5 2 2 3 3" xfId="3761"/>
    <cellStyle name="Normal 3 3 5 2 2 3 3 2" xfId="9042"/>
    <cellStyle name="Normal 3 3 5 2 2 3 3 2 2" xfId="27184"/>
    <cellStyle name="Normal 3 3 5 2 2 3 3 3" xfId="16798"/>
    <cellStyle name="Normal 3 3 5 2 2 3 3 4" xfId="21904"/>
    <cellStyle name="Normal 3 3 5 2 2 3 4" xfId="6401"/>
    <cellStyle name="Normal 3 3 5 2 2 3 4 2" xfId="24544"/>
    <cellStyle name="Normal 3 3 5 2 2 3 5" xfId="11690"/>
    <cellStyle name="Normal 3 3 5 2 2 3 6" xfId="14334"/>
    <cellStyle name="Normal 3 3 5 2 2 3 7" xfId="19264"/>
    <cellStyle name="Normal 3 3 5 2 2 4" xfId="1647"/>
    <cellStyle name="Normal 3 3 5 2 2 4 2" xfId="4289"/>
    <cellStyle name="Normal 3 3 5 2 2 4 2 2" xfId="9570"/>
    <cellStyle name="Normal 3 3 5 2 2 4 2 2 2" xfId="27712"/>
    <cellStyle name="Normal 3 3 5 2 2 4 2 3" xfId="17326"/>
    <cellStyle name="Normal 3 3 5 2 2 4 2 4" xfId="22432"/>
    <cellStyle name="Normal 3 3 5 2 2 4 3" xfId="6929"/>
    <cellStyle name="Normal 3 3 5 2 2 4 3 2" xfId="25072"/>
    <cellStyle name="Normal 3 3 5 2 2 4 4" xfId="12218"/>
    <cellStyle name="Normal 3 3 5 2 2 4 5" xfId="14862"/>
    <cellStyle name="Normal 3 3 5 2 2 4 6" xfId="19792"/>
    <cellStyle name="Normal 3 3 5 2 2 5" xfId="3056"/>
    <cellStyle name="Normal 3 3 5 2 2 5 2" xfId="8338"/>
    <cellStyle name="Normal 3 3 5 2 2 5 2 2" xfId="26480"/>
    <cellStyle name="Normal 3 3 5 2 2 5 3" xfId="16094"/>
    <cellStyle name="Normal 3 3 5 2 2 5 4" xfId="21200"/>
    <cellStyle name="Normal 3 3 5 2 2 6" xfId="5697"/>
    <cellStyle name="Normal 3 3 5 2 2 6 2" xfId="23840"/>
    <cellStyle name="Normal 3 3 5 2 2 7" xfId="10990"/>
    <cellStyle name="Normal 3 3 5 2 2 8" xfId="13630"/>
    <cellStyle name="Normal 3 3 5 2 2 9" xfId="18560"/>
    <cellStyle name="Normal 3 3 5 2 3" xfId="590"/>
    <cellStyle name="Normal 3 3 5 2 3 2" xfId="1295"/>
    <cellStyle name="Normal 3 3 5 2 3 2 2" xfId="2527"/>
    <cellStyle name="Normal 3 3 5 2 3 2 2 2" xfId="5169"/>
    <cellStyle name="Normal 3 3 5 2 3 2 2 2 2" xfId="10450"/>
    <cellStyle name="Normal 3 3 5 2 3 2 2 2 2 2" xfId="28592"/>
    <cellStyle name="Normal 3 3 5 2 3 2 2 2 3" xfId="18206"/>
    <cellStyle name="Normal 3 3 5 2 3 2 2 2 4" xfId="23312"/>
    <cellStyle name="Normal 3 3 5 2 3 2 2 3" xfId="7809"/>
    <cellStyle name="Normal 3 3 5 2 3 2 2 3 2" xfId="25952"/>
    <cellStyle name="Normal 3 3 5 2 3 2 2 4" xfId="13098"/>
    <cellStyle name="Normal 3 3 5 2 3 2 2 5" xfId="15742"/>
    <cellStyle name="Normal 3 3 5 2 3 2 2 6" xfId="20672"/>
    <cellStyle name="Normal 3 3 5 2 3 2 3" xfId="3937"/>
    <cellStyle name="Normal 3 3 5 2 3 2 3 2" xfId="9218"/>
    <cellStyle name="Normal 3 3 5 2 3 2 3 2 2" xfId="27360"/>
    <cellStyle name="Normal 3 3 5 2 3 2 3 3" xfId="16974"/>
    <cellStyle name="Normal 3 3 5 2 3 2 3 4" xfId="22080"/>
    <cellStyle name="Normal 3 3 5 2 3 2 4" xfId="6577"/>
    <cellStyle name="Normal 3 3 5 2 3 2 4 2" xfId="24720"/>
    <cellStyle name="Normal 3 3 5 2 3 2 5" xfId="11866"/>
    <cellStyle name="Normal 3 3 5 2 3 2 6" xfId="14510"/>
    <cellStyle name="Normal 3 3 5 2 3 2 7" xfId="19440"/>
    <cellStyle name="Normal 3 3 5 2 3 3" xfId="1823"/>
    <cellStyle name="Normal 3 3 5 2 3 3 2" xfId="4465"/>
    <cellStyle name="Normal 3 3 5 2 3 3 2 2" xfId="9746"/>
    <cellStyle name="Normal 3 3 5 2 3 3 2 2 2" xfId="27888"/>
    <cellStyle name="Normal 3 3 5 2 3 3 2 3" xfId="17502"/>
    <cellStyle name="Normal 3 3 5 2 3 3 2 4" xfId="22608"/>
    <cellStyle name="Normal 3 3 5 2 3 3 3" xfId="7105"/>
    <cellStyle name="Normal 3 3 5 2 3 3 3 2" xfId="25248"/>
    <cellStyle name="Normal 3 3 5 2 3 3 4" xfId="12394"/>
    <cellStyle name="Normal 3 3 5 2 3 3 5" xfId="15038"/>
    <cellStyle name="Normal 3 3 5 2 3 3 6" xfId="19968"/>
    <cellStyle name="Normal 3 3 5 2 3 4" xfId="3232"/>
    <cellStyle name="Normal 3 3 5 2 3 4 2" xfId="8514"/>
    <cellStyle name="Normal 3 3 5 2 3 4 2 2" xfId="26656"/>
    <cellStyle name="Normal 3 3 5 2 3 4 3" xfId="16270"/>
    <cellStyle name="Normal 3 3 5 2 3 4 4" xfId="21376"/>
    <cellStyle name="Normal 3 3 5 2 3 5" xfId="5873"/>
    <cellStyle name="Normal 3 3 5 2 3 5 2" xfId="24016"/>
    <cellStyle name="Normal 3 3 5 2 3 6" xfId="11162"/>
    <cellStyle name="Normal 3 3 5 2 3 7" xfId="13806"/>
    <cellStyle name="Normal 3 3 5 2 3 8" xfId="18736"/>
    <cellStyle name="Normal 3 3 5 2 4" xfId="943"/>
    <cellStyle name="Normal 3 3 5 2 4 2" xfId="2175"/>
    <cellStyle name="Normal 3 3 5 2 4 2 2" xfId="4817"/>
    <cellStyle name="Normal 3 3 5 2 4 2 2 2" xfId="10098"/>
    <cellStyle name="Normal 3 3 5 2 4 2 2 2 2" xfId="28240"/>
    <cellStyle name="Normal 3 3 5 2 4 2 2 3" xfId="17854"/>
    <cellStyle name="Normal 3 3 5 2 4 2 2 4" xfId="22960"/>
    <cellStyle name="Normal 3 3 5 2 4 2 3" xfId="7457"/>
    <cellStyle name="Normal 3 3 5 2 4 2 3 2" xfId="25600"/>
    <cellStyle name="Normal 3 3 5 2 4 2 4" xfId="12746"/>
    <cellStyle name="Normal 3 3 5 2 4 2 5" xfId="15390"/>
    <cellStyle name="Normal 3 3 5 2 4 2 6" xfId="20320"/>
    <cellStyle name="Normal 3 3 5 2 4 3" xfId="3585"/>
    <cellStyle name="Normal 3 3 5 2 4 3 2" xfId="8866"/>
    <cellStyle name="Normal 3 3 5 2 4 3 2 2" xfId="27008"/>
    <cellStyle name="Normal 3 3 5 2 4 3 3" xfId="16622"/>
    <cellStyle name="Normal 3 3 5 2 4 3 4" xfId="21728"/>
    <cellStyle name="Normal 3 3 5 2 4 4" xfId="6225"/>
    <cellStyle name="Normal 3 3 5 2 4 4 2" xfId="24368"/>
    <cellStyle name="Normal 3 3 5 2 4 5" xfId="11514"/>
    <cellStyle name="Normal 3 3 5 2 4 6" xfId="14158"/>
    <cellStyle name="Normal 3 3 5 2 4 7" xfId="19088"/>
    <cellStyle name="Normal 3 3 5 2 5" xfId="1471"/>
    <cellStyle name="Normal 3 3 5 2 5 2" xfId="4113"/>
    <cellStyle name="Normal 3 3 5 2 5 2 2" xfId="9394"/>
    <cellStyle name="Normal 3 3 5 2 5 2 2 2" xfId="27536"/>
    <cellStyle name="Normal 3 3 5 2 5 2 3" xfId="17150"/>
    <cellStyle name="Normal 3 3 5 2 5 2 4" xfId="22256"/>
    <cellStyle name="Normal 3 3 5 2 5 3" xfId="6753"/>
    <cellStyle name="Normal 3 3 5 2 5 3 2" xfId="24896"/>
    <cellStyle name="Normal 3 3 5 2 5 4" xfId="12042"/>
    <cellStyle name="Normal 3 3 5 2 5 5" xfId="14686"/>
    <cellStyle name="Normal 3 3 5 2 5 6" xfId="19616"/>
    <cellStyle name="Normal 3 3 5 2 6" xfId="2703"/>
    <cellStyle name="Normal 3 3 5 2 6 2" xfId="5345"/>
    <cellStyle name="Normal 3 3 5 2 6 2 2" xfId="10626"/>
    <cellStyle name="Normal 3 3 5 2 6 2 2 2" xfId="28768"/>
    <cellStyle name="Normal 3 3 5 2 6 2 3" xfId="23488"/>
    <cellStyle name="Normal 3 3 5 2 6 3" xfId="7985"/>
    <cellStyle name="Normal 3 3 5 2 6 3 2" xfId="26128"/>
    <cellStyle name="Normal 3 3 5 2 6 4" xfId="13274"/>
    <cellStyle name="Normal 3 3 5 2 6 5" xfId="15918"/>
    <cellStyle name="Normal 3 3 5 2 6 6" xfId="20848"/>
    <cellStyle name="Normal 3 3 5 2 7" xfId="2880"/>
    <cellStyle name="Normal 3 3 5 2 7 2" xfId="8162"/>
    <cellStyle name="Normal 3 3 5 2 7 2 2" xfId="26304"/>
    <cellStyle name="Normal 3 3 5 2 7 3" xfId="21024"/>
    <cellStyle name="Normal 3 3 5 2 8" xfId="5521"/>
    <cellStyle name="Normal 3 3 5 2 8 2" xfId="23664"/>
    <cellStyle name="Normal 3 3 5 2 9" xfId="10814"/>
    <cellStyle name="Normal 3 3 5 3" xfId="327"/>
    <cellStyle name="Normal 3 3 5 3 2" xfId="680"/>
    <cellStyle name="Normal 3 3 5 3 2 2" xfId="1912"/>
    <cellStyle name="Normal 3 3 5 3 2 2 2" xfId="4554"/>
    <cellStyle name="Normal 3 3 5 3 2 2 2 2" xfId="9835"/>
    <cellStyle name="Normal 3 3 5 3 2 2 2 2 2" xfId="27977"/>
    <cellStyle name="Normal 3 3 5 3 2 2 2 3" xfId="17591"/>
    <cellStyle name="Normal 3 3 5 3 2 2 2 4" xfId="22697"/>
    <cellStyle name="Normal 3 3 5 3 2 2 3" xfId="7194"/>
    <cellStyle name="Normal 3 3 5 3 2 2 3 2" xfId="25337"/>
    <cellStyle name="Normal 3 3 5 3 2 2 4" xfId="12483"/>
    <cellStyle name="Normal 3 3 5 3 2 2 5" xfId="15127"/>
    <cellStyle name="Normal 3 3 5 3 2 2 6" xfId="20057"/>
    <cellStyle name="Normal 3 3 5 3 2 3" xfId="3322"/>
    <cellStyle name="Normal 3 3 5 3 2 3 2" xfId="8603"/>
    <cellStyle name="Normal 3 3 5 3 2 3 2 2" xfId="26745"/>
    <cellStyle name="Normal 3 3 5 3 2 3 3" xfId="16359"/>
    <cellStyle name="Normal 3 3 5 3 2 3 4" xfId="21465"/>
    <cellStyle name="Normal 3 3 5 3 2 4" xfId="5962"/>
    <cellStyle name="Normal 3 3 5 3 2 4 2" xfId="24105"/>
    <cellStyle name="Normal 3 3 5 3 2 5" xfId="11251"/>
    <cellStyle name="Normal 3 3 5 3 2 6" xfId="13895"/>
    <cellStyle name="Normal 3 3 5 3 2 7" xfId="18825"/>
    <cellStyle name="Normal 3 3 5 3 3" xfId="1032"/>
    <cellStyle name="Normal 3 3 5 3 3 2" xfId="2264"/>
    <cellStyle name="Normal 3 3 5 3 3 2 2" xfId="4906"/>
    <cellStyle name="Normal 3 3 5 3 3 2 2 2" xfId="10187"/>
    <cellStyle name="Normal 3 3 5 3 3 2 2 2 2" xfId="28329"/>
    <cellStyle name="Normal 3 3 5 3 3 2 2 3" xfId="17943"/>
    <cellStyle name="Normal 3 3 5 3 3 2 2 4" xfId="23049"/>
    <cellStyle name="Normal 3 3 5 3 3 2 3" xfId="7546"/>
    <cellStyle name="Normal 3 3 5 3 3 2 3 2" xfId="25689"/>
    <cellStyle name="Normal 3 3 5 3 3 2 4" xfId="12835"/>
    <cellStyle name="Normal 3 3 5 3 3 2 5" xfId="15479"/>
    <cellStyle name="Normal 3 3 5 3 3 2 6" xfId="20409"/>
    <cellStyle name="Normal 3 3 5 3 3 3" xfId="3674"/>
    <cellStyle name="Normal 3 3 5 3 3 3 2" xfId="8955"/>
    <cellStyle name="Normal 3 3 5 3 3 3 2 2" xfId="27097"/>
    <cellStyle name="Normal 3 3 5 3 3 3 3" xfId="16711"/>
    <cellStyle name="Normal 3 3 5 3 3 3 4" xfId="21817"/>
    <cellStyle name="Normal 3 3 5 3 3 4" xfId="6314"/>
    <cellStyle name="Normal 3 3 5 3 3 4 2" xfId="24457"/>
    <cellStyle name="Normal 3 3 5 3 3 5" xfId="11603"/>
    <cellStyle name="Normal 3 3 5 3 3 6" xfId="14247"/>
    <cellStyle name="Normal 3 3 5 3 3 7" xfId="19177"/>
    <cellStyle name="Normal 3 3 5 3 4" xfId="1560"/>
    <cellStyle name="Normal 3 3 5 3 4 2" xfId="4202"/>
    <cellStyle name="Normal 3 3 5 3 4 2 2" xfId="9483"/>
    <cellStyle name="Normal 3 3 5 3 4 2 2 2" xfId="27625"/>
    <cellStyle name="Normal 3 3 5 3 4 2 3" xfId="17239"/>
    <cellStyle name="Normal 3 3 5 3 4 2 4" xfId="22345"/>
    <cellStyle name="Normal 3 3 5 3 4 3" xfId="6842"/>
    <cellStyle name="Normal 3 3 5 3 4 3 2" xfId="24985"/>
    <cellStyle name="Normal 3 3 5 3 4 4" xfId="12131"/>
    <cellStyle name="Normal 3 3 5 3 4 5" xfId="14775"/>
    <cellStyle name="Normal 3 3 5 3 4 6" xfId="19705"/>
    <cellStyle name="Normal 3 3 5 3 5" xfId="2969"/>
    <cellStyle name="Normal 3 3 5 3 5 2" xfId="8251"/>
    <cellStyle name="Normal 3 3 5 3 5 2 2" xfId="26393"/>
    <cellStyle name="Normal 3 3 5 3 5 3" xfId="16007"/>
    <cellStyle name="Normal 3 3 5 3 5 4" xfId="21113"/>
    <cellStyle name="Normal 3 3 5 3 6" xfId="5610"/>
    <cellStyle name="Normal 3 3 5 3 6 2" xfId="23753"/>
    <cellStyle name="Normal 3 3 5 3 7" xfId="10905"/>
    <cellStyle name="Normal 3 3 5 3 8" xfId="13543"/>
    <cellStyle name="Normal 3 3 5 3 9" xfId="18473"/>
    <cellStyle name="Normal 3 3 5 4" xfId="503"/>
    <cellStyle name="Normal 3 3 5 4 2" xfId="1208"/>
    <cellStyle name="Normal 3 3 5 4 2 2" xfId="2440"/>
    <cellStyle name="Normal 3 3 5 4 2 2 2" xfId="5082"/>
    <cellStyle name="Normal 3 3 5 4 2 2 2 2" xfId="10363"/>
    <cellStyle name="Normal 3 3 5 4 2 2 2 2 2" xfId="28505"/>
    <cellStyle name="Normal 3 3 5 4 2 2 2 3" xfId="18119"/>
    <cellStyle name="Normal 3 3 5 4 2 2 2 4" xfId="23225"/>
    <cellStyle name="Normal 3 3 5 4 2 2 3" xfId="7722"/>
    <cellStyle name="Normal 3 3 5 4 2 2 3 2" xfId="25865"/>
    <cellStyle name="Normal 3 3 5 4 2 2 4" xfId="13011"/>
    <cellStyle name="Normal 3 3 5 4 2 2 5" xfId="15655"/>
    <cellStyle name="Normal 3 3 5 4 2 2 6" xfId="20585"/>
    <cellStyle name="Normal 3 3 5 4 2 3" xfId="3850"/>
    <cellStyle name="Normal 3 3 5 4 2 3 2" xfId="9131"/>
    <cellStyle name="Normal 3 3 5 4 2 3 2 2" xfId="27273"/>
    <cellStyle name="Normal 3 3 5 4 2 3 3" xfId="16887"/>
    <cellStyle name="Normal 3 3 5 4 2 3 4" xfId="21993"/>
    <cellStyle name="Normal 3 3 5 4 2 4" xfId="6490"/>
    <cellStyle name="Normal 3 3 5 4 2 4 2" xfId="24633"/>
    <cellStyle name="Normal 3 3 5 4 2 5" xfId="11779"/>
    <cellStyle name="Normal 3 3 5 4 2 6" xfId="14423"/>
    <cellStyle name="Normal 3 3 5 4 2 7" xfId="19353"/>
    <cellStyle name="Normal 3 3 5 4 3" xfId="1736"/>
    <cellStyle name="Normal 3 3 5 4 3 2" xfId="4378"/>
    <cellStyle name="Normal 3 3 5 4 3 2 2" xfId="9659"/>
    <cellStyle name="Normal 3 3 5 4 3 2 2 2" xfId="27801"/>
    <cellStyle name="Normal 3 3 5 4 3 2 3" xfId="17415"/>
    <cellStyle name="Normal 3 3 5 4 3 2 4" xfId="22521"/>
    <cellStyle name="Normal 3 3 5 4 3 3" xfId="7018"/>
    <cellStyle name="Normal 3 3 5 4 3 3 2" xfId="25161"/>
    <cellStyle name="Normal 3 3 5 4 3 4" xfId="12307"/>
    <cellStyle name="Normal 3 3 5 4 3 5" xfId="14951"/>
    <cellStyle name="Normal 3 3 5 4 3 6" xfId="19881"/>
    <cellStyle name="Normal 3 3 5 4 4" xfId="3145"/>
    <cellStyle name="Normal 3 3 5 4 4 2" xfId="8427"/>
    <cellStyle name="Normal 3 3 5 4 4 2 2" xfId="26569"/>
    <cellStyle name="Normal 3 3 5 4 4 3" xfId="16183"/>
    <cellStyle name="Normal 3 3 5 4 4 4" xfId="21289"/>
    <cellStyle name="Normal 3 3 5 4 5" xfId="5786"/>
    <cellStyle name="Normal 3 3 5 4 5 2" xfId="23929"/>
    <cellStyle name="Normal 3 3 5 4 6" xfId="11077"/>
    <cellStyle name="Normal 3 3 5 4 7" xfId="13719"/>
    <cellStyle name="Normal 3 3 5 4 8" xfId="18649"/>
    <cellStyle name="Normal 3 3 5 5" xfId="856"/>
    <cellStyle name="Normal 3 3 5 5 2" xfId="2088"/>
    <cellStyle name="Normal 3 3 5 5 2 2" xfId="4730"/>
    <cellStyle name="Normal 3 3 5 5 2 2 2" xfId="10011"/>
    <cellStyle name="Normal 3 3 5 5 2 2 2 2" xfId="28153"/>
    <cellStyle name="Normal 3 3 5 5 2 2 3" xfId="17767"/>
    <cellStyle name="Normal 3 3 5 5 2 2 4" xfId="22873"/>
    <cellStyle name="Normal 3 3 5 5 2 3" xfId="7370"/>
    <cellStyle name="Normal 3 3 5 5 2 3 2" xfId="25513"/>
    <cellStyle name="Normal 3 3 5 5 2 4" xfId="12659"/>
    <cellStyle name="Normal 3 3 5 5 2 5" xfId="15303"/>
    <cellStyle name="Normal 3 3 5 5 2 6" xfId="20233"/>
    <cellStyle name="Normal 3 3 5 5 3" xfId="3498"/>
    <cellStyle name="Normal 3 3 5 5 3 2" xfId="8779"/>
    <cellStyle name="Normal 3 3 5 5 3 2 2" xfId="26921"/>
    <cellStyle name="Normal 3 3 5 5 3 3" xfId="16535"/>
    <cellStyle name="Normal 3 3 5 5 3 4" xfId="21641"/>
    <cellStyle name="Normal 3 3 5 5 4" xfId="6138"/>
    <cellStyle name="Normal 3 3 5 5 4 2" xfId="24281"/>
    <cellStyle name="Normal 3 3 5 5 5" xfId="11427"/>
    <cellStyle name="Normal 3 3 5 5 6" xfId="14071"/>
    <cellStyle name="Normal 3 3 5 5 7" xfId="19001"/>
    <cellStyle name="Normal 3 3 5 6" xfId="1384"/>
    <cellStyle name="Normal 3 3 5 6 2" xfId="4026"/>
    <cellStyle name="Normal 3 3 5 6 2 2" xfId="9307"/>
    <cellStyle name="Normal 3 3 5 6 2 2 2" xfId="27449"/>
    <cellStyle name="Normal 3 3 5 6 2 3" xfId="17063"/>
    <cellStyle name="Normal 3 3 5 6 2 4" xfId="22169"/>
    <cellStyle name="Normal 3 3 5 6 3" xfId="6666"/>
    <cellStyle name="Normal 3 3 5 6 3 2" xfId="24809"/>
    <cellStyle name="Normal 3 3 5 6 4" xfId="11955"/>
    <cellStyle name="Normal 3 3 5 6 5" xfId="14599"/>
    <cellStyle name="Normal 3 3 5 6 6" xfId="19529"/>
    <cellStyle name="Normal 3 3 5 7" xfId="2616"/>
    <cellStyle name="Normal 3 3 5 7 2" xfId="5258"/>
    <cellStyle name="Normal 3 3 5 7 2 2" xfId="10539"/>
    <cellStyle name="Normal 3 3 5 7 2 2 2" xfId="28681"/>
    <cellStyle name="Normal 3 3 5 7 2 3" xfId="23401"/>
    <cellStyle name="Normal 3 3 5 7 3" xfId="7898"/>
    <cellStyle name="Normal 3 3 5 7 3 2" xfId="26041"/>
    <cellStyle name="Normal 3 3 5 7 4" xfId="13187"/>
    <cellStyle name="Normal 3 3 5 7 5" xfId="15831"/>
    <cellStyle name="Normal 3 3 5 7 6" xfId="20761"/>
    <cellStyle name="Normal 3 3 5 8" xfId="2793"/>
    <cellStyle name="Normal 3 3 5 8 2" xfId="8075"/>
    <cellStyle name="Normal 3 3 5 8 2 2" xfId="26217"/>
    <cellStyle name="Normal 3 3 5 8 3" xfId="20937"/>
    <cellStyle name="Normal 3 3 5 9" xfId="5434"/>
    <cellStyle name="Normal 3 3 5 9 2" xfId="23577"/>
    <cellStyle name="Normal 3 3 6" xfId="164"/>
    <cellStyle name="Normal 3 3 6 10" xfId="13390"/>
    <cellStyle name="Normal 3 3 6 11" xfId="18320"/>
    <cellStyle name="Normal 3 3 6 2" xfId="350"/>
    <cellStyle name="Normal 3 3 6 2 2" xfId="703"/>
    <cellStyle name="Normal 3 3 6 2 2 2" xfId="1935"/>
    <cellStyle name="Normal 3 3 6 2 2 2 2" xfId="4577"/>
    <cellStyle name="Normal 3 3 6 2 2 2 2 2" xfId="9858"/>
    <cellStyle name="Normal 3 3 6 2 2 2 2 2 2" xfId="28000"/>
    <cellStyle name="Normal 3 3 6 2 2 2 2 3" xfId="17614"/>
    <cellStyle name="Normal 3 3 6 2 2 2 2 4" xfId="22720"/>
    <cellStyle name="Normal 3 3 6 2 2 2 3" xfId="7217"/>
    <cellStyle name="Normal 3 3 6 2 2 2 3 2" xfId="25360"/>
    <cellStyle name="Normal 3 3 6 2 2 2 4" xfId="12506"/>
    <cellStyle name="Normal 3 3 6 2 2 2 5" xfId="15150"/>
    <cellStyle name="Normal 3 3 6 2 2 2 6" xfId="20080"/>
    <cellStyle name="Normal 3 3 6 2 2 3" xfId="3345"/>
    <cellStyle name="Normal 3 3 6 2 2 3 2" xfId="8626"/>
    <cellStyle name="Normal 3 3 6 2 2 3 2 2" xfId="26768"/>
    <cellStyle name="Normal 3 3 6 2 2 3 3" xfId="16382"/>
    <cellStyle name="Normal 3 3 6 2 2 3 4" xfId="21488"/>
    <cellStyle name="Normal 3 3 6 2 2 4" xfId="5985"/>
    <cellStyle name="Normal 3 3 6 2 2 4 2" xfId="24128"/>
    <cellStyle name="Normal 3 3 6 2 2 5" xfId="11274"/>
    <cellStyle name="Normal 3 3 6 2 2 6" xfId="13918"/>
    <cellStyle name="Normal 3 3 6 2 2 7" xfId="18848"/>
    <cellStyle name="Normal 3 3 6 2 3" xfId="1055"/>
    <cellStyle name="Normal 3 3 6 2 3 2" xfId="2287"/>
    <cellStyle name="Normal 3 3 6 2 3 2 2" xfId="4929"/>
    <cellStyle name="Normal 3 3 6 2 3 2 2 2" xfId="10210"/>
    <cellStyle name="Normal 3 3 6 2 3 2 2 2 2" xfId="28352"/>
    <cellStyle name="Normal 3 3 6 2 3 2 2 3" xfId="17966"/>
    <cellStyle name="Normal 3 3 6 2 3 2 2 4" xfId="23072"/>
    <cellStyle name="Normal 3 3 6 2 3 2 3" xfId="7569"/>
    <cellStyle name="Normal 3 3 6 2 3 2 3 2" xfId="25712"/>
    <cellStyle name="Normal 3 3 6 2 3 2 4" xfId="12858"/>
    <cellStyle name="Normal 3 3 6 2 3 2 5" xfId="15502"/>
    <cellStyle name="Normal 3 3 6 2 3 2 6" xfId="20432"/>
    <cellStyle name="Normal 3 3 6 2 3 3" xfId="3697"/>
    <cellStyle name="Normal 3 3 6 2 3 3 2" xfId="8978"/>
    <cellStyle name="Normal 3 3 6 2 3 3 2 2" xfId="27120"/>
    <cellStyle name="Normal 3 3 6 2 3 3 3" xfId="16734"/>
    <cellStyle name="Normal 3 3 6 2 3 3 4" xfId="21840"/>
    <cellStyle name="Normal 3 3 6 2 3 4" xfId="6337"/>
    <cellStyle name="Normal 3 3 6 2 3 4 2" xfId="24480"/>
    <cellStyle name="Normal 3 3 6 2 3 5" xfId="11626"/>
    <cellStyle name="Normal 3 3 6 2 3 6" xfId="14270"/>
    <cellStyle name="Normal 3 3 6 2 3 7" xfId="19200"/>
    <cellStyle name="Normal 3 3 6 2 4" xfId="1583"/>
    <cellStyle name="Normal 3 3 6 2 4 2" xfId="4225"/>
    <cellStyle name="Normal 3 3 6 2 4 2 2" xfId="9506"/>
    <cellStyle name="Normal 3 3 6 2 4 2 2 2" xfId="27648"/>
    <cellStyle name="Normal 3 3 6 2 4 2 3" xfId="17262"/>
    <cellStyle name="Normal 3 3 6 2 4 2 4" xfId="22368"/>
    <cellStyle name="Normal 3 3 6 2 4 3" xfId="6865"/>
    <cellStyle name="Normal 3 3 6 2 4 3 2" xfId="25008"/>
    <cellStyle name="Normal 3 3 6 2 4 4" xfId="12154"/>
    <cellStyle name="Normal 3 3 6 2 4 5" xfId="14798"/>
    <cellStyle name="Normal 3 3 6 2 4 6" xfId="19728"/>
    <cellStyle name="Normal 3 3 6 2 5" xfId="2992"/>
    <cellStyle name="Normal 3 3 6 2 5 2" xfId="8274"/>
    <cellStyle name="Normal 3 3 6 2 5 2 2" xfId="26416"/>
    <cellStyle name="Normal 3 3 6 2 5 3" xfId="16030"/>
    <cellStyle name="Normal 3 3 6 2 5 4" xfId="21136"/>
    <cellStyle name="Normal 3 3 6 2 6" xfId="5633"/>
    <cellStyle name="Normal 3 3 6 2 6 2" xfId="23776"/>
    <cellStyle name="Normal 3 3 6 2 7" xfId="10928"/>
    <cellStyle name="Normal 3 3 6 2 8" xfId="13566"/>
    <cellStyle name="Normal 3 3 6 2 9" xfId="18496"/>
    <cellStyle name="Normal 3 3 6 3" xfId="526"/>
    <cellStyle name="Normal 3 3 6 3 2" xfId="1231"/>
    <cellStyle name="Normal 3 3 6 3 2 2" xfId="2463"/>
    <cellStyle name="Normal 3 3 6 3 2 2 2" xfId="5105"/>
    <cellStyle name="Normal 3 3 6 3 2 2 2 2" xfId="10386"/>
    <cellStyle name="Normal 3 3 6 3 2 2 2 2 2" xfId="28528"/>
    <cellStyle name="Normal 3 3 6 3 2 2 2 3" xfId="18142"/>
    <cellStyle name="Normal 3 3 6 3 2 2 2 4" xfId="23248"/>
    <cellStyle name="Normal 3 3 6 3 2 2 3" xfId="7745"/>
    <cellStyle name="Normal 3 3 6 3 2 2 3 2" xfId="25888"/>
    <cellStyle name="Normal 3 3 6 3 2 2 4" xfId="13034"/>
    <cellStyle name="Normal 3 3 6 3 2 2 5" xfId="15678"/>
    <cellStyle name="Normal 3 3 6 3 2 2 6" xfId="20608"/>
    <cellStyle name="Normal 3 3 6 3 2 3" xfId="3873"/>
    <cellStyle name="Normal 3 3 6 3 2 3 2" xfId="9154"/>
    <cellStyle name="Normal 3 3 6 3 2 3 2 2" xfId="27296"/>
    <cellStyle name="Normal 3 3 6 3 2 3 3" xfId="16910"/>
    <cellStyle name="Normal 3 3 6 3 2 3 4" xfId="22016"/>
    <cellStyle name="Normal 3 3 6 3 2 4" xfId="6513"/>
    <cellStyle name="Normal 3 3 6 3 2 4 2" xfId="24656"/>
    <cellStyle name="Normal 3 3 6 3 2 5" xfId="11802"/>
    <cellStyle name="Normal 3 3 6 3 2 6" xfId="14446"/>
    <cellStyle name="Normal 3 3 6 3 2 7" xfId="19376"/>
    <cellStyle name="Normal 3 3 6 3 3" xfId="1759"/>
    <cellStyle name="Normal 3 3 6 3 3 2" xfId="4401"/>
    <cellStyle name="Normal 3 3 6 3 3 2 2" xfId="9682"/>
    <cellStyle name="Normal 3 3 6 3 3 2 2 2" xfId="27824"/>
    <cellStyle name="Normal 3 3 6 3 3 2 3" xfId="17438"/>
    <cellStyle name="Normal 3 3 6 3 3 2 4" xfId="22544"/>
    <cellStyle name="Normal 3 3 6 3 3 3" xfId="7041"/>
    <cellStyle name="Normal 3 3 6 3 3 3 2" xfId="25184"/>
    <cellStyle name="Normal 3 3 6 3 3 4" xfId="12330"/>
    <cellStyle name="Normal 3 3 6 3 3 5" xfId="14974"/>
    <cellStyle name="Normal 3 3 6 3 3 6" xfId="19904"/>
    <cellStyle name="Normal 3 3 6 3 4" xfId="3168"/>
    <cellStyle name="Normal 3 3 6 3 4 2" xfId="8450"/>
    <cellStyle name="Normal 3 3 6 3 4 2 2" xfId="26592"/>
    <cellStyle name="Normal 3 3 6 3 4 3" xfId="16206"/>
    <cellStyle name="Normal 3 3 6 3 4 4" xfId="21312"/>
    <cellStyle name="Normal 3 3 6 3 5" xfId="5809"/>
    <cellStyle name="Normal 3 3 6 3 5 2" xfId="23952"/>
    <cellStyle name="Normal 3 3 6 3 6" xfId="11100"/>
    <cellStyle name="Normal 3 3 6 3 7" xfId="13742"/>
    <cellStyle name="Normal 3 3 6 3 8" xfId="18672"/>
    <cellStyle name="Normal 3 3 6 4" xfId="879"/>
    <cellStyle name="Normal 3 3 6 4 2" xfId="2111"/>
    <cellStyle name="Normal 3 3 6 4 2 2" xfId="4753"/>
    <cellStyle name="Normal 3 3 6 4 2 2 2" xfId="10034"/>
    <cellStyle name="Normal 3 3 6 4 2 2 2 2" xfId="28176"/>
    <cellStyle name="Normal 3 3 6 4 2 2 3" xfId="17790"/>
    <cellStyle name="Normal 3 3 6 4 2 2 4" xfId="22896"/>
    <cellStyle name="Normal 3 3 6 4 2 3" xfId="7393"/>
    <cellStyle name="Normal 3 3 6 4 2 3 2" xfId="25536"/>
    <cellStyle name="Normal 3 3 6 4 2 4" xfId="12682"/>
    <cellStyle name="Normal 3 3 6 4 2 5" xfId="15326"/>
    <cellStyle name="Normal 3 3 6 4 2 6" xfId="20256"/>
    <cellStyle name="Normal 3 3 6 4 3" xfId="3521"/>
    <cellStyle name="Normal 3 3 6 4 3 2" xfId="8802"/>
    <cellStyle name="Normal 3 3 6 4 3 2 2" xfId="26944"/>
    <cellStyle name="Normal 3 3 6 4 3 3" xfId="16558"/>
    <cellStyle name="Normal 3 3 6 4 3 4" xfId="21664"/>
    <cellStyle name="Normal 3 3 6 4 4" xfId="6161"/>
    <cellStyle name="Normal 3 3 6 4 4 2" xfId="24304"/>
    <cellStyle name="Normal 3 3 6 4 5" xfId="11450"/>
    <cellStyle name="Normal 3 3 6 4 6" xfId="14094"/>
    <cellStyle name="Normal 3 3 6 4 7" xfId="19024"/>
    <cellStyle name="Normal 3 3 6 5" xfId="1407"/>
    <cellStyle name="Normal 3 3 6 5 2" xfId="4049"/>
    <cellStyle name="Normal 3 3 6 5 2 2" xfId="9330"/>
    <cellStyle name="Normal 3 3 6 5 2 2 2" xfId="27472"/>
    <cellStyle name="Normal 3 3 6 5 2 3" xfId="17086"/>
    <cellStyle name="Normal 3 3 6 5 2 4" xfId="22192"/>
    <cellStyle name="Normal 3 3 6 5 3" xfId="6689"/>
    <cellStyle name="Normal 3 3 6 5 3 2" xfId="24832"/>
    <cellStyle name="Normal 3 3 6 5 4" xfId="11978"/>
    <cellStyle name="Normal 3 3 6 5 5" xfId="14622"/>
    <cellStyle name="Normal 3 3 6 5 6" xfId="19552"/>
    <cellStyle name="Normal 3 3 6 6" xfId="2639"/>
    <cellStyle name="Normal 3 3 6 6 2" xfId="5281"/>
    <cellStyle name="Normal 3 3 6 6 2 2" xfId="10562"/>
    <cellStyle name="Normal 3 3 6 6 2 2 2" xfId="28704"/>
    <cellStyle name="Normal 3 3 6 6 2 3" xfId="23424"/>
    <cellStyle name="Normal 3 3 6 6 3" xfId="7921"/>
    <cellStyle name="Normal 3 3 6 6 3 2" xfId="26064"/>
    <cellStyle name="Normal 3 3 6 6 4" xfId="13210"/>
    <cellStyle name="Normal 3 3 6 6 5" xfId="15854"/>
    <cellStyle name="Normal 3 3 6 6 6" xfId="20784"/>
    <cellStyle name="Normal 3 3 6 7" xfId="2816"/>
    <cellStyle name="Normal 3 3 6 7 2" xfId="8098"/>
    <cellStyle name="Normal 3 3 6 7 2 2" xfId="26240"/>
    <cellStyle name="Normal 3 3 6 7 3" xfId="20960"/>
    <cellStyle name="Normal 3 3 6 8" xfId="5457"/>
    <cellStyle name="Normal 3 3 6 8 2" xfId="23600"/>
    <cellStyle name="Normal 3 3 6 9" xfId="10750"/>
    <cellStyle name="Normal 3 3 7" xfId="262"/>
    <cellStyle name="Normal 3 3 7 2" xfId="614"/>
    <cellStyle name="Normal 3 3 7 2 2" xfId="1846"/>
    <cellStyle name="Normal 3 3 7 2 2 2" xfId="4488"/>
    <cellStyle name="Normal 3 3 7 2 2 2 2" xfId="9769"/>
    <cellStyle name="Normal 3 3 7 2 2 2 2 2" xfId="27911"/>
    <cellStyle name="Normal 3 3 7 2 2 2 3" xfId="17525"/>
    <cellStyle name="Normal 3 3 7 2 2 2 4" xfId="22631"/>
    <cellStyle name="Normal 3 3 7 2 2 3" xfId="7128"/>
    <cellStyle name="Normal 3 3 7 2 2 3 2" xfId="25271"/>
    <cellStyle name="Normal 3 3 7 2 2 4" xfId="12417"/>
    <cellStyle name="Normal 3 3 7 2 2 5" xfId="15061"/>
    <cellStyle name="Normal 3 3 7 2 2 6" xfId="19991"/>
    <cellStyle name="Normal 3 3 7 2 3" xfId="3256"/>
    <cellStyle name="Normal 3 3 7 2 3 2" xfId="8537"/>
    <cellStyle name="Normal 3 3 7 2 3 2 2" xfId="26679"/>
    <cellStyle name="Normal 3 3 7 2 3 3" xfId="16293"/>
    <cellStyle name="Normal 3 3 7 2 3 4" xfId="21399"/>
    <cellStyle name="Normal 3 3 7 2 4" xfId="5896"/>
    <cellStyle name="Normal 3 3 7 2 4 2" xfId="24039"/>
    <cellStyle name="Normal 3 3 7 2 5" xfId="11185"/>
    <cellStyle name="Normal 3 3 7 2 6" xfId="13829"/>
    <cellStyle name="Normal 3 3 7 2 7" xfId="18759"/>
    <cellStyle name="Normal 3 3 7 3" xfId="966"/>
    <cellStyle name="Normal 3 3 7 3 2" xfId="2198"/>
    <cellStyle name="Normal 3 3 7 3 2 2" xfId="4840"/>
    <cellStyle name="Normal 3 3 7 3 2 2 2" xfId="10121"/>
    <cellStyle name="Normal 3 3 7 3 2 2 2 2" xfId="28263"/>
    <cellStyle name="Normal 3 3 7 3 2 2 3" xfId="17877"/>
    <cellStyle name="Normal 3 3 7 3 2 2 4" xfId="22983"/>
    <cellStyle name="Normal 3 3 7 3 2 3" xfId="7480"/>
    <cellStyle name="Normal 3 3 7 3 2 3 2" xfId="25623"/>
    <cellStyle name="Normal 3 3 7 3 2 4" xfId="12769"/>
    <cellStyle name="Normal 3 3 7 3 2 5" xfId="15413"/>
    <cellStyle name="Normal 3 3 7 3 2 6" xfId="20343"/>
    <cellStyle name="Normal 3 3 7 3 3" xfId="3608"/>
    <cellStyle name="Normal 3 3 7 3 3 2" xfId="8889"/>
    <cellStyle name="Normal 3 3 7 3 3 2 2" xfId="27031"/>
    <cellStyle name="Normal 3 3 7 3 3 3" xfId="16645"/>
    <cellStyle name="Normal 3 3 7 3 3 4" xfId="21751"/>
    <cellStyle name="Normal 3 3 7 3 4" xfId="6248"/>
    <cellStyle name="Normal 3 3 7 3 4 2" xfId="24391"/>
    <cellStyle name="Normal 3 3 7 3 5" xfId="11537"/>
    <cellStyle name="Normal 3 3 7 3 6" xfId="14181"/>
    <cellStyle name="Normal 3 3 7 3 7" xfId="19111"/>
    <cellStyle name="Normal 3 3 7 4" xfId="1494"/>
    <cellStyle name="Normal 3 3 7 4 2" xfId="4136"/>
    <cellStyle name="Normal 3 3 7 4 2 2" xfId="9417"/>
    <cellStyle name="Normal 3 3 7 4 2 2 2" xfId="27559"/>
    <cellStyle name="Normal 3 3 7 4 2 3" xfId="17173"/>
    <cellStyle name="Normal 3 3 7 4 2 4" xfId="22279"/>
    <cellStyle name="Normal 3 3 7 4 3" xfId="6776"/>
    <cellStyle name="Normal 3 3 7 4 3 2" xfId="24919"/>
    <cellStyle name="Normal 3 3 7 4 4" xfId="12065"/>
    <cellStyle name="Normal 3 3 7 4 5" xfId="14709"/>
    <cellStyle name="Normal 3 3 7 4 6" xfId="19639"/>
    <cellStyle name="Normal 3 3 7 5" xfId="2903"/>
    <cellStyle name="Normal 3 3 7 5 2" xfId="8185"/>
    <cellStyle name="Normal 3 3 7 5 2 2" xfId="26327"/>
    <cellStyle name="Normal 3 3 7 5 3" xfId="15941"/>
    <cellStyle name="Normal 3 3 7 5 4" xfId="21047"/>
    <cellStyle name="Normal 3 3 7 6" xfId="5544"/>
    <cellStyle name="Normal 3 3 7 6 2" xfId="23687"/>
    <cellStyle name="Normal 3 3 7 7" xfId="10842"/>
    <cellStyle name="Normal 3 3 7 8" xfId="13477"/>
    <cellStyle name="Normal 3 3 7 9" xfId="18408"/>
    <cellStyle name="Normal 3 3 8" xfId="450"/>
    <cellStyle name="Normal 3 3 8 2" xfId="1155"/>
    <cellStyle name="Normal 3 3 8 2 2" xfId="2387"/>
    <cellStyle name="Normal 3 3 8 2 2 2" xfId="5029"/>
    <cellStyle name="Normal 3 3 8 2 2 2 2" xfId="10310"/>
    <cellStyle name="Normal 3 3 8 2 2 2 2 2" xfId="28452"/>
    <cellStyle name="Normal 3 3 8 2 2 2 3" xfId="18066"/>
    <cellStyle name="Normal 3 3 8 2 2 2 4" xfId="23172"/>
    <cellStyle name="Normal 3 3 8 2 2 3" xfId="7669"/>
    <cellStyle name="Normal 3 3 8 2 2 3 2" xfId="25812"/>
    <cellStyle name="Normal 3 3 8 2 2 4" xfId="12958"/>
    <cellStyle name="Normal 3 3 8 2 2 5" xfId="15602"/>
    <cellStyle name="Normal 3 3 8 2 2 6" xfId="20532"/>
    <cellStyle name="Normal 3 3 8 2 3" xfId="3797"/>
    <cellStyle name="Normal 3 3 8 2 3 2" xfId="9078"/>
    <cellStyle name="Normal 3 3 8 2 3 2 2" xfId="27220"/>
    <cellStyle name="Normal 3 3 8 2 3 3" xfId="16834"/>
    <cellStyle name="Normal 3 3 8 2 3 4" xfId="21940"/>
    <cellStyle name="Normal 3 3 8 2 4" xfId="6437"/>
    <cellStyle name="Normal 3 3 8 2 4 2" xfId="24580"/>
    <cellStyle name="Normal 3 3 8 2 5" xfId="11726"/>
    <cellStyle name="Normal 3 3 8 2 6" xfId="14370"/>
    <cellStyle name="Normal 3 3 8 2 7" xfId="19300"/>
    <cellStyle name="Normal 3 3 8 3" xfId="1683"/>
    <cellStyle name="Normal 3 3 8 3 2" xfId="4325"/>
    <cellStyle name="Normal 3 3 8 3 2 2" xfId="9606"/>
    <cellStyle name="Normal 3 3 8 3 2 2 2" xfId="27748"/>
    <cellStyle name="Normal 3 3 8 3 2 3" xfId="17362"/>
    <cellStyle name="Normal 3 3 8 3 2 4" xfId="22468"/>
    <cellStyle name="Normal 3 3 8 3 3" xfId="6965"/>
    <cellStyle name="Normal 3 3 8 3 3 2" xfId="25108"/>
    <cellStyle name="Normal 3 3 8 3 4" xfId="12254"/>
    <cellStyle name="Normal 3 3 8 3 5" xfId="14898"/>
    <cellStyle name="Normal 3 3 8 3 6" xfId="19828"/>
    <cellStyle name="Normal 3 3 8 4" xfId="3092"/>
    <cellStyle name="Normal 3 3 8 4 2" xfId="8374"/>
    <cellStyle name="Normal 3 3 8 4 2 2" xfId="26516"/>
    <cellStyle name="Normal 3 3 8 4 3" xfId="16130"/>
    <cellStyle name="Normal 3 3 8 4 4" xfId="21236"/>
    <cellStyle name="Normal 3 3 8 5" xfId="5733"/>
    <cellStyle name="Normal 3 3 8 5 2" xfId="23876"/>
    <cellStyle name="Normal 3 3 8 6" xfId="11026"/>
    <cellStyle name="Normal 3 3 8 7" xfId="13666"/>
    <cellStyle name="Normal 3 3 8 8" xfId="18596"/>
    <cellStyle name="Normal 3 3 9" xfId="803"/>
    <cellStyle name="Normal 3 3 9 2" xfId="2035"/>
    <cellStyle name="Normal 3 3 9 2 2" xfId="4677"/>
    <cellStyle name="Normal 3 3 9 2 2 2" xfId="9958"/>
    <cellStyle name="Normal 3 3 9 2 2 2 2" xfId="28100"/>
    <cellStyle name="Normal 3 3 9 2 2 3" xfId="17714"/>
    <cellStyle name="Normal 3 3 9 2 2 4" xfId="22820"/>
    <cellStyle name="Normal 3 3 9 2 3" xfId="7317"/>
    <cellStyle name="Normal 3 3 9 2 3 2" xfId="25460"/>
    <cellStyle name="Normal 3 3 9 2 4" xfId="12606"/>
    <cellStyle name="Normal 3 3 9 2 5" xfId="15250"/>
    <cellStyle name="Normal 3 3 9 2 6" xfId="20180"/>
    <cellStyle name="Normal 3 3 9 3" xfId="3445"/>
    <cellStyle name="Normal 3 3 9 3 2" xfId="8726"/>
    <cellStyle name="Normal 3 3 9 3 2 2" xfId="26868"/>
    <cellStyle name="Normal 3 3 9 3 3" xfId="16482"/>
    <cellStyle name="Normal 3 3 9 3 4" xfId="21588"/>
    <cellStyle name="Normal 3 3 9 4" xfId="6085"/>
    <cellStyle name="Normal 3 3 9 4 2" xfId="24228"/>
    <cellStyle name="Normal 3 3 9 5" xfId="11374"/>
    <cellStyle name="Normal 3 3 9 6" xfId="14018"/>
    <cellStyle name="Normal 3 3 9 7" xfId="18948"/>
    <cellStyle name="Normal 3 4" xfId="51"/>
    <cellStyle name="Normal 3 4 10" xfId="2569"/>
    <cellStyle name="Normal 3 4 10 2" xfId="5211"/>
    <cellStyle name="Normal 3 4 10 2 2" xfId="10492"/>
    <cellStyle name="Normal 3 4 10 2 2 2" xfId="28634"/>
    <cellStyle name="Normal 3 4 10 2 3" xfId="23354"/>
    <cellStyle name="Normal 3 4 10 3" xfId="7851"/>
    <cellStyle name="Normal 3 4 10 3 2" xfId="25994"/>
    <cellStyle name="Normal 3 4 10 4" xfId="13140"/>
    <cellStyle name="Normal 3 4 10 5" xfId="15784"/>
    <cellStyle name="Normal 3 4 10 6" xfId="20714"/>
    <cellStyle name="Normal 3 4 11" xfId="2745"/>
    <cellStyle name="Normal 3 4 11 2" xfId="8027"/>
    <cellStyle name="Normal 3 4 11 2 2" xfId="26170"/>
    <cellStyle name="Normal 3 4 11 3" xfId="20890"/>
    <cellStyle name="Normal 3 4 12" xfId="5387"/>
    <cellStyle name="Normal 3 4 12 2" xfId="23530"/>
    <cellStyle name="Normal 3 4 13" xfId="10677"/>
    <cellStyle name="Normal 3 4 14" xfId="13320"/>
    <cellStyle name="Normal 3 4 15" xfId="18249"/>
    <cellStyle name="Normal 3 4 2" xfId="68"/>
    <cellStyle name="Normal 3 4 2 10" xfId="10713"/>
    <cellStyle name="Normal 3 4 2 11" xfId="13336"/>
    <cellStyle name="Normal 3 4 2 12" xfId="18265"/>
    <cellStyle name="Normal 3 4 2 2" xfId="200"/>
    <cellStyle name="Normal 3 4 2 2 10" xfId="13425"/>
    <cellStyle name="Normal 3 4 2 2 11" xfId="18355"/>
    <cellStyle name="Normal 3 4 2 2 2" xfId="385"/>
    <cellStyle name="Normal 3 4 2 2 2 2" xfId="738"/>
    <cellStyle name="Normal 3 4 2 2 2 2 2" xfId="1970"/>
    <cellStyle name="Normal 3 4 2 2 2 2 2 2" xfId="4612"/>
    <cellStyle name="Normal 3 4 2 2 2 2 2 2 2" xfId="9893"/>
    <cellStyle name="Normal 3 4 2 2 2 2 2 2 2 2" xfId="28035"/>
    <cellStyle name="Normal 3 4 2 2 2 2 2 2 3" xfId="17649"/>
    <cellStyle name="Normal 3 4 2 2 2 2 2 2 4" xfId="22755"/>
    <cellStyle name="Normal 3 4 2 2 2 2 2 3" xfId="7252"/>
    <cellStyle name="Normal 3 4 2 2 2 2 2 3 2" xfId="25395"/>
    <cellStyle name="Normal 3 4 2 2 2 2 2 4" xfId="12541"/>
    <cellStyle name="Normal 3 4 2 2 2 2 2 5" xfId="15185"/>
    <cellStyle name="Normal 3 4 2 2 2 2 2 6" xfId="20115"/>
    <cellStyle name="Normal 3 4 2 2 2 2 3" xfId="3380"/>
    <cellStyle name="Normal 3 4 2 2 2 2 3 2" xfId="8661"/>
    <cellStyle name="Normal 3 4 2 2 2 2 3 2 2" xfId="26803"/>
    <cellStyle name="Normal 3 4 2 2 2 2 3 3" xfId="16417"/>
    <cellStyle name="Normal 3 4 2 2 2 2 3 4" xfId="21523"/>
    <cellStyle name="Normal 3 4 2 2 2 2 4" xfId="6020"/>
    <cellStyle name="Normal 3 4 2 2 2 2 4 2" xfId="24163"/>
    <cellStyle name="Normal 3 4 2 2 2 2 5" xfId="11309"/>
    <cellStyle name="Normal 3 4 2 2 2 2 6" xfId="13953"/>
    <cellStyle name="Normal 3 4 2 2 2 2 7" xfId="18883"/>
    <cellStyle name="Normal 3 4 2 2 2 3" xfId="1090"/>
    <cellStyle name="Normal 3 4 2 2 2 3 2" xfId="2322"/>
    <cellStyle name="Normal 3 4 2 2 2 3 2 2" xfId="4964"/>
    <cellStyle name="Normal 3 4 2 2 2 3 2 2 2" xfId="10245"/>
    <cellStyle name="Normal 3 4 2 2 2 3 2 2 2 2" xfId="28387"/>
    <cellStyle name="Normal 3 4 2 2 2 3 2 2 3" xfId="18001"/>
    <cellStyle name="Normal 3 4 2 2 2 3 2 2 4" xfId="23107"/>
    <cellStyle name="Normal 3 4 2 2 2 3 2 3" xfId="7604"/>
    <cellStyle name="Normal 3 4 2 2 2 3 2 3 2" xfId="25747"/>
    <cellStyle name="Normal 3 4 2 2 2 3 2 4" xfId="12893"/>
    <cellStyle name="Normal 3 4 2 2 2 3 2 5" xfId="15537"/>
    <cellStyle name="Normal 3 4 2 2 2 3 2 6" xfId="20467"/>
    <cellStyle name="Normal 3 4 2 2 2 3 3" xfId="3732"/>
    <cellStyle name="Normal 3 4 2 2 2 3 3 2" xfId="9013"/>
    <cellStyle name="Normal 3 4 2 2 2 3 3 2 2" xfId="27155"/>
    <cellStyle name="Normal 3 4 2 2 2 3 3 3" xfId="16769"/>
    <cellStyle name="Normal 3 4 2 2 2 3 3 4" xfId="21875"/>
    <cellStyle name="Normal 3 4 2 2 2 3 4" xfId="6372"/>
    <cellStyle name="Normal 3 4 2 2 2 3 4 2" xfId="24515"/>
    <cellStyle name="Normal 3 4 2 2 2 3 5" xfId="11661"/>
    <cellStyle name="Normal 3 4 2 2 2 3 6" xfId="14305"/>
    <cellStyle name="Normal 3 4 2 2 2 3 7" xfId="19235"/>
    <cellStyle name="Normal 3 4 2 2 2 4" xfId="1618"/>
    <cellStyle name="Normal 3 4 2 2 2 4 2" xfId="4260"/>
    <cellStyle name="Normal 3 4 2 2 2 4 2 2" xfId="9541"/>
    <cellStyle name="Normal 3 4 2 2 2 4 2 2 2" xfId="27683"/>
    <cellStyle name="Normal 3 4 2 2 2 4 2 3" xfId="17297"/>
    <cellStyle name="Normal 3 4 2 2 2 4 2 4" xfId="22403"/>
    <cellStyle name="Normal 3 4 2 2 2 4 3" xfId="6900"/>
    <cellStyle name="Normal 3 4 2 2 2 4 3 2" xfId="25043"/>
    <cellStyle name="Normal 3 4 2 2 2 4 4" xfId="12189"/>
    <cellStyle name="Normal 3 4 2 2 2 4 5" xfId="14833"/>
    <cellStyle name="Normal 3 4 2 2 2 4 6" xfId="19763"/>
    <cellStyle name="Normal 3 4 2 2 2 5" xfId="3027"/>
    <cellStyle name="Normal 3 4 2 2 2 5 2" xfId="8309"/>
    <cellStyle name="Normal 3 4 2 2 2 5 2 2" xfId="26451"/>
    <cellStyle name="Normal 3 4 2 2 2 5 3" xfId="16065"/>
    <cellStyle name="Normal 3 4 2 2 2 5 4" xfId="21171"/>
    <cellStyle name="Normal 3 4 2 2 2 6" xfId="5668"/>
    <cellStyle name="Normal 3 4 2 2 2 6 2" xfId="23811"/>
    <cellStyle name="Normal 3 4 2 2 2 7" xfId="10961"/>
    <cellStyle name="Normal 3 4 2 2 2 8" xfId="13601"/>
    <cellStyle name="Normal 3 4 2 2 2 9" xfId="18531"/>
    <cellStyle name="Normal 3 4 2 2 3" xfId="561"/>
    <cellStyle name="Normal 3 4 2 2 3 2" xfId="1266"/>
    <cellStyle name="Normal 3 4 2 2 3 2 2" xfId="2498"/>
    <cellStyle name="Normal 3 4 2 2 3 2 2 2" xfId="5140"/>
    <cellStyle name="Normal 3 4 2 2 3 2 2 2 2" xfId="10421"/>
    <cellStyle name="Normal 3 4 2 2 3 2 2 2 2 2" xfId="28563"/>
    <cellStyle name="Normal 3 4 2 2 3 2 2 2 3" xfId="18177"/>
    <cellStyle name="Normal 3 4 2 2 3 2 2 2 4" xfId="23283"/>
    <cellStyle name="Normal 3 4 2 2 3 2 2 3" xfId="7780"/>
    <cellStyle name="Normal 3 4 2 2 3 2 2 3 2" xfId="25923"/>
    <cellStyle name="Normal 3 4 2 2 3 2 2 4" xfId="13069"/>
    <cellStyle name="Normal 3 4 2 2 3 2 2 5" xfId="15713"/>
    <cellStyle name="Normal 3 4 2 2 3 2 2 6" xfId="20643"/>
    <cellStyle name="Normal 3 4 2 2 3 2 3" xfId="3908"/>
    <cellStyle name="Normal 3 4 2 2 3 2 3 2" xfId="9189"/>
    <cellStyle name="Normal 3 4 2 2 3 2 3 2 2" xfId="27331"/>
    <cellStyle name="Normal 3 4 2 2 3 2 3 3" xfId="16945"/>
    <cellStyle name="Normal 3 4 2 2 3 2 3 4" xfId="22051"/>
    <cellStyle name="Normal 3 4 2 2 3 2 4" xfId="6548"/>
    <cellStyle name="Normal 3 4 2 2 3 2 4 2" xfId="24691"/>
    <cellStyle name="Normal 3 4 2 2 3 2 5" xfId="11837"/>
    <cellStyle name="Normal 3 4 2 2 3 2 6" xfId="14481"/>
    <cellStyle name="Normal 3 4 2 2 3 2 7" xfId="19411"/>
    <cellStyle name="Normal 3 4 2 2 3 3" xfId="1794"/>
    <cellStyle name="Normal 3 4 2 2 3 3 2" xfId="4436"/>
    <cellStyle name="Normal 3 4 2 2 3 3 2 2" xfId="9717"/>
    <cellStyle name="Normal 3 4 2 2 3 3 2 2 2" xfId="27859"/>
    <cellStyle name="Normal 3 4 2 2 3 3 2 3" xfId="17473"/>
    <cellStyle name="Normal 3 4 2 2 3 3 2 4" xfId="22579"/>
    <cellStyle name="Normal 3 4 2 2 3 3 3" xfId="7076"/>
    <cellStyle name="Normal 3 4 2 2 3 3 3 2" xfId="25219"/>
    <cellStyle name="Normal 3 4 2 2 3 3 4" xfId="12365"/>
    <cellStyle name="Normal 3 4 2 2 3 3 5" xfId="15009"/>
    <cellStyle name="Normal 3 4 2 2 3 3 6" xfId="19939"/>
    <cellStyle name="Normal 3 4 2 2 3 4" xfId="3203"/>
    <cellStyle name="Normal 3 4 2 2 3 4 2" xfId="8485"/>
    <cellStyle name="Normal 3 4 2 2 3 4 2 2" xfId="26627"/>
    <cellStyle name="Normal 3 4 2 2 3 4 3" xfId="16241"/>
    <cellStyle name="Normal 3 4 2 2 3 4 4" xfId="21347"/>
    <cellStyle name="Normal 3 4 2 2 3 5" xfId="5844"/>
    <cellStyle name="Normal 3 4 2 2 3 5 2" xfId="23987"/>
    <cellStyle name="Normal 3 4 2 2 3 6" xfId="11133"/>
    <cellStyle name="Normal 3 4 2 2 3 7" xfId="13777"/>
    <cellStyle name="Normal 3 4 2 2 3 8" xfId="18707"/>
    <cellStyle name="Normal 3 4 2 2 4" xfId="914"/>
    <cellStyle name="Normal 3 4 2 2 4 2" xfId="2146"/>
    <cellStyle name="Normal 3 4 2 2 4 2 2" xfId="4788"/>
    <cellStyle name="Normal 3 4 2 2 4 2 2 2" xfId="10069"/>
    <cellStyle name="Normal 3 4 2 2 4 2 2 2 2" xfId="28211"/>
    <cellStyle name="Normal 3 4 2 2 4 2 2 3" xfId="17825"/>
    <cellStyle name="Normal 3 4 2 2 4 2 2 4" xfId="22931"/>
    <cellStyle name="Normal 3 4 2 2 4 2 3" xfId="7428"/>
    <cellStyle name="Normal 3 4 2 2 4 2 3 2" xfId="25571"/>
    <cellStyle name="Normal 3 4 2 2 4 2 4" xfId="12717"/>
    <cellStyle name="Normal 3 4 2 2 4 2 5" xfId="15361"/>
    <cellStyle name="Normal 3 4 2 2 4 2 6" xfId="20291"/>
    <cellStyle name="Normal 3 4 2 2 4 3" xfId="3556"/>
    <cellStyle name="Normal 3 4 2 2 4 3 2" xfId="8837"/>
    <cellStyle name="Normal 3 4 2 2 4 3 2 2" xfId="26979"/>
    <cellStyle name="Normal 3 4 2 2 4 3 3" xfId="16593"/>
    <cellStyle name="Normal 3 4 2 2 4 3 4" xfId="21699"/>
    <cellStyle name="Normal 3 4 2 2 4 4" xfId="6196"/>
    <cellStyle name="Normal 3 4 2 2 4 4 2" xfId="24339"/>
    <cellStyle name="Normal 3 4 2 2 4 5" xfId="11485"/>
    <cellStyle name="Normal 3 4 2 2 4 6" xfId="14129"/>
    <cellStyle name="Normal 3 4 2 2 4 7" xfId="19059"/>
    <cellStyle name="Normal 3 4 2 2 5" xfId="1442"/>
    <cellStyle name="Normal 3 4 2 2 5 2" xfId="4084"/>
    <cellStyle name="Normal 3 4 2 2 5 2 2" xfId="9365"/>
    <cellStyle name="Normal 3 4 2 2 5 2 2 2" xfId="27507"/>
    <cellStyle name="Normal 3 4 2 2 5 2 3" xfId="17121"/>
    <cellStyle name="Normal 3 4 2 2 5 2 4" xfId="22227"/>
    <cellStyle name="Normal 3 4 2 2 5 3" xfId="6724"/>
    <cellStyle name="Normal 3 4 2 2 5 3 2" xfId="24867"/>
    <cellStyle name="Normal 3 4 2 2 5 4" xfId="12013"/>
    <cellStyle name="Normal 3 4 2 2 5 5" xfId="14657"/>
    <cellStyle name="Normal 3 4 2 2 5 6" xfId="19587"/>
    <cellStyle name="Normal 3 4 2 2 6" xfId="2674"/>
    <cellStyle name="Normal 3 4 2 2 6 2" xfId="5316"/>
    <cellStyle name="Normal 3 4 2 2 6 2 2" xfId="10597"/>
    <cellStyle name="Normal 3 4 2 2 6 2 2 2" xfId="28739"/>
    <cellStyle name="Normal 3 4 2 2 6 2 3" xfId="23459"/>
    <cellStyle name="Normal 3 4 2 2 6 3" xfId="7956"/>
    <cellStyle name="Normal 3 4 2 2 6 3 2" xfId="26099"/>
    <cellStyle name="Normal 3 4 2 2 6 4" xfId="13245"/>
    <cellStyle name="Normal 3 4 2 2 6 5" xfId="15889"/>
    <cellStyle name="Normal 3 4 2 2 6 6" xfId="20819"/>
    <cellStyle name="Normal 3 4 2 2 7" xfId="2851"/>
    <cellStyle name="Normal 3 4 2 2 7 2" xfId="8133"/>
    <cellStyle name="Normal 3 4 2 2 7 2 2" xfId="26275"/>
    <cellStyle name="Normal 3 4 2 2 7 3" xfId="20995"/>
    <cellStyle name="Normal 3 4 2 2 8" xfId="5492"/>
    <cellStyle name="Normal 3 4 2 2 8 2" xfId="23635"/>
    <cellStyle name="Normal 3 4 2 2 9" xfId="10785"/>
    <cellStyle name="Normal 3 4 2 3" xfId="296"/>
    <cellStyle name="Normal 3 4 2 3 2" xfId="649"/>
    <cellStyle name="Normal 3 4 2 3 2 2" xfId="1881"/>
    <cellStyle name="Normal 3 4 2 3 2 2 2" xfId="4523"/>
    <cellStyle name="Normal 3 4 2 3 2 2 2 2" xfId="9804"/>
    <cellStyle name="Normal 3 4 2 3 2 2 2 2 2" xfId="27946"/>
    <cellStyle name="Normal 3 4 2 3 2 2 2 3" xfId="17560"/>
    <cellStyle name="Normal 3 4 2 3 2 2 2 4" xfId="22666"/>
    <cellStyle name="Normal 3 4 2 3 2 2 3" xfId="7163"/>
    <cellStyle name="Normal 3 4 2 3 2 2 3 2" xfId="25306"/>
    <cellStyle name="Normal 3 4 2 3 2 2 4" xfId="12452"/>
    <cellStyle name="Normal 3 4 2 3 2 2 5" xfId="15096"/>
    <cellStyle name="Normal 3 4 2 3 2 2 6" xfId="20026"/>
    <cellStyle name="Normal 3 4 2 3 2 3" xfId="3291"/>
    <cellStyle name="Normal 3 4 2 3 2 3 2" xfId="8572"/>
    <cellStyle name="Normal 3 4 2 3 2 3 2 2" xfId="26714"/>
    <cellStyle name="Normal 3 4 2 3 2 3 3" xfId="16328"/>
    <cellStyle name="Normal 3 4 2 3 2 3 4" xfId="21434"/>
    <cellStyle name="Normal 3 4 2 3 2 4" xfId="5931"/>
    <cellStyle name="Normal 3 4 2 3 2 4 2" xfId="24074"/>
    <cellStyle name="Normal 3 4 2 3 2 5" xfId="11220"/>
    <cellStyle name="Normal 3 4 2 3 2 6" xfId="13864"/>
    <cellStyle name="Normal 3 4 2 3 2 7" xfId="18794"/>
    <cellStyle name="Normal 3 4 2 3 3" xfId="1001"/>
    <cellStyle name="Normal 3 4 2 3 3 2" xfId="2233"/>
    <cellStyle name="Normal 3 4 2 3 3 2 2" xfId="4875"/>
    <cellStyle name="Normal 3 4 2 3 3 2 2 2" xfId="10156"/>
    <cellStyle name="Normal 3 4 2 3 3 2 2 2 2" xfId="28298"/>
    <cellStyle name="Normal 3 4 2 3 3 2 2 3" xfId="17912"/>
    <cellStyle name="Normal 3 4 2 3 3 2 2 4" xfId="23018"/>
    <cellStyle name="Normal 3 4 2 3 3 2 3" xfId="7515"/>
    <cellStyle name="Normal 3 4 2 3 3 2 3 2" xfId="25658"/>
    <cellStyle name="Normal 3 4 2 3 3 2 4" xfId="12804"/>
    <cellStyle name="Normal 3 4 2 3 3 2 5" xfId="15448"/>
    <cellStyle name="Normal 3 4 2 3 3 2 6" xfId="20378"/>
    <cellStyle name="Normal 3 4 2 3 3 3" xfId="3643"/>
    <cellStyle name="Normal 3 4 2 3 3 3 2" xfId="8924"/>
    <cellStyle name="Normal 3 4 2 3 3 3 2 2" xfId="27066"/>
    <cellStyle name="Normal 3 4 2 3 3 3 3" xfId="16680"/>
    <cellStyle name="Normal 3 4 2 3 3 3 4" xfId="21786"/>
    <cellStyle name="Normal 3 4 2 3 3 4" xfId="6283"/>
    <cellStyle name="Normal 3 4 2 3 3 4 2" xfId="24426"/>
    <cellStyle name="Normal 3 4 2 3 3 5" xfId="11572"/>
    <cellStyle name="Normal 3 4 2 3 3 6" xfId="14216"/>
    <cellStyle name="Normal 3 4 2 3 3 7" xfId="19146"/>
    <cellStyle name="Normal 3 4 2 3 4" xfId="1529"/>
    <cellStyle name="Normal 3 4 2 3 4 2" xfId="4171"/>
    <cellStyle name="Normal 3 4 2 3 4 2 2" xfId="9452"/>
    <cellStyle name="Normal 3 4 2 3 4 2 2 2" xfId="27594"/>
    <cellStyle name="Normal 3 4 2 3 4 2 3" xfId="17208"/>
    <cellStyle name="Normal 3 4 2 3 4 2 4" xfId="22314"/>
    <cellStyle name="Normal 3 4 2 3 4 3" xfId="6811"/>
    <cellStyle name="Normal 3 4 2 3 4 3 2" xfId="24954"/>
    <cellStyle name="Normal 3 4 2 3 4 4" xfId="12100"/>
    <cellStyle name="Normal 3 4 2 3 4 5" xfId="14744"/>
    <cellStyle name="Normal 3 4 2 3 4 6" xfId="19674"/>
    <cellStyle name="Normal 3 4 2 3 5" xfId="2938"/>
    <cellStyle name="Normal 3 4 2 3 5 2" xfId="8220"/>
    <cellStyle name="Normal 3 4 2 3 5 2 2" xfId="26362"/>
    <cellStyle name="Normal 3 4 2 3 5 3" xfId="15976"/>
    <cellStyle name="Normal 3 4 2 3 5 4" xfId="21082"/>
    <cellStyle name="Normal 3 4 2 3 6" xfId="5579"/>
    <cellStyle name="Normal 3 4 2 3 6 2" xfId="23722"/>
    <cellStyle name="Normal 3 4 2 3 7" xfId="10876"/>
    <cellStyle name="Normal 3 4 2 3 8" xfId="13512"/>
    <cellStyle name="Normal 3 4 2 3 9" xfId="18442"/>
    <cellStyle name="Normal 3 4 2 4" xfId="474"/>
    <cellStyle name="Normal 3 4 2 4 2" xfId="1179"/>
    <cellStyle name="Normal 3 4 2 4 2 2" xfId="2411"/>
    <cellStyle name="Normal 3 4 2 4 2 2 2" xfId="5053"/>
    <cellStyle name="Normal 3 4 2 4 2 2 2 2" xfId="10334"/>
    <cellStyle name="Normal 3 4 2 4 2 2 2 2 2" xfId="28476"/>
    <cellStyle name="Normal 3 4 2 4 2 2 2 3" xfId="18090"/>
    <cellStyle name="Normal 3 4 2 4 2 2 2 4" xfId="23196"/>
    <cellStyle name="Normal 3 4 2 4 2 2 3" xfId="7693"/>
    <cellStyle name="Normal 3 4 2 4 2 2 3 2" xfId="25836"/>
    <cellStyle name="Normal 3 4 2 4 2 2 4" xfId="12982"/>
    <cellStyle name="Normal 3 4 2 4 2 2 5" xfId="15626"/>
    <cellStyle name="Normal 3 4 2 4 2 2 6" xfId="20556"/>
    <cellStyle name="Normal 3 4 2 4 2 3" xfId="3821"/>
    <cellStyle name="Normal 3 4 2 4 2 3 2" xfId="9102"/>
    <cellStyle name="Normal 3 4 2 4 2 3 2 2" xfId="27244"/>
    <cellStyle name="Normal 3 4 2 4 2 3 3" xfId="16858"/>
    <cellStyle name="Normal 3 4 2 4 2 3 4" xfId="21964"/>
    <cellStyle name="Normal 3 4 2 4 2 4" xfId="6461"/>
    <cellStyle name="Normal 3 4 2 4 2 4 2" xfId="24604"/>
    <cellStyle name="Normal 3 4 2 4 2 5" xfId="11750"/>
    <cellStyle name="Normal 3 4 2 4 2 6" xfId="14394"/>
    <cellStyle name="Normal 3 4 2 4 2 7" xfId="19324"/>
    <cellStyle name="Normal 3 4 2 4 3" xfId="1707"/>
    <cellStyle name="Normal 3 4 2 4 3 2" xfId="4349"/>
    <cellStyle name="Normal 3 4 2 4 3 2 2" xfId="9630"/>
    <cellStyle name="Normal 3 4 2 4 3 2 2 2" xfId="27772"/>
    <cellStyle name="Normal 3 4 2 4 3 2 3" xfId="17386"/>
    <cellStyle name="Normal 3 4 2 4 3 2 4" xfId="22492"/>
    <cellStyle name="Normal 3 4 2 4 3 3" xfId="6989"/>
    <cellStyle name="Normal 3 4 2 4 3 3 2" xfId="25132"/>
    <cellStyle name="Normal 3 4 2 4 3 4" xfId="12278"/>
    <cellStyle name="Normal 3 4 2 4 3 5" xfId="14922"/>
    <cellStyle name="Normal 3 4 2 4 3 6" xfId="19852"/>
    <cellStyle name="Normal 3 4 2 4 4" xfId="3116"/>
    <cellStyle name="Normal 3 4 2 4 4 2" xfId="8398"/>
    <cellStyle name="Normal 3 4 2 4 4 2 2" xfId="26540"/>
    <cellStyle name="Normal 3 4 2 4 4 3" xfId="16154"/>
    <cellStyle name="Normal 3 4 2 4 4 4" xfId="21260"/>
    <cellStyle name="Normal 3 4 2 4 5" xfId="5757"/>
    <cellStyle name="Normal 3 4 2 4 5 2" xfId="23900"/>
    <cellStyle name="Normal 3 4 2 4 6" xfId="11050"/>
    <cellStyle name="Normal 3 4 2 4 7" xfId="13690"/>
    <cellStyle name="Normal 3 4 2 4 8" xfId="18620"/>
    <cellStyle name="Normal 3 4 2 5" xfId="827"/>
    <cellStyle name="Normal 3 4 2 5 2" xfId="2059"/>
    <cellStyle name="Normal 3 4 2 5 2 2" xfId="4701"/>
    <cellStyle name="Normal 3 4 2 5 2 2 2" xfId="9982"/>
    <cellStyle name="Normal 3 4 2 5 2 2 2 2" xfId="28124"/>
    <cellStyle name="Normal 3 4 2 5 2 2 3" xfId="17738"/>
    <cellStyle name="Normal 3 4 2 5 2 2 4" xfId="22844"/>
    <cellStyle name="Normal 3 4 2 5 2 3" xfId="7341"/>
    <cellStyle name="Normal 3 4 2 5 2 3 2" xfId="25484"/>
    <cellStyle name="Normal 3 4 2 5 2 4" xfId="12630"/>
    <cellStyle name="Normal 3 4 2 5 2 5" xfId="15274"/>
    <cellStyle name="Normal 3 4 2 5 2 6" xfId="20204"/>
    <cellStyle name="Normal 3 4 2 5 3" xfId="3469"/>
    <cellStyle name="Normal 3 4 2 5 3 2" xfId="8750"/>
    <cellStyle name="Normal 3 4 2 5 3 2 2" xfId="26892"/>
    <cellStyle name="Normal 3 4 2 5 3 3" xfId="16506"/>
    <cellStyle name="Normal 3 4 2 5 3 4" xfId="21612"/>
    <cellStyle name="Normal 3 4 2 5 4" xfId="6109"/>
    <cellStyle name="Normal 3 4 2 5 4 2" xfId="24252"/>
    <cellStyle name="Normal 3 4 2 5 5" xfId="11398"/>
    <cellStyle name="Normal 3 4 2 5 6" xfId="14042"/>
    <cellStyle name="Normal 3 4 2 5 7" xfId="18972"/>
    <cellStyle name="Normal 3 4 2 6" xfId="1353"/>
    <cellStyle name="Normal 3 4 2 6 2" xfId="3995"/>
    <cellStyle name="Normal 3 4 2 6 2 2" xfId="9276"/>
    <cellStyle name="Normal 3 4 2 6 2 2 2" xfId="27418"/>
    <cellStyle name="Normal 3 4 2 6 2 3" xfId="17032"/>
    <cellStyle name="Normal 3 4 2 6 2 4" xfId="22138"/>
    <cellStyle name="Normal 3 4 2 6 3" xfId="6635"/>
    <cellStyle name="Normal 3 4 2 6 3 2" xfId="24778"/>
    <cellStyle name="Normal 3 4 2 6 4" xfId="11924"/>
    <cellStyle name="Normal 3 4 2 6 5" xfId="14568"/>
    <cellStyle name="Normal 3 4 2 6 6" xfId="19498"/>
    <cellStyle name="Normal 3 4 2 7" xfId="2585"/>
    <cellStyle name="Normal 3 4 2 7 2" xfId="5227"/>
    <cellStyle name="Normal 3 4 2 7 2 2" xfId="10508"/>
    <cellStyle name="Normal 3 4 2 7 2 2 2" xfId="28650"/>
    <cellStyle name="Normal 3 4 2 7 2 3" xfId="23370"/>
    <cellStyle name="Normal 3 4 2 7 3" xfId="7867"/>
    <cellStyle name="Normal 3 4 2 7 3 2" xfId="26010"/>
    <cellStyle name="Normal 3 4 2 7 4" xfId="13156"/>
    <cellStyle name="Normal 3 4 2 7 5" xfId="15800"/>
    <cellStyle name="Normal 3 4 2 7 6" xfId="20730"/>
    <cellStyle name="Normal 3 4 2 8" xfId="2764"/>
    <cellStyle name="Normal 3 4 2 8 2" xfId="8046"/>
    <cellStyle name="Normal 3 4 2 8 2 2" xfId="26188"/>
    <cellStyle name="Normal 3 4 2 8 3" xfId="20908"/>
    <cellStyle name="Normal 3 4 2 9" xfId="5405"/>
    <cellStyle name="Normal 3 4 2 9 2" xfId="23548"/>
    <cellStyle name="Normal 3 4 3" xfId="85"/>
    <cellStyle name="Normal 3 4 3 10" xfId="10730"/>
    <cellStyle name="Normal 3 4 3 11" xfId="13353"/>
    <cellStyle name="Normal 3 4 3 12" xfId="18282"/>
    <cellStyle name="Normal 3 4 3 2" xfId="215"/>
    <cellStyle name="Normal 3 4 3 2 10" xfId="13440"/>
    <cellStyle name="Normal 3 4 3 2 11" xfId="18370"/>
    <cellStyle name="Normal 3 4 3 2 2" xfId="400"/>
    <cellStyle name="Normal 3 4 3 2 2 2" xfId="753"/>
    <cellStyle name="Normal 3 4 3 2 2 2 2" xfId="1985"/>
    <cellStyle name="Normal 3 4 3 2 2 2 2 2" xfId="4627"/>
    <cellStyle name="Normal 3 4 3 2 2 2 2 2 2" xfId="9908"/>
    <cellStyle name="Normal 3 4 3 2 2 2 2 2 2 2" xfId="28050"/>
    <cellStyle name="Normal 3 4 3 2 2 2 2 2 3" xfId="17664"/>
    <cellStyle name="Normal 3 4 3 2 2 2 2 2 4" xfId="22770"/>
    <cellStyle name="Normal 3 4 3 2 2 2 2 3" xfId="7267"/>
    <cellStyle name="Normal 3 4 3 2 2 2 2 3 2" xfId="25410"/>
    <cellStyle name="Normal 3 4 3 2 2 2 2 4" xfId="12556"/>
    <cellStyle name="Normal 3 4 3 2 2 2 2 5" xfId="15200"/>
    <cellStyle name="Normal 3 4 3 2 2 2 2 6" xfId="20130"/>
    <cellStyle name="Normal 3 4 3 2 2 2 3" xfId="3395"/>
    <cellStyle name="Normal 3 4 3 2 2 2 3 2" xfId="8676"/>
    <cellStyle name="Normal 3 4 3 2 2 2 3 2 2" xfId="26818"/>
    <cellStyle name="Normal 3 4 3 2 2 2 3 3" xfId="16432"/>
    <cellStyle name="Normal 3 4 3 2 2 2 3 4" xfId="21538"/>
    <cellStyle name="Normal 3 4 3 2 2 2 4" xfId="6035"/>
    <cellStyle name="Normal 3 4 3 2 2 2 4 2" xfId="24178"/>
    <cellStyle name="Normal 3 4 3 2 2 2 5" xfId="11324"/>
    <cellStyle name="Normal 3 4 3 2 2 2 6" xfId="13968"/>
    <cellStyle name="Normal 3 4 3 2 2 2 7" xfId="18898"/>
    <cellStyle name="Normal 3 4 3 2 2 3" xfId="1105"/>
    <cellStyle name="Normal 3 4 3 2 2 3 2" xfId="2337"/>
    <cellStyle name="Normal 3 4 3 2 2 3 2 2" xfId="4979"/>
    <cellStyle name="Normal 3 4 3 2 2 3 2 2 2" xfId="10260"/>
    <cellStyle name="Normal 3 4 3 2 2 3 2 2 2 2" xfId="28402"/>
    <cellStyle name="Normal 3 4 3 2 2 3 2 2 3" xfId="18016"/>
    <cellStyle name="Normal 3 4 3 2 2 3 2 2 4" xfId="23122"/>
    <cellStyle name="Normal 3 4 3 2 2 3 2 3" xfId="7619"/>
    <cellStyle name="Normal 3 4 3 2 2 3 2 3 2" xfId="25762"/>
    <cellStyle name="Normal 3 4 3 2 2 3 2 4" xfId="12908"/>
    <cellStyle name="Normal 3 4 3 2 2 3 2 5" xfId="15552"/>
    <cellStyle name="Normal 3 4 3 2 2 3 2 6" xfId="20482"/>
    <cellStyle name="Normal 3 4 3 2 2 3 3" xfId="3747"/>
    <cellStyle name="Normal 3 4 3 2 2 3 3 2" xfId="9028"/>
    <cellStyle name="Normal 3 4 3 2 2 3 3 2 2" xfId="27170"/>
    <cellStyle name="Normal 3 4 3 2 2 3 3 3" xfId="16784"/>
    <cellStyle name="Normal 3 4 3 2 2 3 3 4" xfId="21890"/>
    <cellStyle name="Normal 3 4 3 2 2 3 4" xfId="6387"/>
    <cellStyle name="Normal 3 4 3 2 2 3 4 2" xfId="24530"/>
    <cellStyle name="Normal 3 4 3 2 2 3 5" xfId="11676"/>
    <cellStyle name="Normal 3 4 3 2 2 3 6" xfId="14320"/>
    <cellStyle name="Normal 3 4 3 2 2 3 7" xfId="19250"/>
    <cellStyle name="Normal 3 4 3 2 2 4" xfId="1633"/>
    <cellStyle name="Normal 3 4 3 2 2 4 2" xfId="4275"/>
    <cellStyle name="Normal 3 4 3 2 2 4 2 2" xfId="9556"/>
    <cellStyle name="Normal 3 4 3 2 2 4 2 2 2" xfId="27698"/>
    <cellStyle name="Normal 3 4 3 2 2 4 2 3" xfId="17312"/>
    <cellStyle name="Normal 3 4 3 2 2 4 2 4" xfId="22418"/>
    <cellStyle name="Normal 3 4 3 2 2 4 3" xfId="6915"/>
    <cellStyle name="Normal 3 4 3 2 2 4 3 2" xfId="25058"/>
    <cellStyle name="Normal 3 4 3 2 2 4 4" xfId="12204"/>
    <cellStyle name="Normal 3 4 3 2 2 4 5" xfId="14848"/>
    <cellStyle name="Normal 3 4 3 2 2 4 6" xfId="19778"/>
    <cellStyle name="Normal 3 4 3 2 2 5" xfId="3042"/>
    <cellStyle name="Normal 3 4 3 2 2 5 2" xfId="8324"/>
    <cellStyle name="Normal 3 4 3 2 2 5 2 2" xfId="26466"/>
    <cellStyle name="Normal 3 4 3 2 2 5 3" xfId="16080"/>
    <cellStyle name="Normal 3 4 3 2 2 5 4" xfId="21186"/>
    <cellStyle name="Normal 3 4 3 2 2 6" xfId="5683"/>
    <cellStyle name="Normal 3 4 3 2 2 6 2" xfId="23826"/>
    <cellStyle name="Normal 3 4 3 2 2 7" xfId="10976"/>
    <cellStyle name="Normal 3 4 3 2 2 8" xfId="13616"/>
    <cellStyle name="Normal 3 4 3 2 2 9" xfId="18546"/>
    <cellStyle name="Normal 3 4 3 2 3" xfId="576"/>
    <cellStyle name="Normal 3 4 3 2 3 2" xfId="1281"/>
    <cellStyle name="Normal 3 4 3 2 3 2 2" xfId="2513"/>
    <cellStyle name="Normal 3 4 3 2 3 2 2 2" xfId="5155"/>
    <cellStyle name="Normal 3 4 3 2 3 2 2 2 2" xfId="10436"/>
    <cellStyle name="Normal 3 4 3 2 3 2 2 2 2 2" xfId="28578"/>
    <cellStyle name="Normal 3 4 3 2 3 2 2 2 3" xfId="18192"/>
    <cellStyle name="Normal 3 4 3 2 3 2 2 2 4" xfId="23298"/>
    <cellStyle name="Normal 3 4 3 2 3 2 2 3" xfId="7795"/>
    <cellStyle name="Normal 3 4 3 2 3 2 2 3 2" xfId="25938"/>
    <cellStyle name="Normal 3 4 3 2 3 2 2 4" xfId="13084"/>
    <cellStyle name="Normal 3 4 3 2 3 2 2 5" xfId="15728"/>
    <cellStyle name="Normal 3 4 3 2 3 2 2 6" xfId="20658"/>
    <cellStyle name="Normal 3 4 3 2 3 2 3" xfId="3923"/>
    <cellStyle name="Normal 3 4 3 2 3 2 3 2" xfId="9204"/>
    <cellStyle name="Normal 3 4 3 2 3 2 3 2 2" xfId="27346"/>
    <cellStyle name="Normal 3 4 3 2 3 2 3 3" xfId="16960"/>
    <cellStyle name="Normal 3 4 3 2 3 2 3 4" xfId="22066"/>
    <cellStyle name="Normal 3 4 3 2 3 2 4" xfId="6563"/>
    <cellStyle name="Normal 3 4 3 2 3 2 4 2" xfId="24706"/>
    <cellStyle name="Normal 3 4 3 2 3 2 5" xfId="11852"/>
    <cellStyle name="Normal 3 4 3 2 3 2 6" xfId="14496"/>
    <cellStyle name="Normal 3 4 3 2 3 2 7" xfId="19426"/>
    <cellStyle name="Normal 3 4 3 2 3 3" xfId="1809"/>
    <cellStyle name="Normal 3 4 3 2 3 3 2" xfId="4451"/>
    <cellStyle name="Normal 3 4 3 2 3 3 2 2" xfId="9732"/>
    <cellStyle name="Normal 3 4 3 2 3 3 2 2 2" xfId="27874"/>
    <cellStyle name="Normal 3 4 3 2 3 3 2 3" xfId="17488"/>
    <cellStyle name="Normal 3 4 3 2 3 3 2 4" xfId="22594"/>
    <cellStyle name="Normal 3 4 3 2 3 3 3" xfId="7091"/>
    <cellStyle name="Normal 3 4 3 2 3 3 3 2" xfId="25234"/>
    <cellStyle name="Normal 3 4 3 2 3 3 4" xfId="12380"/>
    <cellStyle name="Normal 3 4 3 2 3 3 5" xfId="15024"/>
    <cellStyle name="Normal 3 4 3 2 3 3 6" xfId="19954"/>
    <cellStyle name="Normal 3 4 3 2 3 4" xfId="3218"/>
    <cellStyle name="Normal 3 4 3 2 3 4 2" xfId="8500"/>
    <cellStyle name="Normal 3 4 3 2 3 4 2 2" xfId="26642"/>
    <cellStyle name="Normal 3 4 3 2 3 4 3" xfId="16256"/>
    <cellStyle name="Normal 3 4 3 2 3 4 4" xfId="21362"/>
    <cellStyle name="Normal 3 4 3 2 3 5" xfId="5859"/>
    <cellStyle name="Normal 3 4 3 2 3 5 2" xfId="24002"/>
    <cellStyle name="Normal 3 4 3 2 3 6" xfId="11148"/>
    <cellStyle name="Normal 3 4 3 2 3 7" xfId="13792"/>
    <cellStyle name="Normal 3 4 3 2 3 8" xfId="18722"/>
    <cellStyle name="Normal 3 4 3 2 4" xfId="929"/>
    <cellStyle name="Normal 3 4 3 2 4 2" xfId="2161"/>
    <cellStyle name="Normal 3 4 3 2 4 2 2" xfId="4803"/>
    <cellStyle name="Normal 3 4 3 2 4 2 2 2" xfId="10084"/>
    <cellStyle name="Normal 3 4 3 2 4 2 2 2 2" xfId="28226"/>
    <cellStyle name="Normal 3 4 3 2 4 2 2 3" xfId="17840"/>
    <cellStyle name="Normal 3 4 3 2 4 2 2 4" xfId="22946"/>
    <cellStyle name="Normal 3 4 3 2 4 2 3" xfId="7443"/>
    <cellStyle name="Normal 3 4 3 2 4 2 3 2" xfId="25586"/>
    <cellStyle name="Normal 3 4 3 2 4 2 4" xfId="12732"/>
    <cellStyle name="Normal 3 4 3 2 4 2 5" xfId="15376"/>
    <cellStyle name="Normal 3 4 3 2 4 2 6" xfId="20306"/>
    <cellStyle name="Normal 3 4 3 2 4 3" xfId="3571"/>
    <cellStyle name="Normal 3 4 3 2 4 3 2" xfId="8852"/>
    <cellStyle name="Normal 3 4 3 2 4 3 2 2" xfId="26994"/>
    <cellStyle name="Normal 3 4 3 2 4 3 3" xfId="16608"/>
    <cellStyle name="Normal 3 4 3 2 4 3 4" xfId="21714"/>
    <cellStyle name="Normal 3 4 3 2 4 4" xfId="6211"/>
    <cellStyle name="Normal 3 4 3 2 4 4 2" xfId="24354"/>
    <cellStyle name="Normal 3 4 3 2 4 5" xfId="11500"/>
    <cellStyle name="Normal 3 4 3 2 4 6" xfId="14144"/>
    <cellStyle name="Normal 3 4 3 2 4 7" xfId="19074"/>
    <cellStyle name="Normal 3 4 3 2 5" xfId="1457"/>
    <cellStyle name="Normal 3 4 3 2 5 2" xfId="4099"/>
    <cellStyle name="Normal 3 4 3 2 5 2 2" xfId="9380"/>
    <cellStyle name="Normal 3 4 3 2 5 2 2 2" xfId="27522"/>
    <cellStyle name="Normal 3 4 3 2 5 2 3" xfId="17136"/>
    <cellStyle name="Normal 3 4 3 2 5 2 4" xfId="22242"/>
    <cellStyle name="Normal 3 4 3 2 5 3" xfId="6739"/>
    <cellStyle name="Normal 3 4 3 2 5 3 2" xfId="24882"/>
    <cellStyle name="Normal 3 4 3 2 5 4" xfId="12028"/>
    <cellStyle name="Normal 3 4 3 2 5 5" xfId="14672"/>
    <cellStyle name="Normal 3 4 3 2 5 6" xfId="19602"/>
    <cellStyle name="Normal 3 4 3 2 6" xfId="2689"/>
    <cellStyle name="Normal 3 4 3 2 6 2" xfId="5331"/>
    <cellStyle name="Normal 3 4 3 2 6 2 2" xfId="10612"/>
    <cellStyle name="Normal 3 4 3 2 6 2 2 2" xfId="28754"/>
    <cellStyle name="Normal 3 4 3 2 6 2 3" xfId="23474"/>
    <cellStyle name="Normal 3 4 3 2 6 3" xfId="7971"/>
    <cellStyle name="Normal 3 4 3 2 6 3 2" xfId="26114"/>
    <cellStyle name="Normal 3 4 3 2 6 4" xfId="13260"/>
    <cellStyle name="Normal 3 4 3 2 6 5" xfId="15904"/>
    <cellStyle name="Normal 3 4 3 2 6 6" xfId="20834"/>
    <cellStyle name="Normal 3 4 3 2 7" xfId="2866"/>
    <cellStyle name="Normal 3 4 3 2 7 2" xfId="8148"/>
    <cellStyle name="Normal 3 4 3 2 7 2 2" xfId="26290"/>
    <cellStyle name="Normal 3 4 3 2 7 3" xfId="21010"/>
    <cellStyle name="Normal 3 4 3 2 8" xfId="5507"/>
    <cellStyle name="Normal 3 4 3 2 8 2" xfId="23650"/>
    <cellStyle name="Normal 3 4 3 2 9" xfId="10800"/>
    <cellStyle name="Normal 3 4 3 3" xfId="313"/>
    <cellStyle name="Normal 3 4 3 3 2" xfId="666"/>
    <cellStyle name="Normal 3 4 3 3 2 2" xfId="1898"/>
    <cellStyle name="Normal 3 4 3 3 2 2 2" xfId="4540"/>
    <cellStyle name="Normal 3 4 3 3 2 2 2 2" xfId="9821"/>
    <cellStyle name="Normal 3 4 3 3 2 2 2 2 2" xfId="27963"/>
    <cellStyle name="Normal 3 4 3 3 2 2 2 3" xfId="17577"/>
    <cellStyle name="Normal 3 4 3 3 2 2 2 4" xfId="22683"/>
    <cellStyle name="Normal 3 4 3 3 2 2 3" xfId="7180"/>
    <cellStyle name="Normal 3 4 3 3 2 2 3 2" xfId="25323"/>
    <cellStyle name="Normal 3 4 3 3 2 2 4" xfId="12469"/>
    <cellStyle name="Normal 3 4 3 3 2 2 5" xfId="15113"/>
    <cellStyle name="Normal 3 4 3 3 2 2 6" xfId="20043"/>
    <cellStyle name="Normal 3 4 3 3 2 3" xfId="3308"/>
    <cellStyle name="Normal 3 4 3 3 2 3 2" xfId="8589"/>
    <cellStyle name="Normal 3 4 3 3 2 3 2 2" xfId="26731"/>
    <cellStyle name="Normal 3 4 3 3 2 3 3" xfId="16345"/>
    <cellStyle name="Normal 3 4 3 3 2 3 4" xfId="21451"/>
    <cellStyle name="Normal 3 4 3 3 2 4" xfId="5948"/>
    <cellStyle name="Normal 3 4 3 3 2 4 2" xfId="24091"/>
    <cellStyle name="Normal 3 4 3 3 2 5" xfId="11237"/>
    <cellStyle name="Normal 3 4 3 3 2 6" xfId="13881"/>
    <cellStyle name="Normal 3 4 3 3 2 7" xfId="18811"/>
    <cellStyle name="Normal 3 4 3 3 3" xfId="1018"/>
    <cellStyle name="Normal 3 4 3 3 3 2" xfId="2250"/>
    <cellStyle name="Normal 3 4 3 3 3 2 2" xfId="4892"/>
    <cellStyle name="Normal 3 4 3 3 3 2 2 2" xfId="10173"/>
    <cellStyle name="Normal 3 4 3 3 3 2 2 2 2" xfId="28315"/>
    <cellStyle name="Normal 3 4 3 3 3 2 2 3" xfId="17929"/>
    <cellStyle name="Normal 3 4 3 3 3 2 2 4" xfId="23035"/>
    <cellStyle name="Normal 3 4 3 3 3 2 3" xfId="7532"/>
    <cellStyle name="Normal 3 4 3 3 3 2 3 2" xfId="25675"/>
    <cellStyle name="Normal 3 4 3 3 3 2 4" xfId="12821"/>
    <cellStyle name="Normal 3 4 3 3 3 2 5" xfId="15465"/>
    <cellStyle name="Normal 3 4 3 3 3 2 6" xfId="20395"/>
    <cellStyle name="Normal 3 4 3 3 3 3" xfId="3660"/>
    <cellStyle name="Normal 3 4 3 3 3 3 2" xfId="8941"/>
    <cellStyle name="Normal 3 4 3 3 3 3 2 2" xfId="27083"/>
    <cellStyle name="Normal 3 4 3 3 3 3 3" xfId="16697"/>
    <cellStyle name="Normal 3 4 3 3 3 3 4" xfId="21803"/>
    <cellStyle name="Normal 3 4 3 3 3 4" xfId="6300"/>
    <cellStyle name="Normal 3 4 3 3 3 4 2" xfId="24443"/>
    <cellStyle name="Normal 3 4 3 3 3 5" xfId="11589"/>
    <cellStyle name="Normal 3 4 3 3 3 6" xfId="14233"/>
    <cellStyle name="Normal 3 4 3 3 3 7" xfId="19163"/>
    <cellStyle name="Normal 3 4 3 3 4" xfId="1546"/>
    <cellStyle name="Normal 3 4 3 3 4 2" xfId="4188"/>
    <cellStyle name="Normal 3 4 3 3 4 2 2" xfId="9469"/>
    <cellStyle name="Normal 3 4 3 3 4 2 2 2" xfId="27611"/>
    <cellStyle name="Normal 3 4 3 3 4 2 3" xfId="17225"/>
    <cellStyle name="Normal 3 4 3 3 4 2 4" xfId="22331"/>
    <cellStyle name="Normal 3 4 3 3 4 3" xfId="6828"/>
    <cellStyle name="Normal 3 4 3 3 4 3 2" xfId="24971"/>
    <cellStyle name="Normal 3 4 3 3 4 4" xfId="12117"/>
    <cellStyle name="Normal 3 4 3 3 4 5" xfId="14761"/>
    <cellStyle name="Normal 3 4 3 3 4 6" xfId="19691"/>
    <cellStyle name="Normal 3 4 3 3 5" xfId="2955"/>
    <cellStyle name="Normal 3 4 3 3 5 2" xfId="8237"/>
    <cellStyle name="Normal 3 4 3 3 5 2 2" xfId="26379"/>
    <cellStyle name="Normal 3 4 3 3 5 3" xfId="15993"/>
    <cellStyle name="Normal 3 4 3 3 5 4" xfId="21099"/>
    <cellStyle name="Normal 3 4 3 3 6" xfId="5596"/>
    <cellStyle name="Normal 3 4 3 3 6 2" xfId="23739"/>
    <cellStyle name="Normal 3 4 3 3 7" xfId="10891"/>
    <cellStyle name="Normal 3 4 3 3 8" xfId="13529"/>
    <cellStyle name="Normal 3 4 3 3 9" xfId="18459"/>
    <cellStyle name="Normal 3 4 3 4" xfId="490"/>
    <cellStyle name="Normal 3 4 3 4 2" xfId="1195"/>
    <cellStyle name="Normal 3 4 3 4 2 2" xfId="2427"/>
    <cellStyle name="Normal 3 4 3 4 2 2 2" xfId="5069"/>
    <cellStyle name="Normal 3 4 3 4 2 2 2 2" xfId="10350"/>
    <cellStyle name="Normal 3 4 3 4 2 2 2 2 2" xfId="28492"/>
    <cellStyle name="Normal 3 4 3 4 2 2 2 3" xfId="18106"/>
    <cellStyle name="Normal 3 4 3 4 2 2 2 4" xfId="23212"/>
    <cellStyle name="Normal 3 4 3 4 2 2 3" xfId="7709"/>
    <cellStyle name="Normal 3 4 3 4 2 2 3 2" xfId="25852"/>
    <cellStyle name="Normal 3 4 3 4 2 2 4" xfId="12998"/>
    <cellStyle name="Normal 3 4 3 4 2 2 5" xfId="15642"/>
    <cellStyle name="Normal 3 4 3 4 2 2 6" xfId="20572"/>
    <cellStyle name="Normal 3 4 3 4 2 3" xfId="3837"/>
    <cellStyle name="Normal 3 4 3 4 2 3 2" xfId="9118"/>
    <cellStyle name="Normal 3 4 3 4 2 3 2 2" xfId="27260"/>
    <cellStyle name="Normal 3 4 3 4 2 3 3" xfId="16874"/>
    <cellStyle name="Normal 3 4 3 4 2 3 4" xfId="21980"/>
    <cellStyle name="Normal 3 4 3 4 2 4" xfId="6477"/>
    <cellStyle name="Normal 3 4 3 4 2 4 2" xfId="24620"/>
    <cellStyle name="Normal 3 4 3 4 2 5" xfId="11766"/>
    <cellStyle name="Normal 3 4 3 4 2 6" xfId="14410"/>
    <cellStyle name="Normal 3 4 3 4 2 7" xfId="19340"/>
    <cellStyle name="Normal 3 4 3 4 3" xfId="1723"/>
    <cellStyle name="Normal 3 4 3 4 3 2" xfId="4365"/>
    <cellStyle name="Normal 3 4 3 4 3 2 2" xfId="9646"/>
    <cellStyle name="Normal 3 4 3 4 3 2 2 2" xfId="27788"/>
    <cellStyle name="Normal 3 4 3 4 3 2 3" xfId="17402"/>
    <cellStyle name="Normal 3 4 3 4 3 2 4" xfId="22508"/>
    <cellStyle name="Normal 3 4 3 4 3 3" xfId="7005"/>
    <cellStyle name="Normal 3 4 3 4 3 3 2" xfId="25148"/>
    <cellStyle name="Normal 3 4 3 4 3 4" xfId="12294"/>
    <cellStyle name="Normal 3 4 3 4 3 5" xfId="14938"/>
    <cellStyle name="Normal 3 4 3 4 3 6" xfId="19868"/>
    <cellStyle name="Normal 3 4 3 4 4" xfId="3132"/>
    <cellStyle name="Normal 3 4 3 4 4 2" xfId="8414"/>
    <cellStyle name="Normal 3 4 3 4 4 2 2" xfId="26556"/>
    <cellStyle name="Normal 3 4 3 4 4 3" xfId="16170"/>
    <cellStyle name="Normal 3 4 3 4 4 4" xfId="21276"/>
    <cellStyle name="Normal 3 4 3 4 5" xfId="5773"/>
    <cellStyle name="Normal 3 4 3 4 5 2" xfId="23916"/>
    <cellStyle name="Normal 3 4 3 4 6" xfId="11064"/>
    <cellStyle name="Normal 3 4 3 4 7" xfId="13706"/>
    <cellStyle name="Normal 3 4 3 4 8" xfId="18636"/>
    <cellStyle name="Normal 3 4 3 5" xfId="843"/>
    <cellStyle name="Normal 3 4 3 5 2" xfId="2075"/>
    <cellStyle name="Normal 3 4 3 5 2 2" xfId="4717"/>
    <cellStyle name="Normal 3 4 3 5 2 2 2" xfId="9998"/>
    <cellStyle name="Normal 3 4 3 5 2 2 2 2" xfId="28140"/>
    <cellStyle name="Normal 3 4 3 5 2 2 3" xfId="17754"/>
    <cellStyle name="Normal 3 4 3 5 2 2 4" xfId="22860"/>
    <cellStyle name="Normal 3 4 3 5 2 3" xfId="7357"/>
    <cellStyle name="Normal 3 4 3 5 2 3 2" xfId="25500"/>
    <cellStyle name="Normal 3 4 3 5 2 4" xfId="12646"/>
    <cellStyle name="Normal 3 4 3 5 2 5" xfId="15290"/>
    <cellStyle name="Normal 3 4 3 5 2 6" xfId="20220"/>
    <cellStyle name="Normal 3 4 3 5 3" xfId="3485"/>
    <cellStyle name="Normal 3 4 3 5 3 2" xfId="8766"/>
    <cellStyle name="Normal 3 4 3 5 3 2 2" xfId="26908"/>
    <cellStyle name="Normal 3 4 3 5 3 3" xfId="16522"/>
    <cellStyle name="Normal 3 4 3 5 3 4" xfId="21628"/>
    <cellStyle name="Normal 3 4 3 5 4" xfId="6125"/>
    <cellStyle name="Normal 3 4 3 5 4 2" xfId="24268"/>
    <cellStyle name="Normal 3 4 3 5 5" xfId="11414"/>
    <cellStyle name="Normal 3 4 3 5 6" xfId="14058"/>
    <cellStyle name="Normal 3 4 3 5 7" xfId="18988"/>
    <cellStyle name="Normal 3 4 3 6" xfId="1370"/>
    <cellStyle name="Normal 3 4 3 6 2" xfId="4012"/>
    <cellStyle name="Normal 3 4 3 6 2 2" xfId="9293"/>
    <cellStyle name="Normal 3 4 3 6 2 2 2" xfId="27435"/>
    <cellStyle name="Normal 3 4 3 6 2 3" xfId="17049"/>
    <cellStyle name="Normal 3 4 3 6 2 4" xfId="22155"/>
    <cellStyle name="Normal 3 4 3 6 3" xfId="6652"/>
    <cellStyle name="Normal 3 4 3 6 3 2" xfId="24795"/>
    <cellStyle name="Normal 3 4 3 6 4" xfId="11941"/>
    <cellStyle name="Normal 3 4 3 6 5" xfId="14585"/>
    <cellStyle name="Normal 3 4 3 6 6" xfId="19515"/>
    <cellStyle name="Normal 3 4 3 7" xfId="2602"/>
    <cellStyle name="Normal 3 4 3 7 2" xfId="5244"/>
    <cellStyle name="Normal 3 4 3 7 2 2" xfId="10525"/>
    <cellStyle name="Normal 3 4 3 7 2 2 2" xfId="28667"/>
    <cellStyle name="Normal 3 4 3 7 2 3" xfId="23387"/>
    <cellStyle name="Normal 3 4 3 7 3" xfId="7884"/>
    <cellStyle name="Normal 3 4 3 7 3 2" xfId="26027"/>
    <cellStyle name="Normal 3 4 3 7 4" xfId="13173"/>
    <cellStyle name="Normal 3 4 3 7 5" xfId="15817"/>
    <cellStyle name="Normal 3 4 3 7 6" xfId="20747"/>
    <cellStyle name="Normal 3 4 3 8" xfId="2780"/>
    <cellStyle name="Normal 3 4 3 8 2" xfId="8062"/>
    <cellStyle name="Normal 3 4 3 8 2 2" xfId="26204"/>
    <cellStyle name="Normal 3 4 3 8 3" xfId="20924"/>
    <cellStyle name="Normal 3 4 3 9" xfId="5421"/>
    <cellStyle name="Normal 3 4 3 9 2" xfId="23564"/>
    <cellStyle name="Normal 3 4 4" xfId="98"/>
    <cellStyle name="Normal 3 4 4 10" xfId="10741"/>
    <cellStyle name="Normal 3 4 4 11" xfId="13365"/>
    <cellStyle name="Normal 3 4 4 12" xfId="18294"/>
    <cellStyle name="Normal 3 4 4 2" xfId="227"/>
    <cellStyle name="Normal 3 4 4 2 10" xfId="13452"/>
    <cellStyle name="Normal 3 4 4 2 11" xfId="18382"/>
    <cellStyle name="Normal 3 4 4 2 2" xfId="412"/>
    <cellStyle name="Normal 3 4 4 2 2 2" xfId="765"/>
    <cellStyle name="Normal 3 4 4 2 2 2 2" xfId="1997"/>
    <cellStyle name="Normal 3 4 4 2 2 2 2 2" xfId="4639"/>
    <cellStyle name="Normal 3 4 4 2 2 2 2 2 2" xfId="9920"/>
    <cellStyle name="Normal 3 4 4 2 2 2 2 2 2 2" xfId="28062"/>
    <cellStyle name="Normal 3 4 4 2 2 2 2 2 3" xfId="17676"/>
    <cellStyle name="Normal 3 4 4 2 2 2 2 2 4" xfId="22782"/>
    <cellStyle name="Normal 3 4 4 2 2 2 2 3" xfId="7279"/>
    <cellStyle name="Normal 3 4 4 2 2 2 2 3 2" xfId="25422"/>
    <cellStyle name="Normal 3 4 4 2 2 2 2 4" xfId="12568"/>
    <cellStyle name="Normal 3 4 4 2 2 2 2 5" xfId="15212"/>
    <cellStyle name="Normal 3 4 4 2 2 2 2 6" xfId="20142"/>
    <cellStyle name="Normal 3 4 4 2 2 2 3" xfId="3407"/>
    <cellStyle name="Normal 3 4 4 2 2 2 3 2" xfId="8688"/>
    <cellStyle name="Normal 3 4 4 2 2 2 3 2 2" xfId="26830"/>
    <cellStyle name="Normal 3 4 4 2 2 2 3 3" xfId="16444"/>
    <cellStyle name="Normal 3 4 4 2 2 2 3 4" xfId="21550"/>
    <cellStyle name="Normal 3 4 4 2 2 2 4" xfId="6047"/>
    <cellStyle name="Normal 3 4 4 2 2 2 4 2" xfId="24190"/>
    <cellStyle name="Normal 3 4 4 2 2 2 5" xfId="11336"/>
    <cellStyle name="Normal 3 4 4 2 2 2 6" xfId="13980"/>
    <cellStyle name="Normal 3 4 4 2 2 2 7" xfId="18910"/>
    <cellStyle name="Normal 3 4 4 2 2 3" xfId="1117"/>
    <cellStyle name="Normal 3 4 4 2 2 3 2" xfId="2349"/>
    <cellStyle name="Normal 3 4 4 2 2 3 2 2" xfId="4991"/>
    <cellStyle name="Normal 3 4 4 2 2 3 2 2 2" xfId="10272"/>
    <cellStyle name="Normal 3 4 4 2 2 3 2 2 2 2" xfId="28414"/>
    <cellStyle name="Normal 3 4 4 2 2 3 2 2 3" xfId="18028"/>
    <cellStyle name="Normal 3 4 4 2 2 3 2 2 4" xfId="23134"/>
    <cellStyle name="Normal 3 4 4 2 2 3 2 3" xfId="7631"/>
    <cellStyle name="Normal 3 4 4 2 2 3 2 3 2" xfId="25774"/>
    <cellStyle name="Normal 3 4 4 2 2 3 2 4" xfId="12920"/>
    <cellStyle name="Normal 3 4 4 2 2 3 2 5" xfId="15564"/>
    <cellStyle name="Normal 3 4 4 2 2 3 2 6" xfId="20494"/>
    <cellStyle name="Normal 3 4 4 2 2 3 3" xfId="3759"/>
    <cellStyle name="Normal 3 4 4 2 2 3 3 2" xfId="9040"/>
    <cellStyle name="Normal 3 4 4 2 2 3 3 2 2" xfId="27182"/>
    <cellStyle name="Normal 3 4 4 2 2 3 3 3" xfId="16796"/>
    <cellStyle name="Normal 3 4 4 2 2 3 3 4" xfId="21902"/>
    <cellStyle name="Normal 3 4 4 2 2 3 4" xfId="6399"/>
    <cellStyle name="Normal 3 4 4 2 2 3 4 2" xfId="24542"/>
    <cellStyle name="Normal 3 4 4 2 2 3 5" xfId="11688"/>
    <cellStyle name="Normal 3 4 4 2 2 3 6" xfId="14332"/>
    <cellStyle name="Normal 3 4 4 2 2 3 7" xfId="19262"/>
    <cellStyle name="Normal 3 4 4 2 2 4" xfId="1645"/>
    <cellStyle name="Normal 3 4 4 2 2 4 2" xfId="4287"/>
    <cellStyle name="Normal 3 4 4 2 2 4 2 2" xfId="9568"/>
    <cellStyle name="Normal 3 4 4 2 2 4 2 2 2" xfId="27710"/>
    <cellStyle name="Normal 3 4 4 2 2 4 2 3" xfId="17324"/>
    <cellStyle name="Normal 3 4 4 2 2 4 2 4" xfId="22430"/>
    <cellStyle name="Normal 3 4 4 2 2 4 3" xfId="6927"/>
    <cellStyle name="Normal 3 4 4 2 2 4 3 2" xfId="25070"/>
    <cellStyle name="Normal 3 4 4 2 2 4 4" xfId="12216"/>
    <cellStyle name="Normal 3 4 4 2 2 4 5" xfId="14860"/>
    <cellStyle name="Normal 3 4 4 2 2 4 6" xfId="19790"/>
    <cellStyle name="Normal 3 4 4 2 2 5" xfId="3054"/>
    <cellStyle name="Normal 3 4 4 2 2 5 2" xfId="8336"/>
    <cellStyle name="Normal 3 4 4 2 2 5 2 2" xfId="26478"/>
    <cellStyle name="Normal 3 4 4 2 2 5 3" xfId="16092"/>
    <cellStyle name="Normal 3 4 4 2 2 5 4" xfId="21198"/>
    <cellStyle name="Normal 3 4 4 2 2 6" xfId="5695"/>
    <cellStyle name="Normal 3 4 4 2 2 6 2" xfId="23838"/>
    <cellStyle name="Normal 3 4 4 2 2 7" xfId="10988"/>
    <cellStyle name="Normal 3 4 4 2 2 8" xfId="13628"/>
    <cellStyle name="Normal 3 4 4 2 2 9" xfId="18558"/>
    <cellStyle name="Normal 3 4 4 2 3" xfId="588"/>
    <cellStyle name="Normal 3 4 4 2 3 2" xfId="1293"/>
    <cellStyle name="Normal 3 4 4 2 3 2 2" xfId="2525"/>
    <cellStyle name="Normal 3 4 4 2 3 2 2 2" xfId="5167"/>
    <cellStyle name="Normal 3 4 4 2 3 2 2 2 2" xfId="10448"/>
    <cellStyle name="Normal 3 4 4 2 3 2 2 2 2 2" xfId="28590"/>
    <cellStyle name="Normal 3 4 4 2 3 2 2 2 3" xfId="18204"/>
    <cellStyle name="Normal 3 4 4 2 3 2 2 2 4" xfId="23310"/>
    <cellStyle name="Normal 3 4 4 2 3 2 2 3" xfId="7807"/>
    <cellStyle name="Normal 3 4 4 2 3 2 2 3 2" xfId="25950"/>
    <cellStyle name="Normal 3 4 4 2 3 2 2 4" xfId="13096"/>
    <cellStyle name="Normal 3 4 4 2 3 2 2 5" xfId="15740"/>
    <cellStyle name="Normal 3 4 4 2 3 2 2 6" xfId="20670"/>
    <cellStyle name="Normal 3 4 4 2 3 2 3" xfId="3935"/>
    <cellStyle name="Normal 3 4 4 2 3 2 3 2" xfId="9216"/>
    <cellStyle name="Normal 3 4 4 2 3 2 3 2 2" xfId="27358"/>
    <cellStyle name="Normal 3 4 4 2 3 2 3 3" xfId="16972"/>
    <cellStyle name="Normal 3 4 4 2 3 2 3 4" xfId="22078"/>
    <cellStyle name="Normal 3 4 4 2 3 2 4" xfId="6575"/>
    <cellStyle name="Normal 3 4 4 2 3 2 4 2" xfId="24718"/>
    <cellStyle name="Normal 3 4 4 2 3 2 5" xfId="11864"/>
    <cellStyle name="Normal 3 4 4 2 3 2 6" xfId="14508"/>
    <cellStyle name="Normal 3 4 4 2 3 2 7" xfId="19438"/>
    <cellStyle name="Normal 3 4 4 2 3 3" xfId="1821"/>
    <cellStyle name="Normal 3 4 4 2 3 3 2" xfId="4463"/>
    <cellStyle name="Normal 3 4 4 2 3 3 2 2" xfId="9744"/>
    <cellStyle name="Normal 3 4 4 2 3 3 2 2 2" xfId="27886"/>
    <cellStyle name="Normal 3 4 4 2 3 3 2 3" xfId="17500"/>
    <cellStyle name="Normal 3 4 4 2 3 3 2 4" xfId="22606"/>
    <cellStyle name="Normal 3 4 4 2 3 3 3" xfId="7103"/>
    <cellStyle name="Normal 3 4 4 2 3 3 3 2" xfId="25246"/>
    <cellStyle name="Normal 3 4 4 2 3 3 4" xfId="12392"/>
    <cellStyle name="Normal 3 4 4 2 3 3 5" xfId="15036"/>
    <cellStyle name="Normal 3 4 4 2 3 3 6" xfId="19966"/>
    <cellStyle name="Normal 3 4 4 2 3 4" xfId="3230"/>
    <cellStyle name="Normal 3 4 4 2 3 4 2" xfId="8512"/>
    <cellStyle name="Normal 3 4 4 2 3 4 2 2" xfId="26654"/>
    <cellStyle name="Normal 3 4 4 2 3 4 3" xfId="16268"/>
    <cellStyle name="Normal 3 4 4 2 3 4 4" xfId="21374"/>
    <cellStyle name="Normal 3 4 4 2 3 5" xfId="5871"/>
    <cellStyle name="Normal 3 4 4 2 3 5 2" xfId="24014"/>
    <cellStyle name="Normal 3 4 4 2 3 6" xfId="11160"/>
    <cellStyle name="Normal 3 4 4 2 3 7" xfId="13804"/>
    <cellStyle name="Normal 3 4 4 2 3 8" xfId="18734"/>
    <cellStyle name="Normal 3 4 4 2 4" xfId="941"/>
    <cellStyle name="Normal 3 4 4 2 4 2" xfId="2173"/>
    <cellStyle name="Normal 3 4 4 2 4 2 2" xfId="4815"/>
    <cellStyle name="Normal 3 4 4 2 4 2 2 2" xfId="10096"/>
    <cellStyle name="Normal 3 4 4 2 4 2 2 2 2" xfId="28238"/>
    <cellStyle name="Normal 3 4 4 2 4 2 2 3" xfId="17852"/>
    <cellStyle name="Normal 3 4 4 2 4 2 2 4" xfId="22958"/>
    <cellStyle name="Normal 3 4 4 2 4 2 3" xfId="7455"/>
    <cellStyle name="Normal 3 4 4 2 4 2 3 2" xfId="25598"/>
    <cellStyle name="Normal 3 4 4 2 4 2 4" xfId="12744"/>
    <cellStyle name="Normal 3 4 4 2 4 2 5" xfId="15388"/>
    <cellStyle name="Normal 3 4 4 2 4 2 6" xfId="20318"/>
    <cellStyle name="Normal 3 4 4 2 4 3" xfId="3583"/>
    <cellStyle name="Normal 3 4 4 2 4 3 2" xfId="8864"/>
    <cellStyle name="Normal 3 4 4 2 4 3 2 2" xfId="27006"/>
    <cellStyle name="Normal 3 4 4 2 4 3 3" xfId="16620"/>
    <cellStyle name="Normal 3 4 4 2 4 3 4" xfId="21726"/>
    <cellStyle name="Normal 3 4 4 2 4 4" xfId="6223"/>
    <cellStyle name="Normal 3 4 4 2 4 4 2" xfId="24366"/>
    <cellStyle name="Normal 3 4 4 2 4 5" xfId="11512"/>
    <cellStyle name="Normal 3 4 4 2 4 6" xfId="14156"/>
    <cellStyle name="Normal 3 4 4 2 4 7" xfId="19086"/>
    <cellStyle name="Normal 3 4 4 2 5" xfId="1469"/>
    <cellStyle name="Normal 3 4 4 2 5 2" xfId="4111"/>
    <cellStyle name="Normal 3 4 4 2 5 2 2" xfId="9392"/>
    <cellStyle name="Normal 3 4 4 2 5 2 2 2" xfId="27534"/>
    <cellStyle name="Normal 3 4 4 2 5 2 3" xfId="17148"/>
    <cellStyle name="Normal 3 4 4 2 5 2 4" xfId="22254"/>
    <cellStyle name="Normal 3 4 4 2 5 3" xfId="6751"/>
    <cellStyle name="Normal 3 4 4 2 5 3 2" xfId="24894"/>
    <cellStyle name="Normal 3 4 4 2 5 4" xfId="12040"/>
    <cellStyle name="Normal 3 4 4 2 5 5" xfId="14684"/>
    <cellStyle name="Normal 3 4 4 2 5 6" xfId="19614"/>
    <cellStyle name="Normal 3 4 4 2 6" xfId="2701"/>
    <cellStyle name="Normal 3 4 4 2 6 2" xfId="5343"/>
    <cellStyle name="Normal 3 4 4 2 6 2 2" xfId="10624"/>
    <cellStyle name="Normal 3 4 4 2 6 2 2 2" xfId="28766"/>
    <cellStyle name="Normal 3 4 4 2 6 2 3" xfId="23486"/>
    <cellStyle name="Normal 3 4 4 2 6 3" xfId="7983"/>
    <cellStyle name="Normal 3 4 4 2 6 3 2" xfId="26126"/>
    <cellStyle name="Normal 3 4 4 2 6 4" xfId="13272"/>
    <cellStyle name="Normal 3 4 4 2 6 5" xfId="15916"/>
    <cellStyle name="Normal 3 4 4 2 6 6" xfId="20846"/>
    <cellStyle name="Normal 3 4 4 2 7" xfId="2878"/>
    <cellStyle name="Normal 3 4 4 2 7 2" xfId="8160"/>
    <cellStyle name="Normal 3 4 4 2 7 2 2" xfId="26302"/>
    <cellStyle name="Normal 3 4 4 2 7 3" xfId="21022"/>
    <cellStyle name="Normal 3 4 4 2 8" xfId="5519"/>
    <cellStyle name="Normal 3 4 4 2 8 2" xfId="23662"/>
    <cellStyle name="Normal 3 4 4 2 9" xfId="10812"/>
    <cellStyle name="Normal 3 4 4 3" xfId="325"/>
    <cellStyle name="Normal 3 4 4 3 2" xfId="678"/>
    <cellStyle name="Normal 3 4 4 3 2 2" xfId="1910"/>
    <cellStyle name="Normal 3 4 4 3 2 2 2" xfId="4552"/>
    <cellStyle name="Normal 3 4 4 3 2 2 2 2" xfId="9833"/>
    <cellStyle name="Normal 3 4 4 3 2 2 2 2 2" xfId="27975"/>
    <cellStyle name="Normal 3 4 4 3 2 2 2 3" xfId="17589"/>
    <cellStyle name="Normal 3 4 4 3 2 2 2 4" xfId="22695"/>
    <cellStyle name="Normal 3 4 4 3 2 2 3" xfId="7192"/>
    <cellStyle name="Normal 3 4 4 3 2 2 3 2" xfId="25335"/>
    <cellStyle name="Normal 3 4 4 3 2 2 4" xfId="12481"/>
    <cellStyle name="Normal 3 4 4 3 2 2 5" xfId="15125"/>
    <cellStyle name="Normal 3 4 4 3 2 2 6" xfId="20055"/>
    <cellStyle name="Normal 3 4 4 3 2 3" xfId="3320"/>
    <cellStyle name="Normal 3 4 4 3 2 3 2" xfId="8601"/>
    <cellStyle name="Normal 3 4 4 3 2 3 2 2" xfId="26743"/>
    <cellStyle name="Normal 3 4 4 3 2 3 3" xfId="16357"/>
    <cellStyle name="Normal 3 4 4 3 2 3 4" xfId="21463"/>
    <cellStyle name="Normal 3 4 4 3 2 4" xfId="5960"/>
    <cellStyle name="Normal 3 4 4 3 2 4 2" xfId="24103"/>
    <cellStyle name="Normal 3 4 4 3 2 5" xfId="11249"/>
    <cellStyle name="Normal 3 4 4 3 2 6" xfId="13893"/>
    <cellStyle name="Normal 3 4 4 3 2 7" xfId="18823"/>
    <cellStyle name="Normal 3 4 4 3 3" xfId="1030"/>
    <cellStyle name="Normal 3 4 4 3 3 2" xfId="2262"/>
    <cellStyle name="Normal 3 4 4 3 3 2 2" xfId="4904"/>
    <cellStyle name="Normal 3 4 4 3 3 2 2 2" xfId="10185"/>
    <cellStyle name="Normal 3 4 4 3 3 2 2 2 2" xfId="28327"/>
    <cellStyle name="Normal 3 4 4 3 3 2 2 3" xfId="17941"/>
    <cellStyle name="Normal 3 4 4 3 3 2 2 4" xfId="23047"/>
    <cellStyle name="Normal 3 4 4 3 3 2 3" xfId="7544"/>
    <cellStyle name="Normal 3 4 4 3 3 2 3 2" xfId="25687"/>
    <cellStyle name="Normal 3 4 4 3 3 2 4" xfId="12833"/>
    <cellStyle name="Normal 3 4 4 3 3 2 5" xfId="15477"/>
    <cellStyle name="Normal 3 4 4 3 3 2 6" xfId="20407"/>
    <cellStyle name="Normal 3 4 4 3 3 3" xfId="3672"/>
    <cellStyle name="Normal 3 4 4 3 3 3 2" xfId="8953"/>
    <cellStyle name="Normal 3 4 4 3 3 3 2 2" xfId="27095"/>
    <cellStyle name="Normal 3 4 4 3 3 3 3" xfId="16709"/>
    <cellStyle name="Normal 3 4 4 3 3 3 4" xfId="21815"/>
    <cellStyle name="Normal 3 4 4 3 3 4" xfId="6312"/>
    <cellStyle name="Normal 3 4 4 3 3 4 2" xfId="24455"/>
    <cellStyle name="Normal 3 4 4 3 3 5" xfId="11601"/>
    <cellStyle name="Normal 3 4 4 3 3 6" xfId="14245"/>
    <cellStyle name="Normal 3 4 4 3 3 7" xfId="19175"/>
    <cellStyle name="Normal 3 4 4 3 4" xfId="1558"/>
    <cellStyle name="Normal 3 4 4 3 4 2" xfId="4200"/>
    <cellStyle name="Normal 3 4 4 3 4 2 2" xfId="9481"/>
    <cellStyle name="Normal 3 4 4 3 4 2 2 2" xfId="27623"/>
    <cellStyle name="Normal 3 4 4 3 4 2 3" xfId="17237"/>
    <cellStyle name="Normal 3 4 4 3 4 2 4" xfId="22343"/>
    <cellStyle name="Normal 3 4 4 3 4 3" xfId="6840"/>
    <cellStyle name="Normal 3 4 4 3 4 3 2" xfId="24983"/>
    <cellStyle name="Normal 3 4 4 3 4 4" xfId="12129"/>
    <cellStyle name="Normal 3 4 4 3 4 5" xfId="14773"/>
    <cellStyle name="Normal 3 4 4 3 4 6" xfId="19703"/>
    <cellStyle name="Normal 3 4 4 3 5" xfId="2967"/>
    <cellStyle name="Normal 3 4 4 3 5 2" xfId="8249"/>
    <cellStyle name="Normal 3 4 4 3 5 2 2" xfId="26391"/>
    <cellStyle name="Normal 3 4 4 3 5 3" xfId="16005"/>
    <cellStyle name="Normal 3 4 4 3 5 4" xfId="21111"/>
    <cellStyle name="Normal 3 4 4 3 6" xfId="5608"/>
    <cellStyle name="Normal 3 4 4 3 6 2" xfId="23751"/>
    <cellStyle name="Normal 3 4 4 3 7" xfId="10903"/>
    <cellStyle name="Normal 3 4 4 3 8" xfId="13541"/>
    <cellStyle name="Normal 3 4 4 3 9" xfId="18471"/>
    <cellStyle name="Normal 3 4 4 4" xfId="501"/>
    <cellStyle name="Normal 3 4 4 4 2" xfId="1206"/>
    <cellStyle name="Normal 3 4 4 4 2 2" xfId="2438"/>
    <cellStyle name="Normal 3 4 4 4 2 2 2" xfId="5080"/>
    <cellStyle name="Normal 3 4 4 4 2 2 2 2" xfId="10361"/>
    <cellStyle name="Normal 3 4 4 4 2 2 2 2 2" xfId="28503"/>
    <cellStyle name="Normal 3 4 4 4 2 2 2 3" xfId="18117"/>
    <cellStyle name="Normal 3 4 4 4 2 2 2 4" xfId="23223"/>
    <cellStyle name="Normal 3 4 4 4 2 2 3" xfId="7720"/>
    <cellStyle name="Normal 3 4 4 4 2 2 3 2" xfId="25863"/>
    <cellStyle name="Normal 3 4 4 4 2 2 4" xfId="13009"/>
    <cellStyle name="Normal 3 4 4 4 2 2 5" xfId="15653"/>
    <cellStyle name="Normal 3 4 4 4 2 2 6" xfId="20583"/>
    <cellStyle name="Normal 3 4 4 4 2 3" xfId="3848"/>
    <cellStyle name="Normal 3 4 4 4 2 3 2" xfId="9129"/>
    <cellStyle name="Normal 3 4 4 4 2 3 2 2" xfId="27271"/>
    <cellStyle name="Normal 3 4 4 4 2 3 3" xfId="16885"/>
    <cellStyle name="Normal 3 4 4 4 2 3 4" xfId="21991"/>
    <cellStyle name="Normal 3 4 4 4 2 4" xfId="6488"/>
    <cellStyle name="Normal 3 4 4 4 2 4 2" xfId="24631"/>
    <cellStyle name="Normal 3 4 4 4 2 5" xfId="11777"/>
    <cellStyle name="Normal 3 4 4 4 2 6" xfId="14421"/>
    <cellStyle name="Normal 3 4 4 4 2 7" xfId="19351"/>
    <cellStyle name="Normal 3 4 4 4 3" xfId="1734"/>
    <cellStyle name="Normal 3 4 4 4 3 2" xfId="4376"/>
    <cellStyle name="Normal 3 4 4 4 3 2 2" xfId="9657"/>
    <cellStyle name="Normal 3 4 4 4 3 2 2 2" xfId="27799"/>
    <cellStyle name="Normal 3 4 4 4 3 2 3" xfId="17413"/>
    <cellStyle name="Normal 3 4 4 4 3 2 4" xfId="22519"/>
    <cellStyle name="Normal 3 4 4 4 3 3" xfId="7016"/>
    <cellStyle name="Normal 3 4 4 4 3 3 2" xfId="25159"/>
    <cellStyle name="Normal 3 4 4 4 3 4" xfId="12305"/>
    <cellStyle name="Normal 3 4 4 4 3 5" xfId="14949"/>
    <cellStyle name="Normal 3 4 4 4 3 6" xfId="19879"/>
    <cellStyle name="Normal 3 4 4 4 4" xfId="3143"/>
    <cellStyle name="Normal 3 4 4 4 4 2" xfId="8425"/>
    <cellStyle name="Normal 3 4 4 4 4 2 2" xfId="26567"/>
    <cellStyle name="Normal 3 4 4 4 4 3" xfId="16181"/>
    <cellStyle name="Normal 3 4 4 4 4 4" xfId="21287"/>
    <cellStyle name="Normal 3 4 4 4 5" xfId="5784"/>
    <cellStyle name="Normal 3 4 4 4 5 2" xfId="23927"/>
    <cellStyle name="Normal 3 4 4 4 6" xfId="11075"/>
    <cellStyle name="Normal 3 4 4 4 7" xfId="13717"/>
    <cellStyle name="Normal 3 4 4 4 8" xfId="18647"/>
    <cellStyle name="Normal 3 4 4 5" xfId="854"/>
    <cellStyle name="Normal 3 4 4 5 2" xfId="2086"/>
    <cellStyle name="Normal 3 4 4 5 2 2" xfId="4728"/>
    <cellStyle name="Normal 3 4 4 5 2 2 2" xfId="10009"/>
    <cellStyle name="Normal 3 4 4 5 2 2 2 2" xfId="28151"/>
    <cellStyle name="Normal 3 4 4 5 2 2 3" xfId="17765"/>
    <cellStyle name="Normal 3 4 4 5 2 2 4" xfId="22871"/>
    <cellStyle name="Normal 3 4 4 5 2 3" xfId="7368"/>
    <cellStyle name="Normal 3 4 4 5 2 3 2" xfId="25511"/>
    <cellStyle name="Normal 3 4 4 5 2 4" xfId="12657"/>
    <cellStyle name="Normal 3 4 4 5 2 5" xfId="15301"/>
    <cellStyle name="Normal 3 4 4 5 2 6" xfId="20231"/>
    <cellStyle name="Normal 3 4 4 5 3" xfId="3496"/>
    <cellStyle name="Normal 3 4 4 5 3 2" xfId="8777"/>
    <cellStyle name="Normal 3 4 4 5 3 2 2" xfId="26919"/>
    <cellStyle name="Normal 3 4 4 5 3 3" xfId="16533"/>
    <cellStyle name="Normal 3 4 4 5 3 4" xfId="21639"/>
    <cellStyle name="Normal 3 4 4 5 4" xfId="6136"/>
    <cellStyle name="Normal 3 4 4 5 4 2" xfId="24279"/>
    <cellStyle name="Normal 3 4 4 5 5" xfId="11425"/>
    <cellStyle name="Normal 3 4 4 5 6" xfId="14069"/>
    <cellStyle name="Normal 3 4 4 5 7" xfId="18999"/>
    <cellStyle name="Normal 3 4 4 6" xfId="1382"/>
    <cellStyle name="Normal 3 4 4 6 2" xfId="4024"/>
    <cellStyle name="Normal 3 4 4 6 2 2" xfId="9305"/>
    <cellStyle name="Normal 3 4 4 6 2 2 2" xfId="27447"/>
    <cellStyle name="Normal 3 4 4 6 2 3" xfId="17061"/>
    <cellStyle name="Normal 3 4 4 6 2 4" xfId="22167"/>
    <cellStyle name="Normal 3 4 4 6 3" xfId="6664"/>
    <cellStyle name="Normal 3 4 4 6 3 2" xfId="24807"/>
    <cellStyle name="Normal 3 4 4 6 4" xfId="11953"/>
    <cellStyle name="Normal 3 4 4 6 5" xfId="14597"/>
    <cellStyle name="Normal 3 4 4 6 6" xfId="19527"/>
    <cellStyle name="Normal 3 4 4 7" xfId="2614"/>
    <cellStyle name="Normal 3 4 4 7 2" xfId="5256"/>
    <cellStyle name="Normal 3 4 4 7 2 2" xfId="10537"/>
    <cellStyle name="Normal 3 4 4 7 2 2 2" xfId="28679"/>
    <cellStyle name="Normal 3 4 4 7 2 3" xfId="23399"/>
    <cellStyle name="Normal 3 4 4 7 3" xfId="7896"/>
    <cellStyle name="Normal 3 4 4 7 3 2" xfId="26039"/>
    <cellStyle name="Normal 3 4 4 7 4" xfId="13185"/>
    <cellStyle name="Normal 3 4 4 7 5" xfId="15829"/>
    <cellStyle name="Normal 3 4 4 7 6" xfId="20759"/>
    <cellStyle name="Normal 3 4 4 8" xfId="2791"/>
    <cellStyle name="Normal 3 4 4 8 2" xfId="8073"/>
    <cellStyle name="Normal 3 4 4 8 2 2" xfId="26215"/>
    <cellStyle name="Normal 3 4 4 8 3" xfId="20935"/>
    <cellStyle name="Normal 3 4 4 9" xfId="5432"/>
    <cellStyle name="Normal 3 4 4 9 2" xfId="23575"/>
    <cellStyle name="Normal 3 4 5" xfId="183"/>
    <cellStyle name="Normal 3 4 5 10" xfId="13409"/>
    <cellStyle name="Normal 3 4 5 11" xfId="18339"/>
    <cellStyle name="Normal 3 4 5 2" xfId="369"/>
    <cellStyle name="Normal 3 4 5 2 2" xfId="722"/>
    <cellStyle name="Normal 3 4 5 2 2 2" xfId="1954"/>
    <cellStyle name="Normal 3 4 5 2 2 2 2" xfId="4596"/>
    <cellStyle name="Normal 3 4 5 2 2 2 2 2" xfId="9877"/>
    <cellStyle name="Normal 3 4 5 2 2 2 2 2 2" xfId="28019"/>
    <cellStyle name="Normal 3 4 5 2 2 2 2 3" xfId="17633"/>
    <cellStyle name="Normal 3 4 5 2 2 2 2 4" xfId="22739"/>
    <cellStyle name="Normal 3 4 5 2 2 2 3" xfId="7236"/>
    <cellStyle name="Normal 3 4 5 2 2 2 3 2" xfId="25379"/>
    <cellStyle name="Normal 3 4 5 2 2 2 4" xfId="12525"/>
    <cellStyle name="Normal 3 4 5 2 2 2 5" xfId="15169"/>
    <cellStyle name="Normal 3 4 5 2 2 2 6" xfId="20099"/>
    <cellStyle name="Normal 3 4 5 2 2 3" xfId="3364"/>
    <cellStyle name="Normal 3 4 5 2 2 3 2" xfId="8645"/>
    <cellStyle name="Normal 3 4 5 2 2 3 2 2" xfId="26787"/>
    <cellStyle name="Normal 3 4 5 2 2 3 3" xfId="16401"/>
    <cellStyle name="Normal 3 4 5 2 2 3 4" xfId="21507"/>
    <cellStyle name="Normal 3 4 5 2 2 4" xfId="6004"/>
    <cellStyle name="Normal 3 4 5 2 2 4 2" xfId="24147"/>
    <cellStyle name="Normal 3 4 5 2 2 5" xfId="11293"/>
    <cellStyle name="Normal 3 4 5 2 2 6" xfId="13937"/>
    <cellStyle name="Normal 3 4 5 2 2 7" xfId="18867"/>
    <cellStyle name="Normal 3 4 5 2 3" xfId="1074"/>
    <cellStyle name="Normal 3 4 5 2 3 2" xfId="2306"/>
    <cellStyle name="Normal 3 4 5 2 3 2 2" xfId="4948"/>
    <cellStyle name="Normal 3 4 5 2 3 2 2 2" xfId="10229"/>
    <cellStyle name="Normal 3 4 5 2 3 2 2 2 2" xfId="28371"/>
    <cellStyle name="Normal 3 4 5 2 3 2 2 3" xfId="17985"/>
    <cellStyle name="Normal 3 4 5 2 3 2 2 4" xfId="23091"/>
    <cellStyle name="Normal 3 4 5 2 3 2 3" xfId="7588"/>
    <cellStyle name="Normal 3 4 5 2 3 2 3 2" xfId="25731"/>
    <cellStyle name="Normal 3 4 5 2 3 2 4" xfId="12877"/>
    <cellStyle name="Normal 3 4 5 2 3 2 5" xfId="15521"/>
    <cellStyle name="Normal 3 4 5 2 3 2 6" xfId="20451"/>
    <cellStyle name="Normal 3 4 5 2 3 3" xfId="3716"/>
    <cellStyle name="Normal 3 4 5 2 3 3 2" xfId="8997"/>
    <cellStyle name="Normal 3 4 5 2 3 3 2 2" xfId="27139"/>
    <cellStyle name="Normal 3 4 5 2 3 3 3" xfId="16753"/>
    <cellStyle name="Normal 3 4 5 2 3 3 4" xfId="21859"/>
    <cellStyle name="Normal 3 4 5 2 3 4" xfId="6356"/>
    <cellStyle name="Normal 3 4 5 2 3 4 2" xfId="24499"/>
    <cellStyle name="Normal 3 4 5 2 3 5" xfId="11645"/>
    <cellStyle name="Normal 3 4 5 2 3 6" xfId="14289"/>
    <cellStyle name="Normal 3 4 5 2 3 7" xfId="19219"/>
    <cellStyle name="Normal 3 4 5 2 4" xfId="1602"/>
    <cellStyle name="Normal 3 4 5 2 4 2" xfId="4244"/>
    <cellStyle name="Normal 3 4 5 2 4 2 2" xfId="9525"/>
    <cellStyle name="Normal 3 4 5 2 4 2 2 2" xfId="27667"/>
    <cellStyle name="Normal 3 4 5 2 4 2 3" xfId="17281"/>
    <cellStyle name="Normal 3 4 5 2 4 2 4" xfId="22387"/>
    <cellStyle name="Normal 3 4 5 2 4 3" xfId="6884"/>
    <cellStyle name="Normal 3 4 5 2 4 3 2" xfId="25027"/>
    <cellStyle name="Normal 3 4 5 2 4 4" xfId="12173"/>
    <cellStyle name="Normal 3 4 5 2 4 5" xfId="14817"/>
    <cellStyle name="Normal 3 4 5 2 4 6" xfId="19747"/>
    <cellStyle name="Normal 3 4 5 2 5" xfId="3011"/>
    <cellStyle name="Normal 3 4 5 2 5 2" xfId="8293"/>
    <cellStyle name="Normal 3 4 5 2 5 2 2" xfId="26435"/>
    <cellStyle name="Normal 3 4 5 2 5 3" xfId="16049"/>
    <cellStyle name="Normal 3 4 5 2 5 4" xfId="21155"/>
    <cellStyle name="Normal 3 4 5 2 6" xfId="5652"/>
    <cellStyle name="Normal 3 4 5 2 6 2" xfId="23795"/>
    <cellStyle name="Normal 3 4 5 2 7" xfId="10947"/>
    <cellStyle name="Normal 3 4 5 2 8" xfId="13585"/>
    <cellStyle name="Normal 3 4 5 2 9" xfId="18515"/>
    <cellStyle name="Normal 3 4 5 3" xfId="545"/>
    <cellStyle name="Normal 3 4 5 3 2" xfId="1250"/>
    <cellStyle name="Normal 3 4 5 3 2 2" xfId="2482"/>
    <cellStyle name="Normal 3 4 5 3 2 2 2" xfId="5124"/>
    <cellStyle name="Normal 3 4 5 3 2 2 2 2" xfId="10405"/>
    <cellStyle name="Normal 3 4 5 3 2 2 2 2 2" xfId="28547"/>
    <cellStyle name="Normal 3 4 5 3 2 2 2 3" xfId="18161"/>
    <cellStyle name="Normal 3 4 5 3 2 2 2 4" xfId="23267"/>
    <cellStyle name="Normal 3 4 5 3 2 2 3" xfId="7764"/>
    <cellStyle name="Normal 3 4 5 3 2 2 3 2" xfId="25907"/>
    <cellStyle name="Normal 3 4 5 3 2 2 4" xfId="13053"/>
    <cellStyle name="Normal 3 4 5 3 2 2 5" xfId="15697"/>
    <cellStyle name="Normal 3 4 5 3 2 2 6" xfId="20627"/>
    <cellStyle name="Normal 3 4 5 3 2 3" xfId="3892"/>
    <cellStyle name="Normal 3 4 5 3 2 3 2" xfId="9173"/>
    <cellStyle name="Normal 3 4 5 3 2 3 2 2" xfId="27315"/>
    <cellStyle name="Normal 3 4 5 3 2 3 3" xfId="16929"/>
    <cellStyle name="Normal 3 4 5 3 2 3 4" xfId="22035"/>
    <cellStyle name="Normal 3 4 5 3 2 4" xfId="6532"/>
    <cellStyle name="Normal 3 4 5 3 2 4 2" xfId="24675"/>
    <cellStyle name="Normal 3 4 5 3 2 5" xfId="11821"/>
    <cellStyle name="Normal 3 4 5 3 2 6" xfId="14465"/>
    <cellStyle name="Normal 3 4 5 3 2 7" xfId="19395"/>
    <cellStyle name="Normal 3 4 5 3 3" xfId="1778"/>
    <cellStyle name="Normal 3 4 5 3 3 2" xfId="4420"/>
    <cellStyle name="Normal 3 4 5 3 3 2 2" xfId="9701"/>
    <cellStyle name="Normal 3 4 5 3 3 2 2 2" xfId="27843"/>
    <cellStyle name="Normal 3 4 5 3 3 2 3" xfId="17457"/>
    <cellStyle name="Normal 3 4 5 3 3 2 4" xfId="22563"/>
    <cellStyle name="Normal 3 4 5 3 3 3" xfId="7060"/>
    <cellStyle name="Normal 3 4 5 3 3 3 2" xfId="25203"/>
    <cellStyle name="Normal 3 4 5 3 3 4" xfId="12349"/>
    <cellStyle name="Normal 3 4 5 3 3 5" xfId="14993"/>
    <cellStyle name="Normal 3 4 5 3 3 6" xfId="19923"/>
    <cellStyle name="Normal 3 4 5 3 4" xfId="3187"/>
    <cellStyle name="Normal 3 4 5 3 4 2" xfId="8469"/>
    <cellStyle name="Normal 3 4 5 3 4 2 2" xfId="26611"/>
    <cellStyle name="Normal 3 4 5 3 4 3" xfId="16225"/>
    <cellStyle name="Normal 3 4 5 3 4 4" xfId="21331"/>
    <cellStyle name="Normal 3 4 5 3 5" xfId="5828"/>
    <cellStyle name="Normal 3 4 5 3 5 2" xfId="23971"/>
    <cellStyle name="Normal 3 4 5 3 6" xfId="11119"/>
    <cellStyle name="Normal 3 4 5 3 7" xfId="13761"/>
    <cellStyle name="Normal 3 4 5 3 8" xfId="18691"/>
    <cellStyle name="Normal 3 4 5 4" xfId="898"/>
    <cellStyle name="Normal 3 4 5 4 2" xfId="2130"/>
    <cellStyle name="Normal 3 4 5 4 2 2" xfId="4772"/>
    <cellStyle name="Normal 3 4 5 4 2 2 2" xfId="10053"/>
    <cellStyle name="Normal 3 4 5 4 2 2 2 2" xfId="28195"/>
    <cellStyle name="Normal 3 4 5 4 2 2 3" xfId="17809"/>
    <cellStyle name="Normal 3 4 5 4 2 2 4" xfId="22915"/>
    <cellStyle name="Normal 3 4 5 4 2 3" xfId="7412"/>
    <cellStyle name="Normal 3 4 5 4 2 3 2" xfId="25555"/>
    <cellStyle name="Normal 3 4 5 4 2 4" xfId="12701"/>
    <cellStyle name="Normal 3 4 5 4 2 5" xfId="15345"/>
    <cellStyle name="Normal 3 4 5 4 2 6" xfId="20275"/>
    <cellStyle name="Normal 3 4 5 4 3" xfId="3540"/>
    <cellStyle name="Normal 3 4 5 4 3 2" xfId="8821"/>
    <cellStyle name="Normal 3 4 5 4 3 2 2" xfId="26963"/>
    <cellStyle name="Normal 3 4 5 4 3 3" xfId="16577"/>
    <cellStyle name="Normal 3 4 5 4 3 4" xfId="21683"/>
    <cellStyle name="Normal 3 4 5 4 4" xfId="6180"/>
    <cellStyle name="Normal 3 4 5 4 4 2" xfId="24323"/>
    <cellStyle name="Normal 3 4 5 4 5" xfId="11469"/>
    <cellStyle name="Normal 3 4 5 4 6" xfId="14113"/>
    <cellStyle name="Normal 3 4 5 4 7" xfId="19043"/>
    <cellStyle name="Normal 3 4 5 5" xfId="1426"/>
    <cellStyle name="Normal 3 4 5 5 2" xfId="4068"/>
    <cellStyle name="Normal 3 4 5 5 2 2" xfId="9349"/>
    <cellStyle name="Normal 3 4 5 5 2 2 2" xfId="27491"/>
    <cellStyle name="Normal 3 4 5 5 2 3" xfId="17105"/>
    <cellStyle name="Normal 3 4 5 5 2 4" xfId="22211"/>
    <cellStyle name="Normal 3 4 5 5 3" xfId="6708"/>
    <cellStyle name="Normal 3 4 5 5 3 2" xfId="24851"/>
    <cellStyle name="Normal 3 4 5 5 4" xfId="11997"/>
    <cellStyle name="Normal 3 4 5 5 5" xfId="14641"/>
    <cellStyle name="Normal 3 4 5 5 6" xfId="19571"/>
    <cellStyle name="Normal 3 4 5 6" xfId="2658"/>
    <cellStyle name="Normal 3 4 5 6 2" xfId="5300"/>
    <cellStyle name="Normal 3 4 5 6 2 2" xfId="10581"/>
    <cellStyle name="Normal 3 4 5 6 2 2 2" xfId="28723"/>
    <cellStyle name="Normal 3 4 5 6 2 3" xfId="23443"/>
    <cellStyle name="Normal 3 4 5 6 3" xfId="7940"/>
    <cellStyle name="Normal 3 4 5 6 3 2" xfId="26083"/>
    <cellStyle name="Normal 3 4 5 6 4" xfId="13229"/>
    <cellStyle name="Normal 3 4 5 6 5" xfId="15873"/>
    <cellStyle name="Normal 3 4 5 6 6" xfId="20803"/>
    <cellStyle name="Normal 3 4 5 7" xfId="2835"/>
    <cellStyle name="Normal 3 4 5 7 2" xfId="8117"/>
    <cellStyle name="Normal 3 4 5 7 2 2" xfId="26259"/>
    <cellStyle name="Normal 3 4 5 7 3" xfId="20979"/>
    <cellStyle name="Normal 3 4 5 8" xfId="5476"/>
    <cellStyle name="Normal 3 4 5 8 2" xfId="23619"/>
    <cellStyle name="Normal 3 4 5 9" xfId="10769"/>
    <cellStyle name="Normal 3 4 6" xfId="281"/>
    <cellStyle name="Normal 3 4 6 2" xfId="633"/>
    <cellStyle name="Normal 3 4 6 2 2" xfId="1865"/>
    <cellStyle name="Normal 3 4 6 2 2 2" xfId="4507"/>
    <cellStyle name="Normal 3 4 6 2 2 2 2" xfId="9788"/>
    <cellStyle name="Normal 3 4 6 2 2 2 2 2" xfId="27930"/>
    <cellStyle name="Normal 3 4 6 2 2 2 3" xfId="17544"/>
    <cellStyle name="Normal 3 4 6 2 2 2 4" xfId="22650"/>
    <cellStyle name="Normal 3 4 6 2 2 3" xfId="7147"/>
    <cellStyle name="Normal 3 4 6 2 2 3 2" xfId="25290"/>
    <cellStyle name="Normal 3 4 6 2 2 4" xfId="12436"/>
    <cellStyle name="Normal 3 4 6 2 2 5" xfId="15080"/>
    <cellStyle name="Normal 3 4 6 2 2 6" xfId="20010"/>
    <cellStyle name="Normal 3 4 6 2 3" xfId="3275"/>
    <cellStyle name="Normal 3 4 6 2 3 2" xfId="8556"/>
    <cellStyle name="Normal 3 4 6 2 3 2 2" xfId="26698"/>
    <cellStyle name="Normal 3 4 6 2 3 3" xfId="16312"/>
    <cellStyle name="Normal 3 4 6 2 3 4" xfId="21418"/>
    <cellStyle name="Normal 3 4 6 2 4" xfId="5915"/>
    <cellStyle name="Normal 3 4 6 2 4 2" xfId="24058"/>
    <cellStyle name="Normal 3 4 6 2 5" xfId="11204"/>
    <cellStyle name="Normal 3 4 6 2 6" xfId="13848"/>
    <cellStyle name="Normal 3 4 6 2 7" xfId="18778"/>
    <cellStyle name="Normal 3 4 6 3" xfId="985"/>
    <cellStyle name="Normal 3 4 6 3 2" xfId="2217"/>
    <cellStyle name="Normal 3 4 6 3 2 2" xfId="4859"/>
    <cellStyle name="Normal 3 4 6 3 2 2 2" xfId="10140"/>
    <cellStyle name="Normal 3 4 6 3 2 2 2 2" xfId="28282"/>
    <cellStyle name="Normal 3 4 6 3 2 2 3" xfId="17896"/>
    <cellStyle name="Normal 3 4 6 3 2 2 4" xfId="23002"/>
    <cellStyle name="Normal 3 4 6 3 2 3" xfId="7499"/>
    <cellStyle name="Normal 3 4 6 3 2 3 2" xfId="25642"/>
    <cellStyle name="Normal 3 4 6 3 2 4" xfId="12788"/>
    <cellStyle name="Normal 3 4 6 3 2 5" xfId="15432"/>
    <cellStyle name="Normal 3 4 6 3 2 6" xfId="20362"/>
    <cellStyle name="Normal 3 4 6 3 3" xfId="3627"/>
    <cellStyle name="Normal 3 4 6 3 3 2" xfId="8908"/>
    <cellStyle name="Normal 3 4 6 3 3 2 2" xfId="27050"/>
    <cellStyle name="Normal 3 4 6 3 3 3" xfId="16664"/>
    <cellStyle name="Normal 3 4 6 3 3 4" xfId="21770"/>
    <cellStyle name="Normal 3 4 6 3 4" xfId="6267"/>
    <cellStyle name="Normal 3 4 6 3 4 2" xfId="24410"/>
    <cellStyle name="Normal 3 4 6 3 5" xfId="11556"/>
    <cellStyle name="Normal 3 4 6 3 6" xfId="14200"/>
    <cellStyle name="Normal 3 4 6 3 7" xfId="19130"/>
    <cellStyle name="Normal 3 4 6 4" xfId="1513"/>
    <cellStyle name="Normal 3 4 6 4 2" xfId="4155"/>
    <cellStyle name="Normal 3 4 6 4 2 2" xfId="9436"/>
    <cellStyle name="Normal 3 4 6 4 2 2 2" xfId="27578"/>
    <cellStyle name="Normal 3 4 6 4 2 3" xfId="17192"/>
    <cellStyle name="Normal 3 4 6 4 2 4" xfId="22298"/>
    <cellStyle name="Normal 3 4 6 4 3" xfId="6795"/>
    <cellStyle name="Normal 3 4 6 4 3 2" xfId="24938"/>
    <cellStyle name="Normal 3 4 6 4 4" xfId="12084"/>
    <cellStyle name="Normal 3 4 6 4 5" xfId="14728"/>
    <cellStyle name="Normal 3 4 6 4 6" xfId="19658"/>
    <cellStyle name="Normal 3 4 6 5" xfId="2922"/>
    <cellStyle name="Normal 3 4 6 5 2" xfId="8204"/>
    <cellStyle name="Normal 3 4 6 5 2 2" xfId="26346"/>
    <cellStyle name="Normal 3 4 6 5 3" xfId="15960"/>
    <cellStyle name="Normal 3 4 6 5 4" xfId="21066"/>
    <cellStyle name="Normal 3 4 6 6" xfId="5563"/>
    <cellStyle name="Normal 3 4 6 6 2" xfId="23706"/>
    <cellStyle name="Normal 3 4 6 7" xfId="10861"/>
    <cellStyle name="Normal 3 4 6 8" xfId="13496"/>
    <cellStyle name="Normal 3 4 6 9" xfId="18427"/>
    <cellStyle name="Normal 3 4 7" xfId="456"/>
    <cellStyle name="Normal 3 4 7 2" xfId="1161"/>
    <cellStyle name="Normal 3 4 7 2 2" xfId="2393"/>
    <cellStyle name="Normal 3 4 7 2 2 2" xfId="5035"/>
    <cellStyle name="Normal 3 4 7 2 2 2 2" xfId="10316"/>
    <cellStyle name="Normal 3 4 7 2 2 2 2 2" xfId="28458"/>
    <cellStyle name="Normal 3 4 7 2 2 2 3" xfId="18072"/>
    <cellStyle name="Normal 3 4 7 2 2 2 4" xfId="23178"/>
    <cellStyle name="Normal 3 4 7 2 2 3" xfId="7675"/>
    <cellStyle name="Normal 3 4 7 2 2 3 2" xfId="25818"/>
    <cellStyle name="Normal 3 4 7 2 2 4" xfId="12964"/>
    <cellStyle name="Normal 3 4 7 2 2 5" xfId="15608"/>
    <cellStyle name="Normal 3 4 7 2 2 6" xfId="20538"/>
    <cellStyle name="Normal 3 4 7 2 3" xfId="3803"/>
    <cellStyle name="Normal 3 4 7 2 3 2" xfId="9084"/>
    <cellStyle name="Normal 3 4 7 2 3 2 2" xfId="27226"/>
    <cellStyle name="Normal 3 4 7 2 3 3" xfId="16840"/>
    <cellStyle name="Normal 3 4 7 2 3 4" xfId="21946"/>
    <cellStyle name="Normal 3 4 7 2 4" xfId="6443"/>
    <cellStyle name="Normal 3 4 7 2 4 2" xfId="24586"/>
    <cellStyle name="Normal 3 4 7 2 5" xfId="11732"/>
    <cellStyle name="Normal 3 4 7 2 6" xfId="14376"/>
    <cellStyle name="Normal 3 4 7 2 7" xfId="19306"/>
    <cellStyle name="Normal 3 4 7 3" xfId="1689"/>
    <cellStyle name="Normal 3 4 7 3 2" xfId="4331"/>
    <cellStyle name="Normal 3 4 7 3 2 2" xfId="9612"/>
    <cellStyle name="Normal 3 4 7 3 2 2 2" xfId="27754"/>
    <cellStyle name="Normal 3 4 7 3 2 3" xfId="17368"/>
    <cellStyle name="Normal 3 4 7 3 2 4" xfId="22474"/>
    <cellStyle name="Normal 3 4 7 3 3" xfId="6971"/>
    <cellStyle name="Normal 3 4 7 3 3 2" xfId="25114"/>
    <cellStyle name="Normal 3 4 7 3 4" xfId="12260"/>
    <cellStyle name="Normal 3 4 7 3 5" xfId="14904"/>
    <cellStyle name="Normal 3 4 7 3 6" xfId="19834"/>
    <cellStyle name="Normal 3 4 7 4" xfId="3098"/>
    <cellStyle name="Normal 3 4 7 4 2" xfId="8380"/>
    <cellStyle name="Normal 3 4 7 4 2 2" xfId="26522"/>
    <cellStyle name="Normal 3 4 7 4 3" xfId="16136"/>
    <cellStyle name="Normal 3 4 7 4 4" xfId="21242"/>
    <cellStyle name="Normal 3 4 7 5" xfId="5739"/>
    <cellStyle name="Normal 3 4 7 5 2" xfId="23882"/>
    <cellStyle name="Normal 3 4 7 6" xfId="11032"/>
    <cellStyle name="Normal 3 4 7 7" xfId="13672"/>
    <cellStyle name="Normal 3 4 7 8" xfId="18602"/>
    <cellStyle name="Normal 3 4 8" xfId="809"/>
    <cellStyle name="Normal 3 4 8 2" xfId="2041"/>
    <cellStyle name="Normal 3 4 8 2 2" xfId="4683"/>
    <cellStyle name="Normal 3 4 8 2 2 2" xfId="9964"/>
    <cellStyle name="Normal 3 4 8 2 2 2 2" xfId="28106"/>
    <cellStyle name="Normal 3 4 8 2 2 3" xfId="17720"/>
    <cellStyle name="Normal 3 4 8 2 2 4" xfId="22826"/>
    <cellStyle name="Normal 3 4 8 2 3" xfId="7323"/>
    <cellStyle name="Normal 3 4 8 2 3 2" xfId="25466"/>
    <cellStyle name="Normal 3 4 8 2 4" xfId="12612"/>
    <cellStyle name="Normal 3 4 8 2 5" xfId="15256"/>
    <cellStyle name="Normal 3 4 8 2 6" xfId="20186"/>
    <cellStyle name="Normal 3 4 8 3" xfId="3451"/>
    <cellStyle name="Normal 3 4 8 3 2" xfId="8732"/>
    <cellStyle name="Normal 3 4 8 3 2 2" xfId="26874"/>
    <cellStyle name="Normal 3 4 8 3 3" xfId="16488"/>
    <cellStyle name="Normal 3 4 8 3 4" xfId="21594"/>
    <cellStyle name="Normal 3 4 8 4" xfId="6091"/>
    <cellStyle name="Normal 3 4 8 4 2" xfId="24234"/>
    <cellStyle name="Normal 3 4 8 5" xfId="11380"/>
    <cellStyle name="Normal 3 4 8 6" xfId="14024"/>
    <cellStyle name="Normal 3 4 8 7" xfId="18954"/>
    <cellStyle name="Normal 3 4 9" xfId="1337"/>
    <cellStyle name="Normal 3 4 9 2" xfId="3979"/>
    <cellStyle name="Normal 3 4 9 2 2" xfId="9260"/>
    <cellStyle name="Normal 3 4 9 2 2 2" xfId="27402"/>
    <cellStyle name="Normal 3 4 9 2 3" xfId="17016"/>
    <cellStyle name="Normal 3 4 9 2 4" xfId="22122"/>
    <cellStyle name="Normal 3 4 9 3" xfId="6619"/>
    <cellStyle name="Normal 3 4 9 3 2" xfId="24762"/>
    <cellStyle name="Normal 3 4 9 4" xfId="11908"/>
    <cellStyle name="Normal 3 4 9 5" xfId="14552"/>
    <cellStyle name="Normal 3 4 9 6" xfId="19482"/>
    <cellStyle name="Normal 3 5" xfId="58"/>
    <cellStyle name="Normal 3 5 2" xfId="104"/>
    <cellStyle name="Normal 3 5 3" xfId="153"/>
    <cellStyle name="Normal 3 6" xfId="61"/>
    <cellStyle name="Normal 3 6 10" xfId="2757"/>
    <cellStyle name="Normal 3 6 10 2" xfId="8039"/>
    <cellStyle name="Normal 3 6 10 2 2" xfId="26181"/>
    <cellStyle name="Normal 3 6 10 3" xfId="20901"/>
    <cellStyle name="Normal 3 6 11" xfId="5398"/>
    <cellStyle name="Normal 3 6 11 2" xfId="23541"/>
    <cellStyle name="Normal 3 6 12" xfId="13329"/>
    <cellStyle name="Normal 3 6 13" xfId="18258"/>
    <cellStyle name="Normal 3 6 2" xfId="97"/>
    <cellStyle name="Normal 3 6 3" xfId="152"/>
    <cellStyle name="Normal 3 6 3 10" xfId="10707"/>
    <cellStyle name="Normal 3 6 3 11" xfId="13385"/>
    <cellStyle name="Normal 3 6 3 12" xfId="18314"/>
    <cellStyle name="Normal 3 6 3 2" xfId="247"/>
    <cellStyle name="Normal 3 6 3 2 10" xfId="13472"/>
    <cellStyle name="Normal 3 6 3 2 11" xfId="18402"/>
    <cellStyle name="Normal 3 6 3 2 2" xfId="432"/>
    <cellStyle name="Normal 3 6 3 2 2 2" xfId="785"/>
    <cellStyle name="Normal 3 6 3 2 2 2 2" xfId="2017"/>
    <cellStyle name="Normal 3 6 3 2 2 2 2 2" xfId="4659"/>
    <cellStyle name="Normal 3 6 3 2 2 2 2 2 2" xfId="9940"/>
    <cellStyle name="Normal 3 6 3 2 2 2 2 2 2 2" xfId="28082"/>
    <cellStyle name="Normal 3 6 3 2 2 2 2 2 3" xfId="17696"/>
    <cellStyle name="Normal 3 6 3 2 2 2 2 2 4" xfId="22802"/>
    <cellStyle name="Normal 3 6 3 2 2 2 2 3" xfId="7299"/>
    <cellStyle name="Normal 3 6 3 2 2 2 2 3 2" xfId="25442"/>
    <cellStyle name="Normal 3 6 3 2 2 2 2 4" xfId="12588"/>
    <cellStyle name="Normal 3 6 3 2 2 2 2 5" xfId="15232"/>
    <cellStyle name="Normal 3 6 3 2 2 2 2 6" xfId="20162"/>
    <cellStyle name="Normal 3 6 3 2 2 2 3" xfId="3427"/>
    <cellStyle name="Normal 3 6 3 2 2 2 3 2" xfId="8708"/>
    <cellStyle name="Normal 3 6 3 2 2 2 3 2 2" xfId="26850"/>
    <cellStyle name="Normal 3 6 3 2 2 2 3 3" xfId="16464"/>
    <cellStyle name="Normal 3 6 3 2 2 2 3 4" xfId="21570"/>
    <cellStyle name="Normal 3 6 3 2 2 2 4" xfId="6067"/>
    <cellStyle name="Normal 3 6 3 2 2 2 4 2" xfId="24210"/>
    <cellStyle name="Normal 3 6 3 2 2 2 5" xfId="11356"/>
    <cellStyle name="Normal 3 6 3 2 2 2 6" xfId="14000"/>
    <cellStyle name="Normal 3 6 3 2 2 2 7" xfId="18930"/>
    <cellStyle name="Normal 3 6 3 2 2 3" xfId="1137"/>
    <cellStyle name="Normal 3 6 3 2 2 3 2" xfId="2369"/>
    <cellStyle name="Normal 3 6 3 2 2 3 2 2" xfId="5011"/>
    <cellStyle name="Normal 3 6 3 2 2 3 2 2 2" xfId="10292"/>
    <cellStyle name="Normal 3 6 3 2 2 3 2 2 2 2" xfId="28434"/>
    <cellStyle name="Normal 3 6 3 2 2 3 2 2 3" xfId="18048"/>
    <cellStyle name="Normal 3 6 3 2 2 3 2 2 4" xfId="23154"/>
    <cellStyle name="Normal 3 6 3 2 2 3 2 3" xfId="7651"/>
    <cellStyle name="Normal 3 6 3 2 2 3 2 3 2" xfId="25794"/>
    <cellStyle name="Normal 3 6 3 2 2 3 2 4" xfId="12940"/>
    <cellStyle name="Normal 3 6 3 2 2 3 2 5" xfId="15584"/>
    <cellStyle name="Normal 3 6 3 2 2 3 2 6" xfId="20514"/>
    <cellStyle name="Normal 3 6 3 2 2 3 3" xfId="3779"/>
    <cellStyle name="Normal 3 6 3 2 2 3 3 2" xfId="9060"/>
    <cellStyle name="Normal 3 6 3 2 2 3 3 2 2" xfId="27202"/>
    <cellStyle name="Normal 3 6 3 2 2 3 3 3" xfId="16816"/>
    <cellStyle name="Normal 3 6 3 2 2 3 3 4" xfId="21922"/>
    <cellStyle name="Normal 3 6 3 2 2 3 4" xfId="6419"/>
    <cellStyle name="Normal 3 6 3 2 2 3 4 2" xfId="24562"/>
    <cellStyle name="Normal 3 6 3 2 2 3 5" xfId="11708"/>
    <cellStyle name="Normal 3 6 3 2 2 3 6" xfId="14352"/>
    <cellStyle name="Normal 3 6 3 2 2 3 7" xfId="19282"/>
    <cellStyle name="Normal 3 6 3 2 2 4" xfId="1665"/>
    <cellStyle name="Normal 3 6 3 2 2 4 2" xfId="4307"/>
    <cellStyle name="Normal 3 6 3 2 2 4 2 2" xfId="9588"/>
    <cellStyle name="Normal 3 6 3 2 2 4 2 2 2" xfId="27730"/>
    <cellStyle name="Normal 3 6 3 2 2 4 2 3" xfId="17344"/>
    <cellStyle name="Normal 3 6 3 2 2 4 2 4" xfId="22450"/>
    <cellStyle name="Normal 3 6 3 2 2 4 3" xfId="6947"/>
    <cellStyle name="Normal 3 6 3 2 2 4 3 2" xfId="25090"/>
    <cellStyle name="Normal 3 6 3 2 2 4 4" xfId="12236"/>
    <cellStyle name="Normal 3 6 3 2 2 4 5" xfId="14880"/>
    <cellStyle name="Normal 3 6 3 2 2 4 6" xfId="19810"/>
    <cellStyle name="Normal 3 6 3 2 2 5" xfId="3074"/>
    <cellStyle name="Normal 3 6 3 2 2 5 2" xfId="8356"/>
    <cellStyle name="Normal 3 6 3 2 2 5 2 2" xfId="26498"/>
    <cellStyle name="Normal 3 6 3 2 2 5 3" xfId="16112"/>
    <cellStyle name="Normal 3 6 3 2 2 5 4" xfId="21218"/>
    <cellStyle name="Normal 3 6 3 2 2 6" xfId="5715"/>
    <cellStyle name="Normal 3 6 3 2 2 6 2" xfId="23858"/>
    <cellStyle name="Normal 3 6 3 2 2 7" xfId="11008"/>
    <cellStyle name="Normal 3 6 3 2 2 8" xfId="13648"/>
    <cellStyle name="Normal 3 6 3 2 2 9" xfId="18578"/>
    <cellStyle name="Normal 3 6 3 2 3" xfId="608"/>
    <cellStyle name="Normal 3 6 3 2 3 2" xfId="1313"/>
    <cellStyle name="Normal 3 6 3 2 3 2 2" xfId="2545"/>
    <cellStyle name="Normal 3 6 3 2 3 2 2 2" xfId="5187"/>
    <cellStyle name="Normal 3 6 3 2 3 2 2 2 2" xfId="10468"/>
    <cellStyle name="Normal 3 6 3 2 3 2 2 2 2 2" xfId="28610"/>
    <cellStyle name="Normal 3 6 3 2 3 2 2 2 3" xfId="18224"/>
    <cellStyle name="Normal 3 6 3 2 3 2 2 2 4" xfId="23330"/>
    <cellStyle name="Normal 3 6 3 2 3 2 2 3" xfId="7827"/>
    <cellStyle name="Normal 3 6 3 2 3 2 2 3 2" xfId="25970"/>
    <cellStyle name="Normal 3 6 3 2 3 2 2 4" xfId="13116"/>
    <cellStyle name="Normal 3 6 3 2 3 2 2 5" xfId="15760"/>
    <cellStyle name="Normal 3 6 3 2 3 2 2 6" xfId="20690"/>
    <cellStyle name="Normal 3 6 3 2 3 2 3" xfId="3955"/>
    <cellStyle name="Normal 3 6 3 2 3 2 3 2" xfId="9236"/>
    <cellStyle name="Normal 3 6 3 2 3 2 3 2 2" xfId="27378"/>
    <cellStyle name="Normal 3 6 3 2 3 2 3 3" xfId="16992"/>
    <cellStyle name="Normal 3 6 3 2 3 2 3 4" xfId="22098"/>
    <cellStyle name="Normal 3 6 3 2 3 2 4" xfId="6595"/>
    <cellStyle name="Normal 3 6 3 2 3 2 4 2" xfId="24738"/>
    <cellStyle name="Normal 3 6 3 2 3 2 5" xfId="11884"/>
    <cellStyle name="Normal 3 6 3 2 3 2 6" xfId="14528"/>
    <cellStyle name="Normal 3 6 3 2 3 2 7" xfId="19458"/>
    <cellStyle name="Normal 3 6 3 2 3 3" xfId="1841"/>
    <cellStyle name="Normal 3 6 3 2 3 3 2" xfId="4483"/>
    <cellStyle name="Normal 3 6 3 2 3 3 2 2" xfId="9764"/>
    <cellStyle name="Normal 3 6 3 2 3 3 2 2 2" xfId="27906"/>
    <cellStyle name="Normal 3 6 3 2 3 3 2 3" xfId="17520"/>
    <cellStyle name="Normal 3 6 3 2 3 3 2 4" xfId="22626"/>
    <cellStyle name="Normal 3 6 3 2 3 3 3" xfId="7123"/>
    <cellStyle name="Normal 3 6 3 2 3 3 3 2" xfId="25266"/>
    <cellStyle name="Normal 3 6 3 2 3 3 4" xfId="12412"/>
    <cellStyle name="Normal 3 6 3 2 3 3 5" xfId="15056"/>
    <cellStyle name="Normal 3 6 3 2 3 3 6" xfId="19986"/>
    <cellStyle name="Normal 3 6 3 2 3 4" xfId="3250"/>
    <cellStyle name="Normal 3 6 3 2 3 4 2" xfId="8532"/>
    <cellStyle name="Normal 3 6 3 2 3 4 2 2" xfId="26674"/>
    <cellStyle name="Normal 3 6 3 2 3 4 3" xfId="16288"/>
    <cellStyle name="Normal 3 6 3 2 3 4 4" xfId="21394"/>
    <cellStyle name="Normal 3 6 3 2 3 5" xfId="5891"/>
    <cellStyle name="Normal 3 6 3 2 3 5 2" xfId="24034"/>
    <cellStyle name="Normal 3 6 3 2 3 6" xfId="11180"/>
    <cellStyle name="Normal 3 6 3 2 3 7" xfId="13824"/>
    <cellStyle name="Normal 3 6 3 2 3 8" xfId="18754"/>
    <cellStyle name="Normal 3 6 3 2 4" xfId="961"/>
    <cellStyle name="Normal 3 6 3 2 4 2" xfId="2193"/>
    <cellStyle name="Normal 3 6 3 2 4 2 2" xfId="4835"/>
    <cellStyle name="Normal 3 6 3 2 4 2 2 2" xfId="10116"/>
    <cellStyle name="Normal 3 6 3 2 4 2 2 2 2" xfId="28258"/>
    <cellStyle name="Normal 3 6 3 2 4 2 2 3" xfId="17872"/>
    <cellStyle name="Normal 3 6 3 2 4 2 2 4" xfId="22978"/>
    <cellStyle name="Normal 3 6 3 2 4 2 3" xfId="7475"/>
    <cellStyle name="Normal 3 6 3 2 4 2 3 2" xfId="25618"/>
    <cellStyle name="Normal 3 6 3 2 4 2 4" xfId="12764"/>
    <cellStyle name="Normal 3 6 3 2 4 2 5" xfId="15408"/>
    <cellStyle name="Normal 3 6 3 2 4 2 6" xfId="20338"/>
    <cellStyle name="Normal 3 6 3 2 4 3" xfId="3603"/>
    <cellStyle name="Normal 3 6 3 2 4 3 2" xfId="8884"/>
    <cellStyle name="Normal 3 6 3 2 4 3 2 2" xfId="27026"/>
    <cellStyle name="Normal 3 6 3 2 4 3 3" xfId="16640"/>
    <cellStyle name="Normal 3 6 3 2 4 3 4" xfId="21746"/>
    <cellStyle name="Normal 3 6 3 2 4 4" xfId="6243"/>
    <cellStyle name="Normal 3 6 3 2 4 4 2" xfId="24386"/>
    <cellStyle name="Normal 3 6 3 2 4 5" xfId="11532"/>
    <cellStyle name="Normal 3 6 3 2 4 6" xfId="14176"/>
    <cellStyle name="Normal 3 6 3 2 4 7" xfId="19106"/>
    <cellStyle name="Normal 3 6 3 2 5" xfId="1489"/>
    <cellStyle name="Normal 3 6 3 2 5 2" xfId="4131"/>
    <cellStyle name="Normal 3 6 3 2 5 2 2" xfId="9412"/>
    <cellStyle name="Normal 3 6 3 2 5 2 2 2" xfId="27554"/>
    <cellStyle name="Normal 3 6 3 2 5 2 3" xfId="17168"/>
    <cellStyle name="Normal 3 6 3 2 5 2 4" xfId="22274"/>
    <cellStyle name="Normal 3 6 3 2 5 3" xfId="6771"/>
    <cellStyle name="Normal 3 6 3 2 5 3 2" xfId="24914"/>
    <cellStyle name="Normal 3 6 3 2 5 4" xfId="12060"/>
    <cellStyle name="Normal 3 6 3 2 5 5" xfId="14704"/>
    <cellStyle name="Normal 3 6 3 2 5 6" xfId="19634"/>
    <cellStyle name="Normal 3 6 3 2 6" xfId="2721"/>
    <cellStyle name="Normal 3 6 3 2 6 2" xfId="5363"/>
    <cellStyle name="Normal 3 6 3 2 6 2 2" xfId="10644"/>
    <cellStyle name="Normal 3 6 3 2 6 2 2 2" xfId="28786"/>
    <cellStyle name="Normal 3 6 3 2 6 2 3" xfId="23506"/>
    <cellStyle name="Normal 3 6 3 2 6 3" xfId="8003"/>
    <cellStyle name="Normal 3 6 3 2 6 3 2" xfId="26146"/>
    <cellStyle name="Normal 3 6 3 2 6 4" xfId="13292"/>
    <cellStyle name="Normal 3 6 3 2 6 5" xfId="15936"/>
    <cellStyle name="Normal 3 6 3 2 6 6" xfId="20866"/>
    <cellStyle name="Normal 3 6 3 2 7" xfId="2898"/>
    <cellStyle name="Normal 3 6 3 2 7 2" xfId="8180"/>
    <cellStyle name="Normal 3 6 3 2 7 2 2" xfId="26322"/>
    <cellStyle name="Normal 3 6 3 2 7 3" xfId="21042"/>
    <cellStyle name="Normal 3 6 3 2 8" xfId="5539"/>
    <cellStyle name="Normal 3 6 3 2 8 2" xfId="23682"/>
    <cellStyle name="Normal 3 6 3 2 9" xfId="10832"/>
    <cellStyle name="Normal 3 6 3 3" xfId="345"/>
    <cellStyle name="Normal 3 6 3 3 2" xfId="698"/>
    <cellStyle name="Normal 3 6 3 3 2 2" xfId="1930"/>
    <cellStyle name="Normal 3 6 3 3 2 2 2" xfId="4572"/>
    <cellStyle name="Normal 3 6 3 3 2 2 2 2" xfId="9853"/>
    <cellStyle name="Normal 3 6 3 3 2 2 2 2 2" xfId="27995"/>
    <cellStyle name="Normal 3 6 3 3 2 2 2 3" xfId="17609"/>
    <cellStyle name="Normal 3 6 3 3 2 2 2 4" xfId="22715"/>
    <cellStyle name="Normal 3 6 3 3 2 2 3" xfId="7212"/>
    <cellStyle name="Normal 3 6 3 3 2 2 3 2" xfId="25355"/>
    <cellStyle name="Normal 3 6 3 3 2 2 4" xfId="12501"/>
    <cellStyle name="Normal 3 6 3 3 2 2 5" xfId="15145"/>
    <cellStyle name="Normal 3 6 3 3 2 2 6" xfId="20075"/>
    <cellStyle name="Normal 3 6 3 3 2 3" xfId="3340"/>
    <cellStyle name="Normal 3 6 3 3 2 3 2" xfId="8621"/>
    <cellStyle name="Normal 3 6 3 3 2 3 2 2" xfId="26763"/>
    <cellStyle name="Normal 3 6 3 3 2 3 3" xfId="16377"/>
    <cellStyle name="Normal 3 6 3 3 2 3 4" xfId="21483"/>
    <cellStyle name="Normal 3 6 3 3 2 4" xfId="5980"/>
    <cellStyle name="Normal 3 6 3 3 2 4 2" xfId="24123"/>
    <cellStyle name="Normal 3 6 3 3 2 5" xfId="11269"/>
    <cellStyle name="Normal 3 6 3 3 2 6" xfId="13913"/>
    <cellStyle name="Normal 3 6 3 3 2 7" xfId="18843"/>
    <cellStyle name="Normal 3 6 3 3 3" xfId="1050"/>
    <cellStyle name="Normal 3 6 3 3 3 2" xfId="2282"/>
    <cellStyle name="Normal 3 6 3 3 3 2 2" xfId="4924"/>
    <cellStyle name="Normal 3 6 3 3 3 2 2 2" xfId="10205"/>
    <cellStyle name="Normal 3 6 3 3 3 2 2 2 2" xfId="28347"/>
    <cellStyle name="Normal 3 6 3 3 3 2 2 3" xfId="17961"/>
    <cellStyle name="Normal 3 6 3 3 3 2 2 4" xfId="23067"/>
    <cellStyle name="Normal 3 6 3 3 3 2 3" xfId="7564"/>
    <cellStyle name="Normal 3 6 3 3 3 2 3 2" xfId="25707"/>
    <cellStyle name="Normal 3 6 3 3 3 2 4" xfId="12853"/>
    <cellStyle name="Normal 3 6 3 3 3 2 5" xfId="15497"/>
    <cellStyle name="Normal 3 6 3 3 3 2 6" xfId="20427"/>
    <cellStyle name="Normal 3 6 3 3 3 3" xfId="3692"/>
    <cellStyle name="Normal 3 6 3 3 3 3 2" xfId="8973"/>
    <cellStyle name="Normal 3 6 3 3 3 3 2 2" xfId="27115"/>
    <cellStyle name="Normal 3 6 3 3 3 3 3" xfId="16729"/>
    <cellStyle name="Normal 3 6 3 3 3 3 4" xfId="21835"/>
    <cellStyle name="Normal 3 6 3 3 3 4" xfId="6332"/>
    <cellStyle name="Normal 3 6 3 3 3 4 2" xfId="24475"/>
    <cellStyle name="Normal 3 6 3 3 3 5" xfId="11621"/>
    <cellStyle name="Normal 3 6 3 3 3 6" xfId="14265"/>
    <cellStyle name="Normal 3 6 3 3 3 7" xfId="19195"/>
    <cellStyle name="Normal 3 6 3 3 4" xfId="1578"/>
    <cellStyle name="Normal 3 6 3 3 4 2" xfId="4220"/>
    <cellStyle name="Normal 3 6 3 3 4 2 2" xfId="9501"/>
    <cellStyle name="Normal 3 6 3 3 4 2 2 2" xfId="27643"/>
    <cellStyle name="Normal 3 6 3 3 4 2 3" xfId="17257"/>
    <cellStyle name="Normal 3 6 3 3 4 2 4" xfId="22363"/>
    <cellStyle name="Normal 3 6 3 3 4 3" xfId="6860"/>
    <cellStyle name="Normal 3 6 3 3 4 3 2" xfId="25003"/>
    <cellStyle name="Normal 3 6 3 3 4 4" xfId="12149"/>
    <cellStyle name="Normal 3 6 3 3 4 5" xfId="14793"/>
    <cellStyle name="Normal 3 6 3 3 4 6" xfId="19723"/>
    <cellStyle name="Normal 3 6 3 3 5" xfId="2987"/>
    <cellStyle name="Normal 3 6 3 3 5 2" xfId="8269"/>
    <cellStyle name="Normal 3 6 3 3 5 2 2" xfId="26411"/>
    <cellStyle name="Normal 3 6 3 3 5 3" xfId="16025"/>
    <cellStyle name="Normal 3 6 3 3 5 4" xfId="21131"/>
    <cellStyle name="Normal 3 6 3 3 6" xfId="5628"/>
    <cellStyle name="Normal 3 6 3 3 6 2" xfId="23771"/>
    <cellStyle name="Normal 3 6 3 3 7" xfId="10923"/>
    <cellStyle name="Normal 3 6 3 3 8" xfId="13561"/>
    <cellStyle name="Normal 3 6 3 3 9" xfId="18491"/>
    <cellStyle name="Normal 3 6 3 4" xfId="521"/>
    <cellStyle name="Normal 3 6 3 4 2" xfId="1226"/>
    <cellStyle name="Normal 3 6 3 4 2 2" xfId="2458"/>
    <cellStyle name="Normal 3 6 3 4 2 2 2" xfId="5100"/>
    <cellStyle name="Normal 3 6 3 4 2 2 2 2" xfId="10381"/>
    <cellStyle name="Normal 3 6 3 4 2 2 2 2 2" xfId="28523"/>
    <cellStyle name="Normal 3 6 3 4 2 2 2 3" xfId="18137"/>
    <cellStyle name="Normal 3 6 3 4 2 2 2 4" xfId="23243"/>
    <cellStyle name="Normal 3 6 3 4 2 2 3" xfId="7740"/>
    <cellStyle name="Normal 3 6 3 4 2 2 3 2" xfId="25883"/>
    <cellStyle name="Normal 3 6 3 4 2 2 4" xfId="13029"/>
    <cellStyle name="Normal 3 6 3 4 2 2 5" xfId="15673"/>
    <cellStyle name="Normal 3 6 3 4 2 2 6" xfId="20603"/>
    <cellStyle name="Normal 3 6 3 4 2 3" xfId="3868"/>
    <cellStyle name="Normal 3 6 3 4 2 3 2" xfId="9149"/>
    <cellStyle name="Normal 3 6 3 4 2 3 2 2" xfId="27291"/>
    <cellStyle name="Normal 3 6 3 4 2 3 3" xfId="16905"/>
    <cellStyle name="Normal 3 6 3 4 2 3 4" xfId="22011"/>
    <cellStyle name="Normal 3 6 3 4 2 4" xfId="6508"/>
    <cellStyle name="Normal 3 6 3 4 2 4 2" xfId="24651"/>
    <cellStyle name="Normal 3 6 3 4 2 5" xfId="11797"/>
    <cellStyle name="Normal 3 6 3 4 2 6" xfId="14441"/>
    <cellStyle name="Normal 3 6 3 4 2 7" xfId="19371"/>
    <cellStyle name="Normal 3 6 3 4 3" xfId="1754"/>
    <cellStyle name="Normal 3 6 3 4 3 2" xfId="4396"/>
    <cellStyle name="Normal 3 6 3 4 3 2 2" xfId="9677"/>
    <cellStyle name="Normal 3 6 3 4 3 2 2 2" xfId="27819"/>
    <cellStyle name="Normal 3 6 3 4 3 2 3" xfId="17433"/>
    <cellStyle name="Normal 3 6 3 4 3 2 4" xfId="22539"/>
    <cellStyle name="Normal 3 6 3 4 3 3" xfId="7036"/>
    <cellStyle name="Normal 3 6 3 4 3 3 2" xfId="25179"/>
    <cellStyle name="Normal 3 6 3 4 3 4" xfId="12325"/>
    <cellStyle name="Normal 3 6 3 4 3 5" xfId="14969"/>
    <cellStyle name="Normal 3 6 3 4 3 6" xfId="19899"/>
    <cellStyle name="Normal 3 6 3 4 4" xfId="3163"/>
    <cellStyle name="Normal 3 6 3 4 4 2" xfId="8445"/>
    <cellStyle name="Normal 3 6 3 4 4 2 2" xfId="26587"/>
    <cellStyle name="Normal 3 6 3 4 4 3" xfId="16201"/>
    <cellStyle name="Normal 3 6 3 4 4 4" xfId="21307"/>
    <cellStyle name="Normal 3 6 3 4 5" xfId="5804"/>
    <cellStyle name="Normal 3 6 3 4 5 2" xfId="23947"/>
    <cellStyle name="Normal 3 6 3 4 6" xfId="11095"/>
    <cellStyle name="Normal 3 6 3 4 7" xfId="13737"/>
    <cellStyle name="Normal 3 6 3 4 8" xfId="18667"/>
    <cellStyle name="Normal 3 6 3 5" xfId="874"/>
    <cellStyle name="Normal 3 6 3 5 2" xfId="2106"/>
    <cellStyle name="Normal 3 6 3 5 2 2" xfId="4748"/>
    <cellStyle name="Normal 3 6 3 5 2 2 2" xfId="10029"/>
    <cellStyle name="Normal 3 6 3 5 2 2 2 2" xfId="28171"/>
    <cellStyle name="Normal 3 6 3 5 2 2 3" xfId="17785"/>
    <cellStyle name="Normal 3 6 3 5 2 2 4" xfId="22891"/>
    <cellStyle name="Normal 3 6 3 5 2 3" xfId="7388"/>
    <cellStyle name="Normal 3 6 3 5 2 3 2" xfId="25531"/>
    <cellStyle name="Normal 3 6 3 5 2 4" xfId="12677"/>
    <cellStyle name="Normal 3 6 3 5 2 5" xfId="15321"/>
    <cellStyle name="Normal 3 6 3 5 2 6" xfId="20251"/>
    <cellStyle name="Normal 3 6 3 5 3" xfId="3516"/>
    <cellStyle name="Normal 3 6 3 5 3 2" xfId="8797"/>
    <cellStyle name="Normal 3 6 3 5 3 2 2" xfId="26939"/>
    <cellStyle name="Normal 3 6 3 5 3 3" xfId="16553"/>
    <cellStyle name="Normal 3 6 3 5 3 4" xfId="21659"/>
    <cellStyle name="Normal 3 6 3 5 4" xfId="6156"/>
    <cellStyle name="Normal 3 6 3 5 4 2" xfId="24299"/>
    <cellStyle name="Normal 3 6 3 5 5" xfId="11445"/>
    <cellStyle name="Normal 3 6 3 5 6" xfId="14089"/>
    <cellStyle name="Normal 3 6 3 5 7" xfId="19019"/>
    <cellStyle name="Normal 3 6 3 6" xfId="1402"/>
    <cellStyle name="Normal 3 6 3 6 2" xfId="4044"/>
    <cellStyle name="Normal 3 6 3 6 2 2" xfId="9325"/>
    <cellStyle name="Normal 3 6 3 6 2 2 2" xfId="27467"/>
    <cellStyle name="Normal 3 6 3 6 2 3" xfId="17081"/>
    <cellStyle name="Normal 3 6 3 6 2 4" xfId="22187"/>
    <cellStyle name="Normal 3 6 3 6 3" xfId="6684"/>
    <cellStyle name="Normal 3 6 3 6 3 2" xfId="24827"/>
    <cellStyle name="Normal 3 6 3 6 4" xfId="11973"/>
    <cellStyle name="Normal 3 6 3 6 5" xfId="14617"/>
    <cellStyle name="Normal 3 6 3 6 6" xfId="19547"/>
    <cellStyle name="Normal 3 6 3 7" xfId="2634"/>
    <cellStyle name="Normal 3 6 3 7 2" xfId="5276"/>
    <cellStyle name="Normal 3 6 3 7 2 2" xfId="10557"/>
    <cellStyle name="Normal 3 6 3 7 2 2 2" xfId="28699"/>
    <cellStyle name="Normal 3 6 3 7 2 3" xfId="23419"/>
    <cellStyle name="Normal 3 6 3 7 3" xfId="7916"/>
    <cellStyle name="Normal 3 6 3 7 3 2" xfId="26059"/>
    <cellStyle name="Normal 3 6 3 7 4" xfId="13205"/>
    <cellStyle name="Normal 3 6 3 7 5" xfId="15849"/>
    <cellStyle name="Normal 3 6 3 7 6" xfId="20779"/>
    <cellStyle name="Normal 3 6 3 8" xfId="2811"/>
    <cellStyle name="Normal 3 6 3 8 2" xfId="8093"/>
    <cellStyle name="Normal 3 6 3 8 2 2" xfId="26235"/>
    <cellStyle name="Normal 3 6 3 8 3" xfId="20955"/>
    <cellStyle name="Normal 3 6 3 9" xfId="5452"/>
    <cellStyle name="Normal 3 6 3 9 2" xfId="23595"/>
    <cellStyle name="Normal 3 6 4" xfId="193"/>
    <cellStyle name="Normal 3 6 4 10" xfId="13418"/>
    <cellStyle name="Normal 3 6 4 11" xfId="18348"/>
    <cellStyle name="Normal 3 6 4 2" xfId="378"/>
    <cellStyle name="Normal 3 6 4 2 2" xfId="731"/>
    <cellStyle name="Normal 3 6 4 2 2 2" xfId="1963"/>
    <cellStyle name="Normal 3 6 4 2 2 2 2" xfId="4605"/>
    <cellStyle name="Normal 3 6 4 2 2 2 2 2" xfId="9886"/>
    <cellStyle name="Normal 3 6 4 2 2 2 2 2 2" xfId="28028"/>
    <cellStyle name="Normal 3 6 4 2 2 2 2 3" xfId="17642"/>
    <cellStyle name="Normal 3 6 4 2 2 2 2 4" xfId="22748"/>
    <cellStyle name="Normal 3 6 4 2 2 2 3" xfId="7245"/>
    <cellStyle name="Normal 3 6 4 2 2 2 3 2" xfId="25388"/>
    <cellStyle name="Normal 3 6 4 2 2 2 4" xfId="12534"/>
    <cellStyle name="Normal 3 6 4 2 2 2 5" xfId="15178"/>
    <cellStyle name="Normal 3 6 4 2 2 2 6" xfId="20108"/>
    <cellStyle name="Normal 3 6 4 2 2 3" xfId="3373"/>
    <cellStyle name="Normal 3 6 4 2 2 3 2" xfId="8654"/>
    <cellStyle name="Normal 3 6 4 2 2 3 2 2" xfId="26796"/>
    <cellStyle name="Normal 3 6 4 2 2 3 3" xfId="16410"/>
    <cellStyle name="Normal 3 6 4 2 2 3 4" xfId="21516"/>
    <cellStyle name="Normal 3 6 4 2 2 4" xfId="6013"/>
    <cellStyle name="Normal 3 6 4 2 2 4 2" xfId="24156"/>
    <cellStyle name="Normal 3 6 4 2 2 5" xfId="11302"/>
    <cellStyle name="Normal 3 6 4 2 2 6" xfId="13946"/>
    <cellStyle name="Normal 3 6 4 2 2 7" xfId="18876"/>
    <cellStyle name="Normal 3 6 4 2 3" xfId="1083"/>
    <cellStyle name="Normal 3 6 4 2 3 2" xfId="2315"/>
    <cellStyle name="Normal 3 6 4 2 3 2 2" xfId="4957"/>
    <cellStyle name="Normal 3 6 4 2 3 2 2 2" xfId="10238"/>
    <cellStyle name="Normal 3 6 4 2 3 2 2 2 2" xfId="28380"/>
    <cellStyle name="Normal 3 6 4 2 3 2 2 3" xfId="17994"/>
    <cellStyle name="Normal 3 6 4 2 3 2 2 4" xfId="23100"/>
    <cellStyle name="Normal 3 6 4 2 3 2 3" xfId="7597"/>
    <cellStyle name="Normal 3 6 4 2 3 2 3 2" xfId="25740"/>
    <cellStyle name="Normal 3 6 4 2 3 2 4" xfId="12886"/>
    <cellStyle name="Normal 3 6 4 2 3 2 5" xfId="15530"/>
    <cellStyle name="Normal 3 6 4 2 3 2 6" xfId="20460"/>
    <cellStyle name="Normal 3 6 4 2 3 3" xfId="3725"/>
    <cellStyle name="Normal 3 6 4 2 3 3 2" xfId="9006"/>
    <cellStyle name="Normal 3 6 4 2 3 3 2 2" xfId="27148"/>
    <cellStyle name="Normal 3 6 4 2 3 3 3" xfId="16762"/>
    <cellStyle name="Normal 3 6 4 2 3 3 4" xfId="21868"/>
    <cellStyle name="Normal 3 6 4 2 3 4" xfId="6365"/>
    <cellStyle name="Normal 3 6 4 2 3 4 2" xfId="24508"/>
    <cellStyle name="Normal 3 6 4 2 3 5" xfId="11654"/>
    <cellStyle name="Normal 3 6 4 2 3 6" xfId="14298"/>
    <cellStyle name="Normal 3 6 4 2 3 7" xfId="19228"/>
    <cellStyle name="Normal 3 6 4 2 4" xfId="1611"/>
    <cellStyle name="Normal 3 6 4 2 4 2" xfId="4253"/>
    <cellStyle name="Normal 3 6 4 2 4 2 2" xfId="9534"/>
    <cellStyle name="Normal 3 6 4 2 4 2 2 2" xfId="27676"/>
    <cellStyle name="Normal 3 6 4 2 4 2 3" xfId="17290"/>
    <cellStyle name="Normal 3 6 4 2 4 2 4" xfId="22396"/>
    <cellStyle name="Normal 3 6 4 2 4 3" xfId="6893"/>
    <cellStyle name="Normal 3 6 4 2 4 3 2" xfId="25036"/>
    <cellStyle name="Normal 3 6 4 2 4 4" xfId="12182"/>
    <cellStyle name="Normal 3 6 4 2 4 5" xfId="14826"/>
    <cellStyle name="Normal 3 6 4 2 4 6" xfId="19756"/>
    <cellStyle name="Normal 3 6 4 2 5" xfId="3020"/>
    <cellStyle name="Normal 3 6 4 2 5 2" xfId="8302"/>
    <cellStyle name="Normal 3 6 4 2 5 2 2" xfId="26444"/>
    <cellStyle name="Normal 3 6 4 2 5 3" xfId="16058"/>
    <cellStyle name="Normal 3 6 4 2 5 4" xfId="21164"/>
    <cellStyle name="Normal 3 6 4 2 6" xfId="5661"/>
    <cellStyle name="Normal 3 6 4 2 6 2" xfId="23804"/>
    <cellStyle name="Normal 3 6 4 2 7" xfId="10955"/>
    <cellStyle name="Normal 3 6 4 2 8" xfId="13594"/>
    <cellStyle name="Normal 3 6 4 2 9" xfId="18524"/>
    <cellStyle name="Normal 3 6 4 3" xfId="554"/>
    <cellStyle name="Normal 3 6 4 3 2" xfId="1259"/>
    <cellStyle name="Normal 3 6 4 3 2 2" xfId="2491"/>
    <cellStyle name="Normal 3 6 4 3 2 2 2" xfId="5133"/>
    <cellStyle name="Normal 3 6 4 3 2 2 2 2" xfId="10414"/>
    <cellStyle name="Normal 3 6 4 3 2 2 2 2 2" xfId="28556"/>
    <cellStyle name="Normal 3 6 4 3 2 2 2 3" xfId="18170"/>
    <cellStyle name="Normal 3 6 4 3 2 2 2 4" xfId="23276"/>
    <cellStyle name="Normal 3 6 4 3 2 2 3" xfId="7773"/>
    <cellStyle name="Normal 3 6 4 3 2 2 3 2" xfId="25916"/>
    <cellStyle name="Normal 3 6 4 3 2 2 4" xfId="13062"/>
    <cellStyle name="Normal 3 6 4 3 2 2 5" xfId="15706"/>
    <cellStyle name="Normal 3 6 4 3 2 2 6" xfId="20636"/>
    <cellStyle name="Normal 3 6 4 3 2 3" xfId="3901"/>
    <cellStyle name="Normal 3 6 4 3 2 3 2" xfId="9182"/>
    <cellStyle name="Normal 3 6 4 3 2 3 2 2" xfId="27324"/>
    <cellStyle name="Normal 3 6 4 3 2 3 3" xfId="16938"/>
    <cellStyle name="Normal 3 6 4 3 2 3 4" xfId="22044"/>
    <cellStyle name="Normal 3 6 4 3 2 4" xfId="6541"/>
    <cellStyle name="Normal 3 6 4 3 2 4 2" xfId="24684"/>
    <cellStyle name="Normal 3 6 4 3 2 5" xfId="11830"/>
    <cellStyle name="Normal 3 6 4 3 2 6" xfId="14474"/>
    <cellStyle name="Normal 3 6 4 3 2 7" xfId="19404"/>
    <cellStyle name="Normal 3 6 4 3 3" xfId="1787"/>
    <cellStyle name="Normal 3 6 4 3 3 2" xfId="4429"/>
    <cellStyle name="Normal 3 6 4 3 3 2 2" xfId="9710"/>
    <cellStyle name="Normal 3 6 4 3 3 2 2 2" xfId="27852"/>
    <cellStyle name="Normal 3 6 4 3 3 2 3" xfId="17466"/>
    <cellStyle name="Normal 3 6 4 3 3 2 4" xfId="22572"/>
    <cellStyle name="Normal 3 6 4 3 3 3" xfId="7069"/>
    <cellStyle name="Normal 3 6 4 3 3 3 2" xfId="25212"/>
    <cellStyle name="Normal 3 6 4 3 3 4" xfId="12358"/>
    <cellStyle name="Normal 3 6 4 3 3 5" xfId="15002"/>
    <cellStyle name="Normal 3 6 4 3 3 6" xfId="19932"/>
    <cellStyle name="Normal 3 6 4 3 4" xfId="3196"/>
    <cellStyle name="Normal 3 6 4 3 4 2" xfId="8478"/>
    <cellStyle name="Normal 3 6 4 3 4 2 2" xfId="26620"/>
    <cellStyle name="Normal 3 6 4 3 4 3" xfId="16234"/>
    <cellStyle name="Normal 3 6 4 3 4 4" xfId="21340"/>
    <cellStyle name="Normal 3 6 4 3 5" xfId="5837"/>
    <cellStyle name="Normal 3 6 4 3 5 2" xfId="23980"/>
    <cellStyle name="Normal 3 6 4 3 6" xfId="11127"/>
    <cellStyle name="Normal 3 6 4 3 7" xfId="13770"/>
    <cellStyle name="Normal 3 6 4 3 8" xfId="18700"/>
    <cellStyle name="Normal 3 6 4 4" xfId="907"/>
    <cellStyle name="Normal 3 6 4 4 2" xfId="2139"/>
    <cellStyle name="Normal 3 6 4 4 2 2" xfId="4781"/>
    <cellStyle name="Normal 3 6 4 4 2 2 2" xfId="10062"/>
    <cellStyle name="Normal 3 6 4 4 2 2 2 2" xfId="28204"/>
    <cellStyle name="Normal 3 6 4 4 2 2 3" xfId="17818"/>
    <cellStyle name="Normal 3 6 4 4 2 2 4" xfId="22924"/>
    <cellStyle name="Normal 3 6 4 4 2 3" xfId="7421"/>
    <cellStyle name="Normal 3 6 4 4 2 3 2" xfId="25564"/>
    <cellStyle name="Normal 3 6 4 4 2 4" xfId="12710"/>
    <cellStyle name="Normal 3 6 4 4 2 5" xfId="15354"/>
    <cellStyle name="Normal 3 6 4 4 2 6" xfId="20284"/>
    <cellStyle name="Normal 3 6 4 4 3" xfId="3549"/>
    <cellStyle name="Normal 3 6 4 4 3 2" xfId="8830"/>
    <cellStyle name="Normal 3 6 4 4 3 2 2" xfId="26972"/>
    <cellStyle name="Normal 3 6 4 4 3 3" xfId="16586"/>
    <cellStyle name="Normal 3 6 4 4 3 4" xfId="21692"/>
    <cellStyle name="Normal 3 6 4 4 4" xfId="6189"/>
    <cellStyle name="Normal 3 6 4 4 4 2" xfId="24332"/>
    <cellStyle name="Normal 3 6 4 4 5" xfId="11478"/>
    <cellStyle name="Normal 3 6 4 4 6" xfId="14122"/>
    <cellStyle name="Normal 3 6 4 4 7" xfId="19052"/>
    <cellStyle name="Normal 3 6 4 5" xfId="1435"/>
    <cellStyle name="Normal 3 6 4 5 2" xfId="4077"/>
    <cellStyle name="Normal 3 6 4 5 2 2" xfId="9358"/>
    <cellStyle name="Normal 3 6 4 5 2 2 2" xfId="27500"/>
    <cellStyle name="Normal 3 6 4 5 2 3" xfId="17114"/>
    <cellStyle name="Normal 3 6 4 5 2 4" xfId="22220"/>
    <cellStyle name="Normal 3 6 4 5 3" xfId="6717"/>
    <cellStyle name="Normal 3 6 4 5 3 2" xfId="24860"/>
    <cellStyle name="Normal 3 6 4 5 4" xfId="12006"/>
    <cellStyle name="Normal 3 6 4 5 5" xfId="14650"/>
    <cellStyle name="Normal 3 6 4 5 6" xfId="19580"/>
    <cellStyle name="Normal 3 6 4 6" xfId="2667"/>
    <cellStyle name="Normal 3 6 4 6 2" xfId="5309"/>
    <cellStyle name="Normal 3 6 4 6 2 2" xfId="10590"/>
    <cellStyle name="Normal 3 6 4 6 2 2 2" xfId="28732"/>
    <cellStyle name="Normal 3 6 4 6 2 3" xfId="23452"/>
    <cellStyle name="Normal 3 6 4 6 3" xfId="7949"/>
    <cellStyle name="Normal 3 6 4 6 3 2" xfId="26092"/>
    <cellStyle name="Normal 3 6 4 6 4" xfId="13238"/>
    <cellStyle name="Normal 3 6 4 6 5" xfId="15882"/>
    <cellStyle name="Normal 3 6 4 6 6" xfId="20812"/>
    <cellStyle name="Normal 3 6 4 7" xfId="2844"/>
    <cellStyle name="Normal 3 6 4 7 2" xfId="8126"/>
    <cellStyle name="Normal 3 6 4 7 2 2" xfId="26268"/>
    <cellStyle name="Normal 3 6 4 7 3" xfId="20988"/>
    <cellStyle name="Normal 3 6 4 8" xfId="5485"/>
    <cellStyle name="Normal 3 6 4 8 2" xfId="23628"/>
    <cellStyle name="Normal 3 6 4 9" xfId="10778"/>
    <cellStyle name="Normal 3 6 5" xfId="254"/>
    <cellStyle name="Normal 3 6 5 2" xfId="642"/>
    <cellStyle name="Normal 3 6 5 2 2" xfId="1874"/>
    <cellStyle name="Normal 3 6 5 2 2 2" xfId="4516"/>
    <cellStyle name="Normal 3 6 5 2 2 2 2" xfId="9797"/>
    <cellStyle name="Normal 3 6 5 2 2 2 2 2" xfId="27939"/>
    <cellStyle name="Normal 3 6 5 2 2 2 3" xfId="17553"/>
    <cellStyle name="Normal 3 6 5 2 2 2 4" xfId="22659"/>
    <cellStyle name="Normal 3 6 5 2 2 3" xfId="7156"/>
    <cellStyle name="Normal 3 6 5 2 2 3 2" xfId="25299"/>
    <cellStyle name="Normal 3 6 5 2 2 4" xfId="12445"/>
    <cellStyle name="Normal 3 6 5 2 2 5" xfId="15089"/>
    <cellStyle name="Normal 3 6 5 2 2 6" xfId="20019"/>
    <cellStyle name="Normal 3 6 5 2 3" xfId="3284"/>
    <cellStyle name="Normal 3 6 5 2 3 2" xfId="8565"/>
    <cellStyle name="Normal 3 6 5 2 3 2 2" xfId="26707"/>
    <cellStyle name="Normal 3 6 5 2 3 3" xfId="16321"/>
    <cellStyle name="Normal 3 6 5 2 3 4" xfId="21427"/>
    <cellStyle name="Normal 3 6 5 2 4" xfId="5924"/>
    <cellStyle name="Normal 3 6 5 2 4 2" xfId="24067"/>
    <cellStyle name="Normal 3 6 5 2 5" xfId="11213"/>
    <cellStyle name="Normal 3 6 5 2 6" xfId="13857"/>
    <cellStyle name="Normal 3 6 5 2 7" xfId="18787"/>
    <cellStyle name="Normal 3 6 5 3" xfId="994"/>
    <cellStyle name="Normal 3 6 5 3 2" xfId="2226"/>
    <cellStyle name="Normal 3 6 5 3 2 2" xfId="4868"/>
    <cellStyle name="Normal 3 6 5 3 2 2 2" xfId="10149"/>
    <cellStyle name="Normal 3 6 5 3 2 2 2 2" xfId="28291"/>
    <cellStyle name="Normal 3 6 5 3 2 2 3" xfId="17905"/>
    <cellStyle name="Normal 3 6 5 3 2 2 4" xfId="23011"/>
    <cellStyle name="Normal 3 6 5 3 2 3" xfId="7508"/>
    <cellStyle name="Normal 3 6 5 3 2 3 2" xfId="25651"/>
    <cellStyle name="Normal 3 6 5 3 2 4" xfId="12797"/>
    <cellStyle name="Normal 3 6 5 3 2 5" xfId="15441"/>
    <cellStyle name="Normal 3 6 5 3 2 6" xfId="20371"/>
    <cellStyle name="Normal 3 6 5 3 3" xfId="3636"/>
    <cellStyle name="Normal 3 6 5 3 3 2" xfId="8917"/>
    <cellStyle name="Normal 3 6 5 3 3 2 2" xfId="27059"/>
    <cellStyle name="Normal 3 6 5 3 3 3" xfId="16673"/>
    <cellStyle name="Normal 3 6 5 3 3 4" xfId="21779"/>
    <cellStyle name="Normal 3 6 5 3 4" xfId="6276"/>
    <cellStyle name="Normal 3 6 5 3 4 2" xfId="24419"/>
    <cellStyle name="Normal 3 6 5 3 5" xfId="11565"/>
    <cellStyle name="Normal 3 6 5 3 6" xfId="14209"/>
    <cellStyle name="Normal 3 6 5 3 7" xfId="19139"/>
    <cellStyle name="Normal 3 6 5 4" xfId="1522"/>
    <cellStyle name="Normal 3 6 5 4 2" xfId="4164"/>
    <cellStyle name="Normal 3 6 5 4 2 2" xfId="9445"/>
    <cellStyle name="Normal 3 6 5 4 2 2 2" xfId="27587"/>
    <cellStyle name="Normal 3 6 5 4 2 3" xfId="17201"/>
    <cellStyle name="Normal 3 6 5 4 2 4" xfId="22307"/>
    <cellStyle name="Normal 3 6 5 4 3" xfId="6804"/>
    <cellStyle name="Normal 3 6 5 4 3 2" xfId="24947"/>
    <cellStyle name="Normal 3 6 5 4 4" xfId="12093"/>
    <cellStyle name="Normal 3 6 5 4 5" xfId="14737"/>
    <cellStyle name="Normal 3 6 5 4 6" xfId="19667"/>
    <cellStyle name="Normal 3 6 5 5" xfId="2931"/>
    <cellStyle name="Normal 3 6 5 5 2" xfId="8213"/>
    <cellStyle name="Normal 3 6 5 5 2 2" xfId="26355"/>
    <cellStyle name="Normal 3 6 5 5 3" xfId="15969"/>
    <cellStyle name="Normal 3 6 5 5 4" xfId="21075"/>
    <cellStyle name="Normal 3 6 5 6" xfId="5572"/>
    <cellStyle name="Normal 3 6 5 6 2" xfId="23715"/>
    <cellStyle name="Normal 3 6 5 7" xfId="10840"/>
    <cellStyle name="Normal 3 6 5 8" xfId="13505"/>
    <cellStyle name="Normal 3 6 5 9" xfId="18406"/>
    <cellStyle name="Normal 3 6 6" xfId="467"/>
    <cellStyle name="Normal 3 6 6 2" xfId="1172"/>
    <cellStyle name="Normal 3 6 6 2 2" xfId="2404"/>
    <cellStyle name="Normal 3 6 6 2 2 2" xfId="5046"/>
    <cellStyle name="Normal 3 6 6 2 2 2 2" xfId="10327"/>
    <cellStyle name="Normal 3 6 6 2 2 2 2 2" xfId="28469"/>
    <cellStyle name="Normal 3 6 6 2 2 2 3" xfId="18083"/>
    <cellStyle name="Normal 3 6 6 2 2 2 4" xfId="23189"/>
    <cellStyle name="Normal 3 6 6 2 2 3" xfId="7686"/>
    <cellStyle name="Normal 3 6 6 2 2 3 2" xfId="25829"/>
    <cellStyle name="Normal 3 6 6 2 2 4" xfId="12975"/>
    <cellStyle name="Normal 3 6 6 2 2 5" xfId="15619"/>
    <cellStyle name="Normal 3 6 6 2 2 6" xfId="20549"/>
    <cellStyle name="Normal 3 6 6 2 3" xfId="3814"/>
    <cellStyle name="Normal 3 6 6 2 3 2" xfId="9095"/>
    <cellStyle name="Normal 3 6 6 2 3 2 2" xfId="27237"/>
    <cellStyle name="Normal 3 6 6 2 3 3" xfId="16851"/>
    <cellStyle name="Normal 3 6 6 2 3 4" xfId="21957"/>
    <cellStyle name="Normal 3 6 6 2 4" xfId="6454"/>
    <cellStyle name="Normal 3 6 6 2 4 2" xfId="24597"/>
    <cellStyle name="Normal 3 6 6 2 5" xfId="11743"/>
    <cellStyle name="Normal 3 6 6 2 6" xfId="14387"/>
    <cellStyle name="Normal 3 6 6 2 7" xfId="19317"/>
    <cellStyle name="Normal 3 6 6 3" xfId="1700"/>
    <cellStyle name="Normal 3 6 6 3 2" xfId="4342"/>
    <cellStyle name="Normal 3 6 6 3 2 2" xfId="9623"/>
    <cellStyle name="Normal 3 6 6 3 2 2 2" xfId="27765"/>
    <cellStyle name="Normal 3 6 6 3 2 3" xfId="17379"/>
    <cellStyle name="Normal 3 6 6 3 2 4" xfId="22485"/>
    <cellStyle name="Normal 3 6 6 3 3" xfId="6982"/>
    <cellStyle name="Normal 3 6 6 3 3 2" xfId="25125"/>
    <cellStyle name="Normal 3 6 6 3 4" xfId="12271"/>
    <cellStyle name="Normal 3 6 6 3 5" xfId="14915"/>
    <cellStyle name="Normal 3 6 6 3 6" xfId="19845"/>
    <cellStyle name="Normal 3 6 6 4" xfId="3109"/>
    <cellStyle name="Normal 3 6 6 4 2" xfId="8391"/>
    <cellStyle name="Normal 3 6 6 4 2 2" xfId="26533"/>
    <cellStyle name="Normal 3 6 6 4 3" xfId="16147"/>
    <cellStyle name="Normal 3 6 6 4 4" xfId="21253"/>
    <cellStyle name="Normal 3 6 6 5" xfId="5750"/>
    <cellStyle name="Normal 3 6 6 5 2" xfId="23893"/>
    <cellStyle name="Normal 3 6 6 6" xfId="11043"/>
    <cellStyle name="Normal 3 6 6 7" xfId="13683"/>
    <cellStyle name="Normal 3 6 6 8" xfId="18613"/>
    <cellStyle name="Normal 3 6 7" xfId="820"/>
    <cellStyle name="Normal 3 6 7 2" xfId="2052"/>
    <cellStyle name="Normal 3 6 7 2 2" xfId="4694"/>
    <cellStyle name="Normal 3 6 7 2 2 2" xfId="9975"/>
    <cellStyle name="Normal 3 6 7 2 2 2 2" xfId="28117"/>
    <cellStyle name="Normal 3 6 7 2 2 3" xfId="17731"/>
    <cellStyle name="Normal 3 6 7 2 2 4" xfId="22837"/>
    <cellStyle name="Normal 3 6 7 2 3" xfId="7334"/>
    <cellStyle name="Normal 3 6 7 2 3 2" xfId="25477"/>
    <cellStyle name="Normal 3 6 7 2 4" xfId="12623"/>
    <cellStyle name="Normal 3 6 7 2 5" xfId="15267"/>
    <cellStyle name="Normal 3 6 7 2 6" xfId="20197"/>
    <cellStyle name="Normal 3 6 7 3" xfId="3462"/>
    <cellStyle name="Normal 3 6 7 3 2" xfId="8743"/>
    <cellStyle name="Normal 3 6 7 3 2 2" xfId="26885"/>
    <cellStyle name="Normal 3 6 7 3 3" xfId="16499"/>
    <cellStyle name="Normal 3 6 7 3 4" xfId="21605"/>
    <cellStyle name="Normal 3 6 7 4" xfId="6102"/>
    <cellStyle name="Normal 3 6 7 4 2" xfId="24245"/>
    <cellStyle name="Normal 3 6 7 5" xfId="11391"/>
    <cellStyle name="Normal 3 6 7 6" xfId="14035"/>
    <cellStyle name="Normal 3 6 7 7" xfId="18965"/>
    <cellStyle name="Normal 3 6 8" xfId="1346"/>
    <cellStyle name="Normal 3 6 8 2" xfId="3988"/>
    <cellStyle name="Normal 3 6 8 2 2" xfId="9269"/>
    <cellStyle name="Normal 3 6 8 2 2 2" xfId="27411"/>
    <cellStyle name="Normal 3 6 8 2 3" xfId="17025"/>
    <cellStyle name="Normal 3 6 8 2 4" xfId="22131"/>
    <cellStyle name="Normal 3 6 8 3" xfId="6628"/>
    <cellStyle name="Normal 3 6 8 3 2" xfId="24771"/>
    <cellStyle name="Normal 3 6 8 4" xfId="11917"/>
    <cellStyle name="Normal 3 6 8 5" xfId="14561"/>
    <cellStyle name="Normal 3 6 8 6" xfId="19491"/>
    <cellStyle name="Normal 3 6 9" xfId="2578"/>
    <cellStyle name="Normal 3 6 9 2" xfId="5220"/>
    <cellStyle name="Normal 3 6 9 2 2" xfId="10501"/>
    <cellStyle name="Normal 3 6 9 2 2 2" xfId="28643"/>
    <cellStyle name="Normal 3 6 9 2 3" xfId="23363"/>
    <cellStyle name="Normal 3 6 9 3" xfId="7860"/>
    <cellStyle name="Normal 3 6 9 3 2" xfId="26003"/>
    <cellStyle name="Normal 3 6 9 4" xfId="13149"/>
    <cellStyle name="Normal 3 6 9 5" xfId="15793"/>
    <cellStyle name="Normal 3 6 9 6" xfId="20723"/>
    <cellStyle name="Normal 3 7" xfId="77"/>
    <cellStyle name="Normal 3 7 10" xfId="10722"/>
    <cellStyle name="Normal 3 7 11" xfId="13345"/>
    <cellStyle name="Normal 3 7 12" xfId="18274"/>
    <cellStyle name="Normal 3 7 2" xfId="207"/>
    <cellStyle name="Normal 3 7 2 10" xfId="13432"/>
    <cellStyle name="Normal 3 7 2 11" xfId="18362"/>
    <cellStyle name="Normal 3 7 2 2" xfId="392"/>
    <cellStyle name="Normal 3 7 2 2 2" xfId="745"/>
    <cellStyle name="Normal 3 7 2 2 2 2" xfId="1977"/>
    <cellStyle name="Normal 3 7 2 2 2 2 2" xfId="4619"/>
    <cellStyle name="Normal 3 7 2 2 2 2 2 2" xfId="9900"/>
    <cellStyle name="Normal 3 7 2 2 2 2 2 2 2" xfId="28042"/>
    <cellStyle name="Normal 3 7 2 2 2 2 2 3" xfId="17656"/>
    <cellStyle name="Normal 3 7 2 2 2 2 2 4" xfId="22762"/>
    <cellStyle name="Normal 3 7 2 2 2 2 3" xfId="7259"/>
    <cellStyle name="Normal 3 7 2 2 2 2 3 2" xfId="25402"/>
    <cellStyle name="Normal 3 7 2 2 2 2 4" xfId="12548"/>
    <cellStyle name="Normal 3 7 2 2 2 2 5" xfId="15192"/>
    <cellStyle name="Normal 3 7 2 2 2 2 6" xfId="20122"/>
    <cellStyle name="Normal 3 7 2 2 2 3" xfId="3387"/>
    <cellStyle name="Normal 3 7 2 2 2 3 2" xfId="8668"/>
    <cellStyle name="Normal 3 7 2 2 2 3 2 2" xfId="26810"/>
    <cellStyle name="Normal 3 7 2 2 2 3 3" xfId="16424"/>
    <cellStyle name="Normal 3 7 2 2 2 3 4" xfId="21530"/>
    <cellStyle name="Normal 3 7 2 2 2 4" xfId="6027"/>
    <cellStyle name="Normal 3 7 2 2 2 4 2" xfId="24170"/>
    <cellStyle name="Normal 3 7 2 2 2 5" xfId="11316"/>
    <cellStyle name="Normal 3 7 2 2 2 6" xfId="13960"/>
    <cellStyle name="Normal 3 7 2 2 2 7" xfId="18890"/>
    <cellStyle name="Normal 3 7 2 2 3" xfId="1097"/>
    <cellStyle name="Normal 3 7 2 2 3 2" xfId="2329"/>
    <cellStyle name="Normal 3 7 2 2 3 2 2" xfId="4971"/>
    <cellStyle name="Normal 3 7 2 2 3 2 2 2" xfId="10252"/>
    <cellStyle name="Normal 3 7 2 2 3 2 2 2 2" xfId="28394"/>
    <cellStyle name="Normal 3 7 2 2 3 2 2 3" xfId="18008"/>
    <cellStyle name="Normal 3 7 2 2 3 2 2 4" xfId="23114"/>
    <cellStyle name="Normal 3 7 2 2 3 2 3" xfId="7611"/>
    <cellStyle name="Normal 3 7 2 2 3 2 3 2" xfId="25754"/>
    <cellStyle name="Normal 3 7 2 2 3 2 4" xfId="12900"/>
    <cellStyle name="Normal 3 7 2 2 3 2 5" xfId="15544"/>
    <cellStyle name="Normal 3 7 2 2 3 2 6" xfId="20474"/>
    <cellStyle name="Normal 3 7 2 2 3 3" xfId="3739"/>
    <cellStyle name="Normal 3 7 2 2 3 3 2" xfId="9020"/>
    <cellStyle name="Normal 3 7 2 2 3 3 2 2" xfId="27162"/>
    <cellStyle name="Normal 3 7 2 2 3 3 3" xfId="16776"/>
    <cellStyle name="Normal 3 7 2 2 3 3 4" xfId="21882"/>
    <cellStyle name="Normal 3 7 2 2 3 4" xfId="6379"/>
    <cellStyle name="Normal 3 7 2 2 3 4 2" xfId="24522"/>
    <cellStyle name="Normal 3 7 2 2 3 5" xfId="11668"/>
    <cellStyle name="Normal 3 7 2 2 3 6" xfId="14312"/>
    <cellStyle name="Normal 3 7 2 2 3 7" xfId="19242"/>
    <cellStyle name="Normal 3 7 2 2 4" xfId="1625"/>
    <cellStyle name="Normal 3 7 2 2 4 2" xfId="4267"/>
    <cellStyle name="Normal 3 7 2 2 4 2 2" xfId="9548"/>
    <cellStyle name="Normal 3 7 2 2 4 2 2 2" xfId="27690"/>
    <cellStyle name="Normal 3 7 2 2 4 2 3" xfId="17304"/>
    <cellStyle name="Normal 3 7 2 2 4 2 4" xfId="22410"/>
    <cellStyle name="Normal 3 7 2 2 4 3" xfId="6907"/>
    <cellStyle name="Normal 3 7 2 2 4 3 2" xfId="25050"/>
    <cellStyle name="Normal 3 7 2 2 4 4" xfId="12196"/>
    <cellStyle name="Normal 3 7 2 2 4 5" xfId="14840"/>
    <cellStyle name="Normal 3 7 2 2 4 6" xfId="19770"/>
    <cellStyle name="Normal 3 7 2 2 5" xfId="3034"/>
    <cellStyle name="Normal 3 7 2 2 5 2" xfId="8316"/>
    <cellStyle name="Normal 3 7 2 2 5 2 2" xfId="26458"/>
    <cellStyle name="Normal 3 7 2 2 5 3" xfId="16072"/>
    <cellStyle name="Normal 3 7 2 2 5 4" xfId="21178"/>
    <cellStyle name="Normal 3 7 2 2 6" xfId="5675"/>
    <cellStyle name="Normal 3 7 2 2 6 2" xfId="23818"/>
    <cellStyle name="Normal 3 7 2 2 7" xfId="10968"/>
    <cellStyle name="Normal 3 7 2 2 8" xfId="13608"/>
    <cellStyle name="Normal 3 7 2 2 9" xfId="18538"/>
    <cellStyle name="Normal 3 7 2 3" xfId="568"/>
    <cellStyle name="Normal 3 7 2 3 2" xfId="1273"/>
    <cellStyle name="Normal 3 7 2 3 2 2" xfId="2505"/>
    <cellStyle name="Normal 3 7 2 3 2 2 2" xfId="5147"/>
    <cellStyle name="Normal 3 7 2 3 2 2 2 2" xfId="10428"/>
    <cellStyle name="Normal 3 7 2 3 2 2 2 2 2" xfId="28570"/>
    <cellStyle name="Normal 3 7 2 3 2 2 2 3" xfId="18184"/>
    <cellStyle name="Normal 3 7 2 3 2 2 2 4" xfId="23290"/>
    <cellStyle name="Normal 3 7 2 3 2 2 3" xfId="7787"/>
    <cellStyle name="Normal 3 7 2 3 2 2 3 2" xfId="25930"/>
    <cellStyle name="Normal 3 7 2 3 2 2 4" xfId="13076"/>
    <cellStyle name="Normal 3 7 2 3 2 2 5" xfId="15720"/>
    <cellStyle name="Normal 3 7 2 3 2 2 6" xfId="20650"/>
    <cellStyle name="Normal 3 7 2 3 2 3" xfId="3915"/>
    <cellStyle name="Normal 3 7 2 3 2 3 2" xfId="9196"/>
    <cellStyle name="Normal 3 7 2 3 2 3 2 2" xfId="27338"/>
    <cellStyle name="Normal 3 7 2 3 2 3 3" xfId="16952"/>
    <cellStyle name="Normal 3 7 2 3 2 3 4" xfId="22058"/>
    <cellStyle name="Normal 3 7 2 3 2 4" xfId="6555"/>
    <cellStyle name="Normal 3 7 2 3 2 4 2" xfId="24698"/>
    <cellStyle name="Normal 3 7 2 3 2 5" xfId="11844"/>
    <cellStyle name="Normal 3 7 2 3 2 6" xfId="14488"/>
    <cellStyle name="Normal 3 7 2 3 2 7" xfId="19418"/>
    <cellStyle name="Normal 3 7 2 3 3" xfId="1801"/>
    <cellStyle name="Normal 3 7 2 3 3 2" xfId="4443"/>
    <cellStyle name="Normal 3 7 2 3 3 2 2" xfId="9724"/>
    <cellStyle name="Normal 3 7 2 3 3 2 2 2" xfId="27866"/>
    <cellStyle name="Normal 3 7 2 3 3 2 3" xfId="17480"/>
    <cellStyle name="Normal 3 7 2 3 3 2 4" xfId="22586"/>
    <cellStyle name="Normal 3 7 2 3 3 3" xfId="7083"/>
    <cellStyle name="Normal 3 7 2 3 3 3 2" xfId="25226"/>
    <cellStyle name="Normal 3 7 2 3 3 4" xfId="12372"/>
    <cellStyle name="Normal 3 7 2 3 3 5" xfId="15016"/>
    <cellStyle name="Normal 3 7 2 3 3 6" xfId="19946"/>
    <cellStyle name="Normal 3 7 2 3 4" xfId="3210"/>
    <cellStyle name="Normal 3 7 2 3 4 2" xfId="8492"/>
    <cellStyle name="Normal 3 7 2 3 4 2 2" xfId="26634"/>
    <cellStyle name="Normal 3 7 2 3 4 3" xfId="16248"/>
    <cellStyle name="Normal 3 7 2 3 4 4" xfId="21354"/>
    <cellStyle name="Normal 3 7 2 3 5" xfId="5851"/>
    <cellStyle name="Normal 3 7 2 3 5 2" xfId="23994"/>
    <cellStyle name="Normal 3 7 2 3 6" xfId="11140"/>
    <cellStyle name="Normal 3 7 2 3 7" xfId="13784"/>
    <cellStyle name="Normal 3 7 2 3 8" xfId="18714"/>
    <cellStyle name="Normal 3 7 2 4" xfId="921"/>
    <cellStyle name="Normal 3 7 2 4 2" xfId="2153"/>
    <cellStyle name="Normal 3 7 2 4 2 2" xfId="4795"/>
    <cellStyle name="Normal 3 7 2 4 2 2 2" xfId="10076"/>
    <cellStyle name="Normal 3 7 2 4 2 2 2 2" xfId="28218"/>
    <cellStyle name="Normal 3 7 2 4 2 2 3" xfId="17832"/>
    <cellStyle name="Normal 3 7 2 4 2 2 4" xfId="22938"/>
    <cellStyle name="Normal 3 7 2 4 2 3" xfId="7435"/>
    <cellStyle name="Normal 3 7 2 4 2 3 2" xfId="25578"/>
    <cellStyle name="Normal 3 7 2 4 2 4" xfId="12724"/>
    <cellStyle name="Normal 3 7 2 4 2 5" xfId="15368"/>
    <cellStyle name="Normal 3 7 2 4 2 6" xfId="20298"/>
    <cellStyle name="Normal 3 7 2 4 3" xfId="3563"/>
    <cellStyle name="Normal 3 7 2 4 3 2" xfId="8844"/>
    <cellStyle name="Normal 3 7 2 4 3 2 2" xfId="26986"/>
    <cellStyle name="Normal 3 7 2 4 3 3" xfId="16600"/>
    <cellStyle name="Normal 3 7 2 4 3 4" xfId="21706"/>
    <cellStyle name="Normal 3 7 2 4 4" xfId="6203"/>
    <cellStyle name="Normal 3 7 2 4 4 2" xfId="24346"/>
    <cellStyle name="Normal 3 7 2 4 5" xfId="11492"/>
    <cellStyle name="Normal 3 7 2 4 6" xfId="14136"/>
    <cellStyle name="Normal 3 7 2 4 7" xfId="19066"/>
    <cellStyle name="Normal 3 7 2 5" xfId="1449"/>
    <cellStyle name="Normal 3 7 2 5 2" xfId="4091"/>
    <cellStyle name="Normal 3 7 2 5 2 2" xfId="9372"/>
    <cellStyle name="Normal 3 7 2 5 2 2 2" xfId="27514"/>
    <cellStyle name="Normal 3 7 2 5 2 3" xfId="17128"/>
    <cellStyle name="Normal 3 7 2 5 2 4" xfId="22234"/>
    <cellStyle name="Normal 3 7 2 5 3" xfId="6731"/>
    <cellStyle name="Normal 3 7 2 5 3 2" xfId="24874"/>
    <cellStyle name="Normal 3 7 2 5 4" xfId="12020"/>
    <cellStyle name="Normal 3 7 2 5 5" xfId="14664"/>
    <cellStyle name="Normal 3 7 2 5 6" xfId="19594"/>
    <cellStyle name="Normal 3 7 2 6" xfId="2681"/>
    <cellStyle name="Normal 3 7 2 6 2" xfId="5323"/>
    <cellStyle name="Normal 3 7 2 6 2 2" xfId="10604"/>
    <cellStyle name="Normal 3 7 2 6 2 2 2" xfId="28746"/>
    <cellStyle name="Normal 3 7 2 6 2 3" xfId="23466"/>
    <cellStyle name="Normal 3 7 2 6 3" xfId="7963"/>
    <cellStyle name="Normal 3 7 2 6 3 2" xfId="26106"/>
    <cellStyle name="Normal 3 7 2 6 4" xfId="13252"/>
    <cellStyle name="Normal 3 7 2 6 5" xfId="15896"/>
    <cellStyle name="Normal 3 7 2 6 6" xfId="20826"/>
    <cellStyle name="Normal 3 7 2 7" xfId="2858"/>
    <cellStyle name="Normal 3 7 2 7 2" xfId="8140"/>
    <cellStyle name="Normal 3 7 2 7 2 2" xfId="26282"/>
    <cellStyle name="Normal 3 7 2 7 3" xfId="21002"/>
    <cellStyle name="Normal 3 7 2 8" xfId="5499"/>
    <cellStyle name="Normal 3 7 2 8 2" xfId="23642"/>
    <cellStyle name="Normal 3 7 2 9" xfId="10792"/>
    <cellStyle name="Normal 3 7 3" xfId="305"/>
    <cellStyle name="Normal 3 7 3 2" xfId="658"/>
    <cellStyle name="Normal 3 7 3 2 2" xfId="1890"/>
    <cellStyle name="Normal 3 7 3 2 2 2" xfId="4532"/>
    <cellStyle name="Normal 3 7 3 2 2 2 2" xfId="9813"/>
    <cellStyle name="Normal 3 7 3 2 2 2 2 2" xfId="27955"/>
    <cellStyle name="Normal 3 7 3 2 2 2 3" xfId="17569"/>
    <cellStyle name="Normal 3 7 3 2 2 2 4" xfId="22675"/>
    <cellStyle name="Normal 3 7 3 2 2 3" xfId="7172"/>
    <cellStyle name="Normal 3 7 3 2 2 3 2" xfId="25315"/>
    <cellStyle name="Normal 3 7 3 2 2 4" xfId="12461"/>
    <cellStyle name="Normal 3 7 3 2 2 5" xfId="15105"/>
    <cellStyle name="Normal 3 7 3 2 2 6" xfId="20035"/>
    <cellStyle name="Normal 3 7 3 2 3" xfId="3300"/>
    <cellStyle name="Normal 3 7 3 2 3 2" xfId="8581"/>
    <cellStyle name="Normal 3 7 3 2 3 2 2" xfId="26723"/>
    <cellStyle name="Normal 3 7 3 2 3 3" xfId="16337"/>
    <cellStyle name="Normal 3 7 3 2 3 4" xfId="21443"/>
    <cellStyle name="Normal 3 7 3 2 4" xfId="5940"/>
    <cellStyle name="Normal 3 7 3 2 4 2" xfId="24083"/>
    <cellStyle name="Normal 3 7 3 2 5" xfId="11229"/>
    <cellStyle name="Normal 3 7 3 2 6" xfId="13873"/>
    <cellStyle name="Normal 3 7 3 2 7" xfId="18803"/>
    <cellStyle name="Normal 3 7 3 3" xfId="1010"/>
    <cellStyle name="Normal 3 7 3 3 2" xfId="2242"/>
    <cellStyle name="Normal 3 7 3 3 2 2" xfId="4884"/>
    <cellStyle name="Normal 3 7 3 3 2 2 2" xfId="10165"/>
    <cellStyle name="Normal 3 7 3 3 2 2 2 2" xfId="28307"/>
    <cellStyle name="Normal 3 7 3 3 2 2 3" xfId="17921"/>
    <cellStyle name="Normal 3 7 3 3 2 2 4" xfId="23027"/>
    <cellStyle name="Normal 3 7 3 3 2 3" xfId="7524"/>
    <cellStyle name="Normal 3 7 3 3 2 3 2" xfId="25667"/>
    <cellStyle name="Normal 3 7 3 3 2 4" xfId="12813"/>
    <cellStyle name="Normal 3 7 3 3 2 5" xfId="15457"/>
    <cellStyle name="Normal 3 7 3 3 2 6" xfId="20387"/>
    <cellStyle name="Normal 3 7 3 3 3" xfId="3652"/>
    <cellStyle name="Normal 3 7 3 3 3 2" xfId="8933"/>
    <cellStyle name="Normal 3 7 3 3 3 2 2" xfId="27075"/>
    <cellStyle name="Normal 3 7 3 3 3 3" xfId="16689"/>
    <cellStyle name="Normal 3 7 3 3 3 4" xfId="21795"/>
    <cellStyle name="Normal 3 7 3 3 4" xfId="6292"/>
    <cellStyle name="Normal 3 7 3 3 4 2" xfId="24435"/>
    <cellStyle name="Normal 3 7 3 3 5" xfId="11581"/>
    <cellStyle name="Normal 3 7 3 3 6" xfId="14225"/>
    <cellStyle name="Normal 3 7 3 3 7" xfId="19155"/>
    <cellStyle name="Normal 3 7 3 4" xfId="1538"/>
    <cellStyle name="Normal 3 7 3 4 2" xfId="4180"/>
    <cellStyle name="Normal 3 7 3 4 2 2" xfId="9461"/>
    <cellStyle name="Normal 3 7 3 4 2 2 2" xfId="27603"/>
    <cellStyle name="Normal 3 7 3 4 2 3" xfId="17217"/>
    <cellStyle name="Normal 3 7 3 4 2 4" xfId="22323"/>
    <cellStyle name="Normal 3 7 3 4 3" xfId="6820"/>
    <cellStyle name="Normal 3 7 3 4 3 2" xfId="24963"/>
    <cellStyle name="Normal 3 7 3 4 4" xfId="12109"/>
    <cellStyle name="Normal 3 7 3 4 5" xfId="14753"/>
    <cellStyle name="Normal 3 7 3 4 6" xfId="19683"/>
    <cellStyle name="Normal 3 7 3 5" xfId="2947"/>
    <cellStyle name="Normal 3 7 3 5 2" xfId="8229"/>
    <cellStyle name="Normal 3 7 3 5 2 2" xfId="26371"/>
    <cellStyle name="Normal 3 7 3 5 3" xfId="15985"/>
    <cellStyle name="Normal 3 7 3 5 4" xfId="21091"/>
    <cellStyle name="Normal 3 7 3 6" xfId="5588"/>
    <cellStyle name="Normal 3 7 3 6 2" xfId="23731"/>
    <cellStyle name="Normal 3 7 3 7" xfId="10883"/>
    <cellStyle name="Normal 3 7 3 8" xfId="13521"/>
    <cellStyle name="Normal 3 7 3 9" xfId="18451"/>
    <cellStyle name="Normal 3 7 4" xfId="483"/>
    <cellStyle name="Normal 3 7 4 2" xfId="1188"/>
    <cellStyle name="Normal 3 7 4 2 2" xfId="2420"/>
    <cellStyle name="Normal 3 7 4 2 2 2" xfId="5062"/>
    <cellStyle name="Normal 3 7 4 2 2 2 2" xfId="10343"/>
    <cellStyle name="Normal 3 7 4 2 2 2 2 2" xfId="28485"/>
    <cellStyle name="Normal 3 7 4 2 2 2 3" xfId="18099"/>
    <cellStyle name="Normal 3 7 4 2 2 2 4" xfId="23205"/>
    <cellStyle name="Normal 3 7 4 2 2 3" xfId="7702"/>
    <cellStyle name="Normal 3 7 4 2 2 3 2" xfId="25845"/>
    <cellStyle name="Normal 3 7 4 2 2 4" xfId="12991"/>
    <cellStyle name="Normal 3 7 4 2 2 5" xfId="15635"/>
    <cellStyle name="Normal 3 7 4 2 2 6" xfId="20565"/>
    <cellStyle name="Normal 3 7 4 2 3" xfId="3830"/>
    <cellStyle name="Normal 3 7 4 2 3 2" xfId="9111"/>
    <cellStyle name="Normal 3 7 4 2 3 2 2" xfId="27253"/>
    <cellStyle name="Normal 3 7 4 2 3 3" xfId="16867"/>
    <cellStyle name="Normal 3 7 4 2 3 4" xfId="21973"/>
    <cellStyle name="Normal 3 7 4 2 4" xfId="6470"/>
    <cellStyle name="Normal 3 7 4 2 4 2" xfId="24613"/>
    <cellStyle name="Normal 3 7 4 2 5" xfId="11759"/>
    <cellStyle name="Normal 3 7 4 2 6" xfId="14403"/>
    <cellStyle name="Normal 3 7 4 2 7" xfId="19333"/>
    <cellStyle name="Normal 3 7 4 3" xfId="1716"/>
    <cellStyle name="Normal 3 7 4 3 2" xfId="4358"/>
    <cellStyle name="Normal 3 7 4 3 2 2" xfId="9639"/>
    <cellStyle name="Normal 3 7 4 3 2 2 2" xfId="27781"/>
    <cellStyle name="Normal 3 7 4 3 2 3" xfId="17395"/>
    <cellStyle name="Normal 3 7 4 3 2 4" xfId="22501"/>
    <cellStyle name="Normal 3 7 4 3 3" xfId="6998"/>
    <cellStyle name="Normal 3 7 4 3 3 2" xfId="25141"/>
    <cellStyle name="Normal 3 7 4 3 4" xfId="12287"/>
    <cellStyle name="Normal 3 7 4 3 5" xfId="14931"/>
    <cellStyle name="Normal 3 7 4 3 6" xfId="19861"/>
    <cellStyle name="Normal 3 7 4 4" xfId="3125"/>
    <cellStyle name="Normal 3 7 4 4 2" xfId="8407"/>
    <cellStyle name="Normal 3 7 4 4 2 2" xfId="26549"/>
    <cellStyle name="Normal 3 7 4 4 3" xfId="16163"/>
    <cellStyle name="Normal 3 7 4 4 4" xfId="21269"/>
    <cellStyle name="Normal 3 7 4 5" xfId="5766"/>
    <cellStyle name="Normal 3 7 4 5 2" xfId="23909"/>
    <cellStyle name="Normal 3 7 4 6" xfId="11057"/>
    <cellStyle name="Normal 3 7 4 7" xfId="13699"/>
    <cellStyle name="Normal 3 7 4 8" xfId="18629"/>
    <cellStyle name="Normal 3 7 5" xfId="836"/>
    <cellStyle name="Normal 3 7 5 2" xfId="2068"/>
    <cellStyle name="Normal 3 7 5 2 2" xfId="4710"/>
    <cellStyle name="Normal 3 7 5 2 2 2" xfId="9991"/>
    <cellStyle name="Normal 3 7 5 2 2 2 2" xfId="28133"/>
    <cellStyle name="Normal 3 7 5 2 2 3" xfId="17747"/>
    <cellStyle name="Normal 3 7 5 2 2 4" xfId="22853"/>
    <cellStyle name="Normal 3 7 5 2 3" xfId="7350"/>
    <cellStyle name="Normal 3 7 5 2 3 2" xfId="25493"/>
    <cellStyle name="Normal 3 7 5 2 4" xfId="12639"/>
    <cellStyle name="Normal 3 7 5 2 5" xfId="15283"/>
    <cellStyle name="Normal 3 7 5 2 6" xfId="20213"/>
    <cellStyle name="Normal 3 7 5 3" xfId="3478"/>
    <cellStyle name="Normal 3 7 5 3 2" xfId="8759"/>
    <cellStyle name="Normal 3 7 5 3 2 2" xfId="26901"/>
    <cellStyle name="Normal 3 7 5 3 3" xfId="16515"/>
    <cellStyle name="Normal 3 7 5 3 4" xfId="21621"/>
    <cellStyle name="Normal 3 7 5 4" xfId="6118"/>
    <cellStyle name="Normal 3 7 5 4 2" xfId="24261"/>
    <cellStyle name="Normal 3 7 5 5" xfId="11407"/>
    <cellStyle name="Normal 3 7 5 6" xfId="14051"/>
    <cellStyle name="Normal 3 7 5 7" xfId="18981"/>
    <cellStyle name="Normal 3 7 6" xfId="1362"/>
    <cellStyle name="Normal 3 7 6 2" xfId="4004"/>
    <cellStyle name="Normal 3 7 6 2 2" xfId="9285"/>
    <cellStyle name="Normal 3 7 6 2 2 2" xfId="27427"/>
    <cellStyle name="Normal 3 7 6 2 3" xfId="17041"/>
    <cellStyle name="Normal 3 7 6 2 4" xfId="22147"/>
    <cellStyle name="Normal 3 7 6 3" xfId="6644"/>
    <cellStyle name="Normal 3 7 6 3 2" xfId="24787"/>
    <cellStyle name="Normal 3 7 6 4" xfId="11933"/>
    <cellStyle name="Normal 3 7 6 5" xfId="14577"/>
    <cellStyle name="Normal 3 7 6 6" xfId="19507"/>
    <cellStyle name="Normal 3 7 7" xfId="2594"/>
    <cellStyle name="Normal 3 7 7 2" xfId="5236"/>
    <cellStyle name="Normal 3 7 7 2 2" xfId="10517"/>
    <cellStyle name="Normal 3 7 7 2 2 2" xfId="28659"/>
    <cellStyle name="Normal 3 7 7 2 3" xfId="23379"/>
    <cellStyle name="Normal 3 7 7 3" xfId="7876"/>
    <cellStyle name="Normal 3 7 7 3 2" xfId="26019"/>
    <cellStyle name="Normal 3 7 7 4" xfId="13165"/>
    <cellStyle name="Normal 3 7 7 5" xfId="15809"/>
    <cellStyle name="Normal 3 7 7 6" xfId="20739"/>
    <cellStyle name="Normal 3 7 8" xfId="2773"/>
    <cellStyle name="Normal 3 7 8 2" xfId="8055"/>
    <cellStyle name="Normal 3 7 8 2 2" xfId="26197"/>
    <cellStyle name="Normal 3 7 8 3" xfId="20917"/>
    <cellStyle name="Normal 3 7 9" xfId="5414"/>
    <cellStyle name="Normal 3 7 9 2" xfId="23557"/>
    <cellStyle name="Normal 3 8" xfId="93"/>
    <cellStyle name="Normal 3 8 10" xfId="10738"/>
    <cellStyle name="Normal 3 8 11" xfId="13361"/>
    <cellStyle name="Normal 3 8 12" xfId="18290"/>
    <cellStyle name="Normal 3 8 2" xfId="223"/>
    <cellStyle name="Normal 3 8 2 10" xfId="13448"/>
    <cellStyle name="Normal 3 8 2 11" xfId="18378"/>
    <cellStyle name="Normal 3 8 2 2" xfId="408"/>
    <cellStyle name="Normal 3 8 2 2 2" xfId="761"/>
    <cellStyle name="Normal 3 8 2 2 2 2" xfId="1993"/>
    <cellStyle name="Normal 3 8 2 2 2 2 2" xfId="4635"/>
    <cellStyle name="Normal 3 8 2 2 2 2 2 2" xfId="9916"/>
    <cellStyle name="Normal 3 8 2 2 2 2 2 2 2" xfId="28058"/>
    <cellStyle name="Normal 3 8 2 2 2 2 2 3" xfId="17672"/>
    <cellStyle name="Normal 3 8 2 2 2 2 2 4" xfId="22778"/>
    <cellStyle name="Normal 3 8 2 2 2 2 3" xfId="7275"/>
    <cellStyle name="Normal 3 8 2 2 2 2 3 2" xfId="25418"/>
    <cellStyle name="Normal 3 8 2 2 2 2 4" xfId="12564"/>
    <cellStyle name="Normal 3 8 2 2 2 2 5" xfId="15208"/>
    <cellStyle name="Normal 3 8 2 2 2 2 6" xfId="20138"/>
    <cellStyle name="Normal 3 8 2 2 2 3" xfId="3403"/>
    <cellStyle name="Normal 3 8 2 2 2 3 2" xfId="8684"/>
    <cellStyle name="Normal 3 8 2 2 2 3 2 2" xfId="26826"/>
    <cellStyle name="Normal 3 8 2 2 2 3 3" xfId="16440"/>
    <cellStyle name="Normal 3 8 2 2 2 3 4" xfId="21546"/>
    <cellStyle name="Normal 3 8 2 2 2 4" xfId="6043"/>
    <cellStyle name="Normal 3 8 2 2 2 4 2" xfId="24186"/>
    <cellStyle name="Normal 3 8 2 2 2 5" xfId="11332"/>
    <cellStyle name="Normal 3 8 2 2 2 6" xfId="13976"/>
    <cellStyle name="Normal 3 8 2 2 2 7" xfId="18906"/>
    <cellStyle name="Normal 3 8 2 2 3" xfId="1113"/>
    <cellStyle name="Normal 3 8 2 2 3 2" xfId="2345"/>
    <cellStyle name="Normal 3 8 2 2 3 2 2" xfId="4987"/>
    <cellStyle name="Normal 3 8 2 2 3 2 2 2" xfId="10268"/>
    <cellStyle name="Normal 3 8 2 2 3 2 2 2 2" xfId="28410"/>
    <cellStyle name="Normal 3 8 2 2 3 2 2 3" xfId="18024"/>
    <cellStyle name="Normal 3 8 2 2 3 2 2 4" xfId="23130"/>
    <cellStyle name="Normal 3 8 2 2 3 2 3" xfId="7627"/>
    <cellStyle name="Normal 3 8 2 2 3 2 3 2" xfId="25770"/>
    <cellStyle name="Normal 3 8 2 2 3 2 4" xfId="12916"/>
    <cellStyle name="Normal 3 8 2 2 3 2 5" xfId="15560"/>
    <cellStyle name="Normal 3 8 2 2 3 2 6" xfId="20490"/>
    <cellStyle name="Normal 3 8 2 2 3 3" xfId="3755"/>
    <cellStyle name="Normal 3 8 2 2 3 3 2" xfId="9036"/>
    <cellStyle name="Normal 3 8 2 2 3 3 2 2" xfId="27178"/>
    <cellStyle name="Normal 3 8 2 2 3 3 3" xfId="16792"/>
    <cellStyle name="Normal 3 8 2 2 3 3 4" xfId="21898"/>
    <cellStyle name="Normal 3 8 2 2 3 4" xfId="6395"/>
    <cellStyle name="Normal 3 8 2 2 3 4 2" xfId="24538"/>
    <cellStyle name="Normal 3 8 2 2 3 5" xfId="11684"/>
    <cellStyle name="Normal 3 8 2 2 3 6" xfId="14328"/>
    <cellStyle name="Normal 3 8 2 2 3 7" xfId="19258"/>
    <cellStyle name="Normal 3 8 2 2 4" xfId="1641"/>
    <cellStyle name="Normal 3 8 2 2 4 2" xfId="4283"/>
    <cellStyle name="Normal 3 8 2 2 4 2 2" xfId="9564"/>
    <cellStyle name="Normal 3 8 2 2 4 2 2 2" xfId="27706"/>
    <cellStyle name="Normal 3 8 2 2 4 2 3" xfId="17320"/>
    <cellStyle name="Normal 3 8 2 2 4 2 4" xfId="22426"/>
    <cellStyle name="Normal 3 8 2 2 4 3" xfId="6923"/>
    <cellStyle name="Normal 3 8 2 2 4 3 2" xfId="25066"/>
    <cellStyle name="Normal 3 8 2 2 4 4" xfId="12212"/>
    <cellStyle name="Normal 3 8 2 2 4 5" xfId="14856"/>
    <cellStyle name="Normal 3 8 2 2 4 6" xfId="19786"/>
    <cellStyle name="Normal 3 8 2 2 5" xfId="3050"/>
    <cellStyle name="Normal 3 8 2 2 5 2" xfId="8332"/>
    <cellStyle name="Normal 3 8 2 2 5 2 2" xfId="26474"/>
    <cellStyle name="Normal 3 8 2 2 5 3" xfId="16088"/>
    <cellStyle name="Normal 3 8 2 2 5 4" xfId="21194"/>
    <cellStyle name="Normal 3 8 2 2 6" xfId="5691"/>
    <cellStyle name="Normal 3 8 2 2 6 2" xfId="23834"/>
    <cellStyle name="Normal 3 8 2 2 7" xfId="10984"/>
    <cellStyle name="Normal 3 8 2 2 8" xfId="13624"/>
    <cellStyle name="Normal 3 8 2 2 9" xfId="18554"/>
    <cellStyle name="Normal 3 8 2 3" xfId="584"/>
    <cellStyle name="Normal 3 8 2 3 2" xfId="1289"/>
    <cellStyle name="Normal 3 8 2 3 2 2" xfId="2521"/>
    <cellStyle name="Normal 3 8 2 3 2 2 2" xfId="5163"/>
    <cellStyle name="Normal 3 8 2 3 2 2 2 2" xfId="10444"/>
    <cellStyle name="Normal 3 8 2 3 2 2 2 2 2" xfId="28586"/>
    <cellStyle name="Normal 3 8 2 3 2 2 2 3" xfId="18200"/>
    <cellStyle name="Normal 3 8 2 3 2 2 2 4" xfId="23306"/>
    <cellStyle name="Normal 3 8 2 3 2 2 3" xfId="7803"/>
    <cellStyle name="Normal 3 8 2 3 2 2 3 2" xfId="25946"/>
    <cellStyle name="Normal 3 8 2 3 2 2 4" xfId="13092"/>
    <cellStyle name="Normal 3 8 2 3 2 2 5" xfId="15736"/>
    <cellStyle name="Normal 3 8 2 3 2 2 6" xfId="20666"/>
    <cellStyle name="Normal 3 8 2 3 2 3" xfId="3931"/>
    <cellStyle name="Normal 3 8 2 3 2 3 2" xfId="9212"/>
    <cellStyle name="Normal 3 8 2 3 2 3 2 2" xfId="27354"/>
    <cellStyle name="Normal 3 8 2 3 2 3 3" xfId="16968"/>
    <cellStyle name="Normal 3 8 2 3 2 3 4" xfId="22074"/>
    <cellStyle name="Normal 3 8 2 3 2 4" xfId="6571"/>
    <cellStyle name="Normal 3 8 2 3 2 4 2" xfId="24714"/>
    <cellStyle name="Normal 3 8 2 3 2 5" xfId="11860"/>
    <cellStyle name="Normal 3 8 2 3 2 6" xfId="14504"/>
    <cellStyle name="Normal 3 8 2 3 2 7" xfId="19434"/>
    <cellStyle name="Normal 3 8 2 3 3" xfId="1817"/>
    <cellStyle name="Normal 3 8 2 3 3 2" xfId="4459"/>
    <cellStyle name="Normal 3 8 2 3 3 2 2" xfId="9740"/>
    <cellStyle name="Normal 3 8 2 3 3 2 2 2" xfId="27882"/>
    <cellStyle name="Normal 3 8 2 3 3 2 3" xfId="17496"/>
    <cellStyle name="Normal 3 8 2 3 3 2 4" xfId="22602"/>
    <cellStyle name="Normal 3 8 2 3 3 3" xfId="7099"/>
    <cellStyle name="Normal 3 8 2 3 3 3 2" xfId="25242"/>
    <cellStyle name="Normal 3 8 2 3 3 4" xfId="12388"/>
    <cellStyle name="Normal 3 8 2 3 3 5" xfId="15032"/>
    <cellStyle name="Normal 3 8 2 3 3 6" xfId="19962"/>
    <cellStyle name="Normal 3 8 2 3 4" xfId="3226"/>
    <cellStyle name="Normal 3 8 2 3 4 2" xfId="8508"/>
    <cellStyle name="Normal 3 8 2 3 4 2 2" xfId="26650"/>
    <cellStyle name="Normal 3 8 2 3 4 3" xfId="16264"/>
    <cellStyle name="Normal 3 8 2 3 4 4" xfId="21370"/>
    <cellStyle name="Normal 3 8 2 3 5" xfId="5867"/>
    <cellStyle name="Normal 3 8 2 3 5 2" xfId="24010"/>
    <cellStyle name="Normal 3 8 2 3 6" xfId="11156"/>
    <cellStyle name="Normal 3 8 2 3 7" xfId="13800"/>
    <cellStyle name="Normal 3 8 2 3 8" xfId="18730"/>
    <cellStyle name="Normal 3 8 2 4" xfId="937"/>
    <cellStyle name="Normal 3 8 2 4 2" xfId="2169"/>
    <cellStyle name="Normal 3 8 2 4 2 2" xfId="4811"/>
    <cellStyle name="Normal 3 8 2 4 2 2 2" xfId="10092"/>
    <cellStyle name="Normal 3 8 2 4 2 2 2 2" xfId="28234"/>
    <cellStyle name="Normal 3 8 2 4 2 2 3" xfId="17848"/>
    <cellStyle name="Normal 3 8 2 4 2 2 4" xfId="22954"/>
    <cellStyle name="Normal 3 8 2 4 2 3" xfId="7451"/>
    <cellStyle name="Normal 3 8 2 4 2 3 2" xfId="25594"/>
    <cellStyle name="Normal 3 8 2 4 2 4" xfId="12740"/>
    <cellStyle name="Normal 3 8 2 4 2 5" xfId="15384"/>
    <cellStyle name="Normal 3 8 2 4 2 6" xfId="20314"/>
    <cellStyle name="Normal 3 8 2 4 3" xfId="3579"/>
    <cellStyle name="Normal 3 8 2 4 3 2" xfId="8860"/>
    <cellStyle name="Normal 3 8 2 4 3 2 2" xfId="27002"/>
    <cellStyle name="Normal 3 8 2 4 3 3" xfId="16616"/>
    <cellStyle name="Normal 3 8 2 4 3 4" xfId="21722"/>
    <cellStyle name="Normal 3 8 2 4 4" xfId="6219"/>
    <cellStyle name="Normal 3 8 2 4 4 2" xfId="24362"/>
    <cellStyle name="Normal 3 8 2 4 5" xfId="11508"/>
    <cellStyle name="Normal 3 8 2 4 6" xfId="14152"/>
    <cellStyle name="Normal 3 8 2 4 7" xfId="19082"/>
    <cellStyle name="Normal 3 8 2 5" xfId="1465"/>
    <cellStyle name="Normal 3 8 2 5 2" xfId="4107"/>
    <cellStyle name="Normal 3 8 2 5 2 2" xfId="9388"/>
    <cellStyle name="Normal 3 8 2 5 2 2 2" xfId="27530"/>
    <cellStyle name="Normal 3 8 2 5 2 3" xfId="17144"/>
    <cellStyle name="Normal 3 8 2 5 2 4" xfId="22250"/>
    <cellStyle name="Normal 3 8 2 5 3" xfId="6747"/>
    <cellStyle name="Normal 3 8 2 5 3 2" xfId="24890"/>
    <cellStyle name="Normal 3 8 2 5 4" xfId="12036"/>
    <cellStyle name="Normal 3 8 2 5 5" xfId="14680"/>
    <cellStyle name="Normal 3 8 2 5 6" xfId="19610"/>
    <cellStyle name="Normal 3 8 2 6" xfId="2697"/>
    <cellStyle name="Normal 3 8 2 6 2" xfId="5339"/>
    <cellStyle name="Normal 3 8 2 6 2 2" xfId="10620"/>
    <cellStyle name="Normal 3 8 2 6 2 2 2" xfId="28762"/>
    <cellStyle name="Normal 3 8 2 6 2 3" xfId="23482"/>
    <cellStyle name="Normal 3 8 2 6 3" xfId="7979"/>
    <cellStyle name="Normal 3 8 2 6 3 2" xfId="26122"/>
    <cellStyle name="Normal 3 8 2 6 4" xfId="13268"/>
    <cellStyle name="Normal 3 8 2 6 5" xfId="15912"/>
    <cellStyle name="Normal 3 8 2 6 6" xfId="20842"/>
    <cellStyle name="Normal 3 8 2 7" xfId="2874"/>
    <cellStyle name="Normal 3 8 2 7 2" xfId="8156"/>
    <cellStyle name="Normal 3 8 2 7 2 2" xfId="26298"/>
    <cellStyle name="Normal 3 8 2 7 3" xfId="21018"/>
    <cellStyle name="Normal 3 8 2 8" xfId="5515"/>
    <cellStyle name="Normal 3 8 2 8 2" xfId="23658"/>
    <cellStyle name="Normal 3 8 2 9" xfId="10808"/>
    <cellStyle name="Normal 3 8 3" xfId="321"/>
    <cellStyle name="Normal 3 8 3 2" xfId="674"/>
    <cellStyle name="Normal 3 8 3 2 2" xfId="1906"/>
    <cellStyle name="Normal 3 8 3 2 2 2" xfId="4548"/>
    <cellStyle name="Normal 3 8 3 2 2 2 2" xfId="9829"/>
    <cellStyle name="Normal 3 8 3 2 2 2 2 2" xfId="27971"/>
    <cellStyle name="Normal 3 8 3 2 2 2 3" xfId="17585"/>
    <cellStyle name="Normal 3 8 3 2 2 2 4" xfId="22691"/>
    <cellStyle name="Normal 3 8 3 2 2 3" xfId="7188"/>
    <cellStyle name="Normal 3 8 3 2 2 3 2" xfId="25331"/>
    <cellStyle name="Normal 3 8 3 2 2 4" xfId="12477"/>
    <cellStyle name="Normal 3 8 3 2 2 5" xfId="15121"/>
    <cellStyle name="Normal 3 8 3 2 2 6" xfId="20051"/>
    <cellStyle name="Normal 3 8 3 2 3" xfId="3316"/>
    <cellStyle name="Normal 3 8 3 2 3 2" xfId="8597"/>
    <cellStyle name="Normal 3 8 3 2 3 2 2" xfId="26739"/>
    <cellStyle name="Normal 3 8 3 2 3 3" xfId="16353"/>
    <cellStyle name="Normal 3 8 3 2 3 4" xfId="21459"/>
    <cellStyle name="Normal 3 8 3 2 4" xfId="5956"/>
    <cellStyle name="Normal 3 8 3 2 4 2" xfId="24099"/>
    <cellStyle name="Normal 3 8 3 2 5" xfId="11245"/>
    <cellStyle name="Normal 3 8 3 2 6" xfId="13889"/>
    <cellStyle name="Normal 3 8 3 2 7" xfId="18819"/>
    <cellStyle name="Normal 3 8 3 3" xfId="1026"/>
    <cellStyle name="Normal 3 8 3 3 2" xfId="2258"/>
    <cellStyle name="Normal 3 8 3 3 2 2" xfId="4900"/>
    <cellStyle name="Normal 3 8 3 3 2 2 2" xfId="10181"/>
    <cellStyle name="Normal 3 8 3 3 2 2 2 2" xfId="28323"/>
    <cellStyle name="Normal 3 8 3 3 2 2 3" xfId="17937"/>
    <cellStyle name="Normal 3 8 3 3 2 2 4" xfId="23043"/>
    <cellStyle name="Normal 3 8 3 3 2 3" xfId="7540"/>
    <cellStyle name="Normal 3 8 3 3 2 3 2" xfId="25683"/>
    <cellStyle name="Normal 3 8 3 3 2 4" xfId="12829"/>
    <cellStyle name="Normal 3 8 3 3 2 5" xfId="15473"/>
    <cellStyle name="Normal 3 8 3 3 2 6" xfId="20403"/>
    <cellStyle name="Normal 3 8 3 3 3" xfId="3668"/>
    <cellStyle name="Normal 3 8 3 3 3 2" xfId="8949"/>
    <cellStyle name="Normal 3 8 3 3 3 2 2" xfId="27091"/>
    <cellStyle name="Normal 3 8 3 3 3 3" xfId="16705"/>
    <cellStyle name="Normal 3 8 3 3 3 4" xfId="21811"/>
    <cellStyle name="Normal 3 8 3 3 4" xfId="6308"/>
    <cellStyle name="Normal 3 8 3 3 4 2" xfId="24451"/>
    <cellStyle name="Normal 3 8 3 3 5" xfId="11597"/>
    <cellStyle name="Normal 3 8 3 3 6" xfId="14241"/>
    <cellStyle name="Normal 3 8 3 3 7" xfId="19171"/>
    <cellStyle name="Normal 3 8 3 4" xfId="1554"/>
    <cellStyle name="Normal 3 8 3 4 2" xfId="4196"/>
    <cellStyle name="Normal 3 8 3 4 2 2" xfId="9477"/>
    <cellStyle name="Normal 3 8 3 4 2 2 2" xfId="27619"/>
    <cellStyle name="Normal 3 8 3 4 2 3" xfId="17233"/>
    <cellStyle name="Normal 3 8 3 4 2 4" xfId="22339"/>
    <cellStyle name="Normal 3 8 3 4 3" xfId="6836"/>
    <cellStyle name="Normal 3 8 3 4 3 2" xfId="24979"/>
    <cellStyle name="Normal 3 8 3 4 4" xfId="12125"/>
    <cellStyle name="Normal 3 8 3 4 5" xfId="14769"/>
    <cellStyle name="Normal 3 8 3 4 6" xfId="19699"/>
    <cellStyle name="Normal 3 8 3 5" xfId="2963"/>
    <cellStyle name="Normal 3 8 3 5 2" xfId="8245"/>
    <cellStyle name="Normal 3 8 3 5 2 2" xfId="26387"/>
    <cellStyle name="Normal 3 8 3 5 3" xfId="16001"/>
    <cellStyle name="Normal 3 8 3 5 4" xfId="21107"/>
    <cellStyle name="Normal 3 8 3 6" xfId="5604"/>
    <cellStyle name="Normal 3 8 3 6 2" xfId="23747"/>
    <cellStyle name="Normal 3 8 3 7" xfId="10899"/>
    <cellStyle name="Normal 3 8 3 8" xfId="13537"/>
    <cellStyle name="Normal 3 8 3 9" xfId="18467"/>
    <cellStyle name="Normal 3 8 4" xfId="497"/>
    <cellStyle name="Normal 3 8 4 2" xfId="1202"/>
    <cellStyle name="Normal 3 8 4 2 2" xfId="2434"/>
    <cellStyle name="Normal 3 8 4 2 2 2" xfId="5076"/>
    <cellStyle name="Normal 3 8 4 2 2 2 2" xfId="10357"/>
    <cellStyle name="Normal 3 8 4 2 2 2 2 2" xfId="28499"/>
    <cellStyle name="Normal 3 8 4 2 2 2 3" xfId="18113"/>
    <cellStyle name="Normal 3 8 4 2 2 2 4" xfId="23219"/>
    <cellStyle name="Normal 3 8 4 2 2 3" xfId="7716"/>
    <cellStyle name="Normal 3 8 4 2 2 3 2" xfId="25859"/>
    <cellStyle name="Normal 3 8 4 2 2 4" xfId="13005"/>
    <cellStyle name="Normal 3 8 4 2 2 5" xfId="15649"/>
    <cellStyle name="Normal 3 8 4 2 2 6" xfId="20579"/>
    <cellStyle name="Normal 3 8 4 2 3" xfId="3844"/>
    <cellStyle name="Normal 3 8 4 2 3 2" xfId="9125"/>
    <cellStyle name="Normal 3 8 4 2 3 2 2" xfId="27267"/>
    <cellStyle name="Normal 3 8 4 2 3 3" xfId="16881"/>
    <cellStyle name="Normal 3 8 4 2 3 4" xfId="21987"/>
    <cellStyle name="Normal 3 8 4 2 4" xfId="6484"/>
    <cellStyle name="Normal 3 8 4 2 4 2" xfId="24627"/>
    <cellStyle name="Normal 3 8 4 2 5" xfId="11773"/>
    <cellStyle name="Normal 3 8 4 2 6" xfId="14417"/>
    <cellStyle name="Normal 3 8 4 2 7" xfId="19347"/>
    <cellStyle name="Normal 3 8 4 3" xfId="1730"/>
    <cellStyle name="Normal 3 8 4 3 2" xfId="4372"/>
    <cellStyle name="Normal 3 8 4 3 2 2" xfId="9653"/>
    <cellStyle name="Normal 3 8 4 3 2 2 2" xfId="27795"/>
    <cellStyle name="Normal 3 8 4 3 2 3" xfId="17409"/>
    <cellStyle name="Normal 3 8 4 3 2 4" xfId="22515"/>
    <cellStyle name="Normal 3 8 4 3 3" xfId="7012"/>
    <cellStyle name="Normal 3 8 4 3 3 2" xfId="25155"/>
    <cellStyle name="Normal 3 8 4 3 4" xfId="12301"/>
    <cellStyle name="Normal 3 8 4 3 5" xfId="14945"/>
    <cellStyle name="Normal 3 8 4 3 6" xfId="19875"/>
    <cellStyle name="Normal 3 8 4 4" xfId="3139"/>
    <cellStyle name="Normal 3 8 4 4 2" xfId="8421"/>
    <cellStyle name="Normal 3 8 4 4 2 2" xfId="26563"/>
    <cellStyle name="Normal 3 8 4 4 3" xfId="16177"/>
    <cellStyle name="Normal 3 8 4 4 4" xfId="21283"/>
    <cellStyle name="Normal 3 8 4 5" xfId="5780"/>
    <cellStyle name="Normal 3 8 4 5 2" xfId="23923"/>
    <cellStyle name="Normal 3 8 4 6" xfId="11071"/>
    <cellStyle name="Normal 3 8 4 7" xfId="13713"/>
    <cellStyle name="Normal 3 8 4 8" xfId="18643"/>
    <cellStyle name="Normal 3 8 5" xfId="850"/>
    <cellStyle name="Normal 3 8 5 2" xfId="2082"/>
    <cellStyle name="Normal 3 8 5 2 2" xfId="4724"/>
    <cellStyle name="Normal 3 8 5 2 2 2" xfId="10005"/>
    <cellStyle name="Normal 3 8 5 2 2 2 2" xfId="28147"/>
    <cellStyle name="Normal 3 8 5 2 2 3" xfId="17761"/>
    <cellStyle name="Normal 3 8 5 2 2 4" xfId="22867"/>
    <cellStyle name="Normal 3 8 5 2 3" xfId="7364"/>
    <cellStyle name="Normal 3 8 5 2 3 2" xfId="25507"/>
    <cellStyle name="Normal 3 8 5 2 4" xfId="12653"/>
    <cellStyle name="Normal 3 8 5 2 5" xfId="15297"/>
    <cellStyle name="Normal 3 8 5 2 6" xfId="20227"/>
    <cellStyle name="Normal 3 8 5 3" xfId="3492"/>
    <cellStyle name="Normal 3 8 5 3 2" xfId="8773"/>
    <cellStyle name="Normal 3 8 5 3 2 2" xfId="26915"/>
    <cellStyle name="Normal 3 8 5 3 3" xfId="16529"/>
    <cellStyle name="Normal 3 8 5 3 4" xfId="21635"/>
    <cellStyle name="Normal 3 8 5 4" xfId="6132"/>
    <cellStyle name="Normal 3 8 5 4 2" xfId="24275"/>
    <cellStyle name="Normal 3 8 5 5" xfId="11421"/>
    <cellStyle name="Normal 3 8 5 6" xfId="14065"/>
    <cellStyle name="Normal 3 8 5 7" xfId="18995"/>
    <cellStyle name="Normal 3 8 6" xfId="1378"/>
    <cellStyle name="Normal 3 8 6 2" xfId="4020"/>
    <cellStyle name="Normal 3 8 6 2 2" xfId="9301"/>
    <cellStyle name="Normal 3 8 6 2 2 2" xfId="27443"/>
    <cellStyle name="Normal 3 8 6 2 3" xfId="17057"/>
    <cellStyle name="Normal 3 8 6 2 4" xfId="22163"/>
    <cellStyle name="Normal 3 8 6 3" xfId="6660"/>
    <cellStyle name="Normal 3 8 6 3 2" xfId="24803"/>
    <cellStyle name="Normal 3 8 6 4" xfId="11949"/>
    <cellStyle name="Normal 3 8 6 5" xfId="14593"/>
    <cellStyle name="Normal 3 8 6 6" xfId="19523"/>
    <cellStyle name="Normal 3 8 7" xfId="2610"/>
    <cellStyle name="Normal 3 8 7 2" xfId="5252"/>
    <cellStyle name="Normal 3 8 7 2 2" xfId="10533"/>
    <cellStyle name="Normal 3 8 7 2 2 2" xfId="28675"/>
    <cellStyle name="Normal 3 8 7 2 3" xfId="23395"/>
    <cellStyle name="Normal 3 8 7 3" xfId="7892"/>
    <cellStyle name="Normal 3 8 7 3 2" xfId="26035"/>
    <cellStyle name="Normal 3 8 7 4" xfId="13181"/>
    <cellStyle name="Normal 3 8 7 5" xfId="15825"/>
    <cellStyle name="Normal 3 8 7 6" xfId="20755"/>
    <cellStyle name="Normal 3 8 8" xfId="2787"/>
    <cellStyle name="Normal 3 8 8 2" xfId="8069"/>
    <cellStyle name="Normal 3 8 8 2 2" xfId="26211"/>
    <cellStyle name="Normal 3 8 8 3" xfId="20931"/>
    <cellStyle name="Normal 3 8 9" xfId="5428"/>
    <cellStyle name="Normal 3 8 9 2" xfId="23571"/>
    <cellStyle name="Normal 3 9" xfId="150"/>
    <cellStyle name="Normal 4" xfId="42"/>
    <cellStyle name="Normal 4 2" xfId="59"/>
    <cellStyle name="Normal 5" xfId="44"/>
    <cellStyle name="Normal 5 10" xfId="804"/>
    <cellStyle name="Normal 5 10 2" xfId="2036"/>
    <cellStyle name="Normal 5 10 2 2" xfId="4678"/>
    <cellStyle name="Normal 5 10 2 2 2" xfId="9959"/>
    <cellStyle name="Normal 5 10 2 2 2 2" xfId="28101"/>
    <cellStyle name="Normal 5 10 2 2 3" xfId="17715"/>
    <cellStyle name="Normal 5 10 2 2 4" xfId="22821"/>
    <cellStyle name="Normal 5 10 2 3" xfId="7318"/>
    <cellStyle name="Normal 5 10 2 3 2" xfId="25461"/>
    <cellStyle name="Normal 5 10 2 4" xfId="12607"/>
    <cellStyle name="Normal 5 10 2 5" xfId="15251"/>
    <cellStyle name="Normal 5 10 2 6" xfId="20181"/>
    <cellStyle name="Normal 5 10 3" xfId="3446"/>
    <cellStyle name="Normal 5 10 3 2" xfId="8727"/>
    <cellStyle name="Normal 5 10 3 2 2" xfId="26869"/>
    <cellStyle name="Normal 5 10 3 3" xfId="16483"/>
    <cellStyle name="Normal 5 10 3 4" xfId="21589"/>
    <cellStyle name="Normal 5 10 4" xfId="6086"/>
    <cellStyle name="Normal 5 10 4 2" xfId="24229"/>
    <cellStyle name="Normal 5 10 5" xfId="11375"/>
    <cellStyle name="Normal 5 10 6" xfId="14019"/>
    <cellStyle name="Normal 5 10 7" xfId="18949"/>
    <cellStyle name="Normal 5 11" xfId="1319"/>
    <cellStyle name="Normal 5 11 2" xfId="3961"/>
    <cellStyle name="Normal 5 11 2 2" xfId="9242"/>
    <cellStyle name="Normal 5 11 2 2 2" xfId="27384"/>
    <cellStyle name="Normal 5 11 2 3" xfId="16998"/>
    <cellStyle name="Normal 5 11 2 4" xfId="22104"/>
    <cellStyle name="Normal 5 11 3" xfId="6601"/>
    <cellStyle name="Normal 5 11 3 2" xfId="24744"/>
    <cellStyle name="Normal 5 11 4" xfId="11890"/>
    <cellStyle name="Normal 5 11 5" xfId="14534"/>
    <cellStyle name="Normal 5 11 6" xfId="19464"/>
    <cellStyle name="Normal 5 12" xfId="2564"/>
    <cellStyle name="Normal 5 12 2" xfId="5206"/>
    <cellStyle name="Normal 5 12 2 2" xfId="10487"/>
    <cellStyle name="Normal 5 12 2 2 2" xfId="28629"/>
    <cellStyle name="Normal 5 12 2 3" xfId="23349"/>
    <cellStyle name="Normal 5 12 3" xfId="7846"/>
    <cellStyle name="Normal 5 12 3 2" xfId="25989"/>
    <cellStyle name="Normal 5 12 4" xfId="13135"/>
    <cellStyle name="Normal 5 12 5" xfId="15766"/>
    <cellStyle name="Normal 5 12 6" xfId="20709"/>
    <cellStyle name="Normal 5 13" xfId="2740"/>
    <cellStyle name="Normal 5 13 2" xfId="8022"/>
    <cellStyle name="Normal 5 13 2 2" xfId="26165"/>
    <cellStyle name="Normal 5 13 3" xfId="20885"/>
    <cellStyle name="Normal 5 14" xfId="5382"/>
    <cellStyle name="Normal 5 14 2" xfId="23525"/>
    <cellStyle name="Normal 5 15" xfId="10660"/>
    <cellStyle name="Normal 5 16" xfId="13302"/>
    <cellStyle name="Normal 5 17" xfId="18243"/>
    <cellStyle name="Normal 5 2" xfId="48"/>
    <cellStyle name="Normal 5 2 10" xfId="1335"/>
    <cellStyle name="Normal 5 2 10 2" xfId="3977"/>
    <cellStyle name="Normal 5 2 10 2 2" xfId="9258"/>
    <cellStyle name="Normal 5 2 10 2 2 2" xfId="27400"/>
    <cellStyle name="Normal 5 2 10 2 3" xfId="17014"/>
    <cellStyle name="Normal 5 2 10 2 4" xfId="22120"/>
    <cellStyle name="Normal 5 2 10 3" xfId="6617"/>
    <cellStyle name="Normal 5 2 10 3 2" xfId="24760"/>
    <cellStyle name="Normal 5 2 10 4" xfId="11906"/>
    <cellStyle name="Normal 5 2 10 5" xfId="14550"/>
    <cellStyle name="Normal 5 2 10 6" xfId="19480"/>
    <cellStyle name="Normal 5 2 11" xfId="2567"/>
    <cellStyle name="Normal 5 2 11 2" xfId="5209"/>
    <cellStyle name="Normal 5 2 11 2 2" xfId="10490"/>
    <cellStyle name="Normal 5 2 11 2 2 2" xfId="28632"/>
    <cellStyle name="Normal 5 2 11 2 3" xfId="23352"/>
    <cellStyle name="Normal 5 2 11 3" xfId="7849"/>
    <cellStyle name="Normal 5 2 11 3 2" xfId="25992"/>
    <cellStyle name="Normal 5 2 11 4" xfId="13138"/>
    <cellStyle name="Normal 5 2 11 5" xfId="15782"/>
    <cellStyle name="Normal 5 2 11 6" xfId="20712"/>
    <cellStyle name="Normal 5 2 12" xfId="2743"/>
    <cellStyle name="Normal 5 2 12 2" xfId="8025"/>
    <cellStyle name="Normal 5 2 12 2 2" xfId="26168"/>
    <cellStyle name="Normal 5 2 12 3" xfId="20888"/>
    <cellStyle name="Normal 5 2 13" xfId="5385"/>
    <cellStyle name="Normal 5 2 13 2" xfId="23528"/>
    <cellStyle name="Normal 5 2 14" xfId="10676"/>
    <cellStyle name="Normal 5 2 15" xfId="13318"/>
    <cellStyle name="Normal 5 2 16" xfId="18247"/>
    <cellStyle name="Normal 5 2 2" xfId="56"/>
    <cellStyle name="Normal 5 2 2 10" xfId="2751"/>
    <cellStyle name="Normal 5 2 2 10 2" xfId="8033"/>
    <cellStyle name="Normal 5 2 2 10 2 2" xfId="26176"/>
    <cellStyle name="Normal 5 2 2 10 3" xfId="20896"/>
    <cellStyle name="Normal 5 2 2 11" xfId="5393"/>
    <cellStyle name="Normal 5 2 2 11 2" xfId="23536"/>
    <cellStyle name="Normal 5 2 2 12" xfId="10705"/>
    <cellStyle name="Normal 5 2 2 13" xfId="13326"/>
    <cellStyle name="Normal 5 2 2 14" xfId="18255"/>
    <cellStyle name="Normal 5 2 2 2" xfId="74"/>
    <cellStyle name="Normal 5 2 2 2 10" xfId="10719"/>
    <cellStyle name="Normal 5 2 2 2 11" xfId="13342"/>
    <cellStyle name="Normal 5 2 2 2 12" xfId="18271"/>
    <cellStyle name="Normal 5 2 2 2 2" xfId="204"/>
    <cellStyle name="Normal 5 2 2 2 2 10" xfId="13429"/>
    <cellStyle name="Normal 5 2 2 2 2 11" xfId="18359"/>
    <cellStyle name="Normal 5 2 2 2 2 2" xfId="389"/>
    <cellStyle name="Normal 5 2 2 2 2 2 2" xfId="742"/>
    <cellStyle name="Normal 5 2 2 2 2 2 2 2" xfId="1974"/>
    <cellStyle name="Normal 5 2 2 2 2 2 2 2 2" xfId="4616"/>
    <cellStyle name="Normal 5 2 2 2 2 2 2 2 2 2" xfId="9897"/>
    <cellStyle name="Normal 5 2 2 2 2 2 2 2 2 2 2" xfId="28039"/>
    <cellStyle name="Normal 5 2 2 2 2 2 2 2 2 3" xfId="17653"/>
    <cellStyle name="Normal 5 2 2 2 2 2 2 2 2 4" xfId="22759"/>
    <cellStyle name="Normal 5 2 2 2 2 2 2 2 3" xfId="7256"/>
    <cellStyle name="Normal 5 2 2 2 2 2 2 2 3 2" xfId="25399"/>
    <cellStyle name="Normal 5 2 2 2 2 2 2 2 4" xfId="12545"/>
    <cellStyle name="Normal 5 2 2 2 2 2 2 2 5" xfId="15189"/>
    <cellStyle name="Normal 5 2 2 2 2 2 2 2 6" xfId="20119"/>
    <cellStyle name="Normal 5 2 2 2 2 2 2 3" xfId="3384"/>
    <cellStyle name="Normal 5 2 2 2 2 2 2 3 2" xfId="8665"/>
    <cellStyle name="Normal 5 2 2 2 2 2 2 3 2 2" xfId="26807"/>
    <cellStyle name="Normal 5 2 2 2 2 2 2 3 3" xfId="16421"/>
    <cellStyle name="Normal 5 2 2 2 2 2 2 3 4" xfId="21527"/>
    <cellStyle name="Normal 5 2 2 2 2 2 2 4" xfId="6024"/>
    <cellStyle name="Normal 5 2 2 2 2 2 2 4 2" xfId="24167"/>
    <cellStyle name="Normal 5 2 2 2 2 2 2 5" xfId="11313"/>
    <cellStyle name="Normal 5 2 2 2 2 2 2 6" xfId="13957"/>
    <cellStyle name="Normal 5 2 2 2 2 2 2 7" xfId="18887"/>
    <cellStyle name="Normal 5 2 2 2 2 2 3" xfId="1094"/>
    <cellStyle name="Normal 5 2 2 2 2 2 3 2" xfId="2326"/>
    <cellStyle name="Normal 5 2 2 2 2 2 3 2 2" xfId="4968"/>
    <cellStyle name="Normal 5 2 2 2 2 2 3 2 2 2" xfId="10249"/>
    <cellStyle name="Normal 5 2 2 2 2 2 3 2 2 2 2" xfId="28391"/>
    <cellStyle name="Normal 5 2 2 2 2 2 3 2 2 3" xfId="18005"/>
    <cellStyle name="Normal 5 2 2 2 2 2 3 2 2 4" xfId="23111"/>
    <cellStyle name="Normal 5 2 2 2 2 2 3 2 3" xfId="7608"/>
    <cellStyle name="Normal 5 2 2 2 2 2 3 2 3 2" xfId="25751"/>
    <cellStyle name="Normal 5 2 2 2 2 2 3 2 4" xfId="12897"/>
    <cellStyle name="Normal 5 2 2 2 2 2 3 2 5" xfId="15541"/>
    <cellStyle name="Normal 5 2 2 2 2 2 3 2 6" xfId="20471"/>
    <cellStyle name="Normal 5 2 2 2 2 2 3 3" xfId="3736"/>
    <cellStyle name="Normal 5 2 2 2 2 2 3 3 2" xfId="9017"/>
    <cellStyle name="Normal 5 2 2 2 2 2 3 3 2 2" xfId="27159"/>
    <cellStyle name="Normal 5 2 2 2 2 2 3 3 3" xfId="16773"/>
    <cellStyle name="Normal 5 2 2 2 2 2 3 3 4" xfId="21879"/>
    <cellStyle name="Normal 5 2 2 2 2 2 3 4" xfId="6376"/>
    <cellStyle name="Normal 5 2 2 2 2 2 3 4 2" xfId="24519"/>
    <cellStyle name="Normal 5 2 2 2 2 2 3 5" xfId="11665"/>
    <cellStyle name="Normal 5 2 2 2 2 2 3 6" xfId="14309"/>
    <cellStyle name="Normal 5 2 2 2 2 2 3 7" xfId="19239"/>
    <cellStyle name="Normal 5 2 2 2 2 2 4" xfId="1622"/>
    <cellStyle name="Normal 5 2 2 2 2 2 4 2" xfId="4264"/>
    <cellStyle name="Normal 5 2 2 2 2 2 4 2 2" xfId="9545"/>
    <cellStyle name="Normal 5 2 2 2 2 2 4 2 2 2" xfId="27687"/>
    <cellStyle name="Normal 5 2 2 2 2 2 4 2 3" xfId="17301"/>
    <cellStyle name="Normal 5 2 2 2 2 2 4 2 4" xfId="22407"/>
    <cellStyle name="Normal 5 2 2 2 2 2 4 3" xfId="6904"/>
    <cellStyle name="Normal 5 2 2 2 2 2 4 3 2" xfId="25047"/>
    <cellStyle name="Normal 5 2 2 2 2 2 4 4" xfId="12193"/>
    <cellStyle name="Normal 5 2 2 2 2 2 4 5" xfId="14837"/>
    <cellStyle name="Normal 5 2 2 2 2 2 4 6" xfId="19767"/>
    <cellStyle name="Normal 5 2 2 2 2 2 5" xfId="3031"/>
    <cellStyle name="Normal 5 2 2 2 2 2 5 2" xfId="8313"/>
    <cellStyle name="Normal 5 2 2 2 2 2 5 2 2" xfId="26455"/>
    <cellStyle name="Normal 5 2 2 2 2 2 5 3" xfId="16069"/>
    <cellStyle name="Normal 5 2 2 2 2 2 5 4" xfId="21175"/>
    <cellStyle name="Normal 5 2 2 2 2 2 6" xfId="5672"/>
    <cellStyle name="Normal 5 2 2 2 2 2 6 2" xfId="23815"/>
    <cellStyle name="Normal 5 2 2 2 2 2 7" xfId="10965"/>
    <cellStyle name="Normal 5 2 2 2 2 2 8" xfId="13605"/>
    <cellStyle name="Normal 5 2 2 2 2 2 9" xfId="18535"/>
    <cellStyle name="Normal 5 2 2 2 2 3" xfId="565"/>
    <cellStyle name="Normal 5 2 2 2 2 3 2" xfId="1270"/>
    <cellStyle name="Normal 5 2 2 2 2 3 2 2" xfId="2502"/>
    <cellStyle name="Normal 5 2 2 2 2 3 2 2 2" xfId="5144"/>
    <cellStyle name="Normal 5 2 2 2 2 3 2 2 2 2" xfId="10425"/>
    <cellStyle name="Normal 5 2 2 2 2 3 2 2 2 2 2" xfId="28567"/>
    <cellStyle name="Normal 5 2 2 2 2 3 2 2 2 3" xfId="18181"/>
    <cellStyle name="Normal 5 2 2 2 2 3 2 2 2 4" xfId="23287"/>
    <cellStyle name="Normal 5 2 2 2 2 3 2 2 3" xfId="7784"/>
    <cellStyle name="Normal 5 2 2 2 2 3 2 2 3 2" xfId="25927"/>
    <cellStyle name="Normal 5 2 2 2 2 3 2 2 4" xfId="13073"/>
    <cellStyle name="Normal 5 2 2 2 2 3 2 2 5" xfId="15717"/>
    <cellStyle name="Normal 5 2 2 2 2 3 2 2 6" xfId="20647"/>
    <cellStyle name="Normal 5 2 2 2 2 3 2 3" xfId="3912"/>
    <cellStyle name="Normal 5 2 2 2 2 3 2 3 2" xfId="9193"/>
    <cellStyle name="Normal 5 2 2 2 2 3 2 3 2 2" xfId="27335"/>
    <cellStyle name="Normal 5 2 2 2 2 3 2 3 3" xfId="16949"/>
    <cellStyle name="Normal 5 2 2 2 2 3 2 3 4" xfId="22055"/>
    <cellStyle name="Normal 5 2 2 2 2 3 2 4" xfId="6552"/>
    <cellStyle name="Normal 5 2 2 2 2 3 2 4 2" xfId="24695"/>
    <cellStyle name="Normal 5 2 2 2 2 3 2 5" xfId="11841"/>
    <cellStyle name="Normal 5 2 2 2 2 3 2 6" xfId="14485"/>
    <cellStyle name="Normal 5 2 2 2 2 3 2 7" xfId="19415"/>
    <cellStyle name="Normal 5 2 2 2 2 3 3" xfId="1798"/>
    <cellStyle name="Normal 5 2 2 2 2 3 3 2" xfId="4440"/>
    <cellStyle name="Normal 5 2 2 2 2 3 3 2 2" xfId="9721"/>
    <cellStyle name="Normal 5 2 2 2 2 3 3 2 2 2" xfId="27863"/>
    <cellStyle name="Normal 5 2 2 2 2 3 3 2 3" xfId="17477"/>
    <cellStyle name="Normal 5 2 2 2 2 3 3 2 4" xfId="22583"/>
    <cellStyle name="Normal 5 2 2 2 2 3 3 3" xfId="7080"/>
    <cellStyle name="Normal 5 2 2 2 2 3 3 3 2" xfId="25223"/>
    <cellStyle name="Normal 5 2 2 2 2 3 3 4" xfId="12369"/>
    <cellStyle name="Normal 5 2 2 2 2 3 3 5" xfId="15013"/>
    <cellStyle name="Normal 5 2 2 2 2 3 3 6" xfId="19943"/>
    <cellStyle name="Normal 5 2 2 2 2 3 4" xfId="3207"/>
    <cellStyle name="Normal 5 2 2 2 2 3 4 2" xfId="8489"/>
    <cellStyle name="Normal 5 2 2 2 2 3 4 2 2" xfId="26631"/>
    <cellStyle name="Normal 5 2 2 2 2 3 4 3" xfId="16245"/>
    <cellStyle name="Normal 5 2 2 2 2 3 4 4" xfId="21351"/>
    <cellStyle name="Normal 5 2 2 2 2 3 5" xfId="5848"/>
    <cellStyle name="Normal 5 2 2 2 2 3 5 2" xfId="23991"/>
    <cellStyle name="Normal 5 2 2 2 2 3 6" xfId="11137"/>
    <cellStyle name="Normal 5 2 2 2 2 3 7" xfId="13781"/>
    <cellStyle name="Normal 5 2 2 2 2 3 8" xfId="18711"/>
    <cellStyle name="Normal 5 2 2 2 2 4" xfId="918"/>
    <cellStyle name="Normal 5 2 2 2 2 4 2" xfId="2150"/>
    <cellStyle name="Normal 5 2 2 2 2 4 2 2" xfId="4792"/>
    <cellStyle name="Normal 5 2 2 2 2 4 2 2 2" xfId="10073"/>
    <cellStyle name="Normal 5 2 2 2 2 4 2 2 2 2" xfId="28215"/>
    <cellStyle name="Normal 5 2 2 2 2 4 2 2 3" xfId="17829"/>
    <cellStyle name="Normal 5 2 2 2 2 4 2 2 4" xfId="22935"/>
    <cellStyle name="Normal 5 2 2 2 2 4 2 3" xfId="7432"/>
    <cellStyle name="Normal 5 2 2 2 2 4 2 3 2" xfId="25575"/>
    <cellStyle name="Normal 5 2 2 2 2 4 2 4" xfId="12721"/>
    <cellStyle name="Normal 5 2 2 2 2 4 2 5" xfId="15365"/>
    <cellStyle name="Normal 5 2 2 2 2 4 2 6" xfId="20295"/>
    <cellStyle name="Normal 5 2 2 2 2 4 3" xfId="3560"/>
    <cellStyle name="Normal 5 2 2 2 2 4 3 2" xfId="8841"/>
    <cellStyle name="Normal 5 2 2 2 2 4 3 2 2" xfId="26983"/>
    <cellStyle name="Normal 5 2 2 2 2 4 3 3" xfId="16597"/>
    <cellStyle name="Normal 5 2 2 2 2 4 3 4" xfId="21703"/>
    <cellStyle name="Normal 5 2 2 2 2 4 4" xfId="6200"/>
    <cellStyle name="Normal 5 2 2 2 2 4 4 2" xfId="24343"/>
    <cellStyle name="Normal 5 2 2 2 2 4 5" xfId="11489"/>
    <cellStyle name="Normal 5 2 2 2 2 4 6" xfId="14133"/>
    <cellStyle name="Normal 5 2 2 2 2 4 7" xfId="19063"/>
    <cellStyle name="Normal 5 2 2 2 2 5" xfId="1446"/>
    <cellStyle name="Normal 5 2 2 2 2 5 2" xfId="4088"/>
    <cellStyle name="Normal 5 2 2 2 2 5 2 2" xfId="9369"/>
    <cellStyle name="Normal 5 2 2 2 2 5 2 2 2" xfId="27511"/>
    <cellStyle name="Normal 5 2 2 2 2 5 2 3" xfId="17125"/>
    <cellStyle name="Normal 5 2 2 2 2 5 2 4" xfId="22231"/>
    <cellStyle name="Normal 5 2 2 2 2 5 3" xfId="6728"/>
    <cellStyle name="Normal 5 2 2 2 2 5 3 2" xfId="24871"/>
    <cellStyle name="Normal 5 2 2 2 2 5 4" xfId="12017"/>
    <cellStyle name="Normal 5 2 2 2 2 5 5" xfId="14661"/>
    <cellStyle name="Normal 5 2 2 2 2 5 6" xfId="19591"/>
    <cellStyle name="Normal 5 2 2 2 2 6" xfId="2678"/>
    <cellStyle name="Normal 5 2 2 2 2 6 2" xfId="5320"/>
    <cellStyle name="Normal 5 2 2 2 2 6 2 2" xfId="10601"/>
    <cellStyle name="Normal 5 2 2 2 2 6 2 2 2" xfId="28743"/>
    <cellStyle name="Normal 5 2 2 2 2 6 2 3" xfId="23463"/>
    <cellStyle name="Normal 5 2 2 2 2 6 3" xfId="7960"/>
    <cellStyle name="Normal 5 2 2 2 2 6 3 2" xfId="26103"/>
    <cellStyle name="Normal 5 2 2 2 2 6 4" xfId="13249"/>
    <cellStyle name="Normal 5 2 2 2 2 6 5" xfId="15893"/>
    <cellStyle name="Normal 5 2 2 2 2 6 6" xfId="20823"/>
    <cellStyle name="Normal 5 2 2 2 2 7" xfId="2855"/>
    <cellStyle name="Normal 5 2 2 2 2 7 2" xfId="8137"/>
    <cellStyle name="Normal 5 2 2 2 2 7 2 2" xfId="26279"/>
    <cellStyle name="Normal 5 2 2 2 2 7 3" xfId="20999"/>
    <cellStyle name="Normal 5 2 2 2 2 8" xfId="5496"/>
    <cellStyle name="Normal 5 2 2 2 2 8 2" xfId="23639"/>
    <cellStyle name="Normal 5 2 2 2 2 9" xfId="10789"/>
    <cellStyle name="Normal 5 2 2 2 3" xfId="302"/>
    <cellStyle name="Normal 5 2 2 2 3 2" xfId="655"/>
    <cellStyle name="Normal 5 2 2 2 3 2 2" xfId="1887"/>
    <cellStyle name="Normal 5 2 2 2 3 2 2 2" xfId="4529"/>
    <cellStyle name="Normal 5 2 2 2 3 2 2 2 2" xfId="9810"/>
    <cellStyle name="Normal 5 2 2 2 3 2 2 2 2 2" xfId="27952"/>
    <cellStyle name="Normal 5 2 2 2 3 2 2 2 3" xfId="17566"/>
    <cellStyle name="Normal 5 2 2 2 3 2 2 2 4" xfId="22672"/>
    <cellStyle name="Normal 5 2 2 2 3 2 2 3" xfId="7169"/>
    <cellStyle name="Normal 5 2 2 2 3 2 2 3 2" xfId="25312"/>
    <cellStyle name="Normal 5 2 2 2 3 2 2 4" xfId="12458"/>
    <cellStyle name="Normal 5 2 2 2 3 2 2 5" xfId="15102"/>
    <cellStyle name="Normal 5 2 2 2 3 2 2 6" xfId="20032"/>
    <cellStyle name="Normal 5 2 2 2 3 2 3" xfId="3297"/>
    <cellStyle name="Normal 5 2 2 2 3 2 3 2" xfId="8578"/>
    <cellStyle name="Normal 5 2 2 2 3 2 3 2 2" xfId="26720"/>
    <cellStyle name="Normal 5 2 2 2 3 2 3 3" xfId="16334"/>
    <cellStyle name="Normal 5 2 2 2 3 2 3 4" xfId="21440"/>
    <cellStyle name="Normal 5 2 2 2 3 2 4" xfId="5937"/>
    <cellStyle name="Normal 5 2 2 2 3 2 4 2" xfId="24080"/>
    <cellStyle name="Normal 5 2 2 2 3 2 5" xfId="11226"/>
    <cellStyle name="Normal 5 2 2 2 3 2 6" xfId="13870"/>
    <cellStyle name="Normal 5 2 2 2 3 2 7" xfId="18800"/>
    <cellStyle name="Normal 5 2 2 2 3 3" xfId="1007"/>
    <cellStyle name="Normal 5 2 2 2 3 3 2" xfId="2239"/>
    <cellStyle name="Normal 5 2 2 2 3 3 2 2" xfId="4881"/>
    <cellStyle name="Normal 5 2 2 2 3 3 2 2 2" xfId="10162"/>
    <cellStyle name="Normal 5 2 2 2 3 3 2 2 2 2" xfId="28304"/>
    <cellStyle name="Normal 5 2 2 2 3 3 2 2 3" xfId="17918"/>
    <cellStyle name="Normal 5 2 2 2 3 3 2 2 4" xfId="23024"/>
    <cellStyle name="Normal 5 2 2 2 3 3 2 3" xfId="7521"/>
    <cellStyle name="Normal 5 2 2 2 3 3 2 3 2" xfId="25664"/>
    <cellStyle name="Normal 5 2 2 2 3 3 2 4" xfId="12810"/>
    <cellStyle name="Normal 5 2 2 2 3 3 2 5" xfId="15454"/>
    <cellStyle name="Normal 5 2 2 2 3 3 2 6" xfId="20384"/>
    <cellStyle name="Normal 5 2 2 2 3 3 3" xfId="3649"/>
    <cellStyle name="Normal 5 2 2 2 3 3 3 2" xfId="8930"/>
    <cellStyle name="Normal 5 2 2 2 3 3 3 2 2" xfId="27072"/>
    <cellStyle name="Normal 5 2 2 2 3 3 3 3" xfId="16686"/>
    <cellStyle name="Normal 5 2 2 2 3 3 3 4" xfId="21792"/>
    <cellStyle name="Normal 5 2 2 2 3 3 4" xfId="6289"/>
    <cellStyle name="Normal 5 2 2 2 3 3 4 2" xfId="24432"/>
    <cellStyle name="Normal 5 2 2 2 3 3 5" xfId="11578"/>
    <cellStyle name="Normal 5 2 2 2 3 3 6" xfId="14222"/>
    <cellStyle name="Normal 5 2 2 2 3 3 7" xfId="19152"/>
    <cellStyle name="Normal 5 2 2 2 3 4" xfId="1535"/>
    <cellStyle name="Normal 5 2 2 2 3 4 2" xfId="4177"/>
    <cellStyle name="Normal 5 2 2 2 3 4 2 2" xfId="9458"/>
    <cellStyle name="Normal 5 2 2 2 3 4 2 2 2" xfId="27600"/>
    <cellStyle name="Normal 5 2 2 2 3 4 2 3" xfId="17214"/>
    <cellStyle name="Normal 5 2 2 2 3 4 2 4" xfId="22320"/>
    <cellStyle name="Normal 5 2 2 2 3 4 3" xfId="6817"/>
    <cellStyle name="Normal 5 2 2 2 3 4 3 2" xfId="24960"/>
    <cellStyle name="Normal 5 2 2 2 3 4 4" xfId="12106"/>
    <cellStyle name="Normal 5 2 2 2 3 4 5" xfId="14750"/>
    <cellStyle name="Normal 5 2 2 2 3 4 6" xfId="19680"/>
    <cellStyle name="Normal 5 2 2 2 3 5" xfId="2944"/>
    <cellStyle name="Normal 5 2 2 2 3 5 2" xfId="8226"/>
    <cellStyle name="Normal 5 2 2 2 3 5 2 2" xfId="26368"/>
    <cellStyle name="Normal 5 2 2 2 3 5 3" xfId="15982"/>
    <cellStyle name="Normal 5 2 2 2 3 5 4" xfId="21088"/>
    <cellStyle name="Normal 5 2 2 2 3 6" xfId="5585"/>
    <cellStyle name="Normal 5 2 2 2 3 6 2" xfId="23728"/>
    <cellStyle name="Normal 5 2 2 2 3 7" xfId="10880"/>
    <cellStyle name="Normal 5 2 2 2 3 8" xfId="13518"/>
    <cellStyle name="Normal 5 2 2 2 3 9" xfId="18448"/>
    <cellStyle name="Normal 5 2 2 2 4" xfId="480"/>
    <cellStyle name="Normal 5 2 2 2 4 2" xfId="1185"/>
    <cellStyle name="Normal 5 2 2 2 4 2 2" xfId="2417"/>
    <cellStyle name="Normal 5 2 2 2 4 2 2 2" xfId="5059"/>
    <cellStyle name="Normal 5 2 2 2 4 2 2 2 2" xfId="10340"/>
    <cellStyle name="Normal 5 2 2 2 4 2 2 2 2 2" xfId="28482"/>
    <cellStyle name="Normal 5 2 2 2 4 2 2 2 3" xfId="18096"/>
    <cellStyle name="Normal 5 2 2 2 4 2 2 2 4" xfId="23202"/>
    <cellStyle name="Normal 5 2 2 2 4 2 2 3" xfId="7699"/>
    <cellStyle name="Normal 5 2 2 2 4 2 2 3 2" xfId="25842"/>
    <cellStyle name="Normal 5 2 2 2 4 2 2 4" xfId="12988"/>
    <cellStyle name="Normal 5 2 2 2 4 2 2 5" xfId="15632"/>
    <cellStyle name="Normal 5 2 2 2 4 2 2 6" xfId="20562"/>
    <cellStyle name="Normal 5 2 2 2 4 2 3" xfId="3827"/>
    <cellStyle name="Normal 5 2 2 2 4 2 3 2" xfId="9108"/>
    <cellStyle name="Normal 5 2 2 2 4 2 3 2 2" xfId="27250"/>
    <cellStyle name="Normal 5 2 2 2 4 2 3 3" xfId="16864"/>
    <cellStyle name="Normal 5 2 2 2 4 2 3 4" xfId="21970"/>
    <cellStyle name="Normal 5 2 2 2 4 2 4" xfId="6467"/>
    <cellStyle name="Normal 5 2 2 2 4 2 4 2" xfId="24610"/>
    <cellStyle name="Normal 5 2 2 2 4 2 5" xfId="11756"/>
    <cellStyle name="Normal 5 2 2 2 4 2 6" xfId="14400"/>
    <cellStyle name="Normal 5 2 2 2 4 2 7" xfId="19330"/>
    <cellStyle name="Normal 5 2 2 2 4 3" xfId="1713"/>
    <cellStyle name="Normal 5 2 2 2 4 3 2" xfId="4355"/>
    <cellStyle name="Normal 5 2 2 2 4 3 2 2" xfId="9636"/>
    <cellStyle name="Normal 5 2 2 2 4 3 2 2 2" xfId="27778"/>
    <cellStyle name="Normal 5 2 2 2 4 3 2 3" xfId="17392"/>
    <cellStyle name="Normal 5 2 2 2 4 3 2 4" xfId="22498"/>
    <cellStyle name="Normal 5 2 2 2 4 3 3" xfId="6995"/>
    <cellStyle name="Normal 5 2 2 2 4 3 3 2" xfId="25138"/>
    <cellStyle name="Normal 5 2 2 2 4 3 4" xfId="12284"/>
    <cellStyle name="Normal 5 2 2 2 4 3 5" xfId="14928"/>
    <cellStyle name="Normal 5 2 2 2 4 3 6" xfId="19858"/>
    <cellStyle name="Normal 5 2 2 2 4 4" xfId="3122"/>
    <cellStyle name="Normal 5 2 2 2 4 4 2" xfId="8404"/>
    <cellStyle name="Normal 5 2 2 2 4 4 2 2" xfId="26546"/>
    <cellStyle name="Normal 5 2 2 2 4 4 3" xfId="16160"/>
    <cellStyle name="Normal 5 2 2 2 4 4 4" xfId="21266"/>
    <cellStyle name="Normal 5 2 2 2 4 5" xfId="5763"/>
    <cellStyle name="Normal 5 2 2 2 4 5 2" xfId="23906"/>
    <cellStyle name="Normal 5 2 2 2 4 6" xfId="11054"/>
    <cellStyle name="Normal 5 2 2 2 4 7" xfId="13696"/>
    <cellStyle name="Normal 5 2 2 2 4 8" xfId="18626"/>
    <cellStyle name="Normal 5 2 2 2 5" xfId="833"/>
    <cellStyle name="Normal 5 2 2 2 5 2" xfId="2065"/>
    <cellStyle name="Normal 5 2 2 2 5 2 2" xfId="4707"/>
    <cellStyle name="Normal 5 2 2 2 5 2 2 2" xfId="9988"/>
    <cellStyle name="Normal 5 2 2 2 5 2 2 2 2" xfId="28130"/>
    <cellStyle name="Normal 5 2 2 2 5 2 2 3" xfId="17744"/>
    <cellStyle name="Normal 5 2 2 2 5 2 2 4" xfId="22850"/>
    <cellStyle name="Normal 5 2 2 2 5 2 3" xfId="7347"/>
    <cellStyle name="Normal 5 2 2 2 5 2 3 2" xfId="25490"/>
    <cellStyle name="Normal 5 2 2 2 5 2 4" xfId="12636"/>
    <cellStyle name="Normal 5 2 2 2 5 2 5" xfId="15280"/>
    <cellStyle name="Normal 5 2 2 2 5 2 6" xfId="20210"/>
    <cellStyle name="Normal 5 2 2 2 5 3" xfId="3475"/>
    <cellStyle name="Normal 5 2 2 2 5 3 2" xfId="8756"/>
    <cellStyle name="Normal 5 2 2 2 5 3 2 2" xfId="26898"/>
    <cellStyle name="Normal 5 2 2 2 5 3 3" xfId="16512"/>
    <cellStyle name="Normal 5 2 2 2 5 3 4" xfId="21618"/>
    <cellStyle name="Normal 5 2 2 2 5 4" xfId="6115"/>
    <cellStyle name="Normal 5 2 2 2 5 4 2" xfId="24258"/>
    <cellStyle name="Normal 5 2 2 2 5 5" xfId="11404"/>
    <cellStyle name="Normal 5 2 2 2 5 6" xfId="14048"/>
    <cellStyle name="Normal 5 2 2 2 5 7" xfId="18978"/>
    <cellStyle name="Normal 5 2 2 2 6" xfId="1359"/>
    <cellStyle name="Normal 5 2 2 2 6 2" xfId="4001"/>
    <cellStyle name="Normal 5 2 2 2 6 2 2" xfId="9282"/>
    <cellStyle name="Normal 5 2 2 2 6 2 2 2" xfId="27424"/>
    <cellStyle name="Normal 5 2 2 2 6 2 3" xfId="17038"/>
    <cellStyle name="Normal 5 2 2 2 6 2 4" xfId="22144"/>
    <cellStyle name="Normal 5 2 2 2 6 3" xfId="6641"/>
    <cellStyle name="Normal 5 2 2 2 6 3 2" xfId="24784"/>
    <cellStyle name="Normal 5 2 2 2 6 4" xfId="11930"/>
    <cellStyle name="Normal 5 2 2 2 6 5" xfId="14574"/>
    <cellStyle name="Normal 5 2 2 2 6 6" xfId="19504"/>
    <cellStyle name="Normal 5 2 2 2 7" xfId="2591"/>
    <cellStyle name="Normal 5 2 2 2 7 2" xfId="5233"/>
    <cellStyle name="Normal 5 2 2 2 7 2 2" xfId="10514"/>
    <cellStyle name="Normal 5 2 2 2 7 2 2 2" xfId="28656"/>
    <cellStyle name="Normal 5 2 2 2 7 2 3" xfId="23376"/>
    <cellStyle name="Normal 5 2 2 2 7 3" xfId="7873"/>
    <cellStyle name="Normal 5 2 2 2 7 3 2" xfId="26016"/>
    <cellStyle name="Normal 5 2 2 2 7 4" xfId="13162"/>
    <cellStyle name="Normal 5 2 2 2 7 5" xfId="15806"/>
    <cellStyle name="Normal 5 2 2 2 7 6" xfId="20736"/>
    <cellStyle name="Normal 5 2 2 2 8" xfId="2770"/>
    <cellStyle name="Normal 5 2 2 2 8 2" xfId="8052"/>
    <cellStyle name="Normal 5 2 2 2 8 2 2" xfId="26194"/>
    <cellStyle name="Normal 5 2 2 2 8 3" xfId="20914"/>
    <cellStyle name="Normal 5 2 2 2 9" xfId="5411"/>
    <cellStyle name="Normal 5 2 2 2 9 2" xfId="23554"/>
    <cellStyle name="Normal 5 2 2 3" xfId="90"/>
    <cellStyle name="Normal 5 2 2 3 10" xfId="10735"/>
    <cellStyle name="Normal 5 2 2 3 11" xfId="13358"/>
    <cellStyle name="Normal 5 2 2 3 12" xfId="18287"/>
    <cellStyle name="Normal 5 2 2 3 2" xfId="220"/>
    <cellStyle name="Normal 5 2 2 3 2 10" xfId="13445"/>
    <cellStyle name="Normal 5 2 2 3 2 11" xfId="18375"/>
    <cellStyle name="Normal 5 2 2 3 2 2" xfId="405"/>
    <cellStyle name="Normal 5 2 2 3 2 2 2" xfId="758"/>
    <cellStyle name="Normal 5 2 2 3 2 2 2 2" xfId="1990"/>
    <cellStyle name="Normal 5 2 2 3 2 2 2 2 2" xfId="4632"/>
    <cellStyle name="Normal 5 2 2 3 2 2 2 2 2 2" xfId="9913"/>
    <cellStyle name="Normal 5 2 2 3 2 2 2 2 2 2 2" xfId="28055"/>
    <cellStyle name="Normal 5 2 2 3 2 2 2 2 2 3" xfId="17669"/>
    <cellStyle name="Normal 5 2 2 3 2 2 2 2 2 4" xfId="22775"/>
    <cellStyle name="Normal 5 2 2 3 2 2 2 2 3" xfId="7272"/>
    <cellStyle name="Normal 5 2 2 3 2 2 2 2 3 2" xfId="25415"/>
    <cellStyle name="Normal 5 2 2 3 2 2 2 2 4" xfId="12561"/>
    <cellStyle name="Normal 5 2 2 3 2 2 2 2 5" xfId="15205"/>
    <cellStyle name="Normal 5 2 2 3 2 2 2 2 6" xfId="20135"/>
    <cellStyle name="Normal 5 2 2 3 2 2 2 3" xfId="3400"/>
    <cellStyle name="Normal 5 2 2 3 2 2 2 3 2" xfId="8681"/>
    <cellStyle name="Normal 5 2 2 3 2 2 2 3 2 2" xfId="26823"/>
    <cellStyle name="Normal 5 2 2 3 2 2 2 3 3" xfId="16437"/>
    <cellStyle name="Normal 5 2 2 3 2 2 2 3 4" xfId="21543"/>
    <cellStyle name="Normal 5 2 2 3 2 2 2 4" xfId="6040"/>
    <cellStyle name="Normal 5 2 2 3 2 2 2 4 2" xfId="24183"/>
    <cellStyle name="Normal 5 2 2 3 2 2 2 5" xfId="11329"/>
    <cellStyle name="Normal 5 2 2 3 2 2 2 6" xfId="13973"/>
    <cellStyle name="Normal 5 2 2 3 2 2 2 7" xfId="18903"/>
    <cellStyle name="Normal 5 2 2 3 2 2 3" xfId="1110"/>
    <cellStyle name="Normal 5 2 2 3 2 2 3 2" xfId="2342"/>
    <cellStyle name="Normal 5 2 2 3 2 2 3 2 2" xfId="4984"/>
    <cellStyle name="Normal 5 2 2 3 2 2 3 2 2 2" xfId="10265"/>
    <cellStyle name="Normal 5 2 2 3 2 2 3 2 2 2 2" xfId="28407"/>
    <cellStyle name="Normal 5 2 2 3 2 2 3 2 2 3" xfId="18021"/>
    <cellStyle name="Normal 5 2 2 3 2 2 3 2 2 4" xfId="23127"/>
    <cellStyle name="Normal 5 2 2 3 2 2 3 2 3" xfId="7624"/>
    <cellStyle name="Normal 5 2 2 3 2 2 3 2 3 2" xfId="25767"/>
    <cellStyle name="Normal 5 2 2 3 2 2 3 2 4" xfId="12913"/>
    <cellStyle name="Normal 5 2 2 3 2 2 3 2 5" xfId="15557"/>
    <cellStyle name="Normal 5 2 2 3 2 2 3 2 6" xfId="20487"/>
    <cellStyle name="Normal 5 2 2 3 2 2 3 3" xfId="3752"/>
    <cellStyle name="Normal 5 2 2 3 2 2 3 3 2" xfId="9033"/>
    <cellStyle name="Normal 5 2 2 3 2 2 3 3 2 2" xfId="27175"/>
    <cellStyle name="Normal 5 2 2 3 2 2 3 3 3" xfId="16789"/>
    <cellStyle name="Normal 5 2 2 3 2 2 3 3 4" xfId="21895"/>
    <cellStyle name="Normal 5 2 2 3 2 2 3 4" xfId="6392"/>
    <cellStyle name="Normal 5 2 2 3 2 2 3 4 2" xfId="24535"/>
    <cellStyle name="Normal 5 2 2 3 2 2 3 5" xfId="11681"/>
    <cellStyle name="Normal 5 2 2 3 2 2 3 6" xfId="14325"/>
    <cellStyle name="Normal 5 2 2 3 2 2 3 7" xfId="19255"/>
    <cellStyle name="Normal 5 2 2 3 2 2 4" xfId="1638"/>
    <cellStyle name="Normal 5 2 2 3 2 2 4 2" xfId="4280"/>
    <cellStyle name="Normal 5 2 2 3 2 2 4 2 2" xfId="9561"/>
    <cellStyle name="Normal 5 2 2 3 2 2 4 2 2 2" xfId="27703"/>
    <cellStyle name="Normal 5 2 2 3 2 2 4 2 3" xfId="17317"/>
    <cellStyle name="Normal 5 2 2 3 2 2 4 2 4" xfId="22423"/>
    <cellStyle name="Normal 5 2 2 3 2 2 4 3" xfId="6920"/>
    <cellStyle name="Normal 5 2 2 3 2 2 4 3 2" xfId="25063"/>
    <cellStyle name="Normal 5 2 2 3 2 2 4 4" xfId="12209"/>
    <cellStyle name="Normal 5 2 2 3 2 2 4 5" xfId="14853"/>
    <cellStyle name="Normal 5 2 2 3 2 2 4 6" xfId="19783"/>
    <cellStyle name="Normal 5 2 2 3 2 2 5" xfId="3047"/>
    <cellStyle name="Normal 5 2 2 3 2 2 5 2" xfId="8329"/>
    <cellStyle name="Normal 5 2 2 3 2 2 5 2 2" xfId="26471"/>
    <cellStyle name="Normal 5 2 2 3 2 2 5 3" xfId="16085"/>
    <cellStyle name="Normal 5 2 2 3 2 2 5 4" xfId="21191"/>
    <cellStyle name="Normal 5 2 2 3 2 2 6" xfId="5688"/>
    <cellStyle name="Normal 5 2 2 3 2 2 6 2" xfId="23831"/>
    <cellStyle name="Normal 5 2 2 3 2 2 7" xfId="10981"/>
    <cellStyle name="Normal 5 2 2 3 2 2 8" xfId="13621"/>
    <cellStyle name="Normal 5 2 2 3 2 2 9" xfId="18551"/>
    <cellStyle name="Normal 5 2 2 3 2 3" xfId="581"/>
    <cellStyle name="Normal 5 2 2 3 2 3 2" xfId="1286"/>
    <cellStyle name="Normal 5 2 2 3 2 3 2 2" xfId="2518"/>
    <cellStyle name="Normal 5 2 2 3 2 3 2 2 2" xfId="5160"/>
    <cellStyle name="Normal 5 2 2 3 2 3 2 2 2 2" xfId="10441"/>
    <cellStyle name="Normal 5 2 2 3 2 3 2 2 2 2 2" xfId="28583"/>
    <cellStyle name="Normal 5 2 2 3 2 3 2 2 2 3" xfId="18197"/>
    <cellStyle name="Normal 5 2 2 3 2 3 2 2 2 4" xfId="23303"/>
    <cellStyle name="Normal 5 2 2 3 2 3 2 2 3" xfId="7800"/>
    <cellStyle name="Normal 5 2 2 3 2 3 2 2 3 2" xfId="25943"/>
    <cellStyle name="Normal 5 2 2 3 2 3 2 2 4" xfId="13089"/>
    <cellStyle name="Normal 5 2 2 3 2 3 2 2 5" xfId="15733"/>
    <cellStyle name="Normal 5 2 2 3 2 3 2 2 6" xfId="20663"/>
    <cellStyle name="Normal 5 2 2 3 2 3 2 3" xfId="3928"/>
    <cellStyle name="Normal 5 2 2 3 2 3 2 3 2" xfId="9209"/>
    <cellStyle name="Normal 5 2 2 3 2 3 2 3 2 2" xfId="27351"/>
    <cellStyle name="Normal 5 2 2 3 2 3 2 3 3" xfId="16965"/>
    <cellStyle name="Normal 5 2 2 3 2 3 2 3 4" xfId="22071"/>
    <cellStyle name="Normal 5 2 2 3 2 3 2 4" xfId="6568"/>
    <cellStyle name="Normal 5 2 2 3 2 3 2 4 2" xfId="24711"/>
    <cellStyle name="Normal 5 2 2 3 2 3 2 5" xfId="11857"/>
    <cellStyle name="Normal 5 2 2 3 2 3 2 6" xfId="14501"/>
    <cellStyle name="Normal 5 2 2 3 2 3 2 7" xfId="19431"/>
    <cellStyle name="Normal 5 2 2 3 2 3 3" xfId="1814"/>
    <cellStyle name="Normal 5 2 2 3 2 3 3 2" xfId="4456"/>
    <cellStyle name="Normal 5 2 2 3 2 3 3 2 2" xfId="9737"/>
    <cellStyle name="Normal 5 2 2 3 2 3 3 2 2 2" xfId="27879"/>
    <cellStyle name="Normal 5 2 2 3 2 3 3 2 3" xfId="17493"/>
    <cellStyle name="Normal 5 2 2 3 2 3 3 2 4" xfId="22599"/>
    <cellStyle name="Normal 5 2 2 3 2 3 3 3" xfId="7096"/>
    <cellStyle name="Normal 5 2 2 3 2 3 3 3 2" xfId="25239"/>
    <cellStyle name="Normal 5 2 2 3 2 3 3 4" xfId="12385"/>
    <cellStyle name="Normal 5 2 2 3 2 3 3 5" xfId="15029"/>
    <cellStyle name="Normal 5 2 2 3 2 3 3 6" xfId="19959"/>
    <cellStyle name="Normal 5 2 2 3 2 3 4" xfId="3223"/>
    <cellStyle name="Normal 5 2 2 3 2 3 4 2" xfId="8505"/>
    <cellStyle name="Normal 5 2 2 3 2 3 4 2 2" xfId="26647"/>
    <cellStyle name="Normal 5 2 2 3 2 3 4 3" xfId="16261"/>
    <cellStyle name="Normal 5 2 2 3 2 3 4 4" xfId="21367"/>
    <cellStyle name="Normal 5 2 2 3 2 3 5" xfId="5864"/>
    <cellStyle name="Normal 5 2 2 3 2 3 5 2" xfId="24007"/>
    <cellStyle name="Normal 5 2 2 3 2 3 6" xfId="11153"/>
    <cellStyle name="Normal 5 2 2 3 2 3 7" xfId="13797"/>
    <cellStyle name="Normal 5 2 2 3 2 3 8" xfId="18727"/>
    <cellStyle name="Normal 5 2 2 3 2 4" xfId="934"/>
    <cellStyle name="Normal 5 2 2 3 2 4 2" xfId="2166"/>
    <cellStyle name="Normal 5 2 2 3 2 4 2 2" xfId="4808"/>
    <cellStyle name="Normal 5 2 2 3 2 4 2 2 2" xfId="10089"/>
    <cellStyle name="Normal 5 2 2 3 2 4 2 2 2 2" xfId="28231"/>
    <cellStyle name="Normal 5 2 2 3 2 4 2 2 3" xfId="17845"/>
    <cellStyle name="Normal 5 2 2 3 2 4 2 2 4" xfId="22951"/>
    <cellStyle name="Normal 5 2 2 3 2 4 2 3" xfId="7448"/>
    <cellStyle name="Normal 5 2 2 3 2 4 2 3 2" xfId="25591"/>
    <cellStyle name="Normal 5 2 2 3 2 4 2 4" xfId="12737"/>
    <cellStyle name="Normal 5 2 2 3 2 4 2 5" xfId="15381"/>
    <cellStyle name="Normal 5 2 2 3 2 4 2 6" xfId="20311"/>
    <cellStyle name="Normal 5 2 2 3 2 4 3" xfId="3576"/>
    <cellStyle name="Normal 5 2 2 3 2 4 3 2" xfId="8857"/>
    <cellStyle name="Normal 5 2 2 3 2 4 3 2 2" xfId="26999"/>
    <cellStyle name="Normal 5 2 2 3 2 4 3 3" xfId="16613"/>
    <cellStyle name="Normal 5 2 2 3 2 4 3 4" xfId="21719"/>
    <cellStyle name="Normal 5 2 2 3 2 4 4" xfId="6216"/>
    <cellStyle name="Normal 5 2 2 3 2 4 4 2" xfId="24359"/>
    <cellStyle name="Normal 5 2 2 3 2 4 5" xfId="11505"/>
    <cellStyle name="Normal 5 2 2 3 2 4 6" xfId="14149"/>
    <cellStyle name="Normal 5 2 2 3 2 4 7" xfId="19079"/>
    <cellStyle name="Normal 5 2 2 3 2 5" xfId="1462"/>
    <cellStyle name="Normal 5 2 2 3 2 5 2" xfId="4104"/>
    <cellStyle name="Normal 5 2 2 3 2 5 2 2" xfId="9385"/>
    <cellStyle name="Normal 5 2 2 3 2 5 2 2 2" xfId="27527"/>
    <cellStyle name="Normal 5 2 2 3 2 5 2 3" xfId="17141"/>
    <cellStyle name="Normal 5 2 2 3 2 5 2 4" xfId="22247"/>
    <cellStyle name="Normal 5 2 2 3 2 5 3" xfId="6744"/>
    <cellStyle name="Normal 5 2 2 3 2 5 3 2" xfId="24887"/>
    <cellStyle name="Normal 5 2 2 3 2 5 4" xfId="12033"/>
    <cellStyle name="Normal 5 2 2 3 2 5 5" xfId="14677"/>
    <cellStyle name="Normal 5 2 2 3 2 5 6" xfId="19607"/>
    <cellStyle name="Normal 5 2 2 3 2 6" xfId="2694"/>
    <cellStyle name="Normal 5 2 2 3 2 6 2" xfId="5336"/>
    <cellStyle name="Normal 5 2 2 3 2 6 2 2" xfId="10617"/>
    <cellStyle name="Normal 5 2 2 3 2 6 2 2 2" xfId="28759"/>
    <cellStyle name="Normal 5 2 2 3 2 6 2 3" xfId="23479"/>
    <cellStyle name="Normal 5 2 2 3 2 6 3" xfId="7976"/>
    <cellStyle name="Normal 5 2 2 3 2 6 3 2" xfId="26119"/>
    <cellStyle name="Normal 5 2 2 3 2 6 4" xfId="13265"/>
    <cellStyle name="Normal 5 2 2 3 2 6 5" xfId="15909"/>
    <cellStyle name="Normal 5 2 2 3 2 6 6" xfId="20839"/>
    <cellStyle name="Normal 5 2 2 3 2 7" xfId="2871"/>
    <cellStyle name="Normal 5 2 2 3 2 7 2" xfId="8153"/>
    <cellStyle name="Normal 5 2 2 3 2 7 2 2" xfId="26295"/>
    <cellStyle name="Normal 5 2 2 3 2 7 3" xfId="21015"/>
    <cellStyle name="Normal 5 2 2 3 2 8" xfId="5512"/>
    <cellStyle name="Normal 5 2 2 3 2 8 2" xfId="23655"/>
    <cellStyle name="Normal 5 2 2 3 2 9" xfId="10805"/>
    <cellStyle name="Normal 5 2 2 3 3" xfId="318"/>
    <cellStyle name="Normal 5 2 2 3 3 2" xfId="671"/>
    <cellStyle name="Normal 5 2 2 3 3 2 2" xfId="1903"/>
    <cellStyle name="Normal 5 2 2 3 3 2 2 2" xfId="4545"/>
    <cellStyle name="Normal 5 2 2 3 3 2 2 2 2" xfId="9826"/>
    <cellStyle name="Normal 5 2 2 3 3 2 2 2 2 2" xfId="27968"/>
    <cellStyle name="Normal 5 2 2 3 3 2 2 2 3" xfId="17582"/>
    <cellStyle name="Normal 5 2 2 3 3 2 2 2 4" xfId="22688"/>
    <cellStyle name="Normal 5 2 2 3 3 2 2 3" xfId="7185"/>
    <cellStyle name="Normal 5 2 2 3 3 2 2 3 2" xfId="25328"/>
    <cellStyle name="Normal 5 2 2 3 3 2 2 4" xfId="12474"/>
    <cellStyle name="Normal 5 2 2 3 3 2 2 5" xfId="15118"/>
    <cellStyle name="Normal 5 2 2 3 3 2 2 6" xfId="20048"/>
    <cellStyle name="Normal 5 2 2 3 3 2 3" xfId="3313"/>
    <cellStyle name="Normal 5 2 2 3 3 2 3 2" xfId="8594"/>
    <cellStyle name="Normal 5 2 2 3 3 2 3 2 2" xfId="26736"/>
    <cellStyle name="Normal 5 2 2 3 3 2 3 3" xfId="16350"/>
    <cellStyle name="Normal 5 2 2 3 3 2 3 4" xfId="21456"/>
    <cellStyle name="Normal 5 2 2 3 3 2 4" xfId="5953"/>
    <cellStyle name="Normal 5 2 2 3 3 2 4 2" xfId="24096"/>
    <cellStyle name="Normal 5 2 2 3 3 2 5" xfId="11242"/>
    <cellStyle name="Normal 5 2 2 3 3 2 6" xfId="13886"/>
    <cellStyle name="Normal 5 2 2 3 3 2 7" xfId="18816"/>
    <cellStyle name="Normal 5 2 2 3 3 3" xfId="1023"/>
    <cellStyle name="Normal 5 2 2 3 3 3 2" xfId="2255"/>
    <cellStyle name="Normal 5 2 2 3 3 3 2 2" xfId="4897"/>
    <cellStyle name="Normal 5 2 2 3 3 3 2 2 2" xfId="10178"/>
    <cellStyle name="Normal 5 2 2 3 3 3 2 2 2 2" xfId="28320"/>
    <cellStyle name="Normal 5 2 2 3 3 3 2 2 3" xfId="17934"/>
    <cellStyle name="Normal 5 2 2 3 3 3 2 2 4" xfId="23040"/>
    <cellStyle name="Normal 5 2 2 3 3 3 2 3" xfId="7537"/>
    <cellStyle name="Normal 5 2 2 3 3 3 2 3 2" xfId="25680"/>
    <cellStyle name="Normal 5 2 2 3 3 3 2 4" xfId="12826"/>
    <cellStyle name="Normal 5 2 2 3 3 3 2 5" xfId="15470"/>
    <cellStyle name="Normal 5 2 2 3 3 3 2 6" xfId="20400"/>
    <cellStyle name="Normal 5 2 2 3 3 3 3" xfId="3665"/>
    <cellStyle name="Normal 5 2 2 3 3 3 3 2" xfId="8946"/>
    <cellStyle name="Normal 5 2 2 3 3 3 3 2 2" xfId="27088"/>
    <cellStyle name="Normal 5 2 2 3 3 3 3 3" xfId="16702"/>
    <cellStyle name="Normal 5 2 2 3 3 3 3 4" xfId="21808"/>
    <cellStyle name="Normal 5 2 2 3 3 3 4" xfId="6305"/>
    <cellStyle name="Normal 5 2 2 3 3 3 4 2" xfId="24448"/>
    <cellStyle name="Normal 5 2 2 3 3 3 5" xfId="11594"/>
    <cellStyle name="Normal 5 2 2 3 3 3 6" xfId="14238"/>
    <cellStyle name="Normal 5 2 2 3 3 3 7" xfId="19168"/>
    <cellStyle name="Normal 5 2 2 3 3 4" xfId="1551"/>
    <cellStyle name="Normal 5 2 2 3 3 4 2" xfId="4193"/>
    <cellStyle name="Normal 5 2 2 3 3 4 2 2" xfId="9474"/>
    <cellStyle name="Normal 5 2 2 3 3 4 2 2 2" xfId="27616"/>
    <cellStyle name="Normal 5 2 2 3 3 4 2 3" xfId="17230"/>
    <cellStyle name="Normal 5 2 2 3 3 4 2 4" xfId="22336"/>
    <cellStyle name="Normal 5 2 2 3 3 4 3" xfId="6833"/>
    <cellStyle name="Normal 5 2 2 3 3 4 3 2" xfId="24976"/>
    <cellStyle name="Normal 5 2 2 3 3 4 4" xfId="12122"/>
    <cellStyle name="Normal 5 2 2 3 3 4 5" xfId="14766"/>
    <cellStyle name="Normal 5 2 2 3 3 4 6" xfId="19696"/>
    <cellStyle name="Normal 5 2 2 3 3 5" xfId="2960"/>
    <cellStyle name="Normal 5 2 2 3 3 5 2" xfId="8242"/>
    <cellStyle name="Normal 5 2 2 3 3 5 2 2" xfId="26384"/>
    <cellStyle name="Normal 5 2 2 3 3 5 3" xfId="15998"/>
    <cellStyle name="Normal 5 2 2 3 3 5 4" xfId="21104"/>
    <cellStyle name="Normal 5 2 2 3 3 6" xfId="5601"/>
    <cellStyle name="Normal 5 2 2 3 3 6 2" xfId="23744"/>
    <cellStyle name="Normal 5 2 2 3 3 7" xfId="10896"/>
    <cellStyle name="Normal 5 2 2 3 3 8" xfId="13534"/>
    <cellStyle name="Normal 5 2 2 3 3 9" xfId="18464"/>
    <cellStyle name="Normal 5 2 2 3 4" xfId="494"/>
    <cellStyle name="Normal 5 2 2 3 4 2" xfId="1199"/>
    <cellStyle name="Normal 5 2 2 3 4 2 2" xfId="2431"/>
    <cellStyle name="Normal 5 2 2 3 4 2 2 2" xfId="5073"/>
    <cellStyle name="Normal 5 2 2 3 4 2 2 2 2" xfId="10354"/>
    <cellStyle name="Normal 5 2 2 3 4 2 2 2 2 2" xfId="28496"/>
    <cellStyle name="Normal 5 2 2 3 4 2 2 2 3" xfId="18110"/>
    <cellStyle name="Normal 5 2 2 3 4 2 2 2 4" xfId="23216"/>
    <cellStyle name="Normal 5 2 2 3 4 2 2 3" xfId="7713"/>
    <cellStyle name="Normal 5 2 2 3 4 2 2 3 2" xfId="25856"/>
    <cellStyle name="Normal 5 2 2 3 4 2 2 4" xfId="13002"/>
    <cellStyle name="Normal 5 2 2 3 4 2 2 5" xfId="15646"/>
    <cellStyle name="Normal 5 2 2 3 4 2 2 6" xfId="20576"/>
    <cellStyle name="Normal 5 2 2 3 4 2 3" xfId="3841"/>
    <cellStyle name="Normal 5 2 2 3 4 2 3 2" xfId="9122"/>
    <cellStyle name="Normal 5 2 2 3 4 2 3 2 2" xfId="27264"/>
    <cellStyle name="Normal 5 2 2 3 4 2 3 3" xfId="16878"/>
    <cellStyle name="Normal 5 2 2 3 4 2 3 4" xfId="21984"/>
    <cellStyle name="Normal 5 2 2 3 4 2 4" xfId="6481"/>
    <cellStyle name="Normal 5 2 2 3 4 2 4 2" xfId="24624"/>
    <cellStyle name="Normal 5 2 2 3 4 2 5" xfId="11770"/>
    <cellStyle name="Normal 5 2 2 3 4 2 6" xfId="14414"/>
    <cellStyle name="Normal 5 2 2 3 4 2 7" xfId="19344"/>
    <cellStyle name="Normal 5 2 2 3 4 3" xfId="1727"/>
    <cellStyle name="Normal 5 2 2 3 4 3 2" xfId="4369"/>
    <cellStyle name="Normal 5 2 2 3 4 3 2 2" xfId="9650"/>
    <cellStyle name="Normal 5 2 2 3 4 3 2 2 2" xfId="27792"/>
    <cellStyle name="Normal 5 2 2 3 4 3 2 3" xfId="17406"/>
    <cellStyle name="Normal 5 2 2 3 4 3 2 4" xfId="22512"/>
    <cellStyle name="Normal 5 2 2 3 4 3 3" xfId="7009"/>
    <cellStyle name="Normal 5 2 2 3 4 3 3 2" xfId="25152"/>
    <cellStyle name="Normal 5 2 2 3 4 3 4" xfId="12298"/>
    <cellStyle name="Normal 5 2 2 3 4 3 5" xfId="14942"/>
    <cellStyle name="Normal 5 2 2 3 4 3 6" xfId="19872"/>
    <cellStyle name="Normal 5 2 2 3 4 4" xfId="3136"/>
    <cellStyle name="Normal 5 2 2 3 4 4 2" xfId="8418"/>
    <cellStyle name="Normal 5 2 2 3 4 4 2 2" xfId="26560"/>
    <cellStyle name="Normal 5 2 2 3 4 4 3" xfId="16174"/>
    <cellStyle name="Normal 5 2 2 3 4 4 4" xfId="21280"/>
    <cellStyle name="Normal 5 2 2 3 4 5" xfId="5777"/>
    <cellStyle name="Normal 5 2 2 3 4 5 2" xfId="23920"/>
    <cellStyle name="Normal 5 2 2 3 4 6" xfId="11068"/>
    <cellStyle name="Normal 5 2 2 3 4 7" xfId="13710"/>
    <cellStyle name="Normal 5 2 2 3 4 8" xfId="18640"/>
    <cellStyle name="Normal 5 2 2 3 5" xfId="847"/>
    <cellStyle name="Normal 5 2 2 3 5 2" xfId="2079"/>
    <cellStyle name="Normal 5 2 2 3 5 2 2" xfId="4721"/>
    <cellStyle name="Normal 5 2 2 3 5 2 2 2" xfId="10002"/>
    <cellStyle name="Normal 5 2 2 3 5 2 2 2 2" xfId="28144"/>
    <cellStyle name="Normal 5 2 2 3 5 2 2 3" xfId="17758"/>
    <cellStyle name="Normal 5 2 2 3 5 2 2 4" xfId="22864"/>
    <cellStyle name="Normal 5 2 2 3 5 2 3" xfId="7361"/>
    <cellStyle name="Normal 5 2 2 3 5 2 3 2" xfId="25504"/>
    <cellStyle name="Normal 5 2 2 3 5 2 4" xfId="12650"/>
    <cellStyle name="Normal 5 2 2 3 5 2 5" xfId="15294"/>
    <cellStyle name="Normal 5 2 2 3 5 2 6" xfId="20224"/>
    <cellStyle name="Normal 5 2 2 3 5 3" xfId="3489"/>
    <cellStyle name="Normal 5 2 2 3 5 3 2" xfId="8770"/>
    <cellStyle name="Normal 5 2 2 3 5 3 2 2" xfId="26912"/>
    <cellStyle name="Normal 5 2 2 3 5 3 3" xfId="16526"/>
    <cellStyle name="Normal 5 2 2 3 5 3 4" xfId="21632"/>
    <cellStyle name="Normal 5 2 2 3 5 4" xfId="6129"/>
    <cellStyle name="Normal 5 2 2 3 5 4 2" xfId="24272"/>
    <cellStyle name="Normal 5 2 2 3 5 5" xfId="11418"/>
    <cellStyle name="Normal 5 2 2 3 5 6" xfId="14062"/>
    <cellStyle name="Normal 5 2 2 3 5 7" xfId="18992"/>
    <cellStyle name="Normal 5 2 2 3 6" xfId="1375"/>
    <cellStyle name="Normal 5 2 2 3 6 2" xfId="4017"/>
    <cellStyle name="Normal 5 2 2 3 6 2 2" xfId="9298"/>
    <cellStyle name="Normal 5 2 2 3 6 2 2 2" xfId="27440"/>
    <cellStyle name="Normal 5 2 2 3 6 2 3" xfId="17054"/>
    <cellStyle name="Normal 5 2 2 3 6 2 4" xfId="22160"/>
    <cellStyle name="Normal 5 2 2 3 6 3" xfId="6657"/>
    <cellStyle name="Normal 5 2 2 3 6 3 2" xfId="24800"/>
    <cellStyle name="Normal 5 2 2 3 6 4" xfId="11946"/>
    <cellStyle name="Normal 5 2 2 3 6 5" xfId="14590"/>
    <cellStyle name="Normal 5 2 2 3 6 6" xfId="19520"/>
    <cellStyle name="Normal 5 2 2 3 7" xfId="2607"/>
    <cellStyle name="Normal 5 2 2 3 7 2" xfId="5249"/>
    <cellStyle name="Normal 5 2 2 3 7 2 2" xfId="10530"/>
    <cellStyle name="Normal 5 2 2 3 7 2 2 2" xfId="28672"/>
    <cellStyle name="Normal 5 2 2 3 7 2 3" xfId="23392"/>
    <cellStyle name="Normal 5 2 2 3 7 3" xfId="7889"/>
    <cellStyle name="Normal 5 2 2 3 7 3 2" xfId="26032"/>
    <cellStyle name="Normal 5 2 2 3 7 4" xfId="13178"/>
    <cellStyle name="Normal 5 2 2 3 7 5" xfId="15822"/>
    <cellStyle name="Normal 5 2 2 3 7 6" xfId="20752"/>
    <cellStyle name="Normal 5 2 2 3 8" xfId="2784"/>
    <cellStyle name="Normal 5 2 2 3 8 2" xfId="8066"/>
    <cellStyle name="Normal 5 2 2 3 8 2 2" xfId="26208"/>
    <cellStyle name="Normal 5 2 2 3 8 3" xfId="20928"/>
    <cellStyle name="Normal 5 2 2 3 9" xfId="5425"/>
    <cellStyle name="Normal 5 2 2 3 9 2" xfId="23568"/>
    <cellStyle name="Normal 5 2 2 4" xfId="189"/>
    <cellStyle name="Normal 5 2 2 4 10" xfId="13415"/>
    <cellStyle name="Normal 5 2 2 4 11" xfId="18345"/>
    <cellStyle name="Normal 5 2 2 4 2" xfId="375"/>
    <cellStyle name="Normal 5 2 2 4 2 2" xfId="728"/>
    <cellStyle name="Normal 5 2 2 4 2 2 2" xfId="1960"/>
    <cellStyle name="Normal 5 2 2 4 2 2 2 2" xfId="4602"/>
    <cellStyle name="Normal 5 2 2 4 2 2 2 2 2" xfId="9883"/>
    <cellStyle name="Normal 5 2 2 4 2 2 2 2 2 2" xfId="28025"/>
    <cellStyle name="Normal 5 2 2 4 2 2 2 2 3" xfId="17639"/>
    <cellStyle name="Normal 5 2 2 4 2 2 2 2 4" xfId="22745"/>
    <cellStyle name="Normal 5 2 2 4 2 2 2 3" xfId="7242"/>
    <cellStyle name="Normal 5 2 2 4 2 2 2 3 2" xfId="25385"/>
    <cellStyle name="Normal 5 2 2 4 2 2 2 4" xfId="12531"/>
    <cellStyle name="Normal 5 2 2 4 2 2 2 5" xfId="15175"/>
    <cellStyle name="Normal 5 2 2 4 2 2 2 6" xfId="20105"/>
    <cellStyle name="Normal 5 2 2 4 2 2 3" xfId="3370"/>
    <cellStyle name="Normal 5 2 2 4 2 2 3 2" xfId="8651"/>
    <cellStyle name="Normal 5 2 2 4 2 2 3 2 2" xfId="26793"/>
    <cellStyle name="Normal 5 2 2 4 2 2 3 3" xfId="16407"/>
    <cellStyle name="Normal 5 2 2 4 2 2 3 4" xfId="21513"/>
    <cellStyle name="Normal 5 2 2 4 2 2 4" xfId="6010"/>
    <cellStyle name="Normal 5 2 2 4 2 2 4 2" xfId="24153"/>
    <cellStyle name="Normal 5 2 2 4 2 2 5" xfId="11299"/>
    <cellStyle name="Normal 5 2 2 4 2 2 6" xfId="13943"/>
    <cellStyle name="Normal 5 2 2 4 2 2 7" xfId="18873"/>
    <cellStyle name="Normal 5 2 2 4 2 3" xfId="1080"/>
    <cellStyle name="Normal 5 2 2 4 2 3 2" xfId="2312"/>
    <cellStyle name="Normal 5 2 2 4 2 3 2 2" xfId="4954"/>
    <cellStyle name="Normal 5 2 2 4 2 3 2 2 2" xfId="10235"/>
    <cellStyle name="Normal 5 2 2 4 2 3 2 2 2 2" xfId="28377"/>
    <cellStyle name="Normal 5 2 2 4 2 3 2 2 3" xfId="17991"/>
    <cellStyle name="Normal 5 2 2 4 2 3 2 2 4" xfId="23097"/>
    <cellStyle name="Normal 5 2 2 4 2 3 2 3" xfId="7594"/>
    <cellStyle name="Normal 5 2 2 4 2 3 2 3 2" xfId="25737"/>
    <cellStyle name="Normal 5 2 2 4 2 3 2 4" xfId="12883"/>
    <cellStyle name="Normal 5 2 2 4 2 3 2 5" xfId="15527"/>
    <cellStyle name="Normal 5 2 2 4 2 3 2 6" xfId="20457"/>
    <cellStyle name="Normal 5 2 2 4 2 3 3" xfId="3722"/>
    <cellStyle name="Normal 5 2 2 4 2 3 3 2" xfId="9003"/>
    <cellStyle name="Normal 5 2 2 4 2 3 3 2 2" xfId="27145"/>
    <cellStyle name="Normal 5 2 2 4 2 3 3 3" xfId="16759"/>
    <cellStyle name="Normal 5 2 2 4 2 3 3 4" xfId="21865"/>
    <cellStyle name="Normal 5 2 2 4 2 3 4" xfId="6362"/>
    <cellStyle name="Normal 5 2 2 4 2 3 4 2" xfId="24505"/>
    <cellStyle name="Normal 5 2 2 4 2 3 5" xfId="11651"/>
    <cellStyle name="Normal 5 2 2 4 2 3 6" xfId="14295"/>
    <cellStyle name="Normal 5 2 2 4 2 3 7" xfId="19225"/>
    <cellStyle name="Normal 5 2 2 4 2 4" xfId="1608"/>
    <cellStyle name="Normal 5 2 2 4 2 4 2" xfId="4250"/>
    <cellStyle name="Normal 5 2 2 4 2 4 2 2" xfId="9531"/>
    <cellStyle name="Normal 5 2 2 4 2 4 2 2 2" xfId="27673"/>
    <cellStyle name="Normal 5 2 2 4 2 4 2 3" xfId="17287"/>
    <cellStyle name="Normal 5 2 2 4 2 4 2 4" xfId="22393"/>
    <cellStyle name="Normal 5 2 2 4 2 4 3" xfId="6890"/>
    <cellStyle name="Normal 5 2 2 4 2 4 3 2" xfId="25033"/>
    <cellStyle name="Normal 5 2 2 4 2 4 4" xfId="12179"/>
    <cellStyle name="Normal 5 2 2 4 2 4 5" xfId="14823"/>
    <cellStyle name="Normal 5 2 2 4 2 4 6" xfId="19753"/>
    <cellStyle name="Normal 5 2 2 4 2 5" xfId="3017"/>
    <cellStyle name="Normal 5 2 2 4 2 5 2" xfId="8299"/>
    <cellStyle name="Normal 5 2 2 4 2 5 2 2" xfId="26441"/>
    <cellStyle name="Normal 5 2 2 4 2 5 3" xfId="16055"/>
    <cellStyle name="Normal 5 2 2 4 2 5 4" xfId="21161"/>
    <cellStyle name="Normal 5 2 2 4 2 6" xfId="5658"/>
    <cellStyle name="Normal 5 2 2 4 2 6 2" xfId="23801"/>
    <cellStyle name="Normal 5 2 2 4 2 7" xfId="10952"/>
    <cellStyle name="Normal 5 2 2 4 2 8" xfId="13591"/>
    <cellStyle name="Normal 5 2 2 4 2 9" xfId="18521"/>
    <cellStyle name="Normal 5 2 2 4 3" xfId="551"/>
    <cellStyle name="Normal 5 2 2 4 3 2" xfId="1256"/>
    <cellStyle name="Normal 5 2 2 4 3 2 2" xfId="2488"/>
    <cellStyle name="Normal 5 2 2 4 3 2 2 2" xfId="5130"/>
    <cellStyle name="Normal 5 2 2 4 3 2 2 2 2" xfId="10411"/>
    <cellStyle name="Normal 5 2 2 4 3 2 2 2 2 2" xfId="28553"/>
    <cellStyle name="Normal 5 2 2 4 3 2 2 2 3" xfId="18167"/>
    <cellStyle name="Normal 5 2 2 4 3 2 2 2 4" xfId="23273"/>
    <cellStyle name="Normal 5 2 2 4 3 2 2 3" xfId="7770"/>
    <cellStyle name="Normal 5 2 2 4 3 2 2 3 2" xfId="25913"/>
    <cellStyle name="Normal 5 2 2 4 3 2 2 4" xfId="13059"/>
    <cellStyle name="Normal 5 2 2 4 3 2 2 5" xfId="15703"/>
    <cellStyle name="Normal 5 2 2 4 3 2 2 6" xfId="20633"/>
    <cellStyle name="Normal 5 2 2 4 3 2 3" xfId="3898"/>
    <cellStyle name="Normal 5 2 2 4 3 2 3 2" xfId="9179"/>
    <cellStyle name="Normal 5 2 2 4 3 2 3 2 2" xfId="27321"/>
    <cellStyle name="Normal 5 2 2 4 3 2 3 3" xfId="16935"/>
    <cellStyle name="Normal 5 2 2 4 3 2 3 4" xfId="22041"/>
    <cellStyle name="Normal 5 2 2 4 3 2 4" xfId="6538"/>
    <cellStyle name="Normal 5 2 2 4 3 2 4 2" xfId="24681"/>
    <cellStyle name="Normal 5 2 2 4 3 2 5" xfId="11827"/>
    <cellStyle name="Normal 5 2 2 4 3 2 6" xfId="14471"/>
    <cellStyle name="Normal 5 2 2 4 3 2 7" xfId="19401"/>
    <cellStyle name="Normal 5 2 2 4 3 3" xfId="1784"/>
    <cellStyle name="Normal 5 2 2 4 3 3 2" xfId="4426"/>
    <cellStyle name="Normal 5 2 2 4 3 3 2 2" xfId="9707"/>
    <cellStyle name="Normal 5 2 2 4 3 3 2 2 2" xfId="27849"/>
    <cellStyle name="Normal 5 2 2 4 3 3 2 3" xfId="17463"/>
    <cellStyle name="Normal 5 2 2 4 3 3 2 4" xfId="22569"/>
    <cellStyle name="Normal 5 2 2 4 3 3 3" xfId="7066"/>
    <cellStyle name="Normal 5 2 2 4 3 3 3 2" xfId="25209"/>
    <cellStyle name="Normal 5 2 2 4 3 3 4" xfId="12355"/>
    <cellStyle name="Normal 5 2 2 4 3 3 5" xfId="14999"/>
    <cellStyle name="Normal 5 2 2 4 3 3 6" xfId="19929"/>
    <cellStyle name="Normal 5 2 2 4 3 4" xfId="3193"/>
    <cellStyle name="Normal 5 2 2 4 3 4 2" xfId="8475"/>
    <cellStyle name="Normal 5 2 2 4 3 4 2 2" xfId="26617"/>
    <cellStyle name="Normal 5 2 2 4 3 4 3" xfId="16231"/>
    <cellStyle name="Normal 5 2 2 4 3 4 4" xfId="21337"/>
    <cellStyle name="Normal 5 2 2 4 3 5" xfId="5834"/>
    <cellStyle name="Normal 5 2 2 4 3 5 2" xfId="23977"/>
    <cellStyle name="Normal 5 2 2 4 3 6" xfId="11124"/>
    <cellStyle name="Normal 5 2 2 4 3 7" xfId="13767"/>
    <cellStyle name="Normal 5 2 2 4 3 8" xfId="18697"/>
    <cellStyle name="Normal 5 2 2 4 4" xfId="904"/>
    <cellStyle name="Normal 5 2 2 4 4 2" xfId="2136"/>
    <cellStyle name="Normal 5 2 2 4 4 2 2" xfId="4778"/>
    <cellStyle name="Normal 5 2 2 4 4 2 2 2" xfId="10059"/>
    <cellStyle name="Normal 5 2 2 4 4 2 2 2 2" xfId="28201"/>
    <cellStyle name="Normal 5 2 2 4 4 2 2 3" xfId="17815"/>
    <cellStyle name="Normal 5 2 2 4 4 2 2 4" xfId="22921"/>
    <cellStyle name="Normal 5 2 2 4 4 2 3" xfId="7418"/>
    <cellStyle name="Normal 5 2 2 4 4 2 3 2" xfId="25561"/>
    <cellStyle name="Normal 5 2 2 4 4 2 4" xfId="12707"/>
    <cellStyle name="Normal 5 2 2 4 4 2 5" xfId="15351"/>
    <cellStyle name="Normal 5 2 2 4 4 2 6" xfId="20281"/>
    <cellStyle name="Normal 5 2 2 4 4 3" xfId="3546"/>
    <cellStyle name="Normal 5 2 2 4 4 3 2" xfId="8827"/>
    <cellStyle name="Normal 5 2 2 4 4 3 2 2" xfId="26969"/>
    <cellStyle name="Normal 5 2 2 4 4 3 3" xfId="16583"/>
    <cellStyle name="Normal 5 2 2 4 4 3 4" xfId="21689"/>
    <cellStyle name="Normal 5 2 2 4 4 4" xfId="6186"/>
    <cellStyle name="Normal 5 2 2 4 4 4 2" xfId="24329"/>
    <cellStyle name="Normal 5 2 2 4 4 5" xfId="11475"/>
    <cellStyle name="Normal 5 2 2 4 4 6" xfId="14119"/>
    <cellStyle name="Normal 5 2 2 4 4 7" xfId="19049"/>
    <cellStyle name="Normal 5 2 2 4 5" xfId="1432"/>
    <cellStyle name="Normal 5 2 2 4 5 2" xfId="4074"/>
    <cellStyle name="Normal 5 2 2 4 5 2 2" xfId="9355"/>
    <cellStyle name="Normal 5 2 2 4 5 2 2 2" xfId="27497"/>
    <cellStyle name="Normal 5 2 2 4 5 2 3" xfId="17111"/>
    <cellStyle name="Normal 5 2 2 4 5 2 4" xfId="22217"/>
    <cellStyle name="Normal 5 2 2 4 5 3" xfId="6714"/>
    <cellStyle name="Normal 5 2 2 4 5 3 2" xfId="24857"/>
    <cellStyle name="Normal 5 2 2 4 5 4" xfId="12003"/>
    <cellStyle name="Normal 5 2 2 4 5 5" xfId="14647"/>
    <cellStyle name="Normal 5 2 2 4 5 6" xfId="19577"/>
    <cellStyle name="Normal 5 2 2 4 6" xfId="2664"/>
    <cellStyle name="Normal 5 2 2 4 6 2" xfId="5306"/>
    <cellStyle name="Normal 5 2 2 4 6 2 2" xfId="10587"/>
    <cellStyle name="Normal 5 2 2 4 6 2 2 2" xfId="28729"/>
    <cellStyle name="Normal 5 2 2 4 6 2 3" xfId="23449"/>
    <cellStyle name="Normal 5 2 2 4 6 3" xfId="7946"/>
    <cellStyle name="Normal 5 2 2 4 6 3 2" xfId="26089"/>
    <cellStyle name="Normal 5 2 2 4 6 4" xfId="13235"/>
    <cellStyle name="Normal 5 2 2 4 6 5" xfId="15879"/>
    <cellStyle name="Normal 5 2 2 4 6 6" xfId="20809"/>
    <cellStyle name="Normal 5 2 2 4 7" xfId="2841"/>
    <cellStyle name="Normal 5 2 2 4 7 2" xfId="8123"/>
    <cellStyle name="Normal 5 2 2 4 7 2 2" xfId="26265"/>
    <cellStyle name="Normal 5 2 2 4 7 3" xfId="20985"/>
    <cellStyle name="Normal 5 2 2 4 8" xfId="5482"/>
    <cellStyle name="Normal 5 2 2 4 8 2" xfId="23625"/>
    <cellStyle name="Normal 5 2 2 4 9" xfId="10775"/>
    <cellStyle name="Normal 5 2 2 5" xfId="287"/>
    <cellStyle name="Normal 5 2 2 5 2" xfId="639"/>
    <cellStyle name="Normal 5 2 2 5 2 2" xfId="1871"/>
    <cellStyle name="Normal 5 2 2 5 2 2 2" xfId="4513"/>
    <cellStyle name="Normal 5 2 2 5 2 2 2 2" xfId="9794"/>
    <cellStyle name="Normal 5 2 2 5 2 2 2 2 2" xfId="27936"/>
    <cellStyle name="Normal 5 2 2 5 2 2 2 3" xfId="17550"/>
    <cellStyle name="Normal 5 2 2 5 2 2 2 4" xfId="22656"/>
    <cellStyle name="Normal 5 2 2 5 2 2 3" xfId="7153"/>
    <cellStyle name="Normal 5 2 2 5 2 2 3 2" xfId="25296"/>
    <cellStyle name="Normal 5 2 2 5 2 2 4" xfId="12442"/>
    <cellStyle name="Normal 5 2 2 5 2 2 5" xfId="15086"/>
    <cellStyle name="Normal 5 2 2 5 2 2 6" xfId="20016"/>
    <cellStyle name="Normal 5 2 2 5 2 3" xfId="3281"/>
    <cellStyle name="Normal 5 2 2 5 2 3 2" xfId="8562"/>
    <cellStyle name="Normal 5 2 2 5 2 3 2 2" xfId="26704"/>
    <cellStyle name="Normal 5 2 2 5 2 3 3" xfId="16318"/>
    <cellStyle name="Normal 5 2 2 5 2 3 4" xfId="21424"/>
    <cellStyle name="Normal 5 2 2 5 2 4" xfId="5921"/>
    <cellStyle name="Normal 5 2 2 5 2 4 2" xfId="24064"/>
    <cellStyle name="Normal 5 2 2 5 2 5" xfId="11210"/>
    <cellStyle name="Normal 5 2 2 5 2 6" xfId="13854"/>
    <cellStyle name="Normal 5 2 2 5 2 7" xfId="18784"/>
    <cellStyle name="Normal 5 2 2 5 3" xfId="991"/>
    <cellStyle name="Normal 5 2 2 5 3 2" xfId="2223"/>
    <cellStyle name="Normal 5 2 2 5 3 2 2" xfId="4865"/>
    <cellStyle name="Normal 5 2 2 5 3 2 2 2" xfId="10146"/>
    <cellStyle name="Normal 5 2 2 5 3 2 2 2 2" xfId="28288"/>
    <cellStyle name="Normal 5 2 2 5 3 2 2 3" xfId="17902"/>
    <cellStyle name="Normal 5 2 2 5 3 2 2 4" xfId="23008"/>
    <cellStyle name="Normal 5 2 2 5 3 2 3" xfId="7505"/>
    <cellStyle name="Normal 5 2 2 5 3 2 3 2" xfId="25648"/>
    <cellStyle name="Normal 5 2 2 5 3 2 4" xfId="12794"/>
    <cellStyle name="Normal 5 2 2 5 3 2 5" xfId="15438"/>
    <cellStyle name="Normal 5 2 2 5 3 2 6" xfId="20368"/>
    <cellStyle name="Normal 5 2 2 5 3 3" xfId="3633"/>
    <cellStyle name="Normal 5 2 2 5 3 3 2" xfId="8914"/>
    <cellStyle name="Normal 5 2 2 5 3 3 2 2" xfId="27056"/>
    <cellStyle name="Normal 5 2 2 5 3 3 3" xfId="16670"/>
    <cellStyle name="Normal 5 2 2 5 3 3 4" xfId="21776"/>
    <cellStyle name="Normal 5 2 2 5 3 4" xfId="6273"/>
    <cellStyle name="Normal 5 2 2 5 3 4 2" xfId="24416"/>
    <cellStyle name="Normal 5 2 2 5 3 5" xfId="11562"/>
    <cellStyle name="Normal 5 2 2 5 3 6" xfId="14206"/>
    <cellStyle name="Normal 5 2 2 5 3 7" xfId="19136"/>
    <cellStyle name="Normal 5 2 2 5 4" xfId="1519"/>
    <cellStyle name="Normal 5 2 2 5 4 2" xfId="4161"/>
    <cellStyle name="Normal 5 2 2 5 4 2 2" xfId="9442"/>
    <cellStyle name="Normal 5 2 2 5 4 2 2 2" xfId="27584"/>
    <cellStyle name="Normal 5 2 2 5 4 2 3" xfId="17198"/>
    <cellStyle name="Normal 5 2 2 5 4 2 4" xfId="22304"/>
    <cellStyle name="Normal 5 2 2 5 4 3" xfId="6801"/>
    <cellStyle name="Normal 5 2 2 5 4 3 2" xfId="24944"/>
    <cellStyle name="Normal 5 2 2 5 4 4" xfId="12090"/>
    <cellStyle name="Normal 5 2 2 5 4 5" xfId="14734"/>
    <cellStyle name="Normal 5 2 2 5 4 6" xfId="19664"/>
    <cellStyle name="Normal 5 2 2 5 5" xfId="2928"/>
    <cellStyle name="Normal 5 2 2 5 5 2" xfId="8210"/>
    <cellStyle name="Normal 5 2 2 5 5 2 2" xfId="26352"/>
    <cellStyle name="Normal 5 2 2 5 5 3" xfId="15966"/>
    <cellStyle name="Normal 5 2 2 5 5 4" xfId="21072"/>
    <cellStyle name="Normal 5 2 2 5 6" xfId="5569"/>
    <cellStyle name="Normal 5 2 2 5 6 2" xfId="23712"/>
    <cellStyle name="Normal 5 2 2 5 7" xfId="10867"/>
    <cellStyle name="Normal 5 2 2 5 8" xfId="13502"/>
    <cellStyle name="Normal 5 2 2 5 9" xfId="18433"/>
    <cellStyle name="Normal 5 2 2 6" xfId="462"/>
    <cellStyle name="Normal 5 2 2 6 2" xfId="1167"/>
    <cellStyle name="Normal 5 2 2 6 2 2" xfId="2399"/>
    <cellStyle name="Normal 5 2 2 6 2 2 2" xfId="5041"/>
    <cellStyle name="Normal 5 2 2 6 2 2 2 2" xfId="10322"/>
    <cellStyle name="Normal 5 2 2 6 2 2 2 2 2" xfId="28464"/>
    <cellStyle name="Normal 5 2 2 6 2 2 2 3" xfId="18078"/>
    <cellStyle name="Normal 5 2 2 6 2 2 2 4" xfId="23184"/>
    <cellStyle name="Normal 5 2 2 6 2 2 3" xfId="7681"/>
    <cellStyle name="Normal 5 2 2 6 2 2 3 2" xfId="25824"/>
    <cellStyle name="Normal 5 2 2 6 2 2 4" xfId="12970"/>
    <cellStyle name="Normal 5 2 2 6 2 2 5" xfId="15614"/>
    <cellStyle name="Normal 5 2 2 6 2 2 6" xfId="20544"/>
    <cellStyle name="Normal 5 2 2 6 2 3" xfId="3809"/>
    <cellStyle name="Normal 5 2 2 6 2 3 2" xfId="9090"/>
    <cellStyle name="Normal 5 2 2 6 2 3 2 2" xfId="27232"/>
    <cellStyle name="Normal 5 2 2 6 2 3 3" xfId="16846"/>
    <cellStyle name="Normal 5 2 2 6 2 3 4" xfId="21952"/>
    <cellStyle name="Normal 5 2 2 6 2 4" xfId="6449"/>
    <cellStyle name="Normal 5 2 2 6 2 4 2" xfId="24592"/>
    <cellStyle name="Normal 5 2 2 6 2 5" xfId="11738"/>
    <cellStyle name="Normal 5 2 2 6 2 6" xfId="14382"/>
    <cellStyle name="Normal 5 2 2 6 2 7" xfId="19312"/>
    <cellStyle name="Normal 5 2 2 6 3" xfId="1695"/>
    <cellStyle name="Normal 5 2 2 6 3 2" xfId="4337"/>
    <cellStyle name="Normal 5 2 2 6 3 2 2" xfId="9618"/>
    <cellStyle name="Normal 5 2 2 6 3 2 2 2" xfId="27760"/>
    <cellStyle name="Normal 5 2 2 6 3 2 3" xfId="17374"/>
    <cellStyle name="Normal 5 2 2 6 3 2 4" xfId="22480"/>
    <cellStyle name="Normal 5 2 2 6 3 3" xfId="6977"/>
    <cellStyle name="Normal 5 2 2 6 3 3 2" xfId="25120"/>
    <cellStyle name="Normal 5 2 2 6 3 4" xfId="12266"/>
    <cellStyle name="Normal 5 2 2 6 3 5" xfId="14910"/>
    <cellStyle name="Normal 5 2 2 6 3 6" xfId="19840"/>
    <cellStyle name="Normal 5 2 2 6 4" xfId="3104"/>
    <cellStyle name="Normal 5 2 2 6 4 2" xfId="8386"/>
    <cellStyle name="Normal 5 2 2 6 4 2 2" xfId="26528"/>
    <cellStyle name="Normal 5 2 2 6 4 3" xfId="16142"/>
    <cellStyle name="Normal 5 2 2 6 4 4" xfId="21248"/>
    <cellStyle name="Normal 5 2 2 6 5" xfId="5745"/>
    <cellStyle name="Normal 5 2 2 6 5 2" xfId="23888"/>
    <cellStyle name="Normal 5 2 2 6 6" xfId="11038"/>
    <cellStyle name="Normal 5 2 2 6 7" xfId="13678"/>
    <cellStyle name="Normal 5 2 2 6 8" xfId="18608"/>
    <cellStyle name="Normal 5 2 2 7" xfId="815"/>
    <cellStyle name="Normal 5 2 2 7 2" xfId="2047"/>
    <cellStyle name="Normal 5 2 2 7 2 2" xfId="4689"/>
    <cellStyle name="Normal 5 2 2 7 2 2 2" xfId="9970"/>
    <cellStyle name="Normal 5 2 2 7 2 2 2 2" xfId="28112"/>
    <cellStyle name="Normal 5 2 2 7 2 2 3" xfId="17726"/>
    <cellStyle name="Normal 5 2 2 7 2 2 4" xfId="22832"/>
    <cellStyle name="Normal 5 2 2 7 2 3" xfId="7329"/>
    <cellStyle name="Normal 5 2 2 7 2 3 2" xfId="25472"/>
    <cellStyle name="Normal 5 2 2 7 2 4" xfId="12618"/>
    <cellStyle name="Normal 5 2 2 7 2 5" xfId="15262"/>
    <cellStyle name="Normal 5 2 2 7 2 6" xfId="20192"/>
    <cellStyle name="Normal 5 2 2 7 3" xfId="3457"/>
    <cellStyle name="Normal 5 2 2 7 3 2" xfId="8738"/>
    <cellStyle name="Normal 5 2 2 7 3 2 2" xfId="26880"/>
    <cellStyle name="Normal 5 2 2 7 3 3" xfId="16494"/>
    <cellStyle name="Normal 5 2 2 7 3 4" xfId="21600"/>
    <cellStyle name="Normal 5 2 2 7 4" xfId="6097"/>
    <cellStyle name="Normal 5 2 2 7 4 2" xfId="24240"/>
    <cellStyle name="Normal 5 2 2 7 5" xfId="11386"/>
    <cellStyle name="Normal 5 2 2 7 6" xfId="14030"/>
    <cellStyle name="Normal 5 2 2 7 7" xfId="18960"/>
    <cellStyle name="Normal 5 2 2 8" xfId="1343"/>
    <cellStyle name="Normal 5 2 2 8 2" xfId="3985"/>
    <cellStyle name="Normal 5 2 2 8 2 2" xfId="9266"/>
    <cellStyle name="Normal 5 2 2 8 2 2 2" xfId="27408"/>
    <cellStyle name="Normal 5 2 2 8 2 3" xfId="17022"/>
    <cellStyle name="Normal 5 2 2 8 2 4" xfId="22128"/>
    <cellStyle name="Normal 5 2 2 8 3" xfId="6625"/>
    <cellStyle name="Normal 5 2 2 8 3 2" xfId="24768"/>
    <cellStyle name="Normal 5 2 2 8 4" xfId="11914"/>
    <cellStyle name="Normal 5 2 2 8 5" xfId="14558"/>
    <cellStyle name="Normal 5 2 2 8 6" xfId="19488"/>
    <cellStyle name="Normal 5 2 2 9" xfId="2575"/>
    <cellStyle name="Normal 5 2 2 9 2" xfId="5217"/>
    <cellStyle name="Normal 5 2 2 9 2 2" xfId="10498"/>
    <cellStyle name="Normal 5 2 2 9 2 2 2" xfId="28640"/>
    <cellStyle name="Normal 5 2 2 9 2 3" xfId="23360"/>
    <cellStyle name="Normal 5 2 2 9 3" xfId="7857"/>
    <cellStyle name="Normal 5 2 2 9 3 2" xfId="26000"/>
    <cellStyle name="Normal 5 2 2 9 4" xfId="13146"/>
    <cellStyle name="Normal 5 2 2 9 5" xfId="15790"/>
    <cellStyle name="Normal 5 2 2 9 6" xfId="20720"/>
    <cellStyle name="Normal 5 2 3" xfId="66"/>
    <cellStyle name="Normal 5 2 3 10" xfId="10711"/>
    <cellStyle name="Normal 5 2 3 11" xfId="13334"/>
    <cellStyle name="Normal 5 2 3 12" xfId="18263"/>
    <cellStyle name="Normal 5 2 3 2" xfId="198"/>
    <cellStyle name="Normal 5 2 3 2 10" xfId="13423"/>
    <cellStyle name="Normal 5 2 3 2 11" xfId="18353"/>
    <cellStyle name="Normal 5 2 3 2 2" xfId="383"/>
    <cellStyle name="Normal 5 2 3 2 2 2" xfId="736"/>
    <cellStyle name="Normal 5 2 3 2 2 2 2" xfId="1968"/>
    <cellStyle name="Normal 5 2 3 2 2 2 2 2" xfId="4610"/>
    <cellStyle name="Normal 5 2 3 2 2 2 2 2 2" xfId="9891"/>
    <cellStyle name="Normal 5 2 3 2 2 2 2 2 2 2" xfId="28033"/>
    <cellStyle name="Normal 5 2 3 2 2 2 2 2 3" xfId="17647"/>
    <cellStyle name="Normal 5 2 3 2 2 2 2 2 4" xfId="22753"/>
    <cellStyle name="Normal 5 2 3 2 2 2 2 3" xfId="7250"/>
    <cellStyle name="Normal 5 2 3 2 2 2 2 3 2" xfId="25393"/>
    <cellStyle name="Normal 5 2 3 2 2 2 2 4" xfId="12539"/>
    <cellStyle name="Normal 5 2 3 2 2 2 2 5" xfId="15183"/>
    <cellStyle name="Normal 5 2 3 2 2 2 2 6" xfId="20113"/>
    <cellStyle name="Normal 5 2 3 2 2 2 3" xfId="3378"/>
    <cellStyle name="Normal 5 2 3 2 2 2 3 2" xfId="8659"/>
    <cellStyle name="Normal 5 2 3 2 2 2 3 2 2" xfId="26801"/>
    <cellStyle name="Normal 5 2 3 2 2 2 3 3" xfId="16415"/>
    <cellStyle name="Normal 5 2 3 2 2 2 3 4" xfId="21521"/>
    <cellStyle name="Normal 5 2 3 2 2 2 4" xfId="6018"/>
    <cellStyle name="Normal 5 2 3 2 2 2 4 2" xfId="24161"/>
    <cellStyle name="Normal 5 2 3 2 2 2 5" xfId="11307"/>
    <cellStyle name="Normal 5 2 3 2 2 2 6" xfId="13951"/>
    <cellStyle name="Normal 5 2 3 2 2 2 7" xfId="18881"/>
    <cellStyle name="Normal 5 2 3 2 2 3" xfId="1088"/>
    <cellStyle name="Normal 5 2 3 2 2 3 2" xfId="2320"/>
    <cellStyle name="Normal 5 2 3 2 2 3 2 2" xfId="4962"/>
    <cellStyle name="Normal 5 2 3 2 2 3 2 2 2" xfId="10243"/>
    <cellStyle name="Normal 5 2 3 2 2 3 2 2 2 2" xfId="28385"/>
    <cellStyle name="Normal 5 2 3 2 2 3 2 2 3" xfId="17999"/>
    <cellStyle name="Normal 5 2 3 2 2 3 2 2 4" xfId="23105"/>
    <cellStyle name="Normal 5 2 3 2 2 3 2 3" xfId="7602"/>
    <cellStyle name="Normal 5 2 3 2 2 3 2 3 2" xfId="25745"/>
    <cellStyle name="Normal 5 2 3 2 2 3 2 4" xfId="12891"/>
    <cellStyle name="Normal 5 2 3 2 2 3 2 5" xfId="15535"/>
    <cellStyle name="Normal 5 2 3 2 2 3 2 6" xfId="20465"/>
    <cellStyle name="Normal 5 2 3 2 2 3 3" xfId="3730"/>
    <cellStyle name="Normal 5 2 3 2 2 3 3 2" xfId="9011"/>
    <cellStyle name="Normal 5 2 3 2 2 3 3 2 2" xfId="27153"/>
    <cellStyle name="Normal 5 2 3 2 2 3 3 3" xfId="16767"/>
    <cellStyle name="Normal 5 2 3 2 2 3 3 4" xfId="21873"/>
    <cellStyle name="Normal 5 2 3 2 2 3 4" xfId="6370"/>
    <cellStyle name="Normal 5 2 3 2 2 3 4 2" xfId="24513"/>
    <cellStyle name="Normal 5 2 3 2 2 3 5" xfId="11659"/>
    <cellStyle name="Normal 5 2 3 2 2 3 6" xfId="14303"/>
    <cellStyle name="Normal 5 2 3 2 2 3 7" xfId="19233"/>
    <cellStyle name="Normal 5 2 3 2 2 4" xfId="1616"/>
    <cellStyle name="Normal 5 2 3 2 2 4 2" xfId="4258"/>
    <cellStyle name="Normal 5 2 3 2 2 4 2 2" xfId="9539"/>
    <cellStyle name="Normal 5 2 3 2 2 4 2 2 2" xfId="27681"/>
    <cellStyle name="Normal 5 2 3 2 2 4 2 3" xfId="17295"/>
    <cellStyle name="Normal 5 2 3 2 2 4 2 4" xfId="22401"/>
    <cellStyle name="Normal 5 2 3 2 2 4 3" xfId="6898"/>
    <cellStyle name="Normal 5 2 3 2 2 4 3 2" xfId="25041"/>
    <cellStyle name="Normal 5 2 3 2 2 4 4" xfId="12187"/>
    <cellStyle name="Normal 5 2 3 2 2 4 5" xfId="14831"/>
    <cellStyle name="Normal 5 2 3 2 2 4 6" xfId="19761"/>
    <cellStyle name="Normal 5 2 3 2 2 5" xfId="3025"/>
    <cellStyle name="Normal 5 2 3 2 2 5 2" xfId="8307"/>
    <cellStyle name="Normal 5 2 3 2 2 5 2 2" xfId="26449"/>
    <cellStyle name="Normal 5 2 3 2 2 5 3" xfId="16063"/>
    <cellStyle name="Normal 5 2 3 2 2 5 4" xfId="21169"/>
    <cellStyle name="Normal 5 2 3 2 2 6" xfId="5666"/>
    <cellStyle name="Normal 5 2 3 2 2 6 2" xfId="23809"/>
    <cellStyle name="Normal 5 2 3 2 2 7" xfId="10959"/>
    <cellStyle name="Normal 5 2 3 2 2 8" xfId="13599"/>
    <cellStyle name="Normal 5 2 3 2 2 9" xfId="18529"/>
    <cellStyle name="Normal 5 2 3 2 3" xfId="559"/>
    <cellStyle name="Normal 5 2 3 2 3 2" xfId="1264"/>
    <cellStyle name="Normal 5 2 3 2 3 2 2" xfId="2496"/>
    <cellStyle name="Normal 5 2 3 2 3 2 2 2" xfId="5138"/>
    <cellStyle name="Normal 5 2 3 2 3 2 2 2 2" xfId="10419"/>
    <cellStyle name="Normal 5 2 3 2 3 2 2 2 2 2" xfId="28561"/>
    <cellStyle name="Normal 5 2 3 2 3 2 2 2 3" xfId="18175"/>
    <cellStyle name="Normal 5 2 3 2 3 2 2 2 4" xfId="23281"/>
    <cellStyle name="Normal 5 2 3 2 3 2 2 3" xfId="7778"/>
    <cellStyle name="Normal 5 2 3 2 3 2 2 3 2" xfId="25921"/>
    <cellStyle name="Normal 5 2 3 2 3 2 2 4" xfId="13067"/>
    <cellStyle name="Normal 5 2 3 2 3 2 2 5" xfId="15711"/>
    <cellStyle name="Normal 5 2 3 2 3 2 2 6" xfId="20641"/>
    <cellStyle name="Normal 5 2 3 2 3 2 3" xfId="3906"/>
    <cellStyle name="Normal 5 2 3 2 3 2 3 2" xfId="9187"/>
    <cellStyle name="Normal 5 2 3 2 3 2 3 2 2" xfId="27329"/>
    <cellStyle name="Normal 5 2 3 2 3 2 3 3" xfId="16943"/>
    <cellStyle name="Normal 5 2 3 2 3 2 3 4" xfId="22049"/>
    <cellStyle name="Normal 5 2 3 2 3 2 4" xfId="6546"/>
    <cellStyle name="Normal 5 2 3 2 3 2 4 2" xfId="24689"/>
    <cellStyle name="Normal 5 2 3 2 3 2 5" xfId="11835"/>
    <cellStyle name="Normal 5 2 3 2 3 2 6" xfId="14479"/>
    <cellStyle name="Normal 5 2 3 2 3 2 7" xfId="19409"/>
    <cellStyle name="Normal 5 2 3 2 3 3" xfId="1792"/>
    <cellStyle name="Normal 5 2 3 2 3 3 2" xfId="4434"/>
    <cellStyle name="Normal 5 2 3 2 3 3 2 2" xfId="9715"/>
    <cellStyle name="Normal 5 2 3 2 3 3 2 2 2" xfId="27857"/>
    <cellStyle name="Normal 5 2 3 2 3 3 2 3" xfId="17471"/>
    <cellStyle name="Normal 5 2 3 2 3 3 2 4" xfId="22577"/>
    <cellStyle name="Normal 5 2 3 2 3 3 3" xfId="7074"/>
    <cellStyle name="Normal 5 2 3 2 3 3 3 2" xfId="25217"/>
    <cellStyle name="Normal 5 2 3 2 3 3 4" xfId="12363"/>
    <cellStyle name="Normal 5 2 3 2 3 3 5" xfId="15007"/>
    <cellStyle name="Normal 5 2 3 2 3 3 6" xfId="19937"/>
    <cellStyle name="Normal 5 2 3 2 3 4" xfId="3201"/>
    <cellStyle name="Normal 5 2 3 2 3 4 2" xfId="8483"/>
    <cellStyle name="Normal 5 2 3 2 3 4 2 2" xfId="26625"/>
    <cellStyle name="Normal 5 2 3 2 3 4 3" xfId="16239"/>
    <cellStyle name="Normal 5 2 3 2 3 4 4" xfId="21345"/>
    <cellStyle name="Normal 5 2 3 2 3 5" xfId="5842"/>
    <cellStyle name="Normal 5 2 3 2 3 5 2" xfId="23985"/>
    <cellStyle name="Normal 5 2 3 2 3 6" xfId="11131"/>
    <cellStyle name="Normal 5 2 3 2 3 7" xfId="13775"/>
    <cellStyle name="Normal 5 2 3 2 3 8" xfId="18705"/>
    <cellStyle name="Normal 5 2 3 2 4" xfId="912"/>
    <cellStyle name="Normal 5 2 3 2 4 2" xfId="2144"/>
    <cellStyle name="Normal 5 2 3 2 4 2 2" xfId="4786"/>
    <cellStyle name="Normal 5 2 3 2 4 2 2 2" xfId="10067"/>
    <cellStyle name="Normal 5 2 3 2 4 2 2 2 2" xfId="28209"/>
    <cellStyle name="Normal 5 2 3 2 4 2 2 3" xfId="17823"/>
    <cellStyle name="Normal 5 2 3 2 4 2 2 4" xfId="22929"/>
    <cellStyle name="Normal 5 2 3 2 4 2 3" xfId="7426"/>
    <cellStyle name="Normal 5 2 3 2 4 2 3 2" xfId="25569"/>
    <cellStyle name="Normal 5 2 3 2 4 2 4" xfId="12715"/>
    <cellStyle name="Normal 5 2 3 2 4 2 5" xfId="15359"/>
    <cellStyle name="Normal 5 2 3 2 4 2 6" xfId="20289"/>
    <cellStyle name="Normal 5 2 3 2 4 3" xfId="3554"/>
    <cellStyle name="Normal 5 2 3 2 4 3 2" xfId="8835"/>
    <cellStyle name="Normal 5 2 3 2 4 3 2 2" xfId="26977"/>
    <cellStyle name="Normal 5 2 3 2 4 3 3" xfId="16591"/>
    <cellStyle name="Normal 5 2 3 2 4 3 4" xfId="21697"/>
    <cellStyle name="Normal 5 2 3 2 4 4" xfId="6194"/>
    <cellStyle name="Normal 5 2 3 2 4 4 2" xfId="24337"/>
    <cellStyle name="Normal 5 2 3 2 4 5" xfId="11483"/>
    <cellStyle name="Normal 5 2 3 2 4 6" xfId="14127"/>
    <cellStyle name="Normal 5 2 3 2 4 7" xfId="19057"/>
    <cellStyle name="Normal 5 2 3 2 5" xfId="1440"/>
    <cellStyle name="Normal 5 2 3 2 5 2" xfId="4082"/>
    <cellStyle name="Normal 5 2 3 2 5 2 2" xfId="9363"/>
    <cellStyle name="Normal 5 2 3 2 5 2 2 2" xfId="27505"/>
    <cellStyle name="Normal 5 2 3 2 5 2 3" xfId="17119"/>
    <cellStyle name="Normal 5 2 3 2 5 2 4" xfId="22225"/>
    <cellStyle name="Normal 5 2 3 2 5 3" xfId="6722"/>
    <cellStyle name="Normal 5 2 3 2 5 3 2" xfId="24865"/>
    <cellStyle name="Normal 5 2 3 2 5 4" xfId="12011"/>
    <cellStyle name="Normal 5 2 3 2 5 5" xfId="14655"/>
    <cellStyle name="Normal 5 2 3 2 5 6" xfId="19585"/>
    <cellStyle name="Normal 5 2 3 2 6" xfId="2672"/>
    <cellStyle name="Normal 5 2 3 2 6 2" xfId="5314"/>
    <cellStyle name="Normal 5 2 3 2 6 2 2" xfId="10595"/>
    <cellStyle name="Normal 5 2 3 2 6 2 2 2" xfId="28737"/>
    <cellStyle name="Normal 5 2 3 2 6 2 3" xfId="23457"/>
    <cellStyle name="Normal 5 2 3 2 6 3" xfId="7954"/>
    <cellStyle name="Normal 5 2 3 2 6 3 2" xfId="26097"/>
    <cellStyle name="Normal 5 2 3 2 6 4" xfId="13243"/>
    <cellStyle name="Normal 5 2 3 2 6 5" xfId="15887"/>
    <cellStyle name="Normal 5 2 3 2 6 6" xfId="20817"/>
    <cellStyle name="Normal 5 2 3 2 7" xfId="2849"/>
    <cellStyle name="Normal 5 2 3 2 7 2" xfId="8131"/>
    <cellStyle name="Normal 5 2 3 2 7 2 2" xfId="26273"/>
    <cellStyle name="Normal 5 2 3 2 7 3" xfId="20993"/>
    <cellStyle name="Normal 5 2 3 2 8" xfId="5490"/>
    <cellStyle name="Normal 5 2 3 2 8 2" xfId="23633"/>
    <cellStyle name="Normal 5 2 3 2 9" xfId="10783"/>
    <cellStyle name="Normal 5 2 3 3" xfId="294"/>
    <cellStyle name="Normal 5 2 3 3 2" xfId="647"/>
    <cellStyle name="Normal 5 2 3 3 2 2" xfId="1879"/>
    <cellStyle name="Normal 5 2 3 3 2 2 2" xfId="4521"/>
    <cellStyle name="Normal 5 2 3 3 2 2 2 2" xfId="9802"/>
    <cellStyle name="Normal 5 2 3 3 2 2 2 2 2" xfId="27944"/>
    <cellStyle name="Normal 5 2 3 3 2 2 2 3" xfId="17558"/>
    <cellStyle name="Normal 5 2 3 3 2 2 2 4" xfId="22664"/>
    <cellStyle name="Normal 5 2 3 3 2 2 3" xfId="7161"/>
    <cellStyle name="Normal 5 2 3 3 2 2 3 2" xfId="25304"/>
    <cellStyle name="Normal 5 2 3 3 2 2 4" xfId="12450"/>
    <cellStyle name="Normal 5 2 3 3 2 2 5" xfId="15094"/>
    <cellStyle name="Normal 5 2 3 3 2 2 6" xfId="20024"/>
    <cellStyle name="Normal 5 2 3 3 2 3" xfId="3289"/>
    <cellStyle name="Normal 5 2 3 3 2 3 2" xfId="8570"/>
    <cellStyle name="Normal 5 2 3 3 2 3 2 2" xfId="26712"/>
    <cellStyle name="Normal 5 2 3 3 2 3 3" xfId="16326"/>
    <cellStyle name="Normal 5 2 3 3 2 3 4" xfId="21432"/>
    <cellStyle name="Normal 5 2 3 3 2 4" xfId="5929"/>
    <cellStyle name="Normal 5 2 3 3 2 4 2" xfId="24072"/>
    <cellStyle name="Normal 5 2 3 3 2 5" xfId="11218"/>
    <cellStyle name="Normal 5 2 3 3 2 6" xfId="13862"/>
    <cellStyle name="Normal 5 2 3 3 2 7" xfId="18792"/>
    <cellStyle name="Normal 5 2 3 3 3" xfId="999"/>
    <cellStyle name="Normal 5 2 3 3 3 2" xfId="2231"/>
    <cellStyle name="Normal 5 2 3 3 3 2 2" xfId="4873"/>
    <cellStyle name="Normal 5 2 3 3 3 2 2 2" xfId="10154"/>
    <cellStyle name="Normal 5 2 3 3 3 2 2 2 2" xfId="28296"/>
    <cellStyle name="Normal 5 2 3 3 3 2 2 3" xfId="17910"/>
    <cellStyle name="Normal 5 2 3 3 3 2 2 4" xfId="23016"/>
    <cellStyle name="Normal 5 2 3 3 3 2 3" xfId="7513"/>
    <cellStyle name="Normal 5 2 3 3 3 2 3 2" xfId="25656"/>
    <cellStyle name="Normal 5 2 3 3 3 2 4" xfId="12802"/>
    <cellStyle name="Normal 5 2 3 3 3 2 5" xfId="15446"/>
    <cellStyle name="Normal 5 2 3 3 3 2 6" xfId="20376"/>
    <cellStyle name="Normal 5 2 3 3 3 3" xfId="3641"/>
    <cellStyle name="Normal 5 2 3 3 3 3 2" xfId="8922"/>
    <cellStyle name="Normal 5 2 3 3 3 3 2 2" xfId="27064"/>
    <cellStyle name="Normal 5 2 3 3 3 3 3" xfId="16678"/>
    <cellStyle name="Normal 5 2 3 3 3 3 4" xfId="21784"/>
    <cellStyle name="Normal 5 2 3 3 3 4" xfId="6281"/>
    <cellStyle name="Normal 5 2 3 3 3 4 2" xfId="24424"/>
    <cellStyle name="Normal 5 2 3 3 3 5" xfId="11570"/>
    <cellStyle name="Normal 5 2 3 3 3 6" xfId="14214"/>
    <cellStyle name="Normal 5 2 3 3 3 7" xfId="19144"/>
    <cellStyle name="Normal 5 2 3 3 4" xfId="1527"/>
    <cellStyle name="Normal 5 2 3 3 4 2" xfId="4169"/>
    <cellStyle name="Normal 5 2 3 3 4 2 2" xfId="9450"/>
    <cellStyle name="Normal 5 2 3 3 4 2 2 2" xfId="27592"/>
    <cellStyle name="Normal 5 2 3 3 4 2 3" xfId="17206"/>
    <cellStyle name="Normal 5 2 3 3 4 2 4" xfId="22312"/>
    <cellStyle name="Normal 5 2 3 3 4 3" xfId="6809"/>
    <cellStyle name="Normal 5 2 3 3 4 3 2" xfId="24952"/>
    <cellStyle name="Normal 5 2 3 3 4 4" xfId="12098"/>
    <cellStyle name="Normal 5 2 3 3 4 5" xfId="14742"/>
    <cellStyle name="Normal 5 2 3 3 4 6" xfId="19672"/>
    <cellStyle name="Normal 5 2 3 3 5" xfId="2936"/>
    <cellStyle name="Normal 5 2 3 3 5 2" xfId="8218"/>
    <cellStyle name="Normal 5 2 3 3 5 2 2" xfId="26360"/>
    <cellStyle name="Normal 5 2 3 3 5 3" xfId="15974"/>
    <cellStyle name="Normal 5 2 3 3 5 4" xfId="21080"/>
    <cellStyle name="Normal 5 2 3 3 6" xfId="5577"/>
    <cellStyle name="Normal 5 2 3 3 6 2" xfId="23720"/>
    <cellStyle name="Normal 5 2 3 3 7" xfId="10874"/>
    <cellStyle name="Normal 5 2 3 3 8" xfId="13510"/>
    <cellStyle name="Normal 5 2 3 3 9" xfId="18440"/>
    <cellStyle name="Normal 5 2 3 4" xfId="472"/>
    <cellStyle name="Normal 5 2 3 4 2" xfId="1177"/>
    <cellStyle name="Normal 5 2 3 4 2 2" xfId="2409"/>
    <cellStyle name="Normal 5 2 3 4 2 2 2" xfId="5051"/>
    <cellStyle name="Normal 5 2 3 4 2 2 2 2" xfId="10332"/>
    <cellStyle name="Normal 5 2 3 4 2 2 2 2 2" xfId="28474"/>
    <cellStyle name="Normal 5 2 3 4 2 2 2 3" xfId="18088"/>
    <cellStyle name="Normal 5 2 3 4 2 2 2 4" xfId="23194"/>
    <cellStyle name="Normal 5 2 3 4 2 2 3" xfId="7691"/>
    <cellStyle name="Normal 5 2 3 4 2 2 3 2" xfId="25834"/>
    <cellStyle name="Normal 5 2 3 4 2 2 4" xfId="12980"/>
    <cellStyle name="Normal 5 2 3 4 2 2 5" xfId="15624"/>
    <cellStyle name="Normal 5 2 3 4 2 2 6" xfId="20554"/>
    <cellStyle name="Normal 5 2 3 4 2 3" xfId="3819"/>
    <cellStyle name="Normal 5 2 3 4 2 3 2" xfId="9100"/>
    <cellStyle name="Normal 5 2 3 4 2 3 2 2" xfId="27242"/>
    <cellStyle name="Normal 5 2 3 4 2 3 3" xfId="16856"/>
    <cellStyle name="Normal 5 2 3 4 2 3 4" xfId="21962"/>
    <cellStyle name="Normal 5 2 3 4 2 4" xfId="6459"/>
    <cellStyle name="Normal 5 2 3 4 2 4 2" xfId="24602"/>
    <cellStyle name="Normal 5 2 3 4 2 5" xfId="11748"/>
    <cellStyle name="Normal 5 2 3 4 2 6" xfId="14392"/>
    <cellStyle name="Normal 5 2 3 4 2 7" xfId="19322"/>
    <cellStyle name="Normal 5 2 3 4 3" xfId="1705"/>
    <cellStyle name="Normal 5 2 3 4 3 2" xfId="4347"/>
    <cellStyle name="Normal 5 2 3 4 3 2 2" xfId="9628"/>
    <cellStyle name="Normal 5 2 3 4 3 2 2 2" xfId="27770"/>
    <cellStyle name="Normal 5 2 3 4 3 2 3" xfId="17384"/>
    <cellStyle name="Normal 5 2 3 4 3 2 4" xfId="22490"/>
    <cellStyle name="Normal 5 2 3 4 3 3" xfId="6987"/>
    <cellStyle name="Normal 5 2 3 4 3 3 2" xfId="25130"/>
    <cellStyle name="Normal 5 2 3 4 3 4" xfId="12276"/>
    <cellStyle name="Normal 5 2 3 4 3 5" xfId="14920"/>
    <cellStyle name="Normal 5 2 3 4 3 6" xfId="19850"/>
    <cellStyle name="Normal 5 2 3 4 4" xfId="3114"/>
    <cellStyle name="Normal 5 2 3 4 4 2" xfId="8396"/>
    <cellStyle name="Normal 5 2 3 4 4 2 2" xfId="26538"/>
    <cellStyle name="Normal 5 2 3 4 4 3" xfId="16152"/>
    <cellStyle name="Normal 5 2 3 4 4 4" xfId="21258"/>
    <cellStyle name="Normal 5 2 3 4 5" xfId="5755"/>
    <cellStyle name="Normal 5 2 3 4 5 2" xfId="23898"/>
    <cellStyle name="Normal 5 2 3 4 6" xfId="11048"/>
    <cellStyle name="Normal 5 2 3 4 7" xfId="13688"/>
    <cellStyle name="Normal 5 2 3 4 8" xfId="18618"/>
    <cellStyle name="Normal 5 2 3 5" xfId="825"/>
    <cellStyle name="Normal 5 2 3 5 2" xfId="2057"/>
    <cellStyle name="Normal 5 2 3 5 2 2" xfId="4699"/>
    <cellStyle name="Normal 5 2 3 5 2 2 2" xfId="9980"/>
    <cellStyle name="Normal 5 2 3 5 2 2 2 2" xfId="28122"/>
    <cellStyle name="Normal 5 2 3 5 2 2 3" xfId="17736"/>
    <cellStyle name="Normal 5 2 3 5 2 2 4" xfId="22842"/>
    <cellStyle name="Normal 5 2 3 5 2 3" xfId="7339"/>
    <cellStyle name="Normal 5 2 3 5 2 3 2" xfId="25482"/>
    <cellStyle name="Normal 5 2 3 5 2 4" xfId="12628"/>
    <cellStyle name="Normal 5 2 3 5 2 5" xfId="15272"/>
    <cellStyle name="Normal 5 2 3 5 2 6" xfId="20202"/>
    <cellStyle name="Normal 5 2 3 5 3" xfId="3467"/>
    <cellStyle name="Normal 5 2 3 5 3 2" xfId="8748"/>
    <cellStyle name="Normal 5 2 3 5 3 2 2" xfId="26890"/>
    <cellStyle name="Normal 5 2 3 5 3 3" xfId="16504"/>
    <cellStyle name="Normal 5 2 3 5 3 4" xfId="21610"/>
    <cellStyle name="Normal 5 2 3 5 4" xfId="6107"/>
    <cellStyle name="Normal 5 2 3 5 4 2" xfId="24250"/>
    <cellStyle name="Normal 5 2 3 5 5" xfId="11396"/>
    <cellStyle name="Normal 5 2 3 5 6" xfId="14040"/>
    <cellStyle name="Normal 5 2 3 5 7" xfId="18970"/>
    <cellStyle name="Normal 5 2 3 6" xfId="1351"/>
    <cellStyle name="Normal 5 2 3 6 2" xfId="3993"/>
    <cellStyle name="Normal 5 2 3 6 2 2" xfId="9274"/>
    <cellStyle name="Normal 5 2 3 6 2 2 2" xfId="27416"/>
    <cellStyle name="Normal 5 2 3 6 2 3" xfId="17030"/>
    <cellStyle name="Normal 5 2 3 6 2 4" xfId="22136"/>
    <cellStyle name="Normal 5 2 3 6 3" xfId="6633"/>
    <cellStyle name="Normal 5 2 3 6 3 2" xfId="24776"/>
    <cellStyle name="Normal 5 2 3 6 4" xfId="11922"/>
    <cellStyle name="Normal 5 2 3 6 5" xfId="14566"/>
    <cellStyle name="Normal 5 2 3 6 6" xfId="19496"/>
    <cellStyle name="Normal 5 2 3 7" xfId="2583"/>
    <cellStyle name="Normal 5 2 3 7 2" xfId="5225"/>
    <cellStyle name="Normal 5 2 3 7 2 2" xfId="10506"/>
    <cellStyle name="Normal 5 2 3 7 2 2 2" xfId="28648"/>
    <cellStyle name="Normal 5 2 3 7 2 3" xfId="23368"/>
    <cellStyle name="Normal 5 2 3 7 3" xfId="7865"/>
    <cellStyle name="Normal 5 2 3 7 3 2" xfId="26008"/>
    <cellStyle name="Normal 5 2 3 7 4" xfId="13154"/>
    <cellStyle name="Normal 5 2 3 7 5" xfId="15798"/>
    <cellStyle name="Normal 5 2 3 7 6" xfId="20728"/>
    <cellStyle name="Normal 5 2 3 8" xfId="2762"/>
    <cellStyle name="Normal 5 2 3 8 2" xfId="8044"/>
    <cellStyle name="Normal 5 2 3 8 2 2" xfId="26186"/>
    <cellStyle name="Normal 5 2 3 8 3" xfId="20906"/>
    <cellStyle name="Normal 5 2 3 9" xfId="5403"/>
    <cellStyle name="Normal 5 2 3 9 2" xfId="23546"/>
    <cellStyle name="Normal 5 2 4" xfId="82"/>
    <cellStyle name="Normal 5 2 4 10" xfId="10727"/>
    <cellStyle name="Normal 5 2 4 11" xfId="13350"/>
    <cellStyle name="Normal 5 2 4 12" xfId="18279"/>
    <cellStyle name="Normal 5 2 4 2" xfId="212"/>
    <cellStyle name="Normal 5 2 4 2 10" xfId="13437"/>
    <cellStyle name="Normal 5 2 4 2 11" xfId="18367"/>
    <cellStyle name="Normal 5 2 4 2 2" xfId="397"/>
    <cellStyle name="Normal 5 2 4 2 2 2" xfId="750"/>
    <cellStyle name="Normal 5 2 4 2 2 2 2" xfId="1982"/>
    <cellStyle name="Normal 5 2 4 2 2 2 2 2" xfId="4624"/>
    <cellStyle name="Normal 5 2 4 2 2 2 2 2 2" xfId="9905"/>
    <cellStyle name="Normal 5 2 4 2 2 2 2 2 2 2" xfId="28047"/>
    <cellStyle name="Normal 5 2 4 2 2 2 2 2 3" xfId="17661"/>
    <cellStyle name="Normal 5 2 4 2 2 2 2 2 4" xfId="22767"/>
    <cellStyle name="Normal 5 2 4 2 2 2 2 3" xfId="7264"/>
    <cellStyle name="Normal 5 2 4 2 2 2 2 3 2" xfId="25407"/>
    <cellStyle name="Normal 5 2 4 2 2 2 2 4" xfId="12553"/>
    <cellStyle name="Normal 5 2 4 2 2 2 2 5" xfId="15197"/>
    <cellStyle name="Normal 5 2 4 2 2 2 2 6" xfId="20127"/>
    <cellStyle name="Normal 5 2 4 2 2 2 3" xfId="3392"/>
    <cellStyle name="Normal 5 2 4 2 2 2 3 2" xfId="8673"/>
    <cellStyle name="Normal 5 2 4 2 2 2 3 2 2" xfId="26815"/>
    <cellStyle name="Normal 5 2 4 2 2 2 3 3" xfId="16429"/>
    <cellStyle name="Normal 5 2 4 2 2 2 3 4" xfId="21535"/>
    <cellStyle name="Normal 5 2 4 2 2 2 4" xfId="6032"/>
    <cellStyle name="Normal 5 2 4 2 2 2 4 2" xfId="24175"/>
    <cellStyle name="Normal 5 2 4 2 2 2 5" xfId="11321"/>
    <cellStyle name="Normal 5 2 4 2 2 2 6" xfId="13965"/>
    <cellStyle name="Normal 5 2 4 2 2 2 7" xfId="18895"/>
    <cellStyle name="Normal 5 2 4 2 2 3" xfId="1102"/>
    <cellStyle name="Normal 5 2 4 2 2 3 2" xfId="2334"/>
    <cellStyle name="Normal 5 2 4 2 2 3 2 2" xfId="4976"/>
    <cellStyle name="Normal 5 2 4 2 2 3 2 2 2" xfId="10257"/>
    <cellStyle name="Normal 5 2 4 2 2 3 2 2 2 2" xfId="28399"/>
    <cellStyle name="Normal 5 2 4 2 2 3 2 2 3" xfId="18013"/>
    <cellStyle name="Normal 5 2 4 2 2 3 2 2 4" xfId="23119"/>
    <cellStyle name="Normal 5 2 4 2 2 3 2 3" xfId="7616"/>
    <cellStyle name="Normal 5 2 4 2 2 3 2 3 2" xfId="25759"/>
    <cellStyle name="Normal 5 2 4 2 2 3 2 4" xfId="12905"/>
    <cellStyle name="Normal 5 2 4 2 2 3 2 5" xfId="15549"/>
    <cellStyle name="Normal 5 2 4 2 2 3 2 6" xfId="20479"/>
    <cellStyle name="Normal 5 2 4 2 2 3 3" xfId="3744"/>
    <cellStyle name="Normal 5 2 4 2 2 3 3 2" xfId="9025"/>
    <cellStyle name="Normal 5 2 4 2 2 3 3 2 2" xfId="27167"/>
    <cellStyle name="Normal 5 2 4 2 2 3 3 3" xfId="16781"/>
    <cellStyle name="Normal 5 2 4 2 2 3 3 4" xfId="21887"/>
    <cellStyle name="Normal 5 2 4 2 2 3 4" xfId="6384"/>
    <cellStyle name="Normal 5 2 4 2 2 3 4 2" xfId="24527"/>
    <cellStyle name="Normal 5 2 4 2 2 3 5" xfId="11673"/>
    <cellStyle name="Normal 5 2 4 2 2 3 6" xfId="14317"/>
    <cellStyle name="Normal 5 2 4 2 2 3 7" xfId="19247"/>
    <cellStyle name="Normal 5 2 4 2 2 4" xfId="1630"/>
    <cellStyle name="Normal 5 2 4 2 2 4 2" xfId="4272"/>
    <cellStyle name="Normal 5 2 4 2 2 4 2 2" xfId="9553"/>
    <cellStyle name="Normal 5 2 4 2 2 4 2 2 2" xfId="27695"/>
    <cellStyle name="Normal 5 2 4 2 2 4 2 3" xfId="17309"/>
    <cellStyle name="Normal 5 2 4 2 2 4 2 4" xfId="22415"/>
    <cellStyle name="Normal 5 2 4 2 2 4 3" xfId="6912"/>
    <cellStyle name="Normal 5 2 4 2 2 4 3 2" xfId="25055"/>
    <cellStyle name="Normal 5 2 4 2 2 4 4" xfId="12201"/>
    <cellStyle name="Normal 5 2 4 2 2 4 5" xfId="14845"/>
    <cellStyle name="Normal 5 2 4 2 2 4 6" xfId="19775"/>
    <cellStyle name="Normal 5 2 4 2 2 5" xfId="3039"/>
    <cellStyle name="Normal 5 2 4 2 2 5 2" xfId="8321"/>
    <cellStyle name="Normal 5 2 4 2 2 5 2 2" xfId="26463"/>
    <cellStyle name="Normal 5 2 4 2 2 5 3" xfId="16077"/>
    <cellStyle name="Normal 5 2 4 2 2 5 4" xfId="21183"/>
    <cellStyle name="Normal 5 2 4 2 2 6" xfId="5680"/>
    <cellStyle name="Normal 5 2 4 2 2 6 2" xfId="23823"/>
    <cellStyle name="Normal 5 2 4 2 2 7" xfId="10973"/>
    <cellStyle name="Normal 5 2 4 2 2 8" xfId="13613"/>
    <cellStyle name="Normal 5 2 4 2 2 9" xfId="18543"/>
    <cellStyle name="Normal 5 2 4 2 3" xfId="573"/>
    <cellStyle name="Normal 5 2 4 2 3 2" xfId="1278"/>
    <cellStyle name="Normal 5 2 4 2 3 2 2" xfId="2510"/>
    <cellStyle name="Normal 5 2 4 2 3 2 2 2" xfId="5152"/>
    <cellStyle name="Normal 5 2 4 2 3 2 2 2 2" xfId="10433"/>
    <cellStyle name="Normal 5 2 4 2 3 2 2 2 2 2" xfId="28575"/>
    <cellStyle name="Normal 5 2 4 2 3 2 2 2 3" xfId="18189"/>
    <cellStyle name="Normal 5 2 4 2 3 2 2 2 4" xfId="23295"/>
    <cellStyle name="Normal 5 2 4 2 3 2 2 3" xfId="7792"/>
    <cellStyle name="Normal 5 2 4 2 3 2 2 3 2" xfId="25935"/>
    <cellStyle name="Normal 5 2 4 2 3 2 2 4" xfId="13081"/>
    <cellStyle name="Normal 5 2 4 2 3 2 2 5" xfId="15725"/>
    <cellStyle name="Normal 5 2 4 2 3 2 2 6" xfId="20655"/>
    <cellStyle name="Normal 5 2 4 2 3 2 3" xfId="3920"/>
    <cellStyle name="Normal 5 2 4 2 3 2 3 2" xfId="9201"/>
    <cellStyle name="Normal 5 2 4 2 3 2 3 2 2" xfId="27343"/>
    <cellStyle name="Normal 5 2 4 2 3 2 3 3" xfId="16957"/>
    <cellStyle name="Normal 5 2 4 2 3 2 3 4" xfId="22063"/>
    <cellStyle name="Normal 5 2 4 2 3 2 4" xfId="6560"/>
    <cellStyle name="Normal 5 2 4 2 3 2 4 2" xfId="24703"/>
    <cellStyle name="Normal 5 2 4 2 3 2 5" xfId="11849"/>
    <cellStyle name="Normal 5 2 4 2 3 2 6" xfId="14493"/>
    <cellStyle name="Normal 5 2 4 2 3 2 7" xfId="19423"/>
    <cellStyle name="Normal 5 2 4 2 3 3" xfId="1806"/>
    <cellStyle name="Normal 5 2 4 2 3 3 2" xfId="4448"/>
    <cellStyle name="Normal 5 2 4 2 3 3 2 2" xfId="9729"/>
    <cellStyle name="Normal 5 2 4 2 3 3 2 2 2" xfId="27871"/>
    <cellStyle name="Normal 5 2 4 2 3 3 2 3" xfId="17485"/>
    <cellStyle name="Normal 5 2 4 2 3 3 2 4" xfId="22591"/>
    <cellStyle name="Normal 5 2 4 2 3 3 3" xfId="7088"/>
    <cellStyle name="Normal 5 2 4 2 3 3 3 2" xfId="25231"/>
    <cellStyle name="Normal 5 2 4 2 3 3 4" xfId="12377"/>
    <cellStyle name="Normal 5 2 4 2 3 3 5" xfId="15021"/>
    <cellStyle name="Normal 5 2 4 2 3 3 6" xfId="19951"/>
    <cellStyle name="Normal 5 2 4 2 3 4" xfId="3215"/>
    <cellStyle name="Normal 5 2 4 2 3 4 2" xfId="8497"/>
    <cellStyle name="Normal 5 2 4 2 3 4 2 2" xfId="26639"/>
    <cellStyle name="Normal 5 2 4 2 3 4 3" xfId="16253"/>
    <cellStyle name="Normal 5 2 4 2 3 4 4" xfId="21359"/>
    <cellStyle name="Normal 5 2 4 2 3 5" xfId="5856"/>
    <cellStyle name="Normal 5 2 4 2 3 5 2" xfId="23999"/>
    <cellStyle name="Normal 5 2 4 2 3 6" xfId="11145"/>
    <cellStyle name="Normal 5 2 4 2 3 7" xfId="13789"/>
    <cellStyle name="Normal 5 2 4 2 3 8" xfId="18719"/>
    <cellStyle name="Normal 5 2 4 2 4" xfId="926"/>
    <cellStyle name="Normal 5 2 4 2 4 2" xfId="2158"/>
    <cellStyle name="Normal 5 2 4 2 4 2 2" xfId="4800"/>
    <cellStyle name="Normal 5 2 4 2 4 2 2 2" xfId="10081"/>
    <cellStyle name="Normal 5 2 4 2 4 2 2 2 2" xfId="28223"/>
    <cellStyle name="Normal 5 2 4 2 4 2 2 3" xfId="17837"/>
    <cellStyle name="Normal 5 2 4 2 4 2 2 4" xfId="22943"/>
    <cellStyle name="Normal 5 2 4 2 4 2 3" xfId="7440"/>
    <cellStyle name="Normal 5 2 4 2 4 2 3 2" xfId="25583"/>
    <cellStyle name="Normal 5 2 4 2 4 2 4" xfId="12729"/>
    <cellStyle name="Normal 5 2 4 2 4 2 5" xfId="15373"/>
    <cellStyle name="Normal 5 2 4 2 4 2 6" xfId="20303"/>
    <cellStyle name="Normal 5 2 4 2 4 3" xfId="3568"/>
    <cellStyle name="Normal 5 2 4 2 4 3 2" xfId="8849"/>
    <cellStyle name="Normal 5 2 4 2 4 3 2 2" xfId="26991"/>
    <cellStyle name="Normal 5 2 4 2 4 3 3" xfId="16605"/>
    <cellStyle name="Normal 5 2 4 2 4 3 4" xfId="21711"/>
    <cellStyle name="Normal 5 2 4 2 4 4" xfId="6208"/>
    <cellStyle name="Normal 5 2 4 2 4 4 2" xfId="24351"/>
    <cellStyle name="Normal 5 2 4 2 4 5" xfId="11497"/>
    <cellStyle name="Normal 5 2 4 2 4 6" xfId="14141"/>
    <cellStyle name="Normal 5 2 4 2 4 7" xfId="19071"/>
    <cellStyle name="Normal 5 2 4 2 5" xfId="1454"/>
    <cellStyle name="Normal 5 2 4 2 5 2" xfId="4096"/>
    <cellStyle name="Normal 5 2 4 2 5 2 2" xfId="9377"/>
    <cellStyle name="Normal 5 2 4 2 5 2 2 2" xfId="27519"/>
    <cellStyle name="Normal 5 2 4 2 5 2 3" xfId="17133"/>
    <cellStyle name="Normal 5 2 4 2 5 2 4" xfId="22239"/>
    <cellStyle name="Normal 5 2 4 2 5 3" xfId="6736"/>
    <cellStyle name="Normal 5 2 4 2 5 3 2" xfId="24879"/>
    <cellStyle name="Normal 5 2 4 2 5 4" xfId="12025"/>
    <cellStyle name="Normal 5 2 4 2 5 5" xfId="14669"/>
    <cellStyle name="Normal 5 2 4 2 5 6" xfId="19599"/>
    <cellStyle name="Normal 5 2 4 2 6" xfId="2686"/>
    <cellStyle name="Normal 5 2 4 2 6 2" xfId="5328"/>
    <cellStyle name="Normal 5 2 4 2 6 2 2" xfId="10609"/>
    <cellStyle name="Normal 5 2 4 2 6 2 2 2" xfId="28751"/>
    <cellStyle name="Normal 5 2 4 2 6 2 3" xfId="23471"/>
    <cellStyle name="Normal 5 2 4 2 6 3" xfId="7968"/>
    <cellStyle name="Normal 5 2 4 2 6 3 2" xfId="26111"/>
    <cellStyle name="Normal 5 2 4 2 6 4" xfId="13257"/>
    <cellStyle name="Normal 5 2 4 2 6 5" xfId="15901"/>
    <cellStyle name="Normal 5 2 4 2 6 6" xfId="20831"/>
    <cellStyle name="Normal 5 2 4 2 7" xfId="2863"/>
    <cellStyle name="Normal 5 2 4 2 7 2" xfId="8145"/>
    <cellStyle name="Normal 5 2 4 2 7 2 2" xfId="26287"/>
    <cellStyle name="Normal 5 2 4 2 7 3" xfId="21007"/>
    <cellStyle name="Normal 5 2 4 2 8" xfId="5504"/>
    <cellStyle name="Normal 5 2 4 2 8 2" xfId="23647"/>
    <cellStyle name="Normal 5 2 4 2 9" xfId="10797"/>
    <cellStyle name="Normal 5 2 4 3" xfId="310"/>
    <cellStyle name="Normal 5 2 4 3 2" xfId="663"/>
    <cellStyle name="Normal 5 2 4 3 2 2" xfId="1895"/>
    <cellStyle name="Normal 5 2 4 3 2 2 2" xfId="4537"/>
    <cellStyle name="Normal 5 2 4 3 2 2 2 2" xfId="9818"/>
    <cellStyle name="Normal 5 2 4 3 2 2 2 2 2" xfId="27960"/>
    <cellStyle name="Normal 5 2 4 3 2 2 2 3" xfId="17574"/>
    <cellStyle name="Normal 5 2 4 3 2 2 2 4" xfId="22680"/>
    <cellStyle name="Normal 5 2 4 3 2 2 3" xfId="7177"/>
    <cellStyle name="Normal 5 2 4 3 2 2 3 2" xfId="25320"/>
    <cellStyle name="Normal 5 2 4 3 2 2 4" xfId="12466"/>
    <cellStyle name="Normal 5 2 4 3 2 2 5" xfId="15110"/>
    <cellStyle name="Normal 5 2 4 3 2 2 6" xfId="20040"/>
    <cellStyle name="Normal 5 2 4 3 2 3" xfId="3305"/>
    <cellStyle name="Normal 5 2 4 3 2 3 2" xfId="8586"/>
    <cellStyle name="Normal 5 2 4 3 2 3 2 2" xfId="26728"/>
    <cellStyle name="Normal 5 2 4 3 2 3 3" xfId="16342"/>
    <cellStyle name="Normal 5 2 4 3 2 3 4" xfId="21448"/>
    <cellStyle name="Normal 5 2 4 3 2 4" xfId="5945"/>
    <cellStyle name="Normal 5 2 4 3 2 4 2" xfId="24088"/>
    <cellStyle name="Normal 5 2 4 3 2 5" xfId="11234"/>
    <cellStyle name="Normal 5 2 4 3 2 6" xfId="13878"/>
    <cellStyle name="Normal 5 2 4 3 2 7" xfId="18808"/>
    <cellStyle name="Normal 5 2 4 3 3" xfId="1015"/>
    <cellStyle name="Normal 5 2 4 3 3 2" xfId="2247"/>
    <cellStyle name="Normal 5 2 4 3 3 2 2" xfId="4889"/>
    <cellStyle name="Normal 5 2 4 3 3 2 2 2" xfId="10170"/>
    <cellStyle name="Normal 5 2 4 3 3 2 2 2 2" xfId="28312"/>
    <cellStyle name="Normal 5 2 4 3 3 2 2 3" xfId="17926"/>
    <cellStyle name="Normal 5 2 4 3 3 2 2 4" xfId="23032"/>
    <cellStyle name="Normal 5 2 4 3 3 2 3" xfId="7529"/>
    <cellStyle name="Normal 5 2 4 3 3 2 3 2" xfId="25672"/>
    <cellStyle name="Normal 5 2 4 3 3 2 4" xfId="12818"/>
    <cellStyle name="Normal 5 2 4 3 3 2 5" xfId="15462"/>
    <cellStyle name="Normal 5 2 4 3 3 2 6" xfId="20392"/>
    <cellStyle name="Normal 5 2 4 3 3 3" xfId="3657"/>
    <cellStyle name="Normal 5 2 4 3 3 3 2" xfId="8938"/>
    <cellStyle name="Normal 5 2 4 3 3 3 2 2" xfId="27080"/>
    <cellStyle name="Normal 5 2 4 3 3 3 3" xfId="16694"/>
    <cellStyle name="Normal 5 2 4 3 3 3 4" xfId="21800"/>
    <cellStyle name="Normal 5 2 4 3 3 4" xfId="6297"/>
    <cellStyle name="Normal 5 2 4 3 3 4 2" xfId="24440"/>
    <cellStyle name="Normal 5 2 4 3 3 5" xfId="11586"/>
    <cellStyle name="Normal 5 2 4 3 3 6" xfId="14230"/>
    <cellStyle name="Normal 5 2 4 3 3 7" xfId="19160"/>
    <cellStyle name="Normal 5 2 4 3 4" xfId="1543"/>
    <cellStyle name="Normal 5 2 4 3 4 2" xfId="4185"/>
    <cellStyle name="Normal 5 2 4 3 4 2 2" xfId="9466"/>
    <cellStyle name="Normal 5 2 4 3 4 2 2 2" xfId="27608"/>
    <cellStyle name="Normal 5 2 4 3 4 2 3" xfId="17222"/>
    <cellStyle name="Normal 5 2 4 3 4 2 4" xfId="22328"/>
    <cellStyle name="Normal 5 2 4 3 4 3" xfId="6825"/>
    <cellStyle name="Normal 5 2 4 3 4 3 2" xfId="24968"/>
    <cellStyle name="Normal 5 2 4 3 4 4" xfId="12114"/>
    <cellStyle name="Normal 5 2 4 3 4 5" xfId="14758"/>
    <cellStyle name="Normal 5 2 4 3 4 6" xfId="19688"/>
    <cellStyle name="Normal 5 2 4 3 5" xfId="2952"/>
    <cellStyle name="Normal 5 2 4 3 5 2" xfId="8234"/>
    <cellStyle name="Normal 5 2 4 3 5 2 2" xfId="26376"/>
    <cellStyle name="Normal 5 2 4 3 5 3" xfId="15990"/>
    <cellStyle name="Normal 5 2 4 3 5 4" xfId="21096"/>
    <cellStyle name="Normal 5 2 4 3 6" xfId="5593"/>
    <cellStyle name="Normal 5 2 4 3 6 2" xfId="23736"/>
    <cellStyle name="Normal 5 2 4 3 7" xfId="10888"/>
    <cellStyle name="Normal 5 2 4 3 8" xfId="13526"/>
    <cellStyle name="Normal 5 2 4 3 9" xfId="18456"/>
    <cellStyle name="Normal 5 2 4 4" xfId="488"/>
    <cellStyle name="Normal 5 2 4 4 2" xfId="1193"/>
    <cellStyle name="Normal 5 2 4 4 2 2" xfId="2425"/>
    <cellStyle name="Normal 5 2 4 4 2 2 2" xfId="5067"/>
    <cellStyle name="Normal 5 2 4 4 2 2 2 2" xfId="10348"/>
    <cellStyle name="Normal 5 2 4 4 2 2 2 2 2" xfId="28490"/>
    <cellStyle name="Normal 5 2 4 4 2 2 2 3" xfId="18104"/>
    <cellStyle name="Normal 5 2 4 4 2 2 2 4" xfId="23210"/>
    <cellStyle name="Normal 5 2 4 4 2 2 3" xfId="7707"/>
    <cellStyle name="Normal 5 2 4 4 2 2 3 2" xfId="25850"/>
    <cellStyle name="Normal 5 2 4 4 2 2 4" xfId="12996"/>
    <cellStyle name="Normal 5 2 4 4 2 2 5" xfId="15640"/>
    <cellStyle name="Normal 5 2 4 4 2 2 6" xfId="20570"/>
    <cellStyle name="Normal 5 2 4 4 2 3" xfId="3835"/>
    <cellStyle name="Normal 5 2 4 4 2 3 2" xfId="9116"/>
    <cellStyle name="Normal 5 2 4 4 2 3 2 2" xfId="27258"/>
    <cellStyle name="Normal 5 2 4 4 2 3 3" xfId="16872"/>
    <cellStyle name="Normal 5 2 4 4 2 3 4" xfId="21978"/>
    <cellStyle name="Normal 5 2 4 4 2 4" xfId="6475"/>
    <cellStyle name="Normal 5 2 4 4 2 4 2" xfId="24618"/>
    <cellStyle name="Normal 5 2 4 4 2 5" xfId="11764"/>
    <cellStyle name="Normal 5 2 4 4 2 6" xfId="14408"/>
    <cellStyle name="Normal 5 2 4 4 2 7" xfId="19338"/>
    <cellStyle name="Normal 5 2 4 4 3" xfId="1721"/>
    <cellStyle name="Normal 5 2 4 4 3 2" xfId="4363"/>
    <cellStyle name="Normal 5 2 4 4 3 2 2" xfId="9644"/>
    <cellStyle name="Normal 5 2 4 4 3 2 2 2" xfId="27786"/>
    <cellStyle name="Normal 5 2 4 4 3 2 3" xfId="17400"/>
    <cellStyle name="Normal 5 2 4 4 3 2 4" xfId="22506"/>
    <cellStyle name="Normal 5 2 4 4 3 3" xfId="7003"/>
    <cellStyle name="Normal 5 2 4 4 3 3 2" xfId="25146"/>
    <cellStyle name="Normal 5 2 4 4 3 4" xfId="12292"/>
    <cellStyle name="Normal 5 2 4 4 3 5" xfId="14936"/>
    <cellStyle name="Normal 5 2 4 4 3 6" xfId="19866"/>
    <cellStyle name="Normal 5 2 4 4 4" xfId="3130"/>
    <cellStyle name="Normal 5 2 4 4 4 2" xfId="8412"/>
    <cellStyle name="Normal 5 2 4 4 4 2 2" xfId="26554"/>
    <cellStyle name="Normal 5 2 4 4 4 3" xfId="16168"/>
    <cellStyle name="Normal 5 2 4 4 4 4" xfId="21274"/>
    <cellStyle name="Normal 5 2 4 4 5" xfId="5771"/>
    <cellStyle name="Normal 5 2 4 4 5 2" xfId="23914"/>
    <cellStyle name="Normal 5 2 4 4 6" xfId="11062"/>
    <cellStyle name="Normal 5 2 4 4 7" xfId="13704"/>
    <cellStyle name="Normal 5 2 4 4 8" xfId="18634"/>
    <cellStyle name="Normal 5 2 4 5" xfId="841"/>
    <cellStyle name="Normal 5 2 4 5 2" xfId="2073"/>
    <cellStyle name="Normal 5 2 4 5 2 2" xfId="4715"/>
    <cellStyle name="Normal 5 2 4 5 2 2 2" xfId="9996"/>
    <cellStyle name="Normal 5 2 4 5 2 2 2 2" xfId="28138"/>
    <cellStyle name="Normal 5 2 4 5 2 2 3" xfId="17752"/>
    <cellStyle name="Normal 5 2 4 5 2 2 4" xfId="22858"/>
    <cellStyle name="Normal 5 2 4 5 2 3" xfId="7355"/>
    <cellStyle name="Normal 5 2 4 5 2 3 2" xfId="25498"/>
    <cellStyle name="Normal 5 2 4 5 2 4" xfId="12644"/>
    <cellStyle name="Normal 5 2 4 5 2 5" xfId="15288"/>
    <cellStyle name="Normal 5 2 4 5 2 6" xfId="20218"/>
    <cellStyle name="Normal 5 2 4 5 3" xfId="3483"/>
    <cellStyle name="Normal 5 2 4 5 3 2" xfId="8764"/>
    <cellStyle name="Normal 5 2 4 5 3 2 2" xfId="26906"/>
    <cellStyle name="Normal 5 2 4 5 3 3" xfId="16520"/>
    <cellStyle name="Normal 5 2 4 5 3 4" xfId="21626"/>
    <cellStyle name="Normal 5 2 4 5 4" xfId="6123"/>
    <cellStyle name="Normal 5 2 4 5 4 2" xfId="24266"/>
    <cellStyle name="Normal 5 2 4 5 5" xfId="11412"/>
    <cellStyle name="Normal 5 2 4 5 6" xfId="14056"/>
    <cellStyle name="Normal 5 2 4 5 7" xfId="18986"/>
    <cellStyle name="Normal 5 2 4 6" xfId="1367"/>
    <cellStyle name="Normal 5 2 4 6 2" xfId="4009"/>
    <cellStyle name="Normal 5 2 4 6 2 2" xfId="9290"/>
    <cellStyle name="Normal 5 2 4 6 2 2 2" xfId="27432"/>
    <cellStyle name="Normal 5 2 4 6 2 3" xfId="17046"/>
    <cellStyle name="Normal 5 2 4 6 2 4" xfId="22152"/>
    <cellStyle name="Normal 5 2 4 6 3" xfId="6649"/>
    <cellStyle name="Normal 5 2 4 6 3 2" xfId="24792"/>
    <cellStyle name="Normal 5 2 4 6 4" xfId="11938"/>
    <cellStyle name="Normal 5 2 4 6 5" xfId="14582"/>
    <cellStyle name="Normal 5 2 4 6 6" xfId="19512"/>
    <cellStyle name="Normal 5 2 4 7" xfId="2599"/>
    <cellStyle name="Normal 5 2 4 7 2" xfId="5241"/>
    <cellStyle name="Normal 5 2 4 7 2 2" xfId="10522"/>
    <cellStyle name="Normal 5 2 4 7 2 2 2" xfId="28664"/>
    <cellStyle name="Normal 5 2 4 7 2 3" xfId="23384"/>
    <cellStyle name="Normal 5 2 4 7 3" xfId="7881"/>
    <cellStyle name="Normal 5 2 4 7 3 2" xfId="26024"/>
    <cellStyle name="Normal 5 2 4 7 4" xfId="13170"/>
    <cellStyle name="Normal 5 2 4 7 5" xfId="15814"/>
    <cellStyle name="Normal 5 2 4 7 6" xfId="20744"/>
    <cellStyle name="Normal 5 2 4 8" xfId="2778"/>
    <cellStyle name="Normal 5 2 4 8 2" xfId="8060"/>
    <cellStyle name="Normal 5 2 4 8 2 2" xfId="26202"/>
    <cellStyle name="Normal 5 2 4 8 3" xfId="20922"/>
    <cellStyle name="Normal 5 2 4 9" xfId="5419"/>
    <cellStyle name="Normal 5 2 4 9 2" xfId="23562"/>
    <cellStyle name="Normal 5 2 5" xfId="101"/>
    <cellStyle name="Normal 5 2 5 10" xfId="10744"/>
    <cellStyle name="Normal 5 2 5 11" xfId="13368"/>
    <cellStyle name="Normal 5 2 5 12" xfId="18297"/>
    <cellStyle name="Normal 5 2 5 2" xfId="230"/>
    <cellStyle name="Normal 5 2 5 2 10" xfId="13455"/>
    <cellStyle name="Normal 5 2 5 2 11" xfId="18385"/>
    <cellStyle name="Normal 5 2 5 2 2" xfId="415"/>
    <cellStyle name="Normal 5 2 5 2 2 2" xfId="768"/>
    <cellStyle name="Normal 5 2 5 2 2 2 2" xfId="2000"/>
    <cellStyle name="Normal 5 2 5 2 2 2 2 2" xfId="4642"/>
    <cellStyle name="Normal 5 2 5 2 2 2 2 2 2" xfId="9923"/>
    <cellStyle name="Normal 5 2 5 2 2 2 2 2 2 2" xfId="28065"/>
    <cellStyle name="Normal 5 2 5 2 2 2 2 2 3" xfId="17679"/>
    <cellStyle name="Normal 5 2 5 2 2 2 2 2 4" xfId="22785"/>
    <cellStyle name="Normal 5 2 5 2 2 2 2 3" xfId="7282"/>
    <cellStyle name="Normal 5 2 5 2 2 2 2 3 2" xfId="25425"/>
    <cellStyle name="Normal 5 2 5 2 2 2 2 4" xfId="12571"/>
    <cellStyle name="Normal 5 2 5 2 2 2 2 5" xfId="15215"/>
    <cellStyle name="Normal 5 2 5 2 2 2 2 6" xfId="20145"/>
    <cellStyle name="Normal 5 2 5 2 2 2 3" xfId="3410"/>
    <cellStyle name="Normal 5 2 5 2 2 2 3 2" xfId="8691"/>
    <cellStyle name="Normal 5 2 5 2 2 2 3 2 2" xfId="26833"/>
    <cellStyle name="Normal 5 2 5 2 2 2 3 3" xfId="16447"/>
    <cellStyle name="Normal 5 2 5 2 2 2 3 4" xfId="21553"/>
    <cellStyle name="Normal 5 2 5 2 2 2 4" xfId="6050"/>
    <cellStyle name="Normal 5 2 5 2 2 2 4 2" xfId="24193"/>
    <cellStyle name="Normal 5 2 5 2 2 2 5" xfId="11339"/>
    <cellStyle name="Normal 5 2 5 2 2 2 6" xfId="13983"/>
    <cellStyle name="Normal 5 2 5 2 2 2 7" xfId="18913"/>
    <cellStyle name="Normal 5 2 5 2 2 3" xfId="1120"/>
    <cellStyle name="Normal 5 2 5 2 2 3 2" xfId="2352"/>
    <cellStyle name="Normal 5 2 5 2 2 3 2 2" xfId="4994"/>
    <cellStyle name="Normal 5 2 5 2 2 3 2 2 2" xfId="10275"/>
    <cellStyle name="Normal 5 2 5 2 2 3 2 2 2 2" xfId="28417"/>
    <cellStyle name="Normal 5 2 5 2 2 3 2 2 3" xfId="18031"/>
    <cellStyle name="Normal 5 2 5 2 2 3 2 2 4" xfId="23137"/>
    <cellStyle name="Normal 5 2 5 2 2 3 2 3" xfId="7634"/>
    <cellStyle name="Normal 5 2 5 2 2 3 2 3 2" xfId="25777"/>
    <cellStyle name="Normal 5 2 5 2 2 3 2 4" xfId="12923"/>
    <cellStyle name="Normal 5 2 5 2 2 3 2 5" xfId="15567"/>
    <cellStyle name="Normal 5 2 5 2 2 3 2 6" xfId="20497"/>
    <cellStyle name="Normal 5 2 5 2 2 3 3" xfId="3762"/>
    <cellStyle name="Normal 5 2 5 2 2 3 3 2" xfId="9043"/>
    <cellStyle name="Normal 5 2 5 2 2 3 3 2 2" xfId="27185"/>
    <cellStyle name="Normal 5 2 5 2 2 3 3 3" xfId="16799"/>
    <cellStyle name="Normal 5 2 5 2 2 3 3 4" xfId="21905"/>
    <cellStyle name="Normal 5 2 5 2 2 3 4" xfId="6402"/>
    <cellStyle name="Normal 5 2 5 2 2 3 4 2" xfId="24545"/>
    <cellStyle name="Normal 5 2 5 2 2 3 5" xfId="11691"/>
    <cellStyle name="Normal 5 2 5 2 2 3 6" xfId="14335"/>
    <cellStyle name="Normal 5 2 5 2 2 3 7" xfId="19265"/>
    <cellStyle name="Normal 5 2 5 2 2 4" xfId="1648"/>
    <cellStyle name="Normal 5 2 5 2 2 4 2" xfId="4290"/>
    <cellStyle name="Normal 5 2 5 2 2 4 2 2" xfId="9571"/>
    <cellStyle name="Normal 5 2 5 2 2 4 2 2 2" xfId="27713"/>
    <cellStyle name="Normal 5 2 5 2 2 4 2 3" xfId="17327"/>
    <cellStyle name="Normal 5 2 5 2 2 4 2 4" xfId="22433"/>
    <cellStyle name="Normal 5 2 5 2 2 4 3" xfId="6930"/>
    <cellStyle name="Normal 5 2 5 2 2 4 3 2" xfId="25073"/>
    <cellStyle name="Normal 5 2 5 2 2 4 4" xfId="12219"/>
    <cellStyle name="Normal 5 2 5 2 2 4 5" xfId="14863"/>
    <cellStyle name="Normal 5 2 5 2 2 4 6" xfId="19793"/>
    <cellStyle name="Normal 5 2 5 2 2 5" xfId="3057"/>
    <cellStyle name="Normal 5 2 5 2 2 5 2" xfId="8339"/>
    <cellStyle name="Normal 5 2 5 2 2 5 2 2" xfId="26481"/>
    <cellStyle name="Normal 5 2 5 2 2 5 3" xfId="16095"/>
    <cellStyle name="Normal 5 2 5 2 2 5 4" xfId="21201"/>
    <cellStyle name="Normal 5 2 5 2 2 6" xfId="5698"/>
    <cellStyle name="Normal 5 2 5 2 2 6 2" xfId="23841"/>
    <cellStyle name="Normal 5 2 5 2 2 7" xfId="10991"/>
    <cellStyle name="Normal 5 2 5 2 2 8" xfId="13631"/>
    <cellStyle name="Normal 5 2 5 2 2 9" xfId="18561"/>
    <cellStyle name="Normal 5 2 5 2 3" xfId="591"/>
    <cellStyle name="Normal 5 2 5 2 3 2" xfId="1296"/>
    <cellStyle name="Normal 5 2 5 2 3 2 2" xfId="2528"/>
    <cellStyle name="Normal 5 2 5 2 3 2 2 2" xfId="5170"/>
    <cellStyle name="Normal 5 2 5 2 3 2 2 2 2" xfId="10451"/>
    <cellStyle name="Normal 5 2 5 2 3 2 2 2 2 2" xfId="28593"/>
    <cellStyle name="Normal 5 2 5 2 3 2 2 2 3" xfId="18207"/>
    <cellStyle name="Normal 5 2 5 2 3 2 2 2 4" xfId="23313"/>
    <cellStyle name="Normal 5 2 5 2 3 2 2 3" xfId="7810"/>
    <cellStyle name="Normal 5 2 5 2 3 2 2 3 2" xfId="25953"/>
    <cellStyle name="Normal 5 2 5 2 3 2 2 4" xfId="13099"/>
    <cellStyle name="Normal 5 2 5 2 3 2 2 5" xfId="15743"/>
    <cellStyle name="Normal 5 2 5 2 3 2 2 6" xfId="20673"/>
    <cellStyle name="Normal 5 2 5 2 3 2 3" xfId="3938"/>
    <cellStyle name="Normal 5 2 5 2 3 2 3 2" xfId="9219"/>
    <cellStyle name="Normal 5 2 5 2 3 2 3 2 2" xfId="27361"/>
    <cellStyle name="Normal 5 2 5 2 3 2 3 3" xfId="16975"/>
    <cellStyle name="Normal 5 2 5 2 3 2 3 4" xfId="22081"/>
    <cellStyle name="Normal 5 2 5 2 3 2 4" xfId="6578"/>
    <cellStyle name="Normal 5 2 5 2 3 2 4 2" xfId="24721"/>
    <cellStyle name="Normal 5 2 5 2 3 2 5" xfId="11867"/>
    <cellStyle name="Normal 5 2 5 2 3 2 6" xfId="14511"/>
    <cellStyle name="Normal 5 2 5 2 3 2 7" xfId="19441"/>
    <cellStyle name="Normal 5 2 5 2 3 3" xfId="1824"/>
    <cellStyle name="Normal 5 2 5 2 3 3 2" xfId="4466"/>
    <cellStyle name="Normal 5 2 5 2 3 3 2 2" xfId="9747"/>
    <cellStyle name="Normal 5 2 5 2 3 3 2 2 2" xfId="27889"/>
    <cellStyle name="Normal 5 2 5 2 3 3 2 3" xfId="17503"/>
    <cellStyle name="Normal 5 2 5 2 3 3 2 4" xfId="22609"/>
    <cellStyle name="Normal 5 2 5 2 3 3 3" xfId="7106"/>
    <cellStyle name="Normal 5 2 5 2 3 3 3 2" xfId="25249"/>
    <cellStyle name="Normal 5 2 5 2 3 3 4" xfId="12395"/>
    <cellStyle name="Normal 5 2 5 2 3 3 5" xfId="15039"/>
    <cellStyle name="Normal 5 2 5 2 3 3 6" xfId="19969"/>
    <cellStyle name="Normal 5 2 5 2 3 4" xfId="3233"/>
    <cellStyle name="Normal 5 2 5 2 3 4 2" xfId="8515"/>
    <cellStyle name="Normal 5 2 5 2 3 4 2 2" xfId="26657"/>
    <cellStyle name="Normal 5 2 5 2 3 4 3" xfId="16271"/>
    <cellStyle name="Normal 5 2 5 2 3 4 4" xfId="21377"/>
    <cellStyle name="Normal 5 2 5 2 3 5" xfId="5874"/>
    <cellStyle name="Normal 5 2 5 2 3 5 2" xfId="24017"/>
    <cellStyle name="Normal 5 2 5 2 3 6" xfId="11163"/>
    <cellStyle name="Normal 5 2 5 2 3 7" xfId="13807"/>
    <cellStyle name="Normal 5 2 5 2 3 8" xfId="18737"/>
    <cellStyle name="Normal 5 2 5 2 4" xfId="944"/>
    <cellStyle name="Normal 5 2 5 2 4 2" xfId="2176"/>
    <cellStyle name="Normal 5 2 5 2 4 2 2" xfId="4818"/>
    <cellStyle name="Normal 5 2 5 2 4 2 2 2" xfId="10099"/>
    <cellStyle name="Normal 5 2 5 2 4 2 2 2 2" xfId="28241"/>
    <cellStyle name="Normal 5 2 5 2 4 2 2 3" xfId="17855"/>
    <cellStyle name="Normal 5 2 5 2 4 2 2 4" xfId="22961"/>
    <cellStyle name="Normal 5 2 5 2 4 2 3" xfId="7458"/>
    <cellStyle name="Normal 5 2 5 2 4 2 3 2" xfId="25601"/>
    <cellStyle name="Normal 5 2 5 2 4 2 4" xfId="12747"/>
    <cellStyle name="Normal 5 2 5 2 4 2 5" xfId="15391"/>
    <cellStyle name="Normal 5 2 5 2 4 2 6" xfId="20321"/>
    <cellStyle name="Normal 5 2 5 2 4 3" xfId="3586"/>
    <cellStyle name="Normal 5 2 5 2 4 3 2" xfId="8867"/>
    <cellStyle name="Normal 5 2 5 2 4 3 2 2" xfId="27009"/>
    <cellStyle name="Normal 5 2 5 2 4 3 3" xfId="16623"/>
    <cellStyle name="Normal 5 2 5 2 4 3 4" xfId="21729"/>
    <cellStyle name="Normal 5 2 5 2 4 4" xfId="6226"/>
    <cellStyle name="Normal 5 2 5 2 4 4 2" xfId="24369"/>
    <cellStyle name="Normal 5 2 5 2 4 5" xfId="11515"/>
    <cellStyle name="Normal 5 2 5 2 4 6" xfId="14159"/>
    <cellStyle name="Normal 5 2 5 2 4 7" xfId="19089"/>
    <cellStyle name="Normal 5 2 5 2 5" xfId="1472"/>
    <cellStyle name="Normal 5 2 5 2 5 2" xfId="4114"/>
    <cellStyle name="Normal 5 2 5 2 5 2 2" xfId="9395"/>
    <cellStyle name="Normal 5 2 5 2 5 2 2 2" xfId="27537"/>
    <cellStyle name="Normal 5 2 5 2 5 2 3" xfId="17151"/>
    <cellStyle name="Normal 5 2 5 2 5 2 4" xfId="22257"/>
    <cellStyle name="Normal 5 2 5 2 5 3" xfId="6754"/>
    <cellStyle name="Normal 5 2 5 2 5 3 2" xfId="24897"/>
    <cellStyle name="Normal 5 2 5 2 5 4" xfId="12043"/>
    <cellStyle name="Normal 5 2 5 2 5 5" xfId="14687"/>
    <cellStyle name="Normal 5 2 5 2 5 6" xfId="19617"/>
    <cellStyle name="Normal 5 2 5 2 6" xfId="2704"/>
    <cellStyle name="Normal 5 2 5 2 6 2" xfId="5346"/>
    <cellStyle name="Normal 5 2 5 2 6 2 2" xfId="10627"/>
    <cellStyle name="Normal 5 2 5 2 6 2 2 2" xfId="28769"/>
    <cellStyle name="Normal 5 2 5 2 6 2 3" xfId="23489"/>
    <cellStyle name="Normal 5 2 5 2 6 3" xfId="7986"/>
    <cellStyle name="Normal 5 2 5 2 6 3 2" xfId="26129"/>
    <cellStyle name="Normal 5 2 5 2 6 4" xfId="13275"/>
    <cellStyle name="Normal 5 2 5 2 6 5" xfId="15919"/>
    <cellStyle name="Normal 5 2 5 2 6 6" xfId="20849"/>
    <cellStyle name="Normal 5 2 5 2 7" xfId="2881"/>
    <cellStyle name="Normal 5 2 5 2 7 2" xfId="8163"/>
    <cellStyle name="Normal 5 2 5 2 7 2 2" xfId="26305"/>
    <cellStyle name="Normal 5 2 5 2 7 3" xfId="21025"/>
    <cellStyle name="Normal 5 2 5 2 8" xfId="5522"/>
    <cellStyle name="Normal 5 2 5 2 8 2" xfId="23665"/>
    <cellStyle name="Normal 5 2 5 2 9" xfId="10815"/>
    <cellStyle name="Normal 5 2 5 3" xfId="328"/>
    <cellStyle name="Normal 5 2 5 3 2" xfId="681"/>
    <cellStyle name="Normal 5 2 5 3 2 2" xfId="1913"/>
    <cellStyle name="Normal 5 2 5 3 2 2 2" xfId="4555"/>
    <cellStyle name="Normal 5 2 5 3 2 2 2 2" xfId="9836"/>
    <cellStyle name="Normal 5 2 5 3 2 2 2 2 2" xfId="27978"/>
    <cellStyle name="Normal 5 2 5 3 2 2 2 3" xfId="17592"/>
    <cellStyle name="Normal 5 2 5 3 2 2 2 4" xfId="22698"/>
    <cellStyle name="Normal 5 2 5 3 2 2 3" xfId="7195"/>
    <cellStyle name="Normal 5 2 5 3 2 2 3 2" xfId="25338"/>
    <cellStyle name="Normal 5 2 5 3 2 2 4" xfId="12484"/>
    <cellStyle name="Normal 5 2 5 3 2 2 5" xfId="15128"/>
    <cellStyle name="Normal 5 2 5 3 2 2 6" xfId="20058"/>
    <cellStyle name="Normal 5 2 5 3 2 3" xfId="3323"/>
    <cellStyle name="Normal 5 2 5 3 2 3 2" xfId="8604"/>
    <cellStyle name="Normal 5 2 5 3 2 3 2 2" xfId="26746"/>
    <cellStyle name="Normal 5 2 5 3 2 3 3" xfId="16360"/>
    <cellStyle name="Normal 5 2 5 3 2 3 4" xfId="21466"/>
    <cellStyle name="Normal 5 2 5 3 2 4" xfId="5963"/>
    <cellStyle name="Normal 5 2 5 3 2 4 2" xfId="24106"/>
    <cellStyle name="Normal 5 2 5 3 2 5" xfId="11252"/>
    <cellStyle name="Normal 5 2 5 3 2 6" xfId="13896"/>
    <cellStyle name="Normal 5 2 5 3 2 7" xfId="18826"/>
    <cellStyle name="Normal 5 2 5 3 3" xfId="1033"/>
    <cellStyle name="Normal 5 2 5 3 3 2" xfId="2265"/>
    <cellStyle name="Normal 5 2 5 3 3 2 2" xfId="4907"/>
    <cellStyle name="Normal 5 2 5 3 3 2 2 2" xfId="10188"/>
    <cellStyle name="Normal 5 2 5 3 3 2 2 2 2" xfId="28330"/>
    <cellStyle name="Normal 5 2 5 3 3 2 2 3" xfId="17944"/>
    <cellStyle name="Normal 5 2 5 3 3 2 2 4" xfId="23050"/>
    <cellStyle name="Normal 5 2 5 3 3 2 3" xfId="7547"/>
    <cellStyle name="Normal 5 2 5 3 3 2 3 2" xfId="25690"/>
    <cellStyle name="Normal 5 2 5 3 3 2 4" xfId="12836"/>
    <cellStyle name="Normal 5 2 5 3 3 2 5" xfId="15480"/>
    <cellStyle name="Normal 5 2 5 3 3 2 6" xfId="20410"/>
    <cellStyle name="Normal 5 2 5 3 3 3" xfId="3675"/>
    <cellStyle name="Normal 5 2 5 3 3 3 2" xfId="8956"/>
    <cellStyle name="Normal 5 2 5 3 3 3 2 2" xfId="27098"/>
    <cellStyle name="Normal 5 2 5 3 3 3 3" xfId="16712"/>
    <cellStyle name="Normal 5 2 5 3 3 3 4" xfId="21818"/>
    <cellStyle name="Normal 5 2 5 3 3 4" xfId="6315"/>
    <cellStyle name="Normal 5 2 5 3 3 4 2" xfId="24458"/>
    <cellStyle name="Normal 5 2 5 3 3 5" xfId="11604"/>
    <cellStyle name="Normal 5 2 5 3 3 6" xfId="14248"/>
    <cellStyle name="Normal 5 2 5 3 3 7" xfId="19178"/>
    <cellStyle name="Normal 5 2 5 3 4" xfId="1561"/>
    <cellStyle name="Normal 5 2 5 3 4 2" xfId="4203"/>
    <cellStyle name="Normal 5 2 5 3 4 2 2" xfId="9484"/>
    <cellStyle name="Normal 5 2 5 3 4 2 2 2" xfId="27626"/>
    <cellStyle name="Normal 5 2 5 3 4 2 3" xfId="17240"/>
    <cellStyle name="Normal 5 2 5 3 4 2 4" xfId="22346"/>
    <cellStyle name="Normal 5 2 5 3 4 3" xfId="6843"/>
    <cellStyle name="Normal 5 2 5 3 4 3 2" xfId="24986"/>
    <cellStyle name="Normal 5 2 5 3 4 4" xfId="12132"/>
    <cellStyle name="Normal 5 2 5 3 4 5" xfId="14776"/>
    <cellStyle name="Normal 5 2 5 3 4 6" xfId="19706"/>
    <cellStyle name="Normal 5 2 5 3 5" xfId="2970"/>
    <cellStyle name="Normal 5 2 5 3 5 2" xfId="8252"/>
    <cellStyle name="Normal 5 2 5 3 5 2 2" xfId="26394"/>
    <cellStyle name="Normal 5 2 5 3 5 3" xfId="16008"/>
    <cellStyle name="Normal 5 2 5 3 5 4" xfId="21114"/>
    <cellStyle name="Normal 5 2 5 3 6" xfId="5611"/>
    <cellStyle name="Normal 5 2 5 3 6 2" xfId="23754"/>
    <cellStyle name="Normal 5 2 5 3 7" xfId="10906"/>
    <cellStyle name="Normal 5 2 5 3 8" xfId="13544"/>
    <cellStyle name="Normal 5 2 5 3 9" xfId="18474"/>
    <cellStyle name="Normal 5 2 5 4" xfId="504"/>
    <cellStyle name="Normal 5 2 5 4 2" xfId="1209"/>
    <cellStyle name="Normal 5 2 5 4 2 2" xfId="2441"/>
    <cellStyle name="Normal 5 2 5 4 2 2 2" xfId="5083"/>
    <cellStyle name="Normal 5 2 5 4 2 2 2 2" xfId="10364"/>
    <cellStyle name="Normal 5 2 5 4 2 2 2 2 2" xfId="28506"/>
    <cellStyle name="Normal 5 2 5 4 2 2 2 3" xfId="18120"/>
    <cellStyle name="Normal 5 2 5 4 2 2 2 4" xfId="23226"/>
    <cellStyle name="Normal 5 2 5 4 2 2 3" xfId="7723"/>
    <cellStyle name="Normal 5 2 5 4 2 2 3 2" xfId="25866"/>
    <cellStyle name="Normal 5 2 5 4 2 2 4" xfId="13012"/>
    <cellStyle name="Normal 5 2 5 4 2 2 5" xfId="15656"/>
    <cellStyle name="Normal 5 2 5 4 2 2 6" xfId="20586"/>
    <cellStyle name="Normal 5 2 5 4 2 3" xfId="3851"/>
    <cellStyle name="Normal 5 2 5 4 2 3 2" xfId="9132"/>
    <cellStyle name="Normal 5 2 5 4 2 3 2 2" xfId="27274"/>
    <cellStyle name="Normal 5 2 5 4 2 3 3" xfId="16888"/>
    <cellStyle name="Normal 5 2 5 4 2 3 4" xfId="21994"/>
    <cellStyle name="Normal 5 2 5 4 2 4" xfId="6491"/>
    <cellStyle name="Normal 5 2 5 4 2 4 2" xfId="24634"/>
    <cellStyle name="Normal 5 2 5 4 2 5" xfId="11780"/>
    <cellStyle name="Normal 5 2 5 4 2 6" xfId="14424"/>
    <cellStyle name="Normal 5 2 5 4 2 7" xfId="19354"/>
    <cellStyle name="Normal 5 2 5 4 3" xfId="1737"/>
    <cellStyle name="Normal 5 2 5 4 3 2" xfId="4379"/>
    <cellStyle name="Normal 5 2 5 4 3 2 2" xfId="9660"/>
    <cellStyle name="Normal 5 2 5 4 3 2 2 2" xfId="27802"/>
    <cellStyle name="Normal 5 2 5 4 3 2 3" xfId="17416"/>
    <cellStyle name="Normal 5 2 5 4 3 2 4" xfId="22522"/>
    <cellStyle name="Normal 5 2 5 4 3 3" xfId="7019"/>
    <cellStyle name="Normal 5 2 5 4 3 3 2" xfId="25162"/>
    <cellStyle name="Normal 5 2 5 4 3 4" xfId="12308"/>
    <cellStyle name="Normal 5 2 5 4 3 5" xfId="14952"/>
    <cellStyle name="Normal 5 2 5 4 3 6" xfId="19882"/>
    <cellStyle name="Normal 5 2 5 4 4" xfId="3146"/>
    <cellStyle name="Normal 5 2 5 4 4 2" xfId="8428"/>
    <cellStyle name="Normal 5 2 5 4 4 2 2" xfId="26570"/>
    <cellStyle name="Normal 5 2 5 4 4 3" xfId="16184"/>
    <cellStyle name="Normal 5 2 5 4 4 4" xfId="21290"/>
    <cellStyle name="Normal 5 2 5 4 5" xfId="5787"/>
    <cellStyle name="Normal 5 2 5 4 5 2" xfId="23930"/>
    <cellStyle name="Normal 5 2 5 4 6" xfId="11078"/>
    <cellStyle name="Normal 5 2 5 4 7" xfId="13720"/>
    <cellStyle name="Normal 5 2 5 4 8" xfId="18650"/>
    <cellStyle name="Normal 5 2 5 5" xfId="857"/>
    <cellStyle name="Normal 5 2 5 5 2" xfId="2089"/>
    <cellStyle name="Normal 5 2 5 5 2 2" xfId="4731"/>
    <cellStyle name="Normal 5 2 5 5 2 2 2" xfId="10012"/>
    <cellStyle name="Normal 5 2 5 5 2 2 2 2" xfId="28154"/>
    <cellStyle name="Normal 5 2 5 5 2 2 3" xfId="17768"/>
    <cellStyle name="Normal 5 2 5 5 2 2 4" xfId="22874"/>
    <cellStyle name="Normal 5 2 5 5 2 3" xfId="7371"/>
    <cellStyle name="Normal 5 2 5 5 2 3 2" xfId="25514"/>
    <cellStyle name="Normal 5 2 5 5 2 4" xfId="12660"/>
    <cellStyle name="Normal 5 2 5 5 2 5" xfId="15304"/>
    <cellStyle name="Normal 5 2 5 5 2 6" xfId="20234"/>
    <cellStyle name="Normal 5 2 5 5 3" xfId="3499"/>
    <cellStyle name="Normal 5 2 5 5 3 2" xfId="8780"/>
    <cellStyle name="Normal 5 2 5 5 3 2 2" xfId="26922"/>
    <cellStyle name="Normal 5 2 5 5 3 3" xfId="16536"/>
    <cellStyle name="Normal 5 2 5 5 3 4" xfId="21642"/>
    <cellStyle name="Normal 5 2 5 5 4" xfId="6139"/>
    <cellStyle name="Normal 5 2 5 5 4 2" xfId="24282"/>
    <cellStyle name="Normal 5 2 5 5 5" xfId="11428"/>
    <cellStyle name="Normal 5 2 5 5 6" xfId="14072"/>
    <cellStyle name="Normal 5 2 5 5 7" xfId="19002"/>
    <cellStyle name="Normal 5 2 5 6" xfId="1385"/>
    <cellStyle name="Normal 5 2 5 6 2" xfId="4027"/>
    <cellStyle name="Normal 5 2 5 6 2 2" xfId="9308"/>
    <cellStyle name="Normal 5 2 5 6 2 2 2" xfId="27450"/>
    <cellStyle name="Normal 5 2 5 6 2 3" xfId="17064"/>
    <cellStyle name="Normal 5 2 5 6 2 4" xfId="22170"/>
    <cellStyle name="Normal 5 2 5 6 3" xfId="6667"/>
    <cellStyle name="Normal 5 2 5 6 3 2" xfId="24810"/>
    <cellStyle name="Normal 5 2 5 6 4" xfId="11956"/>
    <cellStyle name="Normal 5 2 5 6 5" xfId="14600"/>
    <cellStyle name="Normal 5 2 5 6 6" xfId="19530"/>
    <cellStyle name="Normal 5 2 5 7" xfId="2617"/>
    <cellStyle name="Normal 5 2 5 7 2" xfId="5259"/>
    <cellStyle name="Normal 5 2 5 7 2 2" xfId="10540"/>
    <cellStyle name="Normal 5 2 5 7 2 2 2" xfId="28682"/>
    <cellStyle name="Normal 5 2 5 7 2 3" xfId="23402"/>
    <cellStyle name="Normal 5 2 5 7 3" xfId="7899"/>
    <cellStyle name="Normal 5 2 5 7 3 2" xfId="26042"/>
    <cellStyle name="Normal 5 2 5 7 4" xfId="13188"/>
    <cellStyle name="Normal 5 2 5 7 5" xfId="15832"/>
    <cellStyle name="Normal 5 2 5 7 6" xfId="20762"/>
    <cellStyle name="Normal 5 2 5 8" xfId="2794"/>
    <cellStyle name="Normal 5 2 5 8 2" xfId="8076"/>
    <cellStyle name="Normal 5 2 5 8 2 2" xfId="26218"/>
    <cellStyle name="Normal 5 2 5 8 3" xfId="20938"/>
    <cellStyle name="Normal 5 2 5 9" xfId="5435"/>
    <cellStyle name="Normal 5 2 5 9 2" xfId="23578"/>
    <cellStyle name="Normal 5 2 6" xfId="181"/>
    <cellStyle name="Normal 5 2 6 10" xfId="13407"/>
    <cellStyle name="Normal 5 2 6 11" xfId="18337"/>
    <cellStyle name="Normal 5 2 6 2" xfId="367"/>
    <cellStyle name="Normal 5 2 6 2 2" xfId="720"/>
    <cellStyle name="Normal 5 2 6 2 2 2" xfId="1952"/>
    <cellStyle name="Normal 5 2 6 2 2 2 2" xfId="4594"/>
    <cellStyle name="Normal 5 2 6 2 2 2 2 2" xfId="9875"/>
    <cellStyle name="Normal 5 2 6 2 2 2 2 2 2" xfId="28017"/>
    <cellStyle name="Normal 5 2 6 2 2 2 2 3" xfId="17631"/>
    <cellStyle name="Normal 5 2 6 2 2 2 2 4" xfId="22737"/>
    <cellStyle name="Normal 5 2 6 2 2 2 3" xfId="7234"/>
    <cellStyle name="Normal 5 2 6 2 2 2 3 2" xfId="25377"/>
    <cellStyle name="Normal 5 2 6 2 2 2 4" xfId="12523"/>
    <cellStyle name="Normal 5 2 6 2 2 2 5" xfId="15167"/>
    <cellStyle name="Normal 5 2 6 2 2 2 6" xfId="20097"/>
    <cellStyle name="Normal 5 2 6 2 2 3" xfId="3362"/>
    <cellStyle name="Normal 5 2 6 2 2 3 2" xfId="8643"/>
    <cellStyle name="Normal 5 2 6 2 2 3 2 2" xfId="26785"/>
    <cellStyle name="Normal 5 2 6 2 2 3 3" xfId="16399"/>
    <cellStyle name="Normal 5 2 6 2 2 3 4" xfId="21505"/>
    <cellStyle name="Normal 5 2 6 2 2 4" xfId="6002"/>
    <cellStyle name="Normal 5 2 6 2 2 4 2" xfId="24145"/>
    <cellStyle name="Normal 5 2 6 2 2 5" xfId="11291"/>
    <cellStyle name="Normal 5 2 6 2 2 6" xfId="13935"/>
    <cellStyle name="Normal 5 2 6 2 2 7" xfId="18865"/>
    <cellStyle name="Normal 5 2 6 2 3" xfId="1072"/>
    <cellStyle name="Normal 5 2 6 2 3 2" xfId="2304"/>
    <cellStyle name="Normal 5 2 6 2 3 2 2" xfId="4946"/>
    <cellStyle name="Normal 5 2 6 2 3 2 2 2" xfId="10227"/>
    <cellStyle name="Normal 5 2 6 2 3 2 2 2 2" xfId="28369"/>
    <cellStyle name="Normal 5 2 6 2 3 2 2 3" xfId="17983"/>
    <cellStyle name="Normal 5 2 6 2 3 2 2 4" xfId="23089"/>
    <cellStyle name="Normal 5 2 6 2 3 2 3" xfId="7586"/>
    <cellStyle name="Normal 5 2 6 2 3 2 3 2" xfId="25729"/>
    <cellStyle name="Normal 5 2 6 2 3 2 4" xfId="12875"/>
    <cellStyle name="Normal 5 2 6 2 3 2 5" xfId="15519"/>
    <cellStyle name="Normal 5 2 6 2 3 2 6" xfId="20449"/>
    <cellStyle name="Normal 5 2 6 2 3 3" xfId="3714"/>
    <cellStyle name="Normal 5 2 6 2 3 3 2" xfId="8995"/>
    <cellStyle name="Normal 5 2 6 2 3 3 2 2" xfId="27137"/>
    <cellStyle name="Normal 5 2 6 2 3 3 3" xfId="16751"/>
    <cellStyle name="Normal 5 2 6 2 3 3 4" xfId="21857"/>
    <cellStyle name="Normal 5 2 6 2 3 4" xfId="6354"/>
    <cellStyle name="Normal 5 2 6 2 3 4 2" xfId="24497"/>
    <cellStyle name="Normal 5 2 6 2 3 5" xfId="11643"/>
    <cellStyle name="Normal 5 2 6 2 3 6" xfId="14287"/>
    <cellStyle name="Normal 5 2 6 2 3 7" xfId="19217"/>
    <cellStyle name="Normal 5 2 6 2 4" xfId="1600"/>
    <cellStyle name="Normal 5 2 6 2 4 2" xfId="4242"/>
    <cellStyle name="Normal 5 2 6 2 4 2 2" xfId="9523"/>
    <cellStyle name="Normal 5 2 6 2 4 2 2 2" xfId="27665"/>
    <cellStyle name="Normal 5 2 6 2 4 2 3" xfId="17279"/>
    <cellStyle name="Normal 5 2 6 2 4 2 4" xfId="22385"/>
    <cellStyle name="Normal 5 2 6 2 4 3" xfId="6882"/>
    <cellStyle name="Normal 5 2 6 2 4 3 2" xfId="25025"/>
    <cellStyle name="Normal 5 2 6 2 4 4" xfId="12171"/>
    <cellStyle name="Normal 5 2 6 2 4 5" xfId="14815"/>
    <cellStyle name="Normal 5 2 6 2 4 6" xfId="19745"/>
    <cellStyle name="Normal 5 2 6 2 5" xfId="3009"/>
    <cellStyle name="Normal 5 2 6 2 5 2" xfId="8291"/>
    <cellStyle name="Normal 5 2 6 2 5 2 2" xfId="26433"/>
    <cellStyle name="Normal 5 2 6 2 5 3" xfId="16047"/>
    <cellStyle name="Normal 5 2 6 2 5 4" xfId="21153"/>
    <cellStyle name="Normal 5 2 6 2 6" xfId="5650"/>
    <cellStyle name="Normal 5 2 6 2 6 2" xfId="23793"/>
    <cellStyle name="Normal 5 2 6 2 7" xfId="10945"/>
    <cellStyle name="Normal 5 2 6 2 8" xfId="13583"/>
    <cellStyle name="Normal 5 2 6 2 9" xfId="18513"/>
    <cellStyle name="Normal 5 2 6 3" xfId="543"/>
    <cellStyle name="Normal 5 2 6 3 2" xfId="1248"/>
    <cellStyle name="Normal 5 2 6 3 2 2" xfId="2480"/>
    <cellStyle name="Normal 5 2 6 3 2 2 2" xfId="5122"/>
    <cellStyle name="Normal 5 2 6 3 2 2 2 2" xfId="10403"/>
    <cellStyle name="Normal 5 2 6 3 2 2 2 2 2" xfId="28545"/>
    <cellStyle name="Normal 5 2 6 3 2 2 2 3" xfId="18159"/>
    <cellStyle name="Normal 5 2 6 3 2 2 2 4" xfId="23265"/>
    <cellStyle name="Normal 5 2 6 3 2 2 3" xfId="7762"/>
    <cellStyle name="Normal 5 2 6 3 2 2 3 2" xfId="25905"/>
    <cellStyle name="Normal 5 2 6 3 2 2 4" xfId="13051"/>
    <cellStyle name="Normal 5 2 6 3 2 2 5" xfId="15695"/>
    <cellStyle name="Normal 5 2 6 3 2 2 6" xfId="20625"/>
    <cellStyle name="Normal 5 2 6 3 2 3" xfId="3890"/>
    <cellStyle name="Normal 5 2 6 3 2 3 2" xfId="9171"/>
    <cellStyle name="Normal 5 2 6 3 2 3 2 2" xfId="27313"/>
    <cellStyle name="Normal 5 2 6 3 2 3 3" xfId="16927"/>
    <cellStyle name="Normal 5 2 6 3 2 3 4" xfId="22033"/>
    <cellStyle name="Normal 5 2 6 3 2 4" xfId="6530"/>
    <cellStyle name="Normal 5 2 6 3 2 4 2" xfId="24673"/>
    <cellStyle name="Normal 5 2 6 3 2 5" xfId="11819"/>
    <cellStyle name="Normal 5 2 6 3 2 6" xfId="14463"/>
    <cellStyle name="Normal 5 2 6 3 2 7" xfId="19393"/>
    <cellStyle name="Normal 5 2 6 3 3" xfId="1776"/>
    <cellStyle name="Normal 5 2 6 3 3 2" xfId="4418"/>
    <cellStyle name="Normal 5 2 6 3 3 2 2" xfId="9699"/>
    <cellStyle name="Normal 5 2 6 3 3 2 2 2" xfId="27841"/>
    <cellStyle name="Normal 5 2 6 3 3 2 3" xfId="17455"/>
    <cellStyle name="Normal 5 2 6 3 3 2 4" xfId="22561"/>
    <cellStyle name="Normal 5 2 6 3 3 3" xfId="7058"/>
    <cellStyle name="Normal 5 2 6 3 3 3 2" xfId="25201"/>
    <cellStyle name="Normal 5 2 6 3 3 4" xfId="12347"/>
    <cellStyle name="Normal 5 2 6 3 3 5" xfId="14991"/>
    <cellStyle name="Normal 5 2 6 3 3 6" xfId="19921"/>
    <cellStyle name="Normal 5 2 6 3 4" xfId="3185"/>
    <cellStyle name="Normal 5 2 6 3 4 2" xfId="8467"/>
    <cellStyle name="Normal 5 2 6 3 4 2 2" xfId="26609"/>
    <cellStyle name="Normal 5 2 6 3 4 3" xfId="16223"/>
    <cellStyle name="Normal 5 2 6 3 4 4" xfId="21329"/>
    <cellStyle name="Normal 5 2 6 3 5" xfId="5826"/>
    <cellStyle name="Normal 5 2 6 3 5 2" xfId="23969"/>
    <cellStyle name="Normal 5 2 6 3 6" xfId="11117"/>
    <cellStyle name="Normal 5 2 6 3 7" xfId="13759"/>
    <cellStyle name="Normal 5 2 6 3 8" xfId="18689"/>
    <cellStyle name="Normal 5 2 6 4" xfId="896"/>
    <cellStyle name="Normal 5 2 6 4 2" xfId="2128"/>
    <cellStyle name="Normal 5 2 6 4 2 2" xfId="4770"/>
    <cellStyle name="Normal 5 2 6 4 2 2 2" xfId="10051"/>
    <cellStyle name="Normal 5 2 6 4 2 2 2 2" xfId="28193"/>
    <cellStyle name="Normal 5 2 6 4 2 2 3" xfId="17807"/>
    <cellStyle name="Normal 5 2 6 4 2 2 4" xfId="22913"/>
    <cellStyle name="Normal 5 2 6 4 2 3" xfId="7410"/>
    <cellStyle name="Normal 5 2 6 4 2 3 2" xfId="25553"/>
    <cellStyle name="Normal 5 2 6 4 2 4" xfId="12699"/>
    <cellStyle name="Normal 5 2 6 4 2 5" xfId="15343"/>
    <cellStyle name="Normal 5 2 6 4 2 6" xfId="20273"/>
    <cellStyle name="Normal 5 2 6 4 3" xfId="3538"/>
    <cellStyle name="Normal 5 2 6 4 3 2" xfId="8819"/>
    <cellStyle name="Normal 5 2 6 4 3 2 2" xfId="26961"/>
    <cellStyle name="Normal 5 2 6 4 3 3" xfId="16575"/>
    <cellStyle name="Normal 5 2 6 4 3 4" xfId="21681"/>
    <cellStyle name="Normal 5 2 6 4 4" xfId="6178"/>
    <cellStyle name="Normal 5 2 6 4 4 2" xfId="24321"/>
    <cellStyle name="Normal 5 2 6 4 5" xfId="11467"/>
    <cellStyle name="Normal 5 2 6 4 6" xfId="14111"/>
    <cellStyle name="Normal 5 2 6 4 7" xfId="19041"/>
    <cellStyle name="Normal 5 2 6 5" xfId="1424"/>
    <cellStyle name="Normal 5 2 6 5 2" xfId="4066"/>
    <cellStyle name="Normal 5 2 6 5 2 2" xfId="9347"/>
    <cellStyle name="Normal 5 2 6 5 2 2 2" xfId="27489"/>
    <cellStyle name="Normal 5 2 6 5 2 3" xfId="17103"/>
    <cellStyle name="Normal 5 2 6 5 2 4" xfId="22209"/>
    <cellStyle name="Normal 5 2 6 5 3" xfId="6706"/>
    <cellStyle name="Normal 5 2 6 5 3 2" xfId="24849"/>
    <cellStyle name="Normal 5 2 6 5 4" xfId="11995"/>
    <cellStyle name="Normal 5 2 6 5 5" xfId="14639"/>
    <cellStyle name="Normal 5 2 6 5 6" xfId="19569"/>
    <cellStyle name="Normal 5 2 6 6" xfId="2656"/>
    <cellStyle name="Normal 5 2 6 6 2" xfId="5298"/>
    <cellStyle name="Normal 5 2 6 6 2 2" xfId="10579"/>
    <cellStyle name="Normal 5 2 6 6 2 2 2" xfId="28721"/>
    <cellStyle name="Normal 5 2 6 6 2 3" xfId="23441"/>
    <cellStyle name="Normal 5 2 6 6 3" xfId="7938"/>
    <cellStyle name="Normal 5 2 6 6 3 2" xfId="26081"/>
    <cellStyle name="Normal 5 2 6 6 4" xfId="13227"/>
    <cellStyle name="Normal 5 2 6 6 5" xfId="15871"/>
    <cellStyle name="Normal 5 2 6 6 6" xfId="20801"/>
    <cellStyle name="Normal 5 2 6 7" xfId="2833"/>
    <cellStyle name="Normal 5 2 6 7 2" xfId="8115"/>
    <cellStyle name="Normal 5 2 6 7 2 2" xfId="26257"/>
    <cellStyle name="Normal 5 2 6 7 3" xfId="20977"/>
    <cellStyle name="Normal 5 2 6 8" xfId="5474"/>
    <cellStyle name="Normal 5 2 6 8 2" xfId="23617"/>
    <cellStyle name="Normal 5 2 6 9" xfId="10767"/>
    <cellStyle name="Normal 5 2 7" xfId="279"/>
    <cellStyle name="Normal 5 2 7 2" xfId="631"/>
    <cellStyle name="Normal 5 2 7 2 2" xfId="1863"/>
    <cellStyle name="Normal 5 2 7 2 2 2" xfId="4505"/>
    <cellStyle name="Normal 5 2 7 2 2 2 2" xfId="9786"/>
    <cellStyle name="Normal 5 2 7 2 2 2 2 2" xfId="27928"/>
    <cellStyle name="Normal 5 2 7 2 2 2 3" xfId="17542"/>
    <cellStyle name="Normal 5 2 7 2 2 2 4" xfId="22648"/>
    <cellStyle name="Normal 5 2 7 2 2 3" xfId="7145"/>
    <cellStyle name="Normal 5 2 7 2 2 3 2" xfId="25288"/>
    <cellStyle name="Normal 5 2 7 2 2 4" xfId="12434"/>
    <cellStyle name="Normal 5 2 7 2 2 5" xfId="15078"/>
    <cellStyle name="Normal 5 2 7 2 2 6" xfId="20008"/>
    <cellStyle name="Normal 5 2 7 2 3" xfId="3273"/>
    <cellStyle name="Normal 5 2 7 2 3 2" xfId="8554"/>
    <cellStyle name="Normal 5 2 7 2 3 2 2" xfId="26696"/>
    <cellStyle name="Normal 5 2 7 2 3 3" xfId="16310"/>
    <cellStyle name="Normal 5 2 7 2 3 4" xfId="21416"/>
    <cellStyle name="Normal 5 2 7 2 4" xfId="5913"/>
    <cellStyle name="Normal 5 2 7 2 4 2" xfId="24056"/>
    <cellStyle name="Normal 5 2 7 2 5" xfId="11202"/>
    <cellStyle name="Normal 5 2 7 2 6" xfId="13846"/>
    <cellStyle name="Normal 5 2 7 2 7" xfId="18776"/>
    <cellStyle name="Normal 5 2 7 3" xfId="983"/>
    <cellStyle name="Normal 5 2 7 3 2" xfId="2215"/>
    <cellStyle name="Normal 5 2 7 3 2 2" xfId="4857"/>
    <cellStyle name="Normal 5 2 7 3 2 2 2" xfId="10138"/>
    <cellStyle name="Normal 5 2 7 3 2 2 2 2" xfId="28280"/>
    <cellStyle name="Normal 5 2 7 3 2 2 3" xfId="17894"/>
    <cellStyle name="Normal 5 2 7 3 2 2 4" xfId="23000"/>
    <cellStyle name="Normal 5 2 7 3 2 3" xfId="7497"/>
    <cellStyle name="Normal 5 2 7 3 2 3 2" xfId="25640"/>
    <cellStyle name="Normal 5 2 7 3 2 4" xfId="12786"/>
    <cellStyle name="Normal 5 2 7 3 2 5" xfId="15430"/>
    <cellStyle name="Normal 5 2 7 3 2 6" xfId="20360"/>
    <cellStyle name="Normal 5 2 7 3 3" xfId="3625"/>
    <cellStyle name="Normal 5 2 7 3 3 2" xfId="8906"/>
    <cellStyle name="Normal 5 2 7 3 3 2 2" xfId="27048"/>
    <cellStyle name="Normal 5 2 7 3 3 3" xfId="16662"/>
    <cellStyle name="Normal 5 2 7 3 3 4" xfId="21768"/>
    <cellStyle name="Normal 5 2 7 3 4" xfId="6265"/>
    <cellStyle name="Normal 5 2 7 3 4 2" xfId="24408"/>
    <cellStyle name="Normal 5 2 7 3 5" xfId="11554"/>
    <cellStyle name="Normal 5 2 7 3 6" xfId="14198"/>
    <cellStyle name="Normal 5 2 7 3 7" xfId="19128"/>
    <cellStyle name="Normal 5 2 7 4" xfId="1511"/>
    <cellStyle name="Normal 5 2 7 4 2" xfId="4153"/>
    <cellStyle name="Normal 5 2 7 4 2 2" xfId="9434"/>
    <cellStyle name="Normal 5 2 7 4 2 2 2" xfId="27576"/>
    <cellStyle name="Normal 5 2 7 4 2 3" xfId="17190"/>
    <cellStyle name="Normal 5 2 7 4 2 4" xfId="22296"/>
    <cellStyle name="Normal 5 2 7 4 3" xfId="6793"/>
    <cellStyle name="Normal 5 2 7 4 3 2" xfId="24936"/>
    <cellStyle name="Normal 5 2 7 4 4" xfId="12082"/>
    <cellStyle name="Normal 5 2 7 4 5" xfId="14726"/>
    <cellStyle name="Normal 5 2 7 4 6" xfId="19656"/>
    <cellStyle name="Normal 5 2 7 5" xfId="2920"/>
    <cellStyle name="Normal 5 2 7 5 2" xfId="8202"/>
    <cellStyle name="Normal 5 2 7 5 2 2" xfId="26344"/>
    <cellStyle name="Normal 5 2 7 5 3" xfId="15958"/>
    <cellStyle name="Normal 5 2 7 5 4" xfId="21064"/>
    <cellStyle name="Normal 5 2 7 6" xfId="5561"/>
    <cellStyle name="Normal 5 2 7 6 2" xfId="23704"/>
    <cellStyle name="Normal 5 2 7 7" xfId="10859"/>
    <cellStyle name="Normal 5 2 7 8" xfId="13494"/>
    <cellStyle name="Normal 5 2 7 9" xfId="18425"/>
    <cellStyle name="Normal 5 2 8" xfId="454"/>
    <cellStyle name="Normal 5 2 8 2" xfId="1159"/>
    <cellStyle name="Normal 5 2 8 2 2" xfId="2391"/>
    <cellStyle name="Normal 5 2 8 2 2 2" xfId="5033"/>
    <cellStyle name="Normal 5 2 8 2 2 2 2" xfId="10314"/>
    <cellStyle name="Normal 5 2 8 2 2 2 2 2" xfId="28456"/>
    <cellStyle name="Normal 5 2 8 2 2 2 3" xfId="18070"/>
    <cellStyle name="Normal 5 2 8 2 2 2 4" xfId="23176"/>
    <cellStyle name="Normal 5 2 8 2 2 3" xfId="7673"/>
    <cellStyle name="Normal 5 2 8 2 2 3 2" xfId="25816"/>
    <cellStyle name="Normal 5 2 8 2 2 4" xfId="12962"/>
    <cellStyle name="Normal 5 2 8 2 2 5" xfId="15606"/>
    <cellStyle name="Normal 5 2 8 2 2 6" xfId="20536"/>
    <cellStyle name="Normal 5 2 8 2 3" xfId="3801"/>
    <cellStyle name="Normal 5 2 8 2 3 2" xfId="9082"/>
    <cellStyle name="Normal 5 2 8 2 3 2 2" xfId="27224"/>
    <cellStyle name="Normal 5 2 8 2 3 3" xfId="16838"/>
    <cellStyle name="Normal 5 2 8 2 3 4" xfId="21944"/>
    <cellStyle name="Normal 5 2 8 2 4" xfId="6441"/>
    <cellStyle name="Normal 5 2 8 2 4 2" xfId="24584"/>
    <cellStyle name="Normal 5 2 8 2 5" xfId="11730"/>
    <cellStyle name="Normal 5 2 8 2 6" xfId="14374"/>
    <cellStyle name="Normal 5 2 8 2 7" xfId="19304"/>
    <cellStyle name="Normal 5 2 8 3" xfId="1687"/>
    <cellStyle name="Normal 5 2 8 3 2" xfId="4329"/>
    <cellStyle name="Normal 5 2 8 3 2 2" xfId="9610"/>
    <cellStyle name="Normal 5 2 8 3 2 2 2" xfId="27752"/>
    <cellStyle name="Normal 5 2 8 3 2 3" xfId="17366"/>
    <cellStyle name="Normal 5 2 8 3 2 4" xfId="22472"/>
    <cellStyle name="Normal 5 2 8 3 3" xfId="6969"/>
    <cellStyle name="Normal 5 2 8 3 3 2" xfId="25112"/>
    <cellStyle name="Normal 5 2 8 3 4" xfId="12258"/>
    <cellStyle name="Normal 5 2 8 3 5" xfId="14902"/>
    <cellStyle name="Normal 5 2 8 3 6" xfId="19832"/>
    <cellStyle name="Normal 5 2 8 4" xfId="3096"/>
    <cellStyle name="Normal 5 2 8 4 2" xfId="8378"/>
    <cellStyle name="Normal 5 2 8 4 2 2" xfId="26520"/>
    <cellStyle name="Normal 5 2 8 4 3" xfId="16134"/>
    <cellStyle name="Normal 5 2 8 4 4" xfId="21240"/>
    <cellStyle name="Normal 5 2 8 5" xfId="5737"/>
    <cellStyle name="Normal 5 2 8 5 2" xfId="23880"/>
    <cellStyle name="Normal 5 2 8 6" xfId="11030"/>
    <cellStyle name="Normal 5 2 8 7" xfId="13670"/>
    <cellStyle name="Normal 5 2 8 8" xfId="18600"/>
    <cellStyle name="Normal 5 2 9" xfId="807"/>
    <cellStyle name="Normal 5 2 9 2" xfId="2039"/>
    <cellStyle name="Normal 5 2 9 2 2" xfId="4681"/>
    <cellStyle name="Normal 5 2 9 2 2 2" xfId="9962"/>
    <cellStyle name="Normal 5 2 9 2 2 2 2" xfId="28104"/>
    <cellStyle name="Normal 5 2 9 2 2 3" xfId="17718"/>
    <cellStyle name="Normal 5 2 9 2 2 4" xfId="22824"/>
    <cellStyle name="Normal 5 2 9 2 3" xfId="7321"/>
    <cellStyle name="Normal 5 2 9 2 3 2" xfId="25464"/>
    <cellStyle name="Normal 5 2 9 2 4" xfId="12610"/>
    <cellStyle name="Normal 5 2 9 2 5" xfId="15254"/>
    <cellStyle name="Normal 5 2 9 2 6" xfId="20184"/>
    <cellStyle name="Normal 5 2 9 3" xfId="3449"/>
    <cellStyle name="Normal 5 2 9 3 2" xfId="8730"/>
    <cellStyle name="Normal 5 2 9 3 2 2" xfId="26872"/>
    <cellStyle name="Normal 5 2 9 3 3" xfId="16486"/>
    <cellStyle name="Normal 5 2 9 3 4" xfId="21592"/>
    <cellStyle name="Normal 5 2 9 4" xfId="6089"/>
    <cellStyle name="Normal 5 2 9 4 2" xfId="24232"/>
    <cellStyle name="Normal 5 2 9 5" xfId="11378"/>
    <cellStyle name="Normal 5 2 9 6" xfId="14022"/>
    <cellStyle name="Normal 5 2 9 7" xfId="18952"/>
    <cellStyle name="Normal 5 3" xfId="52"/>
    <cellStyle name="Normal 5 3 10" xfId="2747"/>
    <cellStyle name="Normal 5 3 10 2" xfId="8029"/>
    <cellStyle name="Normal 5 3 10 2 2" xfId="26172"/>
    <cellStyle name="Normal 5 3 10 3" xfId="20892"/>
    <cellStyle name="Normal 5 3 11" xfId="5389"/>
    <cellStyle name="Normal 5 3 11 2" xfId="23532"/>
    <cellStyle name="Normal 5 3 12" xfId="10701"/>
    <cellStyle name="Normal 5 3 13" xfId="13322"/>
    <cellStyle name="Normal 5 3 14" xfId="18251"/>
    <cellStyle name="Normal 5 3 2" xfId="70"/>
    <cellStyle name="Normal 5 3 2 10" xfId="10715"/>
    <cellStyle name="Normal 5 3 2 11" xfId="13338"/>
    <cellStyle name="Normal 5 3 2 12" xfId="18267"/>
    <cellStyle name="Normal 5 3 2 2" xfId="201"/>
    <cellStyle name="Normal 5 3 2 2 10" xfId="13426"/>
    <cellStyle name="Normal 5 3 2 2 11" xfId="18356"/>
    <cellStyle name="Normal 5 3 2 2 2" xfId="386"/>
    <cellStyle name="Normal 5 3 2 2 2 2" xfId="739"/>
    <cellStyle name="Normal 5 3 2 2 2 2 2" xfId="1971"/>
    <cellStyle name="Normal 5 3 2 2 2 2 2 2" xfId="4613"/>
    <cellStyle name="Normal 5 3 2 2 2 2 2 2 2" xfId="9894"/>
    <cellStyle name="Normal 5 3 2 2 2 2 2 2 2 2" xfId="28036"/>
    <cellStyle name="Normal 5 3 2 2 2 2 2 2 3" xfId="17650"/>
    <cellStyle name="Normal 5 3 2 2 2 2 2 2 4" xfId="22756"/>
    <cellStyle name="Normal 5 3 2 2 2 2 2 3" xfId="7253"/>
    <cellStyle name="Normal 5 3 2 2 2 2 2 3 2" xfId="25396"/>
    <cellStyle name="Normal 5 3 2 2 2 2 2 4" xfId="12542"/>
    <cellStyle name="Normal 5 3 2 2 2 2 2 5" xfId="15186"/>
    <cellStyle name="Normal 5 3 2 2 2 2 2 6" xfId="20116"/>
    <cellStyle name="Normal 5 3 2 2 2 2 3" xfId="3381"/>
    <cellStyle name="Normal 5 3 2 2 2 2 3 2" xfId="8662"/>
    <cellStyle name="Normal 5 3 2 2 2 2 3 2 2" xfId="26804"/>
    <cellStyle name="Normal 5 3 2 2 2 2 3 3" xfId="16418"/>
    <cellStyle name="Normal 5 3 2 2 2 2 3 4" xfId="21524"/>
    <cellStyle name="Normal 5 3 2 2 2 2 4" xfId="6021"/>
    <cellStyle name="Normal 5 3 2 2 2 2 4 2" xfId="24164"/>
    <cellStyle name="Normal 5 3 2 2 2 2 5" xfId="11310"/>
    <cellStyle name="Normal 5 3 2 2 2 2 6" xfId="13954"/>
    <cellStyle name="Normal 5 3 2 2 2 2 7" xfId="18884"/>
    <cellStyle name="Normal 5 3 2 2 2 3" xfId="1091"/>
    <cellStyle name="Normal 5 3 2 2 2 3 2" xfId="2323"/>
    <cellStyle name="Normal 5 3 2 2 2 3 2 2" xfId="4965"/>
    <cellStyle name="Normal 5 3 2 2 2 3 2 2 2" xfId="10246"/>
    <cellStyle name="Normal 5 3 2 2 2 3 2 2 2 2" xfId="28388"/>
    <cellStyle name="Normal 5 3 2 2 2 3 2 2 3" xfId="18002"/>
    <cellStyle name="Normal 5 3 2 2 2 3 2 2 4" xfId="23108"/>
    <cellStyle name="Normal 5 3 2 2 2 3 2 3" xfId="7605"/>
    <cellStyle name="Normal 5 3 2 2 2 3 2 3 2" xfId="25748"/>
    <cellStyle name="Normal 5 3 2 2 2 3 2 4" xfId="12894"/>
    <cellStyle name="Normal 5 3 2 2 2 3 2 5" xfId="15538"/>
    <cellStyle name="Normal 5 3 2 2 2 3 2 6" xfId="20468"/>
    <cellStyle name="Normal 5 3 2 2 2 3 3" xfId="3733"/>
    <cellStyle name="Normal 5 3 2 2 2 3 3 2" xfId="9014"/>
    <cellStyle name="Normal 5 3 2 2 2 3 3 2 2" xfId="27156"/>
    <cellStyle name="Normal 5 3 2 2 2 3 3 3" xfId="16770"/>
    <cellStyle name="Normal 5 3 2 2 2 3 3 4" xfId="21876"/>
    <cellStyle name="Normal 5 3 2 2 2 3 4" xfId="6373"/>
    <cellStyle name="Normal 5 3 2 2 2 3 4 2" xfId="24516"/>
    <cellStyle name="Normal 5 3 2 2 2 3 5" xfId="11662"/>
    <cellStyle name="Normal 5 3 2 2 2 3 6" xfId="14306"/>
    <cellStyle name="Normal 5 3 2 2 2 3 7" xfId="19236"/>
    <cellStyle name="Normal 5 3 2 2 2 4" xfId="1619"/>
    <cellStyle name="Normal 5 3 2 2 2 4 2" xfId="4261"/>
    <cellStyle name="Normal 5 3 2 2 2 4 2 2" xfId="9542"/>
    <cellStyle name="Normal 5 3 2 2 2 4 2 2 2" xfId="27684"/>
    <cellStyle name="Normal 5 3 2 2 2 4 2 3" xfId="17298"/>
    <cellStyle name="Normal 5 3 2 2 2 4 2 4" xfId="22404"/>
    <cellStyle name="Normal 5 3 2 2 2 4 3" xfId="6901"/>
    <cellStyle name="Normal 5 3 2 2 2 4 3 2" xfId="25044"/>
    <cellStyle name="Normal 5 3 2 2 2 4 4" xfId="12190"/>
    <cellStyle name="Normal 5 3 2 2 2 4 5" xfId="14834"/>
    <cellStyle name="Normal 5 3 2 2 2 4 6" xfId="19764"/>
    <cellStyle name="Normal 5 3 2 2 2 5" xfId="3028"/>
    <cellStyle name="Normal 5 3 2 2 2 5 2" xfId="8310"/>
    <cellStyle name="Normal 5 3 2 2 2 5 2 2" xfId="26452"/>
    <cellStyle name="Normal 5 3 2 2 2 5 3" xfId="16066"/>
    <cellStyle name="Normal 5 3 2 2 2 5 4" xfId="21172"/>
    <cellStyle name="Normal 5 3 2 2 2 6" xfId="5669"/>
    <cellStyle name="Normal 5 3 2 2 2 6 2" xfId="23812"/>
    <cellStyle name="Normal 5 3 2 2 2 7" xfId="10962"/>
    <cellStyle name="Normal 5 3 2 2 2 8" xfId="13602"/>
    <cellStyle name="Normal 5 3 2 2 2 9" xfId="18532"/>
    <cellStyle name="Normal 5 3 2 2 3" xfId="562"/>
    <cellStyle name="Normal 5 3 2 2 3 2" xfId="1267"/>
    <cellStyle name="Normal 5 3 2 2 3 2 2" xfId="2499"/>
    <cellStyle name="Normal 5 3 2 2 3 2 2 2" xfId="5141"/>
    <cellStyle name="Normal 5 3 2 2 3 2 2 2 2" xfId="10422"/>
    <cellStyle name="Normal 5 3 2 2 3 2 2 2 2 2" xfId="28564"/>
    <cellStyle name="Normal 5 3 2 2 3 2 2 2 3" xfId="18178"/>
    <cellStyle name="Normal 5 3 2 2 3 2 2 2 4" xfId="23284"/>
    <cellStyle name="Normal 5 3 2 2 3 2 2 3" xfId="7781"/>
    <cellStyle name="Normal 5 3 2 2 3 2 2 3 2" xfId="25924"/>
    <cellStyle name="Normal 5 3 2 2 3 2 2 4" xfId="13070"/>
    <cellStyle name="Normal 5 3 2 2 3 2 2 5" xfId="15714"/>
    <cellStyle name="Normal 5 3 2 2 3 2 2 6" xfId="20644"/>
    <cellStyle name="Normal 5 3 2 2 3 2 3" xfId="3909"/>
    <cellStyle name="Normal 5 3 2 2 3 2 3 2" xfId="9190"/>
    <cellStyle name="Normal 5 3 2 2 3 2 3 2 2" xfId="27332"/>
    <cellStyle name="Normal 5 3 2 2 3 2 3 3" xfId="16946"/>
    <cellStyle name="Normal 5 3 2 2 3 2 3 4" xfId="22052"/>
    <cellStyle name="Normal 5 3 2 2 3 2 4" xfId="6549"/>
    <cellStyle name="Normal 5 3 2 2 3 2 4 2" xfId="24692"/>
    <cellStyle name="Normal 5 3 2 2 3 2 5" xfId="11838"/>
    <cellStyle name="Normal 5 3 2 2 3 2 6" xfId="14482"/>
    <cellStyle name="Normal 5 3 2 2 3 2 7" xfId="19412"/>
    <cellStyle name="Normal 5 3 2 2 3 3" xfId="1795"/>
    <cellStyle name="Normal 5 3 2 2 3 3 2" xfId="4437"/>
    <cellStyle name="Normal 5 3 2 2 3 3 2 2" xfId="9718"/>
    <cellStyle name="Normal 5 3 2 2 3 3 2 2 2" xfId="27860"/>
    <cellStyle name="Normal 5 3 2 2 3 3 2 3" xfId="17474"/>
    <cellStyle name="Normal 5 3 2 2 3 3 2 4" xfId="22580"/>
    <cellStyle name="Normal 5 3 2 2 3 3 3" xfId="7077"/>
    <cellStyle name="Normal 5 3 2 2 3 3 3 2" xfId="25220"/>
    <cellStyle name="Normal 5 3 2 2 3 3 4" xfId="12366"/>
    <cellStyle name="Normal 5 3 2 2 3 3 5" xfId="15010"/>
    <cellStyle name="Normal 5 3 2 2 3 3 6" xfId="19940"/>
    <cellStyle name="Normal 5 3 2 2 3 4" xfId="3204"/>
    <cellStyle name="Normal 5 3 2 2 3 4 2" xfId="8486"/>
    <cellStyle name="Normal 5 3 2 2 3 4 2 2" xfId="26628"/>
    <cellStyle name="Normal 5 3 2 2 3 4 3" xfId="16242"/>
    <cellStyle name="Normal 5 3 2 2 3 4 4" xfId="21348"/>
    <cellStyle name="Normal 5 3 2 2 3 5" xfId="5845"/>
    <cellStyle name="Normal 5 3 2 2 3 5 2" xfId="23988"/>
    <cellStyle name="Normal 5 3 2 2 3 6" xfId="11134"/>
    <cellStyle name="Normal 5 3 2 2 3 7" xfId="13778"/>
    <cellStyle name="Normal 5 3 2 2 3 8" xfId="18708"/>
    <cellStyle name="Normal 5 3 2 2 4" xfId="915"/>
    <cellStyle name="Normal 5 3 2 2 4 2" xfId="2147"/>
    <cellStyle name="Normal 5 3 2 2 4 2 2" xfId="4789"/>
    <cellStyle name="Normal 5 3 2 2 4 2 2 2" xfId="10070"/>
    <cellStyle name="Normal 5 3 2 2 4 2 2 2 2" xfId="28212"/>
    <cellStyle name="Normal 5 3 2 2 4 2 2 3" xfId="17826"/>
    <cellStyle name="Normal 5 3 2 2 4 2 2 4" xfId="22932"/>
    <cellStyle name="Normal 5 3 2 2 4 2 3" xfId="7429"/>
    <cellStyle name="Normal 5 3 2 2 4 2 3 2" xfId="25572"/>
    <cellStyle name="Normal 5 3 2 2 4 2 4" xfId="12718"/>
    <cellStyle name="Normal 5 3 2 2 4 2 5" xfId="15362"/>
    <cellStyle name="Normal 5 3 2 2 4 2 6" xfId="20292"/>
    <cellStyle name="Normal 5 3 2 2 4 3" xfId="3557"/>
    <cellStyle name="Normal 5 3 2 2 4 3 2" xfId="8838"/>
    <cellStyle name="Normal 5 3 2 2 4 3 2 2" xfId="26980"/>
    <cellStyle name="Normal 5 3 2 2 4 3 3" xfId="16594"/>
    <cellStyle name="Normal 5 3 2 2 4 3 4" xfId="21700"/>
    <cellStyle name="Normal 5 3 2 2 4 4" xfId="6197"/>
    <cellStyle name="Normal 5 3 2 2 4 4 2" xfId="24340"/>
    <cellStyle name="Normal 5 3 2 2 4 5" xfId="11486"/>
    <cellStyle name="Normal 5 3 2 2 4 6" xfId="14130"/>
    <cellStyle name="Normal 5 3 2 2 4 7" xfId="19060"/>
    <cellStyle name="Normal 5 3 2 2 5" xfId="1443"/>
    <cellStyle name="Normal 5 3 2 2 5 2" xfId="4085"/>
    <cellStyle name="Normal 5 3 2 2 5 2 2" xfId="9366"/>
    <cellStyle name="Normal 5 3 2 2 5 2 2 2" xfId="27508"/>
    <cellStyle name="Normal 5 3 2 2 5 2 3" xfId="17122"/>
    <cellStyle name="Normal 5 3 2 2 5 2 4" xfId="22228"/>
    <cellStyle name="Normal 5 3 2 2 5 3" xfId="6725"/>
    <cellStyle name="Normal 5 3 2 2 5 3 2" xfId="24868"/>
    <cellStyle name="Normal 5 3 2 2 5 4" xfId="12014"/>
    <cellStyle name="Normal 5 3 2 2 5 5" xfId="14658"/>
    <cellStyle name="Normal 5 3 2 2 5 6" xfId="19588"/>
    <cellStyle name="Normal 5 3 2 2 6" xfId="2675"/>
    <cellStyle name="Normal 5 3 2 2 6 2" xfId="5317"/>
    <cellStyle name="Normal 5 3 2 2 6 2 2" xfId="10598"/>
    <cellStyle name="Normal 5 3 2 2 6 2 2 2" xfId="28740"/>
    <cellStyle name="Normal 5 3 2 2 6 2 3" xfId="23460"/>
    <cellStyle name="Normal 5 3 2 2 6 3" xfId="7957"/>
    <cellStyle name="Normal 5 3 2 2 6 3 2" xfId="26100"/>
    <cellStyle name="Normal 5 3 2 2 6 4" xfId="13246"/>
    <cellStyle name="Normal 5 3 2 2 6 5" xfId="15890"/>
    <cellStyle name="Normal 5 3 2 2 6 6" xfId="20820"/>
    <cellStyle name="Normal 5 3 2 2 7" xfId="2852"/>
    <cellStyle name="Normal 5 3 2 2 7 2" xfId="8134"/>
    <cellStyle name="Normal 5 3 2 2 7 2 2" xfId="26276"/>
    <cellStyle name="Normal 5 3 2 2 7 3" xfId="20996"/>
    <cellStyle name="Normal 5 3 2 2 8" xfId="5493"/>
    <cellStyle name="Normal 5 3 2 2 8 2" xfId="23636"/>
    <cellStyle name="Normal 5 3 2 2 9" xfId="10786"/>
    <cellStyle name="Normal 5 3 2 3" xfId="298"/>
    <cellStyle name="Normal 5 3 2 3 2" xfId="651"/>
    <cellStyle name="Normal 5 3 2 3 2 2" xfId="1883"/>
    <cellStyle name="Normal 5 3 2 3 2 2 2" xfId="4525"/>
    <cellStyle name="Normal 5 3 2 3 2 2 2 2" xfId="9806"/>
    <cellStyle name="Normal 5 3 2 3 2 2 2 2 2" xfId="27948"/>
    <cellStyle name="Normal 5 3 2 3 2 2 2 3" xfId="17562"/>
    <cellStyle name="Normal 5 3 2 3 2 2 2 4" xfId="22668"/>
    <cellStyle name="Normal 5 3 2 3 2 2 3" xfId="7165"/>
    <cellStyle name="Normal 5 3 2 3 2 2 3 2" xfId="25308"/>
    <cellStyle name="Normal 5 3 2 3 2 2 4" xfId="12454"/>
    <cellStyle name="Normal 5 3 2 3 2 2 5" xfId="15098"/>
    <cellStyle name="Normal 5 3 2 3 2 2 6" xfId="20028"/>
    <cellStyle name="Normal 5 3 2 3 2 3" xfId="3293"/>
    <cellStyle name="Normal 5 3 2 3 2 3 2" xfId="8574"/>
    <cellStyle name="Normal 5 3 2 3 2 3 2 2" xfId="26716"/>
    <cellStyle name="Normal 5 3 2 3 2 3 3" xfId="16330"/>
    <cellStyle name="Normal 5 3 2 3 2 3 4" xfId="21436"/>
    <cellStyle name="Normal 5 3 2 3 2 4" xfId="5933"/>
    <cellStyle name="Normal 5 3 2 3 2 4 2" xfId="24076"/>
    <cellStyle name="Normal 5 3 2 3 2 5" xfId="11222"/>
    <cellStyle name="Normal 5 3 2 3 2 6" xfId="13866"/>
    <cellStyle name="Normal 5 3 2 3 2 7" xfId="18796"/>
    <cellStyle name="Normal 5 3 2 3 3" xfId="1003"/>
    <cellStyle name="Normal 5 3 2 3 3 2" xfId="2235"/>
    <cellStyle name="Normal 5 3 2 3 3 2 2" xfId="4877"/>
    <cellStyle name="Normal 5 3 2 3 3 2 2 2" xfId="10158"/>
    <cellStyle name="Normal 5 3 2 3 3 2 2 2 2" xfId="28300"/>
    <cellStyle name="Normal 5 3 2 3 3 2 2 3" xfId="17914"/>
    <cellStyle name="Normal 5 3 2 3 3 2 2 4" xfId="23020"/>
    <cellStyle name="Normal 5 3 2 3 3 2 3" xfId="7517"/>
    <cellStyle name="Normal 5 3 2 3 3 2 3 2" xfId="25660"/>
    <cellStyle name="Normal 5 3 2 3 3 2 4" xfId="12806"/>
    <cellStyle name="Normal 5 3 2 3 3 2 5" xfId="15450"/>
    <cellStyle name="Normal 5 3 2 3 3 2 6" xfId="20380"/>
    <cellStyle name="Normal 5 3 2 3 3 3" xfId="3645"/>
    <cellStyle name="Normal 5 3 2 3 3 3 2" xfId="8926"/>
    <cellStyle name="Normal 5 3 2 3 3 3 2 2" xfId="27068"/>
    <cellStyle name="Normal 5 3 2 3 3 3 3" xfId="16682"/>
    <cellStyle name="Normal 5 3 2 3 3 3 4" xfId="21788"/>
    <cellStyle name="Normal 5 3 2 3 3 4" xfId="6285"/>
    <cellStyle name="Normal 5 3 2 3 3 4 2" xfId="24428"/>
    <cellStyle name="Normal 5 3 2 3 3 5" xfId="11574"/>
    <cellStyle name="Normal 5 3 2 3 3 6" xfId="14218"/>
    <cellStyle name="Normal 5 3 2 3 3 7" xfId="19148"/>
    <cellStyle name="Normal 5 3 2 3 4" xfId="1531"/>
    <cellStyle name="Normal 5 3 2 3 4 2" xfId="4173"/>
    <cellStyle name="Normal 5 3 2 3 4 2 2" xfId="9454"/>
    <cellStyle name="Normal 5 3 2 3 4 2 2 2" xfId="27596"/>
    <cellStyle name="Normal 5 3 2 3 4 2 3" xfId="17210"/>
    <cellStyle name="Normal 5 3 2 3 4 2 4" xfId="22316"/>
    <cellStyle name="Normal 5 3 2 3 4 3" xfId="6813"/>
    <cellStyle name="Normal 5 3 2 3 4 3 2" xfId="24956"/>
    <cellStyle name="Normal 5 3 2 3 4 4" xfId="12102"/>
    <cellStyle name="Normal 5 3 2 3 4 5" xfId="14746"/>
    <cellStyle name="Normal 5 3 2 3 4 6" xfId="19676"/>
    <cellStyle name="Normal 5 3 2 3 5" xfId="2940"/>
    <cellStyle name="Normal 5 3 2 3 5 2" xfId="8222"/>
    <cellStyle name="Normal 5 3 2 3 5 2 2" xfId="26364"/>
    <cellStyle name="Normal 5 3 2 3 5 3" xfId="15978"/>
    <cellStyle name="Normal 5 3 2 3 5 4" xfId="21084"/>
    <cellStyle name="Normal 5 3 2 3 6" xfId="5581"/>
    <cellStyle name="Normal 5 3 2 3 6 2" xfId="23724"/>
    <cellStyle name="Normal 5 3 2 3 7" xfId="10877"/>
    <cellStyle name="Normal 5 3 2 3 8" xfId="13514"/>
    <cellStyle name="Normal 5 3 2 3 9" xfId="18444"/>
    <cellStyle name="Normal 5 3 2 4" xfId="476"/>
    <cellStyle name="Normal 5 3 2 4 2" xfId="1181"/>
    <cellStyle name="Normal 5 3 2 4 2 2" xfId="2413"/>
    <cellStyle name="Normal 5 3 2 4 2 2 2" xfId="5055"/>
    <cellStyle name="Normal 5 3 2 4 2 2 2 2" xfId="10336"/>
    <cellStyle name="Normal 5 3 2 4 2 2 2 2 2" xfId="28478"/>
    <cellStyle name="Normal 5 3 2 4 2 2 2 3" xfId="18092"/>
    <cellStyle name="Normal 5 3 2 4 2 2 2 4" xfId="23198"/>
    <cellStyle name="Normal 5 3 2 4 2 2 3" xfId="7695"/>
    <cellStyle name="Normal 5 3 2 4 2 2 3 2" xfId="25838"/>
    <cellStyle name="Normal 5 3 2 4 2 2 4" xfId="12984"/>
    <cellStyle name="Normal 5 3 2 4 2 2 5" xfId="15628"/>
    <cellStyle name="Normal 5 3 2 4 2 2 6" xfId="20558"/>
    <cellStyle name="Normal 5 3 2 4 2 3" xfId="3823"/>
    <cellStyle name="Normal 5 3 2 4 2 3 2" xfId="9104"/>
    <cellStyle name="Normal 5 3 2 4 2 3 2 2" xfId="27246"/>
    <cellStyle name="Normal 5 3 2 4 2 3 3" xfId="16860"/>
    <cellStyle name="Normal 5 3 2 4 2 3 4" xfId="21966"/>
    <cellStyle name="Normal 5 3 2 4 2 4" xfId="6463"/>
    <cellStyle name="Normal 5 3 2 4 2 4 2" xfId="24606"/>
    <cellStyle name="Normal 5 3 2 4 2 5" xfId="11752"/>
    <cellStyle name="Normal 5 3 2 4 2 6" xfId="14396"/>
    <cellStyle name="Normal 5 3 2 4 2 7" xfId="19326"/>
    <cellStyle name="Normal 5 3 2 4 3" xfId="1709"/>
    <cellStyle name="Normal 5 3 2 4 3 2" xfId="4351"/>
    <cellStyle name="Normal 5 3 2 4 3 2 2" xfId="9632"/>
    <cellStyle name="Normal 5 3 2 4 3 2 2 2" xfId="27774"/>
    <cellStyle name="Normal 5 3 2 4 3 2 3" xfId="17388"/>
    <cellStyle name="Normal 5 3 2 4 3 2 4" xfId="22494"/>
    <cellStyle name="Normal 5 3 2 4 3 3" xfId="6991"/>
    <cellStyle name="Normal 5 3 2 4 3 3 2" xfId="25134"/>
    <cellStyle name="Normal 5 3 2 4 3 4" xfId="12280"/>
    <cellStyle name="Normal 5 3 2 4 3 5" xfId="14924"/>
    <cellStyle name="Normal 5 3 2 4 3 6" xfId="19854"/>
    <cellStyle name="Normal 5 3 2 4 4" xfId="3118"/>
    <cellStyle name="Normal 5 3 2 4 4 2" xfId="8400"/>
    <cellStyle name="Normal 5 3 2 4 4 2 2" xfId="26542"/>
    <cellStyle name="Normal 5 3 2 4 4 3" xfId="16156"/>
    <cellStyle name="Normal 5 3 2 4 4 4" xfId="21262"/>
    <cellStyle name="Normal 5 3 2 4 5" xfId="5759"/>
    <cellStyle name="Normal 5 3 2 4 5 2" xfId="23902"/>
    <cellStyle name="Normal 5 3 2 4 6" xfId="11051"/>
    <cellStyle name="Normal 5 3 2 4 7" xfId="13692"/>
    <cellStyle name="Normal 5 3 2 4 8" xfId="18622"/>
    <cellStyle name="Normal 5 3 2 5" xfId="829"/>
    <cellStyle name="Normal 5 3 2 5 2" xfId="2061"/>
    <cellStyle name="Normal 5 3 2 5 2 2" xfId="4703"/>
    <cellStyle name="Normal 5 3 2 5 2 2 2" xfId="9984"/>
    <cellStyle name="Normal 5 3 2 5 2 2 2 2" xfId="28126"/>
    <cellStyle name="Normal 5 3 2 5 2 2 3" xfId="17740"/>
    <cellStyle name="Normal 5 3 2 5 2 2 4" xfId="22846"/>
    <cellStyle name="Normal 5 3 2 5 2 3" xfId="7343"/>
    <cellStyle name="Normal 5 3 2 5 2 3 2" xfId="25486"/>
    <cellStyle name="Normal 5 3 2 5 2 4" xfId="12632"/>
    <cellStyle name="Normal 5 3 2 5 2 5" xfId="15276"/>
    <cellStyle name="Normal 5 3 2 5 2 6" xfId="20206"/>
    <cellStyle name="Normal 5 3 2 5 3" xfId="3471"/>
    <cellStyle name="Normal 5 3 2 5 3 2" xfId="8752"/>
    <cellStyle name="Normal 5 3 2 5 3 2 2" xfId="26894"/>
    <cellStyle name="Normal 5 3 2 5 3 3" xfId="16508"/>
    <cellStyle name="Normal 5 3 2 5 3 4" xfId="21614"/>
    <cellStyle name="Normal 5 3 2 5 4" xfId="6111"/>
    <cellStyle name="Normal 5 3 2 5 4 2" xfId="24254"/>
    <cellStyle name="Normal 5 3 2 5 5" xfId="11400"/>
    <cellStyle name="Normal 5 3 2 5 6" xfId="14044"/>
    <cellStyle name="Normal 5 3 2 5 7" xfId="18974"/>
    <cellStyle name="Normal 5 3 2 6" xfId="1355"/>
    <cellStyle name="Normal 5 3 2 6 2" xfId="3997"/>
    <cellStyle name="Normal 5 3 2 6 2 2" xfId="9278"/>
    <cellStyle name="Normal 5 3 2 6 2 2 2" xfId="27420"/>
    <cellStyle name="Normal 5 3 2 6 2 3" xfId="17034"/>
    <cellStyle name="Normal 5 3 2 6 2 4" xfId="22140"/>
    <cellStyle name="Normal 5 3 2 6 3" xfId="6637"/>
    <cellStyle name="Normal 5 3 2 6 3 2" xfId="24780"/>
    <cellStyle name="Normal 5 3 2 6 4" xfId="11926"/>
    <cellStyle name="Normal 5 3 2 6 5" xfId="14570"/>
    <cellStyle name="Normal 5 3 2 6 6" xfId="19500"/>
    <cellStyle name="Normal 5 3 2 7" xfId="2587"/>
    <cellStyle name="Normal 5 3 2 7 2" xfId="5229"/>
    <cellStyle name="Normal 5 3 2 7 2 2" xfId="10510"/>
    <cellStyle name="Normal 5 3 2 7 2 2 2" xfId="28652"/>
    <cellStyle name="Normal 5 3 2 7 2 3" xfId="23372"/>
    <cellStyle name="Normal 5 3 2 7 3" xfId="7869"/>
    <cellStyle name="Normal 5 3 2 7 3 2" xfId="26012"/>
    <cellStyle name="Normal 5 3 2 7 4" xfId="13158"/>
    <cellStyle name="Normal 5 3 2 7 5" xfId="15802"/>
    <cellStyle name="Normal 5 3 2 7 6" xfId="20732"/>
    <cellStyle name="Normal 5 3 2 8" xfId="2766"/>
    <cellStyle name="Normal 5 3 2 8 2" xfId="8048"/>
    <cellStyle name="Normal 5 3 2 8 2 2" xfId="26190"/>
    <cellStyle name="Normal 5 3 2 8 3" xfId="20910"/>
    <cellStyle name="Normal 5 3 2 9" xfId="5407"/>
    <cellStyle name="Normal 5 3 2 9 2" xfId="23550"/>
    <cellStyle name="Normal 5 3 3" xfId="86"/>
    <cellStyle name="Normal 5 3 3 10" xfId="10731"/>
    <cellStyle name="Normal 5 3 3 11" xfId="13354"/>
    <cellStyle name="Normal 5 3 3 12" xfId="18283"/>
    <cellStyle name="Normal 5 3 3 2" xfId="216"/>
    <cellStyle name="Normal 5 3 3 2 10" xfId="13441"/>
    <cellStyle name="Normal 5 3 3 2 11" xfId="18371"/>
    <cellStyle name="Normal 5 3 3 2 2" xfId="401"/>
    <cellStyle name="Normal 5 3 3 2 2 2" xfId="754"/>
    <cellStyle name="Normal 5 3 3 2 2 2 2" xfId="1986"/>
    <cellStyle name="Normal 5 3 3 2 2 2 2 2" xfId="4628"/>
    <cellStyle name="Normal 5 3 3 2 2 2 2 2 2" xfId="9909"/>
    <cellStyle name="Normal 5 3 3 2 2 2 2 2 2 2" xfId="28051"/>
    <cellStyle name="Normal 5 3 3 2 2 2 2 2 3" xfId="17665"/>
    <cellStyle name="Normal 5 3 3 2 2 2 2 2 4" xfId="22771"/>
    <cellStyle name="Normal 5 3 3 2 2 2 2 3" xfId="7268"/>
    <cellStyle name="Normal 5 3 3 2 2 2 2 3 2" xfId="25411"/>
    <cellStyle name="Normal 5 3 3 2 2 2 2 4" xfId="12557"/>
    <cellStyle name="Normal 5 3 3 2 2 2 2 5" xfId="15201"/>
    <cellStyle name="Normal 5 3 3 2 2 2 2 6" xfId="20131"/>
    <cellStyle name="Normal 5 3 3 2 2 2 3" xfId="3396"/>
    <cellStyle name="Normal 5 3 3 2 2 2 3 2" xfId="8677"/>
    <cellStyle name="Normal 5 3 3 2 2 2 3 2 2" xfId="26819"/>
    <cellStyle name="Normal 5 3 3 2 2 2 3 3" xfId="16433"/>
    <cellStyle name="Normal 5 3 3 2 2 2 3 4" xfId="21539"/>
    <cellStyle name="Normal 5 3 3 2 2 2 4" xfId="6036"/>
    <cellStyle name="Normal 5 3 3 2 2 2 4 2" xfId="24179"/>
    <cellStyle name="Normal 5 3 3 2 2 2 5" xfId="11325"/>
    <cellStyle name="Normal 5 3 3 2 2 2 6" xfId="13969"/>
    <cellStyle name="Normal 5 3 3 2 2 2 7" xfId="18899"/>
    <cellStyle name="Normal 5 3 3 2 2 3" xfId="1106"/>
    <cellStyle name="Normal 5 3 3 2 2 3 2" xfId="2338"/>
    <cellStyle name="Normal 5 3 3 2 2 3 2 2" xfId="4980"/>
    <cellStyle name="Normal 5 3 3 2 2 3 2 2 2" xfId="10261"/>
    <cellStyle name="Normal 5 3 3 2 2 3 2 2 2 2" xfId="28403"/>
    <cellStyle name="Normal 5 3 3 2 2 3 2 2 3" xfId="18017"/>
    <cellStyle name="Normal 5 3 3 2 2 3 2 2 4" xfId="23123"/>
    <cellStyle name="Normal 5 3 3 2 2 3 2 3" xfId="7620"/>
    <cellStyle name="Normal 5 3 3 2 2 3 2 3 2" xfId="25763"/>
    <cellStyle name="Normal 5 3 3 2 2 3 2 4" xfId="12909"/>
    <cellStyle name="Normal 5 3 3 2 2 3 2 5" xfId="15553"/>
    <cellStyle name="Normal 5 3 3 2 2 3 2 6" xfId="20483"/>
    <cellStyle name="Normal 5 3 3 2 2 3 3" xfId="3748"/>
    <cellStyle name="Normal 5 3 3 2 2 3 3 2" xfId="9029"/>
    <cellStyle name="Normal 5 3 3 2 2 3 3 2 2" xfId="27171"/>
    <cellStyle name="Normal 5 3 3 2 2 3 3 3" xfId="16785"/>
    <cellStyle name="Normal 5 3 3 2 2 3 3 4" xfId="21891"/>
    <cellStyle name="Normal 5 3 3 2 2 3 4" xfId="6388"/>
    <cellStyle name="Normal 5 3 3 2 2 3 4 2" xfId="24531"/>
    <cellStyle name="Normal 5 3 3 2 2 3 5" xfId="11677"/>
    <cellStyle name="Normal 5 3 3 2 2 3 6" xfId="14321"/>
    <cellStyle name="Normal 5 3 3 2 2 3 7" xfId="19251"/>
    <cellStyle name="Normal 5 3 3 2 2 4" xfId="1634"/>
    <cellStyle name="Normal 5 3 3 2 2 4 2" xfId="4276"/>
    <cellStyle name="Normal 5 3 3 2 2 4 2 2" xfId="9557"/>
    <cellStyle name="Normal 5 3 3 2 2 4 2 2 2" xfId="27699"/>
    <cellStyle name="Normal 5 3 3 2 2 4 2 3" xfId="17313"/>
    <cellStyle name="Normal 5 3 3 2 2 4 2 4" xfId="22419"/>
    <cellStyle name="Normal 5 3 3 2 2 4 3" xfId="6916"/>
    <cellStyle name="Normal 5 3 3 2 2 4 3 2" xfId="25059"/>
    <cellStyle name="Normal 5 3 3 2 2 4 4" xfId="12205"/>
    <cellStyle name="Normal 5 3 3 2 2 4 5" xfId="14849"/>
    <cellStyle name="Normal 5 3 3 2 2 4 6" xfId="19779"/>
    <cellStyle name="Normal 5 3 3 2 2 5" xfId="3043"/>
    <cellStyle name="Normal 5 3 3 2 2 5 2" xfId="8325"/>
    <cellStyle name="Normal 5 3 3 2 2 5 2 2" xfId="26467"/>
    <cellStyle name="Normal 5 3 3 2 2 5 3" xfId="16081"/>
    <cellStyle name="Normal 5 3 3 2 2 5 4" xfId="21187"/>
    <cellStyle name="Normal 5 3 3 2 2 6" xfId="5684"/>
    <cellStyle name="Normal 5 3 3 2 2 6 2" xfId="23827"/>
    <cellStyle name="Normal 5 3 3 2 2 7" xfId="10977"/>
    <cellStyle name="Normal 5 3 3 2 2 8" xfId="13617"/>
    <cellStyle name="Normal 5 3 3 2 2 9" xfId="18547"/>
    <cellStyle name="Normal 5 3 3 2 3" xfId="577"/>
    <cellStyle name="Normal 5 3 3 2 3 2" xfId="1282"/>
    <cellStyle name="Normal 5 3 3 2 3 2 2" xfId="2514"/>
    <cellStyle name="Normal 5 3 3 2 3 2 2 2" xfId="5156"/>
    <cellStyle name="Normal 5 3 3 2 3 2 2 2 2" xfId="10437"/>
    <cellStyle name="Normal 5 3 3 2 3 2 2 2 2 2" xfId="28579"/>
    <cellStyle name="Normal 5 3 3 2 3 2 2 2 3" xfId="18193"/>
    <cellStyle name="Normal 5 3 3 2 3 2 2 2 4" xfId="23299"/>
    <cellStyle name="Normal 5 3 3 2 3 2 2 3" xfId="7796"/>
    <cellStyle name="Normal 5 3 3 2 3 2 2 3 2" xfId="25939"/>
    <cellStyle name="Normal 5 3 3 2 3 2 2 4" xfId="13085"/>
    <cellStyle name="Normal 5 3 3 2 3 2 2 5" xfId="15729"/>
    <cellStyle name="Normal 5 3 3 2 3 2 2 6" xfId="20659"/>
    <cellStyle name="Normal 5 3 3 2 3 2 3" xfId="3924"/>
    <cellStyle name="Normal 5 3 3 2 3 2 3 2" xfId="9205"/>
    <cellStyle name="Normal 5 3 3 2 3 2 3 2 2" xfId="27347"/>
    <cellStyle name="Normal 5 3 3 2 3 2 3 3" xfId="16961"/>
    <cellStyle name="Normal 5 3 3 2 3 2 3 4" xfId="22067"/>
    <cellStyle name="Normal 5 3 3 2 3 2 4" xfId="6564"/>
    <cellStyle name="Normal 5 3 3 2 3 2 4 2" xfId="24707"/>
    <cellStyle name="Normal 5 3 3 2 3 2 5" xfId="11853"/>
    <cellStyle name="Normal 5 3 3 2 3 2 6" xfId="14497"/>
    <cellStyle name="Normal 5 3 3 2 3 2 7" xfId="19427"/>
    <cellStyle name="Normal 5 3 3 2 3 3" xfId="1810"/>
    <cellStyle name="Normal 5 3 3 2 3 3 2" xfId="4452"/>
    <cellStyle name="Normal 5 3 3 2 3 3 2 2" xfId="9733"/>
    <cellStyle name="Normal 5 3 3 2 3 3 2 2 2" xfId="27875"/>
    <cellStyle name="Normal 5 3 3 2 3 3 2 3" xfId="17489"/>
    <cellStyle name="Normal 5 3 3 2 3 3 2 4" xfId="22595"/>
    <cellStyle name="Normal 5 3 3 2 3 3 3" xfId="7092"/>
    <cellStyle name="Normal 5 3 3 2 3 3 3 2" xfId="25235"/>
    <cellStyle name="Normal 5 3 3 2 3 3 4" xfId="12381"/>
    <cellStyle name="Normal 5 3 3 2 3 3 5" xfId="15025"/>
    <cellStyle name="Normal 5 3 3 2 3 3 6" xfId="19955"/>
    <cellStyle name="Normal 5 3 3 2 3 4" xfId="3219"/>
    <cellStyle name="Normal 5 3 3 2 3 4 2" xfId="8501"/>
    <cellStyle name="Normal 5 3 3 2 3 4 2 2" xfId="26643"/>
    <cellStyle name="Normal 5 3 3 2 3 4 3" xfId="16257"/>
    <cellStyle name="Normal 5 3 3 2 3 4 4" xfId="21363"/>
    <cellStyle name="Normal 5 3 3 2 3 5" xfId="5860"/>
    <cellStyle name="Normal 5 3 3 2 3 5 2" xfId="24003"/>
    <cellStyle name="Normal 5 3 3 2 3 6" xfId="11149"/>
    <cellStyle name="Normal 5 3 3 2 3 7" xfId="13793"/>
    <cellStyle name="Normal 5 3 3 2 3 8" xfId="18723"/>
    <cellStyle name="Normal 5 3 3 2 4" xfId="930"/>
    <cellStyle name="Normal 5 3 3 2 4 2" xfId="2162"/>
    <cellStyle name="Normal 5 3 3 2 4 2 2" xfId="4804"/>
    <cellStyle name="Normal 5 3 3 2 4 2 2 2" xfId="10085"/>
    <cellStyle name="Normal 5 3 3 2 4 2 2 2 2" xfId="28227"/>
    <cellStyle name="Normal 5 3 3 2 4 2 2 3" xfId="17841"/>
    <cellStyle name="Normal 5 3 3 2 4 2 2 4" xfId="22947"/>
    <cellStyle name="Normal 5 3 3 2 4 2 3" xfId="7444"/>
    <cellStyle name="Normal 5 3 3 2 4 2 3 2" xfId="25587"/>
    <cellStyle name="Normal 5 3 3 2 4 2 4" xfId="12733"/>
    <cellStyle name="Normal 5 3 3 2 4 2 5" xfId="15377"/>
    <cellStyle name="Normal 5 3 3 2 4 2 6" xfId="20307"/>
    <cellStyle name="Normal 5 3 3 2 4 3" xfId="3572"/>
    <cellStyle name="Normal 5 3 3 2 4 3 2" xfId="8853"/>
    <cellStyle name="Normal 5 3 3 2 4 3 2 2" xfId="26995"/>
    <cellStyle name="Normal 5 3 3 2 4 3 3" xfId="16609"/>
    <cellStyle name="Normal 5 3 3 2 4 3 4" xfId="21715"/>
    <cellStyle name="Normal 5 3 3 2 4 4" xfId="6212"/>
    <cellStyle name="Normal 5 3 3 2 4 4 2" xfId="24355"/>
    <cellStyle name="Normal 5 3 3 2 4 5" xfId="11501"/>
    <cellStyle name="Normal 5 3 3 2 4 6" xfId="14145"/>
    <cellStyle name="Normal 5 3 3 2 4 7" xfId="19075"/>
    <cellStyle name="Normal 5 3 3 2 5" xfId="1458"/>
    <cellStyle name="Normal 5 3 3 2 5 2" xfId="4100"/>
    <cellStyle name="Normal 5 3 3 2 5 2 2" xfId="9381"/>
    <cellStyle name="Normal 5 3 3 2 5 2 2 2" xfId="27523"/>
    <cellStyle name="Normal 5 3 3 2 5 2 3" xfId="17137"/>
    <cellStyle name="Normal 5 3 3 2 5 2 4" xfId="22243"/>
    <cellStyle name="Normal 5 3 3 2 5 3" xfId="6740"/>
    <cellStyle name="Normal 5 3 3 2 5 3 2" xfId="24883"/>
    <cellStyle name="Normal 5 3 3 2 5 4" xfId="12029"/>
    <cellStyle name="Normal 5 3 3 2 5 5" xfId="14673"/>
    <cellStyle name="Normal 5 3 3 2 5 6" xfId="19603"/>
    <cellStyle name="Normal 5 3 3 2 6" xfId="2690"/>
    <cellStyle name="Normal 5 3 3 2 6 2" xfId="5332"/>
    <cellStyle name="Normal 5 3 3 2 6 2 2" xfId="10613"/>
    <cellStyle name="Normal 5 3 3 2 6 2 2 2" xfId="28755"/>
    <cellStyle name="Normal 5 3 3 2 6 2 3" xfId="23475"/>
    <cellStyle name="Normal 5 3 3 2 6 3" xfId="7972"/>
    <cellStyle name="Normal 5 3 3 2 6 3 2" xfId="26115"/>
    <cellStyle name="Normal 5 3 3 2 6 4" xfId="13261"/>
    <cellStyle name="Normal 5 3 3 2 6 5" xfId="15905"/>
    <cellStyle name="Normal 5 3 3 2 6 6" xfId="20835"/>
    <cellStyle name="Normal 5 3 3 2 7" xfId="2867"/>
    <cellStyle name="Normal 5 3 3 2 7 2" xfId="8149"/>
    <cellStyle name="Normal 5 3 3 2 7 2 2" xfId="26291"/>
    <cellStyle name="Normal 5 3 3 2 7 3" xfId="21011"/>
    <cellStyle name="Normal 5 3 3 2 8" xfId="5508"/>
    <cellStyle name="Normal 5 3 3 2 8 2" xfId="23651"/>
    <cellStyle name="Normal 5 3 3 2 9" xfId="10801"/>
    <cellStyle name="Normal 5 3 3 3" xfId="314"/>
    <cellStyle name="Normal 5 3 3 3 2" xfId="667"/>
    <cellStyle name="Normal 5 3 3 3 2 2" xfId="1899"/>
    <cellStyle name="Normal 5 3 3 3 2 2 2" xfId="4541"/>
    <cellStyle name="Normal 5 3 3 3 2 2 2 2" xfId="9822"/>
    <cellStyle name="Normal 5 3 3 3 2 2 2 2 2" xfId="27964"/>
    <cellStyle name="Normal 5 3 3 3 2 2 2 3" xfId="17578"/>
    <cellStyle name="Normal 5 3 3 3 2 2 2 4" xfId="22684"/>
    <cellStyle name="Normal 5 3 3 3 2 2 3" xfId="7181"/>
    <cellStyle name="Normal 5 3 3 3 2 2 3 2" xfId="25324"/>
    <cellStyle name="Normal 5 3 3 3 2 2 4" xfId="12470"/>
    <cellStyle name="Normal 5 3 3 3 2 2 5" xfId="15114"/>
    <cellStyle name="Normal 5 3 3 3 2 2 6" xfId="20044"/>
    <cellStyle name="Normal 5 3 3 3 2 3" xfId="3309"/>
    <cellStyle name="Normal 5 3 3 3 2 3 2" xfId="8590"/>
    <cellStyle name="Normal 5 3 3 3 2 3 2 2" xfId="26732"/>
    <cellStyle name="Normal 5 3 3 3 2 3 3" xfId="16346"/>
    <cellStyle name="Normal 5 3 3 3 2 3 4" xfId="21452"/>
    <cellStyle name="Normal 5 3 3 3 2 4" xfId="5949"/>
    <cellStyle name="Normal 5 3 3 3 2 4 2" xfId="24092"/>
    <cellStyle name="Normal 5 3 3 3 2 5" xfId="11238"/>
    <cellStyle name="Normal 5 3 3 3 2 6" xfId="13882"/>
    <cellStyle name="Normal 5 3 3 3 2 7" xfId="18812"/>
    <cellStyle name="Normal 5 3 3 3 3" xfId="1019"/>
    <cellStyle name="Normal 5 3 3 3 3 2" xfId="2251"/>
    <cellStyle name="Normal 5 3 3 3 3 2 2" xfId="4893"/>
    <cellStyle name="Normal 5 3 3 3 3 2 2 2" xfId="10174"/>
    <cellStyle name="Normal 5 3 3 3 3 2 2 2 2" xfId="28316"/>
    <cellStyle name="Normal 5 3 3 3 3 2 2 3" xfId="17930"/>
    <cellStyle name="Normal 5 3 3 3 3 2 2 4" xfId="23036"/>
    <cellStyle name="Normal 5 3 3 3 3 2 3" xfId="7533"/>
    <cellStyle name="Normal 5 3 3 3 3 2 3 2" xfId="25676"/>
    <cellStyle name="Normal 5 3 3 3 3 2 4" xfId="12822"/>
    <cellStyle name="Normal 5 3 3 3 3 2 5" xfId="15466"/>
    <cellStyle name="Normal 5 3 3 3 3 2 6" xfId="20396"/>
    <cellStyle name="Normal 5 3 3 3 3 3" xfId="3661"/>
    <cellStyle name="Normal 5 3 3 3 3 3 2" xfId="8942"/>
    <cellStyle name="Normal 5 3 3 3 3 3 2 2" xfId="27084"/>
    <cellStyle name="Normal 5 3 3 3 3 3 3" xfId="16698"/>
    <cellStyle name="Normal 5 3 3 3 3 3 4" xfId="21804"/>
    <cellStyle name="Normal 5 3 3 3 3 4" xfId="6301"/>
    <cellStyle name="Normal 5 3 3 3 3 4 2" xfId="24444"/>
    <cellStyle name="Normal 5 3 3 3 3 5" xfId="11590"/>
    <cellStyle name="Normal 5 3 3 3 3 6" xfId="14234"/>
    <cellStyle name="Normal 5 3 3 3 3 7" xfId="19164"/>
    <cellStyle name="Normal 5 3 3 3 4" xfId="1547"/>
    <cellStyle name="Normal 5 3 3 3 4 2" xfId="4189"/>
    <cellStyle name="Normal 5 3 3 3 4 2 2" xfId="9470"/>
    <cellStyle name="Normal 5 3 3 3 4 2 2 2" xfId="27612"/>
    <cellStyle name="Normal 5 3 3 3 4 2 3" xfId="17226"/>
    <cellStyle name="Normal 5 3 3 3 4 2 4" xfId="22332"/>
    <cellStyle name="Normal 5 3 3 3 4 3" xfId="6829"/>
    <cellStyle name="Normal 5 3 3 3 4 3 2" xfId="24972"/>
    <cellStyle name="Normal 5 3 3 3 4 4" xfId="12118"/>
    <cellStyle name="Normal 5 3 3 3 4 5" xfId="14762"/>
    <cellStyle name="Normal 5 3 3 3 4 6" xfId="19692"/>
    <cellStyle name="Normal 5 3 3 3 5" xfId="2956"/>
    <cellStyle name="Normal 5 3 3 3 5 2" xfId="8238"/>
    <cellStyle name="Normal 5 3 3 3 5 2 2" xfId="26380"/>
    <cellStyle name="Normal 5 3 3 3 5 3" xfId="15994"/>
    <cellStyle name="Normal 5 3 3 3 5 4" xfId="21100"/>
    <cellStyle name="Normal 5 3 3 3 6" xfId="5597"/>
    <cellStyle name="Normal 5 3 3 3 6 2" xfId="23740"/>
    <cellStyle name="Normal 5 3 3 3 7" xfId="10892"/>
    <cellStyle name="Normal 5 3 3 3 8" xfId="13530"/>
    <cellStyle name="Normal 5 3 3 3 9" xfId="18460"/>
    <cellStyle name="Normal 5 3 3 4" xfId="491"/>
    <cellStyle name="Normal 5 3 3 4 2" xfId="1196"/>
    <cellStyle name="Normal 5 3 3 4 2 2" xfId="2428"/>
    <cellStyle name="Normal 5 3 3 4 2 2 2" xfId="5070"/>
    <cellStyle name="Normal 5 3 3 4 2 2 2 2" xfId="10351"/>
    <cellStyle name="Normal 5 3 3 4 2 2 2 2 2" xfId="28493"/>
    <cellStyle name="Normal 5 3 3 4 2 2 2 3" xfId="18107"/>
    <cellStyle name="Normal 5 3 3 4 2 2 2 4" xfId="23213"/>
    <cellStyle name="Normal 5 3 3 4 2 2 3" xfId="7710"/>
    <cellStyle name="Normal 5 3 3 4 2 2 3 2" xfId="25853"/>
    <cellStyle name="Normal 5 3 3 4 2 2 4" xfId="12999"/>
    <cellStyle name="Normal 5 3 3 4 2 2 5" xfId="15643"/>
    <cellStyle name="Normal 5 3 3 4 2 2 6" xfId="20573"/>
    <cellStyle name="Normal 5 3 3 4 2 3" xfId="3838"/>
    <cellStyle name="Normal 5 3 3 4 2 3 2" xfId="9119"/>
    <cellStyle name="Normal 5 3 3 4 2 3 2 2" xfId="27261"/>
    <cellStyle name="Normal 5 3 3 4 2 3 3" xfId="16875"/>
    <cellStyle name="Normal 5 3 3 4 2 3 4" xfId="21981"/>
    <cellStyle name="Normal 5 3 3 4 2 4" xfId="6478"/>
    <cellStyle name="Normal 5 3 3 4 2 4 2" xfId="24621"/>
    <cellStyle name="Normal 5 3 3 4 2 5" xfId="11767"/>
    <cellStyle name="Normal 5 3 3 4 2 6" xfId="14411"/>
    <cellStyle name="Normal 5 3 3 4 2 7" xfId="19341"/>
    <cellStyle name="Normal 5 3 3 4 3" xfId="1724"/>
    <cellStyle name="Normal 5 3 3 4 3 2" xfId="4366"/>
    <cellStyle name="Normal 5 3 3 4 3 2 2" xfId="9647"/>
    <cellStyle name="Normal 5 3 3 4 3 2 2 2" xfId="27789"/>
    <cellStyle name="Normal 5 3 3 4 3 2 3" xfId="17403"/>
    <cellStyle name="Normal 5 3 3 4 3 2 4" xfId="22509"/>
    <cellStyle name="Normal 5 3 3 4 3 3" xfId="7006"/>
    <cellStyle name="Normal 5 3 3 4 3 3 2" xfId="25149"/>
    <cellStyle name="Normal 5 3 3 4 3 4" xfId="12295"/>
    <cellStyle name="Normal 5 3 3 4 3 5" xfId="14939"/>
    <cellStyle name="Normal 5 3 3 4 3 6" xfId="19869"/>
    <cellStyle name="Normal 5 3 3 4 4" xfId="3133"/>
    <cellStyle name="Normal 5 3 3 4 4 2" xfId="8415"/>
    <cellStyle name="Normal 5 3 3 4 4 2 2" xfId="26557"/>
    <cellStyle name="Normal 5 3 3 4 4 3" xfId="16171"/>
    <cellStyle name="Normal 5 3 3 4 4 4" xfId="21277"/>
    <cellStyle name="Normal 5 3 3 4 5" xfId="5774"/>
    <cellStyle name="Normal 5 3 3 4 5 2" xfId="23917"/>
    <cellStyle name="Normal 5 3 3 4 6" xfId="11065"/>
    <cellStyle name="Normal 5 3 3 4 7" xfId="13707"/>
    <cellStyle name="Normal 5 3 3 4 8" xfId="18637"/>
    <cellStyle name="Normal 5 3 3 5" xfId="844"/>
    <cellStyle name="Normal 5 3 3 5 2" xfId="2076"/>
    <cellStyle name="Normal 5 3 3 5 2 2" xfId="4718"/>
    <cellStyle name="Normal 5 3 3 5 2 2 2" xfId="9999"/>
    <cellStyle name="Normal 5 3 3 5 2 2 2 2" xfId="28141"/>
    <cellStyle name="Normal 5 3 3 5 2 2 3" xfId="17755"/>
    <cellStyle name="Normal 5 3 3 5 2 2 4" xfId="22861"/>
    <cellStyle name="Normal 5 3 3 5 2 3" xfId="7358"/>
    <cellStyle name="Normal 5 3 3 5 2 3 2" xfId="25501"/>
    <cellStyle name="Normal 5 3 3 5 2 4" xfId="12647"/>
    <cellStyle name="Normal 5 3 3 5 2 5" xfId="15291"/>
    <cellStyle name="Normal 5 3 3 5 2 6" xfId="20221"/>
    <cellStyle name="Normal 5 3 3 5 3" xfId="3486"/>
    <cellStyle name="Normal 5 3 3 5 3 2" xfId="8767"/>
    <cellStyle name="Normal 5 3 3 5 3 2 2" xfId="26909"/>
    <cellStyle name="Normal 5 3 3 5 3 3" xfId="16523"/>
    <cellStyle name="Normal 5 3 3 5 3 4" xfId="21629"/>
    <cellStyle name="Normal 5 3 3 5 4" xfId="6126"/>
    <cellStyle name="Normal 5 3 3 5 4 2" xfId="24269"/>
    <cellStyle name="Normal 5 3 3 5 5" xfId="11415"/>
    <cellStyle name="Normal 5 3 3 5 6" xfId="14059"/>
    <cellStyle name="Normal 5 3 3 5 7" xfId="18989"/>
    <cellStyle name="Normal 5 3 3 6" xfId="1371"/>
    <cellStyle name="Normal 5 3 3 6 2" xfId="4013"/>
    <cellStyle name="Normal 5 3 3 6 2 2" xfId="9294"/>
    <cellStyle name="Normal 5 3 3 6 2 2 2" xfId="27436"/>
    <cellStyle name="Normal 5 3 3 6 2 3" xfId="17050"/>
    <cellStyle name="Normal 5 3 3 6 2 4" xfId="22156"/>
    <cellStyle name="Normal 5 3 3 6 3" xfId="6653"/>
    <cellStyle name="Normal 5 3 3 6 3 2" xfId="24796"/>
    <cellStyle name="Normal 5 3 3 6 4" xfId="11942"/>
    <cellStyle name="Normal 5 3 3 6 5" xfId="14586"/>
    <cellStyle name="Normal 5 3 3 6 6" xfId="19516"/>
    <cellStyle name="Normal 5 3 3 7" xfId="2603"/>
    <cellStyle name="Normal 5 3 3 7 2" xfId="5245"/>
    <cellStyle name="Normal 5 3 3 7 2 2" xfId="10526"/>
    <cellStyle name="Normal 5 3 3 7 2 2 2" xfId="28668"/>
    <cellStyle name="Normal 5 3 3 7 2 3" xfId="23388"/>
    <cellStyle name="Normal 5 3 3 7 3" xfId="7885"/>
    <cellStyle name="Normal 5 3 3 7 3 2" xfId="26028"/>
    <cellStyle name="Normal 5 3 3 7 4" xfId="13174"/>
    <cellStyle name="Normal 5 3 3 7 5" xfId="15818"/>
    <cellStyle name="Normal 5 3 3 7 6" xfId="20748"/>
    <cellStyle name="Normal 5 3 3 8" xfId="2781"/>
    <cellStyle name="Normal 5 3 3 8 2" xfId="8063"/>
    <cellStyle name="Normal 5 3 3 8 2 2" xfId="26205"/>
    <cellStyle name="Normal 5 3 3 8 3" xfId="20925"/>
    <cellStyle name="Normal 5 3 3 9" xfId="5422"/>
    <cellStyle name="Normal 5 3 3 9 2" xfId="23565"/>
    <cellStyle name="Normal 5 3 4" xfId="185"/>
    <cellStyle name="Normal 5 3 4 10" xfId="13411"/>
    <cellStyle name="Normal 5 3 4 11" xfId="18341"/>
    <cellStyle name="Normal 5 3 4 2" xfId="371"/>
    <cellStyle name="Normal 5 3 4 2 2" xfId="724"/>
    <cellStyle name="Normal 5 3 4 2 2 2" xfId="1956"/>
    <cellStyle name="Normal 5 3 4 2 2 2 2" xfId="4598"/>
    <cellStyle name="Normal 5 3 4 2 2 2 2 2" xfId="9879"/>
    <cellStyle name="Normal 5 3 4 2 2 2 2 2 2" xfId="28021"/>
    <cellStyle name="Normal 5 3 4 2 2 2 2 3" xfId="17635"/>
    <cellStyle name="Normal 5 3 4 2 2 2 2 4" xfId="22741"/>
    <cellStyle name="Normal 5 3 4 2 2 2 3" xfId="7238"/>
    <cellStyle name="Normal 5 3 4 2 2 2 3 2" xfId="25381"/>
    <cellStyle name="Normal 5 3 4 2 2 2 4" xfId="12527"/>
    <cellStyle name="Normal 5 3 4 2 2 2 5" xfId="15171"/>
    <cellStyle name="Normal 5 3 4 2 2 2 6" xfId="20101"/>
    <cellStyle name="Normal 5 3 4 2 2 3" xfId="3366"/>
    <cellStyle name="Normal 5 3 4 2 2 3 2" xfId="8647"/>
    <cellStyle name="Normal 5 3 4 2 2 3 2 2" xfId="26789"/>
    <cellStyle name="Normal 5 3 4 2 2 3 3" xfId="16403"/>
    <cellStyle name="Normal 5 3 4 2 2 3 4" xfId="21509"/>
    <cellStyle name="Normal 5 3 4 2 2 4" xfId="6006"/>
    <cellStyle name="Normal 5 3 4 2 2 4 2" xfId="24149"/>
    <cellStyle name="Normal 5 3 4 2 2 5" xfId="11295"/>
    <cellStyle name="Normal 5 3 4 2 2 6" xfId="13939"/>
    <cellStyle name="Normal 5 3 4 2 2 7" xfId="18869"/>
    <cellStyle name="Normal 5 3 4 2 3" xfId="1076"/>
    <cellStyle name="Normal 5 3 4 2 3 2" xfId="2308"/>
    <cellStyle name="Normal 5 3 4 2 3 2 2" xfId="4950"/>
    <cellStyle name="Normal 5 3 4 2 3 2 2 2" xfId="10231"/>
    <cellStyle name="Normal 5 3 4 2 3 2 2 2 2" xfId="28373"/>
    <cellStyle name="Normal 5 3 4 2 3 2 2 3" xfId="17987"/>
    <cellStyle name="Normal 5 3 4 2 3 2 2 4" xfId="23093"/>
    <cellStyle name="Normal 5 3 4 2 3 2 3" xfId="7590"/>
    <cellStyle name="Normal 5 3 4 2 3 2 3 2" xfId="25733"/>
    <cellStyle name="Normal 5 3 4 2 3 2 4" xfId="12879"/>
    <cellStyle name="Normal 5 3 4 2 3 2 5" xfId="15523"/>
    <cellStyle name="Normal 5 3 4 2 3 2 6" xfId="20453"/>
    <cellStyle name="Normal 5 3 4 2 3 3" xfId="3718"/>
    <cellStyle name="Normal 5 3 4 2 3 3 2" xfId="8999"/>
    <cellStyle name="Normal 5 3 4 2 3 3 2 2" xfId="27141"/>
    <cellStyle name="Normal 5 3 4 2 3 3 3" xfId="16755"/>
    <cellStyle name="Normal 5 3 4 2 3 3 4" xfId="21861"/>
    <cellStyle name="Normal 5 3 4 2 3 4" xfId="6358"/>
    <cellStyle name="Normal 5 3 4 2 3 4 2" xfId="24501"/>
    <cellStyle name="Normal 5 3 4 2 3 5" xfId="11647"/>
    <cellStyle name="Normal 5 3 4 2 3 6" xfId="14291"/>
    <cellStyle name="Normal 5 3 4 2 3 7" xfId="19221"/>
    <cellStyle name="Normal 5 3 4 2 4" xfId="1604"/>
    <cellStyle name="Normal 5 3 4 2 4 2" xfId="4246"/>
    <cellStyle name="Normal 5 3 4 2 4 2 2" xfId="9527"/>
    <cellStyle name="Normal 5 3 4 2 4 2 2 2" xfId="27669"/>
    <cellStyle name="Normal 5 3 4 2 4 2 3" xfId="17283"/>
    <cellStyle name="Normal 5 3 4 2 4 2 4" xfId="22389"/>
    <cellStyle name="Normal 5 3 4 2 4 3" xfId="6886"/>
    <cellStyle name="Normal 5 3 4 2 4 3 2" xfId="25029"/>
    <cellStyle name="Normal 5 3 4 2 4 4" xfId="12175"/>
    <cellStyle name="Normal 5 3 4 2 4 5" xfId="14819"/>
    <cellStyle name="Normal 5 3 4 2 4 6" xfId="19749"/>
    <cellStyle name="Normal 5 3 4 2 5" xfId="3013"/>
    <cellStyle name="Normal 5 3 4 2 5 2" xfId="8295"/>
    <cellStyle name="Normal 5 3 4 2 5 2 2" xfId="26437"/>
    <cellStyle name="Normal 5 3 4 2 5 3" xfId="16051"/>
    <cellStyle name="Normal 5 3 4 2 5 4" xfId="21157"/>
    <cellStyle name="Normal 5 3 4 2 6" xfId="5654"/>
    <cellStyle name="Normal 5 3 4 2 6 2" xfId="23797"/>
    <cellStyle name="Normal 5 3 4 2 7" xfId="10948"/>
    <cellStyle name="Normal 5 3 4 2 8" xfId="13587"/>
    <cellStyle name="Normal 5 3 4 2 9" xfId="18517"/>
    <cellStyle name="Normal 5 3 4 3" xfId="547"/>
    <cellStyle name="Normal 5 3 4 3 2" xfId="1252"/>
    <cellStyle name="Normal 5 3 4 3 2 2" xfId="2484"/>
    <cellStyle name="Normal 5 3 4 3 2 2 2" xfId="5126"/>
    <cellStyle name="Normal 5 3 4 3 2 2 2 2" xfId="10407"/>
    <cellStyle name="Normal 5 3 4 3 2 2 2 2 2" xfId="28549"/>
    <cellStyle name="Normal 5 3 4 3 2 2 2 3" xfId="18163"/>
    <cellStyle name="Normal 5 3 4 3 2 2 2 4" xfId="23269"/>
    <cellStyle name="Normal 5 3 4 3 2 2 3" xfId="7766"/>
    <cellStyle name="Normal 5 3 4 3 2 2 3 2" xfId="25909"/>
    <cellStyle name="Normal 5 3 4 3 2 2 4" xfId="13055"/>
    <cellStyle name="Normal 5 3 4 3 2 2 5" xfId="15699"/>
    <cellStyle name="Normal 5 3 4 3 2 2 6" xfId="20629"/>
    <cellStyle name="Normal 5 3 4 3 2 3" xfId="3894"/>
    <cellStyle name="Normal 5 3 4 3 2 3 2" xfId="9175"/>
    <cellStyle name="Normal 5 3 4 3 2 3 2 2" xfId="27317"/>
    <cellStyle name="Normal 5 3 4 3 2 3 3" xfId="16931"/>
    <cellStyle name="Normal 5 3 4 3 2 3 4" xfId="22037"/>
    <cellStyle name="Normal 5 3 4 3 2 4" xfId="6534"/>
    <cellStyle name="Normal 5 3 4 3 2 4 2" xfId="24677"/>
    <cellStyle name="Normal 5 3 4 3 2 5" xfId="11823"/>
    <cellStyle name="Normal 5 3 4 3 2 6" xfId="14467"/>
    <cellStyle name="Normal 5 3 4 3 2 7" xfId="19397"/>
    <cellStyle name="Normal 5 3 4 3 3" xfId="1780"/>
    <cellStyle name="Normal 5 3 4 3 3 2" xfId="4422"/>
    <cellStyle name="Normal 5 3 4 3 3 2 2" xfId="9703"/>
    <cellStyle name="Normal 5 3 4 3 3 2 2 2" xfId="27845"/>
    <cellStyle name="Normal 5 3 4 3 3 2 3" xfId="17459"/>
    <cellStyle name="Normal 5 3 4 3 3 2 4" xfId="22565"/>
    <cellStyle name="Normal 5 3 4 3 3 3" xfId="7062"/>
    <cellStyle name="Normal 5 3 4 3 3 3 2" xfId="25205"/>
    <cellStyle name="Normal 5 3 4 3 3 4" xfId="12351"/>
    <cellStyle name="Normal 5 3 4 3 3 5" xfId="14995"/>
    <cellStyle name="Normal 5 3 4 3 3 6" xfId="19925"/>
    <cellStyle name="Normal 5 3 4 3 4" xfId="3189"/>
    <cellStyle name="Normal 5 3 4 3 4 2" xfId="8471"/>
    <cellStyle name="Normal 5 3 4 3 4 2 2" xfId="26613"/>
    <cellStyle name="Normal 5 3 4 3 4 3" xfId="16227"/>
    <cellStyle name="Normal 5 3 4 3 4 4" xfId="21333"/>
    <cellStyle name="Normal 5 3 4 3 5" xfId="5830"/>
    <cellStyle name="Normal 5 3 4 3 5 2" xfId="23973"/>
    <cellStyle name="Normal 5 3 4 3 6" xfId="11120"/>
    <cellStyle name="Normal 5 3 4 3 7" xfId="13763"/>
    <cellStyle name="Normal 5 3 4 3 8" xfId="18693"/>
    <cellStyle name="Normal 5 3 4 4" xfId="900"/>
    <cellStyle name="Normal 5 3 4 4 2" xfId="2132"/>
    <cellStyle name="Normal 5 3 4 4 2 2" xfId="4774"/>
    <cellStyle name="Normal 5 3 4 4 2 2 2" xfId="10055"/>
    <cellStyle name="Normal 5 3 4 4 2 2 2 2" xfId="28197"/>
    <cellStyle name="Normal 5 3 4 4 2 2 3" xfId="17811"/>
    <cellStyle name="Normal 5 3 4 4 2 2 4" xfId="22917"/>
    <cellStyle name="Normal 5 3 4 4 2 3" xfId="7414"/>
    <cellStyle name="Normal 5 3 4 4 2 3 2" xfId="25557"/>
    <cellStyle name="Normal 5 3 4 4 2 4" xfId="12703"/>
    <cellStyle name="Normal 5 3 4 4 2 5" xfId="15347"/>
    <cellStyle name="Normal 5 3 4 4 2 6" xfId="20277"/>
    <cellStyle name="Normal 5 3 4 4 3" xfId="3542"/>
    <cellStyle name="Normal 5 3 4 4 3 2" xfId="8823"/>
    <cellStyle name="Normal 5 3 4 4 3 2 2" xfId="26965"/>
    <cellStyle name="Normal 5 3 4 4 3 3" xfId="16579"/>
    <cellStyle name="Normal 5 3 4 4 3 4" xfId="21685"/>
    <cellStyle name="Normal 5 3 4 4 4" xfId="6182"/>
    <cellStyle name="Normal 5 3 4 4 4 2" xfId="24325"/>
    <cellStyle name="Normal 5 3 4 4 5" xfId="11471"/>
    <cellStyle name="Normal 5 3 4 4 6" xfId="14115"/>
    <cellStyle name="Normal 5 3 4 4 7" xfId="19045"/>
    <cellStyle name="Normal 5 3 4 5" xfId="1428"/>
    <cellStyle name="Normal 5 3 4 5 2" xfId="4070"/>
    <cellStyle name="Normal 5 3 4 5 2 2" xfId="9351"/>
    <cellStyle name="Normal 5 3 4 5 2 2 2" xfId="27493"/>
    <cellStyle name="Normal 5 3 4 5 2 3" xfId="17107"/>
    <cellStyle name="Normal 5 3 4 5 2 4" xfId="22213"/>
    <cellStyle name="Normal 5 3 4 5 3" xfId="6710"/>
    <cellStyle name="Normal 5 3 4 5 3 2" xfId="24853"/>
    <cellStyle name="Normal 5 3 4 5 4" xfId="11999"/>
    <cellStyle name="Normal 5 3 4 5 5" xfId="14643"/>
    <cellStyle name="Normal 5 3 4 5 6" xfId="19573"/>
    <cellStyle name="Normal 5 3 4 6" xfId="2660"/>
    <cellStyle name="Normal 5 3 4 6 2" xfId="5302"/>
    <cellStyle name="Normal 5 3 4 6 2 2" xfId="10583"/>
    <cellStyle name="Normal 5 3 4 6 2 2 2" xfId="28725"/>
    <cellStyle name="Normal 5 3 4 6 2 3" xfId="23445"/>
    <cellStyle name="Normal 5 3 4 6 3" xfId="7942"/>
    <cellStyle name="Normal 5 3 4 6 3 2" xfId="26085"/>
    <cellStyle name="Normal 5 3 4 6 4" xfId="13231"/>
    <cellStyle name="Normal 5 3 4 6 5" xfId="15875"/>
    <cellStyle name="Normal 5 3 4 6 6" xfId="20805"/>
    <cellStyle name="Normal 5 3 4 7" xfId="2837"/>
    <cellStyle name="Normal 5 3 4 7 2" xfId="8119"/>
    <cellStyle name="Normal 5 3 4 7 2 2" xfId="26261"/>
    <cellStyle name="Normal 5 3 4 7 3" xfId="20981"/>
    <cellStyle name="Normal 5 3 4 8" xfId="5478"/>
    <cellStyle name="Normal 5 3 4 8 2" xfId="23621"/>
    <cellStyle name="Normal 5 3 4 9" xfId="10771"/>
    <cellStyle name="Normal 5 3 5" xfId="283"/>
    <cellStyle name="Normal 5 3 5 2" xfId="635"/>
    <cellStyle name="Normal 5 3 5 2 2" xfId="1867"/>
    <cellStyle name="Normal 5 3 5 2 2 2" xfId="4509"/>
    <cellStyle name="Normal 5 3 5 2 2 2 2" xfId="9790"/>
    <cellStyle name="Normal 5 3 5 2 2 2 2 2" xfId="27932"/>
    <cellStyle name="Normal 5 3 5 2 2 2 3" xfId="17546"/>
    <cellStyle name="Normal 5 3 5 2 2 2 4" xfId="22652"/>
    <cellStyle name="Normal 5 3 5 2 2 3" xfId="7149"/>
    <cellStyle name="Normal 5 3 5 2 2 3 2" xfId="25292"/>
    <cellStyle name="Normal 5 3 5 2 2 4" xfId="12438"/>
    <cellStyle name="Normal 5 3 5 2 2 5" xfId="15082"/>
    <cellStyle name="Normal 5 3 5 2 2 6" xfId="20012"/>
    <cellStyle name="Normal 5 3 5 2 3" xfId="3277"/>
    <cellStyle name="Normal 5 3 5 2 3 2" xfId="8558"/>
    <cellStyle name="Normal 5 3 5 2 3 2 2" xfId="26700"/>
    <cellStyle name="Normal 5 3 5 2 3 3" xfId="16314"/>
    <cellStyle name="Normal 5 3 5 2 3 4" xfId="21420"/>
    <cellStyle name="Normal 5 3 5 2 4" xfId="5917"/>
    <cellStyle name="Normal 5 3 5 2 4 2" xfId="24060"/>
    <cellStyle name="Normal 5 3 5 2 5" xfId="11206"/>
    <cellStyle name="Normal 5 3 5 2 6" xfId="13850"/>
    <cellStyle name="Normal 5 3 5 2 7" xfId="18780"/>
    <cellStyle name="Normal 5 3 5 3" xfId="987"/>
    <cellStyle name="Normal 5 3 5 3 2" xfId="2219"/>
    <cellStyle name="Normal 5 3 5 3 2 2" xfId="4861"/>
    <cellStyle name="Normal 5 3 5 3 2 2 2" xfId="10142"/>
    <cellStyle name="Normal 5 3 5 3 2 2 2 2" xfId="28284"/>
    <cellStyle name="Normal 5 3 5 3 2 2 3" xfId="17898"/>
    <cellStyle name="Normal 5 3 5 3 2 2 4" xfId="23004"/>
    <cellStyle name="Normal 5 3 5 3 2 3" xfId="7501"/>
    <cellStyle name="Normal 5 3 5 3 2 3 2" xfId="25644"/>
    <cellStyle name="Normal 5 3 5 3 2 4" xfId="12790"/>
    <cellStyle name="Normal 5 3 5 3 2 5" xfId="15434"/>
    <cellStyle name="Normal 5 3 5 3 2 6" xfId="20364"/>
    <cellStyle name="Normal 5 3 5 3 3" xfId="3629"/>
    <cellStyle name="Normal 5 3 5 3 3 2" xfId="8910"/>
    <cellStyle name="Normal 5 3 5 3 3 2 2" xfId="27052"/>
    <cellStyle name="Normal 5 3 5 3 3 3" xfId="16666"/>
    <cellStyle name="Normal 5 3 5 3 3 4" xfId="21772"/>
    <cellStyle name="Normal 5 3 5 3 4" xfId="6269"/>
    <cellStyle name="Normal 5 3 5 3 4 2" xfId="24412"/>
    <cellStyle name="Normal 5 3 5 3 5" xfId="11558"/>
    <cellStyle name="Normal 5 3 5 3 6" xfId="14202"/>
    <cellStyle name="Normal 5 3 5 3 7" xfId="19132"/>
    <cellStyle name="Normal 5 3 5 4" xfId="1515"/>
    <cellStyle name="Normal 5 3 5 4 2" xfId="4157"/>
    <cellStyle name="Normal 5 3 5 4 2 2" xfId="9438"/>
    <cellStyle name="Normal 5 3 5 4 2 2 2" xfId="27580"/>
    <cellStyle name="Normal 5 3 5 4 2 3" xfId="17194"/>
    <cellStyle name="Normal 5 3 5 4 2 4" xfId="22300"/>
    <cellStyle name="Normal 5 3 5 4 3" xfId="6797"/>
    <cellStyle name="Normal 5 3 5 4 3 2" xfId="24940"/>
    <cellStyle name="Normal 5 3 5 4 4" xfId="12086"/>
    <cellStyle name="Normal 5 3 5 4 5" xfId="14730"/>
    <cellStyle name="Normal 5 3 5 4 6" xfId="19660"/>
    <cellStyle name="Normal 5 3 5 5" xfId="2924"/>
    <cellStyle name="Normal 5 3 5 5 2" xfId="8206"/>
    <cellStyle name="Normal 5 3 5 5 2 2" xfId="26348"/>
    <cellStyle name="Normal 5 3 5 5 3" xfId="15962"/>
    <cellStyle name="Normal 5 3 5 5 4" xfId="21068"/>
    <cellStyle name="Normal 5 3 5 6" xfId="5565"/>
    <cellStyle name="Normal 5 3 5 6 2" xfId="23708"/>
    <cellStyle name="Normal 5 3 5 7" xfId="10863"/>
    <cellStyle name="Normal 5 3 5 8" xfId="13498"/>
    <cellStyle name="Normal 5 3 5 9" xfId="18429"/>
    <cellStyle name="Normal 5 3 6" xfId="458"/>
    <cellStyle name="Normal 5 3 6 2" xfId="1163"/>
    <cellStyle name="Normal 5 3 6 2 2" xfId="2395"/>
    <cellStyle name="Normal 5 3 6 2 2 2" xfId="5037"/>
    <cellStyle name="Normal 5 3 6 2 2 2 2" xfId="10318"/>
    <cellStyle name="Normal 5 3 6 2 2 2 2 2" xfId="28460"/>
    <cellStyle name="Normal 5 3 6 2 2 2 3" xfId="18074"/>
    <cellStyle name="Normal 5 3 6 2 2 2 4" xfId="23180"/>
    <cellStyle name="Normal 5 3 6 2 2 3" xfId="7677"/>
    <cellStyle name="Normal 5 3 6 2 2 3 2" xfId="25820"/>
    <cellStyle name="Normal 5 3 6 2 2 4" xfId="12966"/>
    <cellStyle name="Normal 5 3 6 2 2 5" xfId="15610"/>
    <cellStyle name="Normal 5 3 6 2 2 6" xfId="20540"/>
    <cellStyle name="Normal 5 3 6 2 3" xfId="3805"/>
    <cellStyle name="Normal 5 3 6 2 3 2" xfId="9086"/>
    <cellStyle name="Normal 5 3 6 2 3 2 2" xfId="27228"/>
    <cellStyle name="Normal 5 3 6 2 3 3" xfId="16842"/>
    <cellStyle name="Normal 5 3 6 2 3 4" xfId="21948"/>
    <cellStyle name="Normal 5 3 6 2 4" xfId="6445"/>
    <cellStyle name="Normal 5 3 6 2 4 2" xfId="24588"/>
    <cellStyle name="Normal 5 3 6 2 5" xfId="11734"/>
    <cellStyle name="Normal 5 3 6 2 6" xfId="14378"/>
    <cellStyle name="Normal 5 3 6 2 7" xfId="19308"/>
    <cellStyle name="Normal 5 3 6 3" xfId="1691"/>
    <cellStyle name="Normal 5 3 6 3 2" xfId="4333"/>
    <cellStyle name="Normal 5 3 6 3 2 2" xfId="9614"/>
    <cellStyle name="Normal 5 3 6 3 2 2 2" xfId="27756"/>
    <cellStyle name="Normal 5 3 6 3 2 3" xfId="17370"/>
    <cellStyle name="Normal 5 3 6 3 2 4" xfId="22476"/>
    <cellStyle name="Normal 5 3 6 3 3" xfId="6973"/>
    <cellStyle name="Normal 5 3 6 3 3 2" xfId="25116"/>
    <cellStyle name="Normal 5 3 6 3 4" xfId="12262"/>
    <cellStyle name="Normal 5 3 6 3 5" xfId="14906"/>
    <cellStyle name="Normal 5 3 6 3 6" xfId="19836"/>
    <cellStyle name="Normal 5 3 6 4" xfId="3100"/>
    <cellStyle name="Normal 5 3 6 4 2" xfId="8382"/>
    <cellStyle name="Normal 5 3 6 4 2 2" xfId="26524"/>
    <cellStyle name="Normal 5 3 6 4 3" xfId="16138"/>
    <cellStyle name="Normal 5 3 6 4 4" xfId="21244"/>
    <cellStyle name="Normal 5 3 6 5" xfId="5741"/>
    <cellStyle name="Normal 5 3 6 5 2" xfId="23884"/>
    <cellStyle name="Normal 5 3 6 6" xfId="11034"/>
    <cellStyle name="Normal 5 3 6 7" xfId="13674"/>
    <cellStyle name="Normal 5 3 6 8" xfId="18604"/>
    <cellStyle name="Normal 5 3 7" xfId="811"/>
    <cellStyle name="Normal 5 3 7 2" xfId="2043"/>
    <cellStyle name="Normal 5 3 7 2 2" xfId="4685"/>
    <cellStyle name="Normal 5 3 7 2 2 2" xfId="9966"/>
    <cellStyle name="Normal 5 3 7 2 2 2 2" xfId="28108"/>
    <cellStyle name="Normal 5 3 7 2 2 3" xfId="17722"/>
    <cellStyle name="Normal 5 3 7 2 2 4" xfId="22828"/>
    <cellStyle name="Normal 5 3 7 2 3" xfId="7325"/>
    <cellStyle name="Normal 5 3 7 2 3 2" xfId="25468"/>
    <cellStyle name="Normal 5 3 7 2 4" xfId="12614"/>
    <cellStyle name="Normal 5 3 7 2 5" xfId="15258"/>
    <cellStyle name="Normal 5 3 7 2 6" xfId="20188"/>
    <cellStyle name="Normal 5 3 7 3" xfId="3453"/>
    <cellStyle name="Normal 5 3 7 3 2" xfId="8734"/>
    <cellStyle name="Normal 5 3 7 3 2 2" xfId="26876"/>
    <cellStyle name="Normal 5 3 7 3 3" xfId="16490"/>
    <cellStyle name="Normal 5 3 7 3 4" xfId="21596"/>
    <cellStyle name="Normal 5 3 7 4" xfId="6093"/>
    <cellStyle name="Normal 5 3 7 4 2" xfId="24236"/>
    <cellStyle name="Normal 5 3 7 5" xfId="11382"/>
    <cellStyle name="Normal 5 3 7 6" xfId="14026"/>
    <cellStyle name="Normal 5 3 7 7" xfId="18956"/>
    <cellStyle name="Normal 5 3 8" xfId="1339"/>
    <cellStyle name="Normal 5 3 8 2" xfId="3981"/>
    <cellStyle name="Normal 5 3 8 2 2" xfId="9262"/>
    <cellStyle name="Normal 5 3 8 2 2 2" xfId="27404"/>
    <cellStyle name="Normal 5 3 8 2 3" xfId="17018"/>
    <cellStyle name="Normal 5 3 8 2 4" xfId="22124"/>
    <cellStyle name="Normal 5 3 8 3" xfId="6621"/>
    <cellStyle name="Normal 5 3 8 3 2" xfId="24764"/>
    <cellStyle name="Normal 5 3 8 4" xfId="11910"/>
    <cellStyle name="Normal 5 3 8 5" xfId="14554"/>
    <cellStyle name="Normal 5 3 8 6" xfId="19484"/>
    <cellStyle name="Normal 5 3 9" xfId="2571"/>
    <cellStyle name="Normal 5 3 9 2" xfId="5213"/>
    <cellStyle name="Normal 5 3 9 2 2" xfId="10494"/>
    <cellStyle name="Normal 5 3 9 2 2 2" xfId="28636"/>
    <cellStyle name="Normal 5 3 9 2 3" xfId="23356"/>
    <cellStyle name="Normal 5 3 9 3" xfId="7853"/>
    <cellStyle name="Normal 5 3 9 3 2" xfId="25996"/>
    <cellStyle name="Normal 5 3 9 4" xfId="13142"/>
    <cellStyle name="Normal 5 3 9 5" xfId="15786"/>
    <cellStyle name="Normal 5 3 9 6" xfId="20716"/>
    <cellStyle name="Normal 5 4" xfId="62"/>
    <cellStyle name="Normal 5 4 10" xfId="10708"/>
    <cellStyle name="Normal 5 4 11" xfId="13330"/>
    <cellStyle name="Normal 5 4 12" xfId="18259"/>
    <cellStyle name="Normal 5 4 2" xfId="194"/>
    <cellStyle name="Normal 5 4 2 10" xfId="13419"/>
    <cellStyle name="Normal 5 4 2 11" xfId="18349"/>
    <cellStyle name="Normal 5 4 2 2" xfId="379"/>
    <cellStyle name="Normal 5 4 2 2 2" xfId="732"/>
    <cellStyle name="Normal 5 4 2 2 2 2" xfId="1964"/>
    <cellStyle name="Normal 5 4 2 2 2 2 2" xfId="4606"/>
    <cellStyle name="Normal 5 4 2 2 2 2 2 2" xfId="9887"/>
    <cellStyle name="Normal 5 4 2 2 2 2 2 2 2" xfId="28029"/>
    <cellStyle name="Normal 5 4 2 2 2 2 2 3" xfId="17643"/>
    <cellStyle name="Normal 5 4 2 2 2 2 2 4" xfId="22749"/>
    <cellStyle name="Normal 5 4 2 2 2 2 3" xfId="7246"/>
    <cellStyle name="Normal 5 4 2 2 2 2 3 2" xfId="25389"/>
    <cellStyle name="Normal 5 4 2 2 2 2 4" xfId="12535"/>
    <cellStyle name="Normal 5 4 2 2 2 2 5" xfId="15179"/>
    <cellStyle name="Normal 5 4 2 2 2 2 6" xfId="20109"/>
    <cellStyle name="Normal 5 4 2 2 2 3" xfId="3374"/>
    <cellStyle name="Normal 5 4 2 2 2 3 2" xfId="8655"/>
    <cellStyle name="Normal 5 4 2 2 2 3 2 2" xfId="26797"/>
    <cellStyle name="Normal 5 4 2 2 2 3 3" xfId="16411"/>
    <cellStyle name="Normal 5 4 2 2 2 3 4" xfId="21517"/>
    <cellStyle name="Normal 5 4 2 2 2 4" xfId="6014"/>
    <cellStyle name="Normal 5 4 2 2 2 4 2" xfId="24157"/>
    <cellStyle name="Normal 5 4 2 2 2 5" xfId="11303"/>
    <cellStyle name="Normal 5 4 2 2 2 6" xfId="13947"/>
    <cellStyle name="Normal 5 4 2 2 2 7" xfId="18877"/>
    <cellStyle name="Normal 5 4 2 2 3" xfId="1084"/>
    <cellStyle name="Normal 5 4 2 2 3 2" xfId="2316"/>
    <cellStyle name="Normal 5 4 2 2 3 2 2" xfId="4958"/>
    <cellStyle name="Normal 5 4 2 2 3 2 2 2" xfId="10239"/>
    <cellStyle name="Normal 5 4 2 2 3 2 2 2 2" xfId="28381"/>
    <cellStyle name="Normal 5 4 2 2 3 2 2 3" xfId="17995"/>
    <cellStyle name="Normal 5 4 2 2 3 2 2 4" xfId="23101"/>
    <cellStyle name="Normal 5 4 2 2 3 2 3" xfId="7598"/>
    <cellStyle name="Normal 5 4 2 2 3 2 3 2" xfId="25741"/>
    <cellStyle name="Normal 5 4 2 2 3 2 4" xfId="12887"/>
    <cellStyle name="Normal 5 4 2 2 3 2 5" xfId="15531"/>
    <cellStyle name="Normal 5 4 2 2 3 2 6" xfId="20461"/>
    <cellStyle name="Normal 5 4 2 2 3 3" xfId="3726"/>
    <cellStyle name="Normal 5 4 2 2 3 3 2" xfId="9007"/>
    <cellStyle name="Normal 5 4 2 2 3 3 2 2" xfId="27149"/>
    <cellStyle name="Normal 5 4 2 2 3 3 3" xfId="16763"/>
    <cellStyle name="Normal 5 4 2 2 3 3 4" xfId="21869"/>
    <cellStyle name="Normal 5 4 2 2 3 4" xfId="6366"/>
    <cellStyle name="Normal 5 4 2 2 3 4 2" xfId="24509"/>
    <cellStyle name="Normal 5 4 2 2 3 5" xfId="11655"/>
    <cellStyle name="Normal 5 4 2 2 3 6" xfId="14299"/>
    <cellStyle name="Normal 5 4 2 2 3 7" xfId="19229"/>
    <cellStyle name="Normal 5 4 2 2 4" xfId="1612"/>
    <cellStyle name="Normal 5 4 2 2 4 2" xfId="4254"/>
    <cellStyle name="Normal 5 4 2 2 4 2 2" xfId="9535"/>
    <cellStyle name="Normal 5 4 2 2 4 2 2 2" xfId="27677"/>
    <cellStyle name="Normal 5 4 2 2 4 2 3" xfId="17291"/>
    <cellStyle name="Normal 5 4 2 2 4 2 4" xfId="22397"/>
    <cellStyle name="Normal 5 4 2 2 4 3" xfId="6894"/>
    <cellStyle name="Normal 5 4 2 2 4 3 2" xfId="25037"/>
    <cellStyle name="Normal 5 4 2 2 4 4" xfId="12183"/>
    <cellStyle name="Normal 5 4 2 2 4 5" xfId="14827"/>
    <cellStyle name="Normal 5 4 2 2 4 6" xfId="19757"/>
    <cellStyle name="Normal 5 4 2 2 5" xfId="3021"/>
    <cellStyle name="Normal 5 4 2 2 5 2" xfId="8303"/>
    <cellStyle name="Normal 5 4 2 2 5 2 2" xfId="26445"/>
    <cellStyle name="Normal 5 4 2 2 5 3" xfId="16059"/>
    <cellStyle name="Normal 5 4 2 2 5 4" xfId="21165"/>
    <cellStyle name="Normal 5 4 2 2 6" xfId="5662"/>
    <cellStyle name="Normal 5 4 2 2 6 2" xfId="23805"/>
    <cellStyle name="Normal 5 4 2 2 7" xfId="10956"/>
    <cellStyle name="Normal 5 4 2 2 8" xfId="13595"/>
    <cellStyle name="Normal 5 4 2 2 9" xfId="18525"/>
    <cellStyle name="Normal 5 4 2 3" xfId="555"/>
    <cellStyle name="Normal 5 4 2 3 2" xfId="1260"/>
    <cellStyle name="Normal 5 4 2 3 2 2" xfId="2492"/>
    <cellStyle name="Normal 5 4 2 3 2 2 2" xfId="5134"/>
    <cellStyle name="Normal 5 4 2 3 2 2 2 2" xfId="10415"/>
    <cellStyle name="Normal 5 4 2 3 2 2 2 2 2" xfId="28557"/>
    <cellStyle name="Normal 5 4 2 3 2 2 2 3" xfId="18171"/>
    <cellStyle name="Normal 5 4 2 3 2 2 2 4" xfId="23277"/>
    <cellStyle name="Normal 5 4 2 3 2 2 3" xfId="7774"/>
    <cellStyle name="Normal 5 4 2 3 2 2 3 2" xfId="25917"/>
    <cellStyle name="Normal 5 4 2 3 2 2 4" xfId="13063"/>
    <cellStyle name="Normal 5 4 2 3 2 2 5" xfId="15707"/>
    <cellStyle name="Normal 5 4 2 3 2 2 6" xfId="20637"/>
    <cellStyle name="Normal 5 4 2 3 2 3" xfId="3902"/>
    <cellStyle name="Normal 5 4 2 3 2 3 2" xfId="9183"/>
    <cellStyle name="Normal 5 4 2 3 2 3 2 2" xfId="27325"/>
    <cellStyle name="Normal 5 4 2 3 2 3 3" xfId="16939"/>
    <cellStyle name="Normal 5 4 2 3 2 3 4" xfId="22045"/>
    <cellStyle name="Normal 5 4 2 3 2 4" xfId="6542"/>
    <cellStyle name="Normal 5 4 2 3 2 4 2" xfId="24685"/>
    <cellStyle name="Normal 5 4 2 3 2 5" xfId="11831"/>
    <cellStyle name="Normal 5 4 2 3 2 6" xfId="14475"/>
    <cellStyle name="Normal 5 4 2 3 2 7" xfId="19405"/>
    <cellStyle name="Normal 5 4 2 3 3" xfId="1788"/>
    <cellStyle name="Normal 5 4 2 3 3 2" xfId="4430"/>
    <cellStyle name="Normal 5 4 2 3 3 2 2" xfId="9711"/>
    <cellStyle name="Normal 5 4 2 3 3 2 2 2" xfId="27853"/>
    <cellStyle name="Normal 5 4 2 3 3 2 3" xfId="17467"/>
    <cellStyle name="Normal 5 4 2 3 3 2 4" xfId="22573"/>
    <cellStyle name="Normal 5 4 2 3 3 3" xfId="7070"/>
    <cellStyle name="Normal 5 4 2 3 3 3 2" xfId="25213"/>
    <cellStyle name="Normal 5 4 2 3 3 4" xfId="12359"/>
    <cellStyle name="Normal 5 4 2 3 3 5" xfId="15003"/>
    <cellStyle name="Normal 5 4 2 3 3 6" xfId="19933"/>
    <cellStyle name="Normal 5 4 2 3 4" xfId="3197"/>
    <cellStyle name="Normal 5 4 2 3 4 2" xfId="8479"/>
    <cellStyle name="Normal 5 4 2 3 4 2 2" xfId="26621"/>
    <cellStyle name="Normal 5 4 2 3 4 3" xfId="16235"/>
    <cellStyle name="Normal 5 4 2 3 4 4" xfId="21341"/>
    <cellStyle name="Normal 5 4 2 3 5" xfId="5838"/>
    <cellStyle name="Normal 5 4 2 3 5 2" xfId="23981"/>
    <cellStyle name="Normal 5 4 2 3 6" xfId="11128"/>
    <cellStyle name="Normal 5 4 2 3 7" xfId="13771"/>
    <cellStyle name="Normal 5 4 2 3 8" xfId="18701"/>
    <cellStyle name="Normal 5 4 2 4" xfId="908"/>
    <cellStyle name="Normal 5 4 2 4 2" xfId="2140"/>
    <cellStyle name="Normal 5 4 2 4 2 2" xfId="4782"/>
    <cellStyle name="Normal 5 4 2 4 2 2 2" xfId="10063"/>
    <cellStyle name="Normal 5 4 2 4 2 2 2 2" xfId="28205"/>
    <cellStyle name="Normal 5 4 2 4 2 2 3" xfId="17819"/>
    <cellStyle name="Normal 5 4 2 4 2 2 4" xfId="22925"/>
    <cellStyle name="Normal 5 4 2 4 2 3" xfId="7422"/>
    <cellStyle name="Normal 5 4 2 4 2 3 2" xfId="25565"/>
    <cellStyle name="Normal 5 4 2 4 2 4" xfId="12711"/>
    <cellStyle name="Normal 5 4 2 4 2 5" xfId="15355"/>
    <cellStyle name="Normal 5 4 2 4 2 6" xfId="20285"/>
    <cellStyle name="Normal 5 4 2 4 3" xfId="3550"/>
    <cellStyle name="Normal 5 4 2 4 3 2" xfId="8831"/>
    <cellStyle name="Normal 5 4 2 4 3 2 2" xfId="26973"/>
    <cellStyle name="Normal 5 4 2 4 3 3" xfId="16587"/>
    <cellStyle name="Normal 5 4 2 4 3 4" xfId="21693"/>
    <cellStyle name="Normal 5 4 2 4 4" xfId="6190"/>
    <cellStyle name="Normal 5 4 2 4 4 2" xfId="24333"/>
    <cellStyle name="Normal 5 4 2 4 5" xfId="11479"/>
    <cellStyle name="Normal 5 4 2 4 6" xfId="14123"/>
    <cellStyle name="Normal 5 4 2 4 7" xfId="19053"/>
    <cellStyle name="Normal 5 4 2 5" xfId="1436"/>
    <cellStyle name="Normal 5 4 2 5 2" xfId="4078"/>
    <cellStyle name="Normal 5 4 2 5 2 2" xfId="9359"/>
    <cellStyle name="Normal 5 4 2 5 2 2 2" xfId="27501"/>
    <cellStyle name="Normal 5 4 2 5 2 3" xfId="17115"/>
    <cellStyle name="Normal 5 4 2 5 2 4" xfId="22221"/>
    <cellStyle name="Normal 5 4 2 5 3" xfId="6718"/>
    <cellStyle name="Normal 5 4 2 5 3 2" xfId="24861"/>
    <cellStyle name="Normal 5 4 2 5 4" xfId="12007"/>
    <cellStyle name="Normal 5 4 2 5 5" xfId="14651"/>
    <cellStyle name="Normal 5 4 2 5 6" xfId="19581"/>
    <cellStyle name="Normal 5 4 2 6" xfId="2668"/>
    <cellStyle name="Normal 5 4 2 6 2" xfId="5310"/>
    <cellStyle name="Normal 5 4 2 6 2 2" xfId="10591"/>
    <cellStyle name="Normal 5 4 2 6 2 2 2" xfId="28733"/>
    <cellStyle name="Normal 5 4 2 6 2 3" xfId="23453"/>
    <cellStyle name="Normal 5 4 2 6 3" xfId="7950"/>
    <cellStyle name="Normal 5 4 2 6 3 2" xfId="26093"/>
    <cellStyle name="Normal 5 4 2 6 4" xfId="13239"/>
    <cellStyle name="Normal 5 4 2 6 5" xfId="15883"/>
    <cellStyle name="Normal 5 4 2 6 6" xfId="20813"/>
    <cellStyle name="Normal 5 4 2 7" xfId="2845"/>
    <cellStyle name="Normal 5 4 2 7 2" xfId="8127"/>
    <cellStyle name="Normal 5 4 2 7 2 2" xfId="26269"/>
    <cellStyle name="Normal 5 4 2 7 3" xfId="20989"/>
    <cellStyle name="Normal 5 4 2 8" xfId="5486"/>
    <cellStyle name="Normal 5 4 2 8 2" xfId="23629"/>
    <cellStyle name="Normal 5 4 2 9" xfId="10779"/>
    <cellStyle name="Normal 5 4 3" xfId="290"/>
    <cellStyle name="Normal 5 4 3 2" xfId="643"/>
    <cellStyle name="Normal 5 4 3 2 2" xfId="1875"/>
    <cellStyle name="Normal 5 4 3 2 2 2" xfId="4517"/>
    <cellStyle name="Normal 5 4 3 2 2 2 2" xfId="9798"/>
    <cellStyle name="Normal 5 4 3 2 2 2 2 2" xfId="27940"/>
    <cellStyle name="Normal 5 4 3 2 2 2 3" xfId="17554"/>
    <cellStyle name="Normal 5 4 3 2 2 2 4" xfId="22660"/>
    <cellStyle name="Normal 5 4 3 2 2 3" xfId="7157"/>
    <cellStyle name="Normal 5 4 3 2 2 3 2" xfId="25300"/>
    <cellStyle name="Normal 5 4 3 2 2 4" xfId="12446"/>
    <cellStyle name="Normal 5 4 3 2 2 5" xfId="15090"/>
    <cellStyle name="Normal 5 4 3 2 2 6" xfId="20020"/>
    <cellStyle name="Normal 5 4 3 2 3" xfId="3285"/>
    <cellStyle name="Normal 5 4 3 2 3 2" xfId="8566"/>
    <cellStyle name="Normal 5 4 3 2 3 2 2" xfId="26708"/>
    <cellStyle name="Normal 5 4 3 2 3 3" xfId="16322"/>
    <cellStyle name="Normal 5 4 3 2 3 4" xfId="21428"/>
    <cellStyle name="Normal 5 4 3 2 4" xfId="5925"/>
    <cellStyle name="Normal 5 4 3 2 4 2" xfId="24068"/>
    <cellStyle name="Normal 5 4 3 2 5" xfId="11214"/>
    <cellStyle name="Normal 5 4 3 2 6" xfId="13858"/>
    <cellStyle name="Normal 5 4 3 2 7" xfId="18788"/>
    <cellStyle name="Normal 5 4 3 3" xfId="995"/>
    <cellStyle name="Normal 5 4 3 3 2" xfId="2227"/>
    <cellStyle name="Normal 5 4 3 3 2 2" xfId="4869"/>
    <cellStyle name="Normal 5 4 3 3 2 2 2" xfId="10150"/>
    <cellStyle name="Normal 5 4 3 3 2 2 2 2" xfId="28292"/>
    <cellStyle name="Normal 5 4 3 3 2 2 3" xfId="17906"/>
    <cellStyle name="Normal 5 4 3 3 2 2 4" xfId="23012"/>
    <cellStyle name="Normal 5 4 3 3 2 3" xfId="7509"/>
    <cellStyle name="Normal 5 4 3 3 2 3 2" xfId="25652"/>
    <cellStyle name="Normal 5 4 3 3 2 4" xfId="12798"/>
    <cellStyle name="Normal 5 4 3 3 2 5" xfId="15442"/>
    <cellStyle name="Normal 5 4 3 3 2 6" xfId="20372"/>
    <cellStyle name="Normal 5 4 3 3 3" xfId="3637"/>
    <cellStyle name="Normal 5 4 3 3 3 2" xfId="8918"/>
    <cellStyle name="Normal 5 4 3 3 3 2 2" xfId="27060"/>
    <cellStyle name="Normal 5 4 3 3 3 3" xfId="16674"/>
    <cellStyle name="Normal 5 4 3 3 3 4" xfId="21780"/>
    <cellStyle name="Normal 5 4 3 3 4" xfId="6277"/>
    <cellStyle name="Normal 5 4 3 3 4 2" xfId="24420"/>
    <cellStyle name="Normal 5 4 3 3 5" xfId="11566"/>
    <cellStyle name="Normal 5 4 3 3 6" xfId="14210"/>
    <cellStyle name="Normal 5 4 3 3 7" xfId="19140"/>
    <cellStyle name="Normal 5 4 3 4" xfId="1523"/>
    <cellStyle name="Normal 5 4 3 4 2" xfId="4165"/>
    <cellStyle name="Normal 5 4 3 4 2 2" xfId="9446"/>
    <cellStyle name="Normal 5 4 3 4 2 2 2" xfId="27588"/>
    <cellStyle name="Normal 5 4 3 4 2 3" xfId="17202"/>
    <cellStyle name="Normal 5 4 3 4 2 4" xfId="22308"/>
    <cellStyle name="Normal 5 4 3 4 3" xfId="6805"/>
    <cellStyle name="Normal 5 4 3 4 3 2" xfId="24948"/>
    <cellStyle name="Normal 5 4 3 4 4" xfId="12094"/>
    <cellStyle name="Normal 5 4 3 4 5" xfId="14738"/>
    <cellStyle name="Normal 5 4 3 4 6" xfId="19668"/>
    <cellStyle name="Normal 5 4 3 5" xfId="2932"/>
    <cellStyle name="Normal 5 4 3 5 2" xfId="8214"/>
    <cellStyle name="Normal 5 4 3 5 2 2" xfId="26356"/>
    <cellStyle name="Normal 5 4 3 5 3" xfId="15970"/>
    <cellStyle name="Normal 5 4 3 5 4" xfId="21076"/>
    <cellStyle name="Normal 5 4 3 6" xfId="5573"/>
    <cellStyle name="Normal 5 4 3 6 2" xfId="23716"/>
    <cellStyle name="Normal 5 4 3 7" xfId="10870"/>
    <cellStyle name="Normal 5 4 3 8" xfId="13506"/>
    <cellStyle name="Normal 5 4 3 9" xfId="18436"/>
    <cellStyle name="Normal 5 4 4" xfId="468"/>
    <cellStyle name="Normal 5 4 4 2" xfId="1173"/>
    <cellStyle name="Normal 5 4 4 2 2" xfId="2405"/>
    <cellStyle name="Normal 5 4 4 2 2 2" xfId="5047"/>
    <cellStyle name="Normal 5 4 4 2 2 2 2" xfId="10328"/>
    <cellStyle name="Normal 5 4 4 2 2 2 2 2" xfId="28470"/>
    <cellStyle name="Normal 5 4 4 2 2 2 3" xfId="18084"/>
    <cellStyle name="Normal 5 4 4 2 2 2 4" xfId="23190"/>
    <cellStyle name="Normal 5 4 4 2 2 3" xfId="7687"/>
    <cellStyle name="Normal 5 4 4 2 2 3 2" xfId="25830"/>
    <cellStyle name="Normal 5 4 4 2 2 4" xfId="12976"/>
    <cellStyle name="Normal 5 4 4 2 2 5" xfId="15620"/>
    <cellStyle name="Normal 5 4 4 2 2 6" xfId="20550"/>
    <cellStyle name="Normal 5 4 4 2 3" xfId="3815"/>
    <cellStyle name="Normal 5 4 4 2 3 2" xfId="9096"/>
    <cellStyle name="Normal 5 4 4 2 3 2 2" xfId="27238"/>
    <cellStyle name="Normal 5 4 4 2 3 3" xfId="16852"/>
    <cellStyle name="Normal 5 4 4 2 3 4" xfId="21958"/>
    <cellStyle name="Normal 5 4 4 2 4" xfId="6455"/>
    <cellStyle name="Normal 5 4 4 2 4 2" xfId="24598"/>
    <cellStyle name="Normal 5 4 4 2 5" xfId="11744"/>
    <cellStyle name="Normal 5 4 4 2 6" xfId="14388"/>
    <cellStyle name="Normal 5 4 4 2 7" xfId="19318"/>
    <cellStyle name="Normal 5 4 4 3" xfId="1701"/>
    <cellStyle name="Normal 5 4 4 3 2" xfId="4343"/>
    <cellStyle name="Normal 5 4 4 3 2 2" xfId="9624"/>
    <cellStyle name="Normal 5 4 4 3 2 2 2" xfId="27766"/>
    <cellStyle name="Normal 5 4 4 3 2 3" xfId="17380"/>
    <cellStyle name="Normal 5 4 4 3 2 4" xfId="22486"/>
    <cellStyle name="Normal 5 4 4 3 3" xfId="6983"/>
    <cellStyle name="Normal 5 4 4 3 3 2" xfId="25126"/>
    <cellStyle name="Normal 5 4 4 3 4" xfId="12272"/>
    <cellStyle name="Normal 5 4 4 3 5" xfId="14916"/>
    <cellStyle name="Normal 5 4 4 3 6" xfId="19846"/>
    <cellStyle name="Normal 5 4 4 4" xfId="3110"/>
    <cellStyle name="Normal 5 4 4 4 2" xfId="8392"/>
    <cellStyle name="Normal 5 4 4 4 2 2" xfId="26534"/>
    <cellStyle name="Normal 5 4 4 4 3" xfId="16148"/>
    <cellStyle name="Normal 5 4 4 4 4" xfId="21254"/>
    <cellStyle name="Normal 5 4 4 5" xfId="5751"/>
    <cellStyle name="Normal 5 4 4 5 2" xfId="23894"/>
    <cellStyle name="Normal 5 4 4 6" xfId="11044"/>
    <cellStyle name="Normal 5 4 4 7" xfId="13684"/>
    <cellStyle name="Normal 5 4 4 8" xfId="18614"/>
    <cellStyle name="Normal 5 4 5" xfId="821"/>
    <cellStyle name="Normal 5 4 5 2" xfId="2053"/>
    <cellStyle name="Normal 5 4 5 2 2" xfId="4695"/>
    <cellStyle name="Normal 5 4 5 2 2 2" xfId="9976"/>
    <cellStyle name="Normal 5 4 5 2 2 2 2" xfId="28118"/>
    <cellStyle name="Normal 5 4 5 2 2 3" xfId="17732"/>
    <cellStyle name="Normal 5 4 5 2 2 4" xfId="22838"/>
    <cellStyle name="Normal 5 4 5 2 3" xfId="7335"/>
    <cellStyle name="Normal 5 4 5 2 3 2" xfId="25478"/>
    <cellStyle name="Normal 5 4 5 2 4" xfId="12624"/>
    <cellStyle name="Normal 5 4 5 2 5" xfId="15268"/>
    <cellStyle name="Normal 5 4 5 2 6" xfId="20198"/>
    <cellStyle name="Normal 5 4 5 3" xfId="3463"/>
    <cellStyle name="Normal 5 4 5 3 2" xfId="8744"/>
    <cellStyle name="Normal 5 4 5 3 2 2" xfId="26886"/>
    <cellStyle name="Normal 5 4 5 3 3" xfId="16500"/>
    <cellStyle name="Normal 5 4 5 3 4" xfId="21606"/>
    <cellStyle name="Normal 5 4 5 4" xfId="6103"/>
    <cellStyle name="Normal 5 4 5 4 2" xfId="24246"/>
    <cellStyle name="Normal 5 4 5 5" xfId="11392"/>
    <cellStyle name="Normal 5 4 5 6" xfId="14036"/>
    <cellStyle name="Normal 5 4 5 7" xfId="18966"/>
    <cellStyle name="Normal 5 4 6" xfId="1347"/>
    <cellStyle name="Normal 5 4 6 2" xfId="3989"/>
    <cellStyle name="Normal 5 4 6 2 2" xfId="9270"/>
    <cellStyle name="Normal 5 4 6 2 2 2" xfId="27412"/>
    <cellStyle name="Normal 5 4 6 2 3" xfId="17026"/>
    <cellStyle name="Normal 5 4 6 2 4" xfId="22132"/>
    <cellStyle name="Normal 5 4 6 3" xfId="6629"/>
    <cellStyle name="Normal 5 4 6 3 2" xfId="24772"/>
    <cellStyle name="Normal 5 4 6 4" xfId="11918"/>
    <cellStyle name="Normal 5 4 6 5" xfId="14562"/>
    <cellStyle name="Normal 5 4 6 6" xfId="19492"/>
    <cellStyle name="Normal 5 4 7" xfId="2579"/>
    <cellStyle name="Normal 5 4 7 2" xfId="5221"/>
    <cellStyle name="Normal 5 4 7 2 2" xfId="10502"/>
    <cellStyle name="Normal 5 4 7 2 2 2" xfId="28644"/>
    <cellStyle name="Normal 5 4 7 2 3" xfId="23364"/>
    <cellStyle name="Normal 5 4 7 3" xfId="7861"/>
    <cellStyle name="Normal 5 4 7 3 2" xfId="26004"/>
    <cellStyle name="Normal 5 4 7 4" xfId="13150"/>
    <cellStyle name="Normal 5 4 7 5" xfId="15794"/>
    <cellStyle name="Normal 5 4 7 6" xfId="20724"/>
    <cellStyle name="Normal 5 4 8" xfId="2758"/>
    <cellStyle name="Normal 5 4 8 2" xfId="8040"/>
    <cellStyle name="Normal 5 4 8 2 2" xfId="26182"/>
    <cellStyle name="Normal 5 4 8 3" xfId="20902"/>
    <cellStyle name="Normal 5 4 9" xfId="5399"/>
    <cellStyle name="Normal 5 4 9 2" xfId="23542"/>
    <cellStyle name="Normal 5 5" xfId="78"/>
    <cellStyle name="Normal 5 5 10" xfId="10723"/>
    <cellStyle name="Normal 5 5 11" xfId="13346"/>
    <cellStyle name="Normal 5 5 12" xfId="18275"/>
    <cellStyle name="Normal 5 5 2" xfId="208"/>
    <cellStyle name="Normal 5 5 2 10" xfId="13433"/>
    <cellStyle name="Normal 5 5 2 11" xfId="18363"/>
    <cellStyle name="Normal 5 5 2 2" xfId="393"/>
    <cellStyle name="Normal 5 5 2 2 2" xfId="746"/>
    <cellStyle name="Normal 5 5 2 2 2 2" xfId="1978"/>
    <cellStyle name="Normal 5 5 2 2 2 2 2" xfId="4620"/>
    <cellStyle name="Normal 5 5 2 2 2 2 2 2" xfId="9901"/>
    <cellStyle name="Normal 5 5 2 2 2 2 2 2 2" xfId="28043"/>
    <cellStyle name="Normal 5 5 2 2 2 2 2 3" xfId="17657"/>
    <cellStyle name="Normal 5 5 2 2 2 2 2 4" xfId="22763"/>
    <cellStyle name="Normal 5 5 2 2 2 2 3" xfId="7260"/>
    <cellStyle name="Normal 5 5 2 2 2 2 3 2" xfId="25403"/>
    <cellStyle name="Normal 5 5 2 2 2 2 4" xfId="12549"/>
    <cellStyle name="Normal 5 5 2 2 2 2 5" xfId="15193"/>
    <cellStyle name="Normal 5 5 2 2 2 2 6" xfId="20123"/>
    <cellStyle name="Normal 5 5 2 2 2 3" xfId="3388"/>
    <cellStyle name="Normal 5 5 2 2 2 3 2" xfId="8669"/>
    <cellStyle name="Normal 5 5 2 2 2 3 2 2" xfId="26811"/>
    <cellStyle name="Normal 5 5 2 2 2 3 3" xfId="16425"/>
    <cellStyle name="Normal 5 5 2 2 2 3 4" xfId="21531"/>
    <cellStyle name="Normal 5 5 2 2 2 4" xfId="6028"/>
    <cellStyle name="Normal 5 5 2 2 2 4 2" xfId="24171"/>
    <cellStyle name="Normal 5 5 2 2 2 5" xfId="11317"/>
    <cellStyle name="Normal 5 5 2 2 2 6" xfId="13961"/>
    <cellStyle name="Normal 5 5 2 2 2 7" xfId="18891"/>
    <cellStyle name="Normal 5 5 2 2 3" xfId="1098"/>
    <cellStyle name="Normal 5 5 2 2 3 2" xfId="2330"/>
    <cellStyle name="Normal 5 5 2 2 3 2 2" xfId="4972"/>
    <cellStyle name="Normal 5 5 2 2 3 2 2 2" xfId="10253"/>
    <cellStyle name="Normal 5 5 2 2 3 2 2 2 2" xfId="28395"/>
    <cellStyle name="Normal 5 5 2 2 3 2 2 3" xfId="18009"/>
    <cellStyle name="Normal 5 5 2 2 3 2 2 4" xfId="23115"/>
    <cellStyle name="Normal 5 5 2 2 3 2 3" xfId="7612"/>
    <cellStyle name="Normal 5 5 2 2 3 2 3 2" xfId="25755"/>
    <cellStyle name="Normal 5 5 2 2 3 2 4" xfId="12901"/>
    <cellStyle name="Normal 5 5 2 2 3 2 5" xfId="15545"/>
    <cellStyle name="Normal 5 5 2 2 3 2 6" xfId="20475"/>
    <cellStyle name="Normal 5 5 2 2 3 3" xfId="3740"/>
    <cellStyle name="Normal 5 5 2 2 3 3 2" xfId="9021"/>
    <cellStyle name="Normal 5 5 2 2 3 3 2 2" xfId="27163"/>
    <cellStyle name="Normal 5 5 2 2 3 3 3" xfId="16777"/>
    <cellStyle name="Normal 5 5 2 2 3 3 4" xfId="21883"/>
    <cellStyle name="Normal 5 5 2 2 3 4" xfId="6380"/>
    <cellStyle name="Normal 5 5 2 2 3 4 2" xfId="24523"/>
    <cellStyle name="Normal 5 5 2 2 3 5" xfId="11669"/>
    <cellStyle name="Normal 5 5 2 2 3 6" xfId="14313"/>
    <cellStyle name="Normal 5 5 2 2 3 7" xfId="19243"/>
    <cellStyle name="Normal 5 5 2 2 4" xfId="1626"/>
    <cellStyle name="Normal 5 5 2 2 4 2" xfId="4268"/>
    <cellStyle name="Normal 5 5 2 2 4 2 2" xfId="9549"/>
    <cellStyle name="Normal 5 5 2 2 4 2 2 2" xfId="27691"/>
    <cellStyle name="Normal 5 5 2 2 4 2 3" xfId="17305"/>
    <cellStyle name="Normal 5 5 2 2 4 2 4" xfId="22411"/>
    <cellStyle name="Normal 5 5 2 2 4 3" xfId="6908"/>
    <cellStyle name="Normal 5 5 2 2 4 3 2" xfId="25051"/>
    <cellStyle name="Normal 5 5 2 2 4 4" xfId="12197"/>
    <cellStyle name="Normal 5 5 2 2 4 5" xfId="14841"/>
    <cellStyle name="Normal 5 5 2 2 4 6" xfId="19771"/>
    <cellStyle name="Normal 5 5 2 2 5" xfId="3035"/>
    <cellStyle name="Normal 5 5 2 2 5 2" xfId="8317"/>
    <cellStyle name="Normal 5 5 2 2 5 2 2" xfId="26459"/>
    <cellStyle name="Normal 5 5 2 2 5 3" xfId="16073"/>
    <cellStyle name="Normal 5 5 2 2 5 4" xfId="21179"/>
    <cellStyle name="Normal 5 5 2 2 6" xfId="5676"/>
    <cellStyle name="Normal 5 5 2 2 6 2" xfId="23819"/>
    <cellStyle name="Normal 5 5 2 2 7" xfId="10969"/>
    <cellStyle name="Normal 5 5 2 2 8" xfId="13609"/>
    <cellStyle name="Normal 5 5 2 2 9" xfId="18539"/>
    <cellStyle name="Normal 5 5 2 3" xfId="569"/>
    <cellStyle name="Normal 5 5 2 3 2" xfId="1274"/>
    <cellStyle name="Normal 5 5 2 3 2 2" xfId="2506"/>
    <cellStyle name="Normal 5 5 2 3 2 2 2" xfId="5148"/>
    <cellStyle name="Normal 5 5 2 3 2 2 2 2" xfId="10429"/>
    <cellStyle name="Normal 5 5 2 3 2 2 2 2 2" xfId="28571"/>
    <cellStyle name="Normal 5 5 2 3 2 2 2 3" xfId="18185"/>
    <cellStyle name="Normal 5 5 2 3 2 2 2 4" xfId="23291"/>
    <cellStyle name="Normal 5 5 2 3 2 2 3" xfId="7788"/>
    <cellStyle name="Normal 5 5 2 3 2 2 3 2" xfId="25931"/>
    <cellStyle name="Normal 5 5 2 3 2 2 4" xfId="13077"/>
    <cellStyle name="Normal 5 5 2 3 2 2 5" xfId="15721"/>
    <cellStyle name="Normal 5 5 2 3 2 2 6" xfId="20651"/>
    <cellStyle name="Normal 5 5 2 3 2 3" xfId="3916"/>
    <cellStyle name="Normal 5 5 2 3 2 3 2" xfId="9197"/>
    <cellStyle name="Normal 5 5 2 3 2 3 2 2" xfId="27339"/>
    <cellStyle name="Normal 5 5 2 3 2 3 3" xfId="16953"/>
    <cellStyle name="Normal 5 5 2 3 2 3 4" xfId="22059"/>
    <cellStyle name="Normal 5 5 2 3 2 4" xfId="6556"/>
    <cellStyle name="Normal 5 5 2 3 2 4 2" xfId="24699"/>
    <cellStyle name="Normal 5 5 2 3 2 5" xfId="11845"/>
    <cellStyle name="Normal 5 5 2 3 2 6" xfId="14489"/>
    <cellStyle name="Normal 5 5 2 3 2 7" xfId="19419"/>
    <cellStyle name="Normal 5 5 2 3 3" xfId="1802"/>
    <cellStyle name="Normal 5 5 2 3 3 2" xfId="4444"/>
    <cellStyle name="Normal 5 5 2 3 3 2 2" xfId="9725"/>
    <cellStyle name="Normal 5 5 2 3 3 2 2 2" xfId="27867"/>
    <cellStyle name="Normal 5 5 2 3 3 2 3" xfId="17481"/>
    <cellStyle name="Normal 5 5 2 3 3 2 4" xfId="22587"/>
    <cellStyle name="Normal 5 5 2 3 3 3" xfId="7084"/>
    <cellStyle name="Normal 5 5 2 3 3 3 2" xfId="25227"/>
    <cellStyle name="Normal 5 5 2 3 3 4" xfId="12373"/>
    <cellStyle name="Normal 5 5 2 3 3 5" xfId="15017"/>
    <cellStyle name="Normal 5 5 2 3 3 6" xfId="19947"/>
    <cellStyle name="Normal 5 5 2 3 4" xfId="3211"/>
    <cellStyle name="Normal 5 5 2 3 4 2" xfId="8493"/>
    <cellStyle name="Normal 5 5 2 3 4 2 2" xfId="26635"/>
    <cellStyle name="Normal 5 5 2 3 4 3" xfId="16249"/>
    <cellStyle name="Normal 5 5 2 3 4 4" xfId="21355"/>
    <cellStyle name="Normal 5 5 2 3 5" xfId="5852"/>
    <cellStyle name="Normal 5 5 2 3 5 2" xfId="23995"/>
    <cellStyle name="Normal 5 5 2 3 6" xfId="11141"/>
    <cellStyle name="Normal 5 5 2 3 7" xfId="13785"/>
    <cellStyle name="Normal 5 5 2 3 8" xfId="18715"/>
    <cellStyle name="Normal 5 5 2 4" xfId="922"/>
    <cellStyle name="Normal 5 5 2 4 2" xfId="2154"/>
    <cellStyle name="Normal 5 5 2 4 2 2" xfId="4796"/>
    <cellStyle name="Normal 5 5 2 4 2 2 2" xfId="10077"/>
    <cellStyle name="Normal 5 5 2 4 2 2 2 2" xfId="28219"/>
    <cellStyle name="Normal 5 5 2 4 2 2 3" xfId="17833"/>
    <cellStyle name="Normal 5 5 2 4 2 2 4" xfId="22939"/>
    <cellStyle name="Normal 5 5 2 4 2 3" xfId="7436"/>
    <cellStyle name="Normal 5 5 2 4 2 3 2" xfId="25579"/>
    <cellStyle name="Normal 5 5 2 4 2 4" xfId="12725"/>
    <cellStyle name="Normal 5 5 2 4 2 5" xfId="15369"/>
    <cellStyle name="Normal 5 5 2 4 2 6" xfId="20299"/>
    <cellStyle name="Normal 5 5 2 4 3" xfId="3564"/>
    <cellStyle name="Normal 5 5 2 4 3 2" xfId="8845"/>
    <cellStyle name="Normal 5 5 2 4 3 2 2" xfId="26987"/>
    <cellStyle name="Normal 5 5 2 4 3 3" xfId="16601"/>
    <cellStyle name="Normal 5 5 2 4 3 4" xfId="21707"/>
    <cellStyle name="Normal 5 5 2 4 4" xfId="6204"/>
    <cellStyle name="Normal 5 5 2 4 4 2" xfId="24347"/>
    <cellStyle name="Normal 5 5 2 4 5" xfId="11493"/>
    <cellStyle name="Normal 5 5 2 4 6" xfId="14137"/>
    <cellStyle name="Normal 5 5 2 4 7" xfId="19067"/>
    <cellStyle name="Normal 5 5 2 5" xfId="1450"/>
    <cellStyle name="Normal 5 5 2 5 2" xfId="4092"/>
    <cellStyle name="Normal 5 5 2 5 2 2" xfId="9373"/>
    <cellStyle name="Normal 5 5 2 5 2 2 2" xfId="27515"/>
    <cellStyle name="Normal 5 5 2 5 2 3" xfId="17129"/>
    <cellStyle name="Normal 5 5 2 5 2 4" xfId="22235"/>
    <cellStyle name="Normal 5 5 2 5 3" xfId="6732"/>
    <cellStyle name="Normal 5 5 2 5 3 2" xfId="24875"/>
    <cellStyle name="Normal 5 5 2 5 4" xfId="12021"/>
    <cellStyle name="Normal 5 5 2 5 5" xfId="14665"/>
    <cellStyle name="Normal 5 5 2 5 6" xfId="19595"/>
    <cellStyle name="Normal 5 5 2 6" xfId="2682"/>
    <cellStyle name="Normal 5 5 2 6 2" xfId="5324"/>
    <cellStyle name="Normal 5 5 2 6 2 2" xfId="10605"/>
    <cellStyle name="Normal 5 5 2 6 2 2 2" xfId="28747"/>
    <cellStyle name="Normal 5 5 2 6 2 3" xfId="23467"/>
    <cellStyle name="Normal 5 5 2 6 3" xfId="7964"/>
    <cellStyle name="Normal 5 5 2 6 3 2" xfId="26107"/>
    <cellStyle name="Normal 5 5 2 6 4" xfId="13253"/>
    <cellStyle name="Normal 5 5 2 6 5" xfId="15897"/>
    <cellStyle name="Normal 5 5 2 6 6" xfId="20827"/>
    <cellStyle name="Normal 5 5 2 7" xfId="2859"/>
    <cellStyle name="Normal 5 5 2 7 2" xfId="8141"/>
    <cellStyle name="Normal 5 5 2 7 2 2" xfId="26283"/>
    <cellStyle name="Normal 5 5 2 7 3" xfId="21003"/>
    <cellStyle name="Normal 5 5 2 8" xfId="5500"/>
    <cellStyle name="Normal 5 5 2 8 2" xfId="23643"/>
    <cellStyle name="Normal 5 5 2 9" xfId="10793"/>
    <cellStyle name="Normal 5 5 3" xfId="306"/>
    <cellStyle name="Normal 5 5 3 2" xfId="659"/>
    <cellStyle name="Normal 5 5 3 2 2" xfId="1891"/>
    <cellStyle name="Normal 5 5 3 2 2 2" xfId="4533"/>
    <cellStyle name="Normal 5 5 3 2 2 2 2" xfId="9814"/>
    <cellStyle name="Normal 5 5 3 2 2 2 2 2" xfId="27956"/>
    <cellStyle name="Normal 5 5 3 2 2 2 3" xfId="17570"/>
    <cellStyle name="Normal 5 5 3 2 2 2 4" xfId="22676"/>
    <cellStyle name="Normal 5 5 3 2 2 3" xfId="7173"/>
    <cellStyle name="Normal 5 5 3 2 2 3 2" xfId="25316"/>
    <cellStyle name="Normal 5 5 3 2 2 4" xfId="12462"/>
    <cellStyle name="Normal 5 5 3 2 2 5" xfId="15106"/>
    <cellStyle name="Normal 5 5 3 2 2 6" xfId="20036"/>
    <cellStyle name="Normal 5 5 3 2 3" xfId="3301"/>
    <cellStyle name="Normal 5 5 3 2 3 2" xfId="8582"/>
    <cellStyle name="Normal 5 5 3 2 3 2 2" xfId="26724"/>
    <cellStyle name="Normal 5 5 3 2 3 3" xfId="16338"/>
    <cellStyle name="Normal 5 5 3 2 3 4" xfId="21444"/>
    <cellStyle name="Normal 5 5 3 2 4" xfId="5941"/>
    <cellStyle name="Normal 5 5 3 2 4 2" xfId="24084"/>
    <cellStyle name="Normal 5 5 3 2 5" xfId="11230"/>
    <cellStyle name="Normal 5 5 3 2 6" xfId="13874"/>
    <cellStyle name="Normal 5 5 3 2 7" xfId="18804"/>
    <cellStyle name="Normal 5 5 3 3" xfId="1011"/>
    <cellStyle name="Normal 5 5 3 3 2" xfId="2243"/>
    <cellStyle name="Normal 5 5 3 3 2 2" xfId="4885"/>
    <cellStyle name="Normal 5 5 3 3 2 2 2" xfId="10166"/>
    <cellStyle name="Normal 5 5 3 3 2 2 2 2" xfId="28308"/>
    <cellStyle name="Normal 5 5 3 3 2 2 3" xfId="17922"/>
    <cellStyle name="Normal 5 5 3 3 2 2 4" xfId="23028"/>
    <cellStyle name="Normal 5 5 3 3 2 3" xfId="7525"/>
    <cellStyle name="Normal 5 5 3 3 2 3 2" xfId="25668"/>
    <cellStyle name="Normal 5 5 3 3 2 4" xfId="12814"/>
    <cellStyle name="Normal 5 5 3 3 2 5" xfId="15458"/>
    <cellStyle name="Normal 5 5 3 3 2 6" xfId="20388"/>
    <cellStyle name="Normal 5 5 3 3 3" xfId="3653"/>
    <cellStyle name="Normal 5 5 3 3 3 2" xfId="8934"/>
    <cellStyle name="Normal 5 5 3 3 3 2 2" xfId="27076"/>
    <cellStyle name="Normal 5 5 3 3 3 3" xfId="16690"/>
    <cellStyle name="Normal 5 5 3 3 3 4" xfId="21796"/>
    <cellStyle name="Normal 5 5 3 3 4" xfId="6293"/>
    <cellStyle name="Normal 5 5 3 3 4 2" xfId="24436"/>
    <cellStyle name="Normal 5 5 3 3 5" xfId="11582"/>
    <cellStyle name="Normal 5 5 3 3 6" xfId="14226"/>
    <cellStyle name="Normal 5 5 3 3 7" xfId="19156"/>
    <cellStyle name="Normal 5 5 3 4" xfId="1539"/>
    <cellStyle name="Normal 5 5 3 4 2" xfId="4181"/>
    <cellStyle name="Normal 5 5 3 4 2 2" xfId="9462"/>
    <cellStyle name="Normal 5 5 3 4 2 2 2" xfId="27604"/>
    <cellStyle name="Normal 5 5 3 4 2 3" xfId="17218"/>
    <cellStyle name="Normal 5 5 3 4 2 4" xfId="22324"/>
    <cellStyle name="Normal 5 5 3 4 3" xfId="6821"/>
    <cellStyle name="Normal 5 5 3 4 3 2" xfId="24964"/>
    <cellStyle name="Normal 5 5 3 4 4" xfId="12110"/>
    <cellStyle name="Normal 5 5 3 4 5" xfId="14754"/>
    <cellStyle name="Normal 5 5 3 4 6" xfId="19684"/>
    <cellStyle name="Normal 5 5 3 5" xfId="2948"/>
    <cellStyle name="Normal 5 5 3 5 2" xfId="8230"/>
    <cellStyle name="Normal 5 5 3 5 2 2" xfId="26372"/>
    <cellStyle name="Normal 5 5 3 5 3" xfId="15986"/>
    <cellStyle name="Normal 5 5 3 5 4" xfId="21092"/>
    <cellStyle name="Normal 5 5 3 6" xfId="5589"/>
    <cellStyle name="Normal 5 5 3 6 2" xfId="23732"/>
    <cellStyle name="Normal 5 5 3 7" xfId="10884"/>
    <cellStyle name="Normal 5 5 3 8" xfId="13522"/>
    <cellStyle name="Normal 5 5 3 9" xfId="18452"/>
    <cellStyle name="Normal 5 5 4" xfId="484"/>
    <cellStyle name="Normal 5 5 4 2" xfId="1189"/>
    <cellStyle name="Normal 5 5 4 2 2" xfId="2421"/>
    <cellStyle name="Normal 5 5 4 2 2 2" xfId="5063"/>
    <cellStyle name="Normal 5 5 4 2 2 2 2" xfId="10344"/>
    <cellStyle name="Normal 5 5 4 2 2 2 2 2" xfId="28486"/>
    <cellStyle name="Normal 5 5 4 2 2 2 3" xfId="18100"/>
    <cellStyle name="Normal 5 5 4 2 2 2 4" xfId="23206"/>
    <cellStyle name="Normal 5 5 4 2 2 3" xfId="7703"/>
    <cellStyle name="Normal 5 5 4 2 2 3 2" xfId="25846"/>
    <cellStyle name="Normal 5 5 4 2 2 4" xfId="12992"/>
    <cellStyle name="Normal 5 5 4 2 2 5" xfId="15636"/>
    <cellStyle name="Normal 5 5 4 2 2 6" xfId="20566"/>
    <cellStyle name="Normal 5 5 4 2 3" xfId="3831"/>
    <cellStyle name="Normal 5 5 4 2 3 2" xfId="9112"/>
    <cellStyle name="Normal 5 5 4 2 3 2 2" xfId="27254"/>
    <cellStyle name="Normal 5 5 4 2 3 3" xfId="16868"/>
    <cellStyle name="Normal 5 5 4 2 3 4" xfId="21974"/>
    <cellStyle name="Normal 5 5 4 2 4" xfId="6471"/>
    <cellStyle name="Normal 5 5 4 2 4 2" xfId="24614"/>
    <cellStyle name="Normal 5 5 4 2 5" xfId="11760"/>
    <cellStyle name="Normal 5 5 4 2 6" xfId="14404"/>
    <cellStyle name="Normal 5 5 4 2 7" xfId="19334"/>
    <cellStyle name="Normal 5 5 4 3" xfId="1717"/>
    <cellStyle name="Normal 5 5 4 3 2" xfId="4359"/>
    <cellStyle name="Normal 5 5 4 3 2 2" xfId="9640"/>
    <cellStyle name="Normal 5 5 4 3 2 2 2" xfId="27782"/>
    <cellStyle name="Normal 5 5 4 3 2 3" xfId="17396"/>
    <cellStyle name="Normal 5 5 4 3 2 4" xfId="22502"/>
    <cellStyle name="Normal 5 5 4 3 3" xfId="6999"/>
    <cellStyle name="Normal 5 5 4 3 3 2" xfId="25142"/>
    <cellStyle name="Normal 5 5 4 3 4" xfId="12288"/>
    <cellStyle name="Normal 5 5 4 3 5" xfId="14932"/>
    <cellStyle name="Normal 5 5 4 3 6" xfId="19862"/>
    <cellStyle name="Normal 5 5 4 4" xfId="3126"/>
    <cellStyle name="Normal 5 5 4 4 2" xfId="8408"/>
    <cellStyle name="Normal 5 5 4 4 2 2" xfId="26550"/>
    <cellStyle name="Normal 5 5 4 4 3" xfId="16164"/>
    <cellStyle name="Normal 5 5 4 4 4" xfId="21270"/>
    <cellStyle name="Normal 5 5 4 5" xfId="5767"/>
    <cellStyle name="Normal 5 5 4 5 2" xfId="23910"/>
    <cellStyle name="Normal 5 5 4 6" xfId="11058"/>
    <cellStyle name="Normal 5 5 4 7" xfId="13700"/>
    <cellStyle name="Normal 5 5 4 8" xfId="18630"/>
    <cellStyle name="Normal 5 5 5" xfId="837"/>
    <cellStyle name="Normal 5 5 5 2" xfId="2069"/>
    <cellStyle name="Normal 5 5 5 2 2" xfId="4711"/>
    <cellStyle name="Normal 5 5 5 2 2 2" xfId="9992"/>
    <cellStyle name="Normal 5 5 5 2 2 2 2" xfId="28134"/>
    <cellStyle name="Normal 5 5 5 2 2 3" xfId="17748"/>
    <cellStyle name="Normal 5 5 5 2 2 4" xfId="22854"/>
    <cellStyle name="Normal 5 5 5 2 3" xfId="7351"/>
    <cellStyle name="Normal 5 5 5 2 3 2" xfId="25494"/>
    <cellStyle name="Normal 5 5 5 2 4" xfId="12640"/>
    <cellStyle name="Normal 5 5 5 2 5" xfId="15284"/>
    <cellStyle name="Normal 5 5 5 2 6" xfId="20214"/>
    <cellStyle name="Normal 5 5 5 3" xfId="3479"/>
    <cellStyle name="Normal 5 5 5 3 2" xfId="8760"/>
    <cellStyle name="Normal 5 5 5 3 2 2" xfId="26902"/>
    <cellStyle name="Normal 5 5 5 3 3" xfId="16516"/>
    <cellStyle name="Normal 5 5 5 3 4" xfId="21622"/>
    <cellStyle name="Normal 5 5 5 4" xfId="6119"/>
    <cellStyle name="Normal 5 5 5 4 2" xfId="24262"/>
    <cellStyle name="Normal 5 5 5 5" xfId="11408"/>
    <cellStyle name="Normal 5 5 5 6" xfId="14052"/>
    <cellStyle name="Normal 5 5 5 7" xfId="18982"/>
    <cellStyle name="Normal 5 5 6" xfId="1363"/>
    <cellStyle name="Normal 5 5 6 2" xfId="4005"/>
    <cellStyle name="Normal 5 5 6 2 2" xfId="9286"/>
    <cellStyle name="Normal 5 5 6 2 2 2" xfId="27428"/>
    <cellStyle name="Normal 5 5 6 2 3" xfId="17042"/>
    <cellStyle name="Normal 5 5 6 2 4" xfId="22148"/>
    <cellStyle name="Normal 5 5 6 3" xfId="6645"/>
    <cellStyle name="Normal 5 5 6 3 2" xfId="24788"/>
    <cellStyle name="Normal 5 5 6 4" xfId="11934"/>
    <cellStyle name="Normal 5 5 6 5" xfId="14578"/>
    <cellStyle name="Normal 5 5 6 6" xfId="19508"/>
    <cellStyle name="Normal 5 5 7" xfId="2595"/>
    <cellStyle name="Normal 5 5 7 2" xfId="5237"/>
    <cellStyle name="Normal 5 5 7 2 2" xfId="10518"/>
    <cellStyle name="Normal 5 5 7 2 2 2" xfId="28660"/>
    <cellStyle name="Normal 5 5 7 2 3" xfId="23380"/>
    <cellStyle name="Normal 5 5 7 3" xfId="7877"/>
    <cellStyle name="Normal 5 5 7 3 2" xfId="26020"/>
    <cellStyle name="Normal 5 5 7 4" xfId="13166"/>
    <cellStyle name="Normal 5 5 7 5" xfId="15810"/>
    <cellStyle name="Normal 5 5 7 6" xfId="20740"/>
    <cellStyle name="Normal 5 5 8" xfId="2774"/>
    <cellStyle name="Normal 5 5 8 2" xfId="8056"/>
    <cellStyle name="Normal 5 5 8 2 2" xfId="26198"/>
    <cellStyle name="Normal 5 5 8 3" xfId="20918"/>
    <cellStyle name="Normal 5 5 9" xfId="5415"/>
    <cellStyle name="Normal 5 5 9 2" xfId="23558"/>
    <cellStyle name="Normal 5 6" xfId="94"/>
    <cellStyle name="Normal 5 6 10" xfId="10739"/>
    <cellStyle name="Normal 5 6 11" xfId="13362"/>
    <cellStyle name="Normal 5 6 12" xfId="18291"/>
    <cellStyle name="Normal 5 6 2" xfId="224"/>
    <cellStyle name="Normal 5 6 2 10" xfId="13449"/>
    <cellStyle name="Normal 5 6 2 11" xfId="18379"/>
    <cellStyle name="Normal 5 6 2 2" xfId="409"/>
    <cellStyle name="Normal 5 6 2 2 2" xfId="762"/>
    <cellStyle name="Normal 5 6 2 2 2 2" xfId="1994"/>
    <cellStyle name="Normal 5 6 2 2 2 2 2" xfId="4636"/>
    <cellStyle name="Normal 5 6 2 2 2 2 2 2" xfId="9917"/>
    <cellStyle name="Normal 5 6 2 2 2 2 2 2 2" xfId="28059"/>
    <cellStyle name="Normal 5 6 2 2 2 2 2 3" xfId="17673"/>
    <cellStyle name="Normal 5 6 2 2 2 2 2 4" xfId="22779"/>
    <cellStyle name="Normal 5 6 2 2 2 2 3" xfId="7276"/>
    <cellStyle name="Normal 5 6 2 2 2 2 3 2" xfId="25419"/>
    <cellStyle name="Normal 5 6 2 2 2 2 4" xfId="12565"/>
    <cellStyle name="Normal 5 6 2 2 2 2 5" xfId="15209"/>
    <cellStyle name="Normal 5 6 2 2 2 2 6" xfId="20139"/>
    <cellStyle name="Normal 5 6 2 2 2 3" xfId="3404"/>
    <cellStyle name="Normal 5 6 2 2 2 3 2" xfId="8685"/>
    <cellStyle name="Normal 5 6 2 2 2 3 2 2" xfId="26827"/>
    <cellStyle name="Normal 5 6 2 2 2 3 3" xfId="16441"/>
    <cellStyle name="Normal 5 6 2 2 2 3 4" xfId="21547"/>
    <cellStyle name="Normal 5 6 2 2 2 4" xfId="6044"/>
    <cellStyle name="Normal 5 6 2 2 2 4 2" xfId="24187"/>
    <cellStyle name="Normal 5 6 2 2 2 5" xfId="11333"/>
    <cellStyle name="Normal 5 6 2 2 2 6" xfId="13977"/>
    <cellStyle name="Normal 5 6 2 2 2 7" xfId="18907"/>
    <cellStyle name="Normal 5 6 2 2 3" xfId="1114"/>
    <cellStyle name="Normal 5 6 2 2 3 2" xfId="2346"/>
    <cellStyle name="Normal 5 6 2 2 3 2 2" xfId="4988"/>
    <cellStyle name="Normal 5 6 2 2 3 2 2 2" xfId="10269"/>
    <cellStyle name="Normal 5 6 2 2 3 2 2 2 2" xfId="28411"/>
    <cellStyle name="Normal 5 6 2 2 3 2 2 3" xfId="18025"/>
    <cellStyle name="Normal 5 6 2 2 3 2 2 4" xfId="23131"/>
    <cellStyle name="Normal 5 6 2 2 3 2 3" xfId="7628"/>
    <cellStyle name="Normal 5 6 2 2 3 2 3 2" xfId="25771"/>
    <cellStyle name="Normal 5 6 2 2 3 2 4" xfId="12917"/>
    <cellStyle name="Normal 5 6 2 2 3 2 5" xfId="15561"/>
    <cellStyle name="Normal 5 6 2 2 3 2 6" xfId="20491"/>
    <cellStyle name="Normal 5 6 2 2 3 3" xfId="3756"/>
    <cellStyle name="Normal 5 6 2 2 3 3 2" xfId="9037"/>
    <cellStyle name="Normal 5 6 2 2 3 3 2 2" xfId="27179"/>
    <cellStyle name="Normal 5 6 2 2 3 3 3" xfId="16793"/>
    <cellStyle name="Normal 5 6 2 2 3 3 4" xfId="21899"/>
    <cellStyle name="Normal 5 6 2 2 3 4" xfId="6396"/>
    <cellStyle name="Normal 5 6 2 2 3 4 2" xfId="24539"/>
    <cellStyle name="Normal 5 6 2 2 3 5" xfId="11685"/>
    <cellStyle name="Normal 5 6 2 2 3 6" xfId="14329"/>
    <cellStyle name="Normal 5 6 2 2 3 7" xfId="19259"/>
    <cellStyle name="Normal 5 6 2 2 4" xfId="1642"/>
    <cellStyle name="Normal 5 6 2 2 4 2" xfId="4284"/>
    <cellStyle name="Normal 5 6 2 2 4 2 2" xfId="9565"/>
    <cellStyle name="Normal 5 6 2 2 4 2 2 2" xfId="27707"/>
    <cellStyle name="Normal 5 6 2 2 4 2 3" xfId="17321"/>
    <cellStyle name="Normal 5 6 2 2 4 2 4" xfId="22427"/>
    <cellStyle name="Normal 5 6 2 2 4 3" xfId="6924"/>
    <cellStyle name="Normal 5 6 2 2 4 3 2" xfId="25067"/>
    <cellStyle name="Normal 5 6 2 2 4 4" xfId="12213"/>
    <cellStyle name="Normal 5 6 2 2 4 5" xfId="14857"/>
    <cellStyle name="Normal 5 6 2 2 4 6" xfId="19787"/>
    <cellStyle name="Normal 5 6 2 2 5" xfId="3051"/>
    <cellStyle name="Normal 5 6 2 2 5 2" xfId="8333"/>
    <cellStyle name="Normal 5 6 2 2 5 2 2" xfId="26475"/>
    <cellStyle name="Normal 5 6 2 2 5 3" xfId="16089"/>
    <cellStyle name="Normal 5 6 2 2 5 4" xfId="21195"/>
    <cellStyle name="Normal 5 6 2 2 6" xfId="5692"/>
    <cellStyle name="Normal 5 6 2 2 6 2" xfId="23835"/>
    <cellStyle name="Normal 5 6 2 2 7" xfId="10985"/>
    <cellStyle name="Normal 5 6 2 2 8" xfId="13625"/>
    <cellStyle name="Normal 5 6 2 2 9" xfId="18555"/>
    <cellStyle name="Normal 5 6 2 3" xfId="585"/>
    <cellStyle name="Normal 5 6 2 3 2" xfId="1290"/>
    <cellStyle name="Normal 5 6 2 3 2 2" xfId="2522"/>
    <cellStyle name="Normal 5 6 2 3 2 2 2" xfId="5164"/>
    <cellStyle name="Normal 5 6 2 3 2 2 2 2" xfId="10445"/>
    <cellStyle name="Normal 5 6 2 3 2 2 2 2 2" xfId="28587"/>
    <cellStyle name="Normal 5 6 2 3 2 2 2 3" xfId="18201"/>
    <cellStyle name="Normal 5 6 2 3 2 2 2 4" xfId="23307"/>
    <cellStyle name="Normal 5 6 2 3 2 2 3" xfId="7804"/>
    <cellStyle name="Normal 5 6 2 3 2 2 3 2" xfId="25947"/>
    <cellStyle name="Normal 5 6 2 3 2 2 4" xfId="13093"/>
    <cellStyle name="Normal 5 6 2 3 2 2 5" xfId="15737"/>
    <cellStyle name="Normal 5 6 2 3 2 2 6" xfId="20667"/>
    <cellStyle name="Normal 5 6 2 3 2 3" xfId="3932"/>
    <cellStyle name="Normal 5 6 2 3 2 3 2" xfId="9213"/>
    <cellStyle name="Normal 5 6 2 3 2 3 2 2" xfId="27355"/>
    <cellStyle name="Normal 5 6 2 3 2 3 3" xfId="16969"/>
    <cellStyle name="Normal 5 6 2 3 2 3 4" xfId="22075"/>
    <cellStyle name="Normal 5 6 2 3 2 4" xfId="6572"/>
    <cellStyle name="Normal 5 6 2 3 2 4 2" xfId="24715"/>
    <cellStyle name="Normal 5 6 2 3 2 5" xfId="11861"/>
    <cellStyle name="Normal 5 6 2 3 2 6" xfId="14505"/>
    <cellStyle name="Normal 5 6 2 3 2 7" xfId="19435"/>
    <cellStyle name="Normal 5 6 2 3 3" xfId="1818"/>
    <cellStyle name="Normal 5 6 2 3 3 2" xfId="4460"/>
    <cellStyle name="Normal 5 6 2 3 3 2 2" xfId="9741"/>
    <cellStyle name="Normal 5 6 2 3 3 2 2 2" xfId="27883"/>
    <cellStyle name="Normal 5 6 2 3 3 2 3" xfId="17497"/>
    <cellStyle name="Normal 5 6 2 3 3 2 4" xfId="22603"/>
    <cellStyle name="Normal 5 6 2 3 3 3" xfId="7100"/>
    <cellStyle name="Normal 5 6 2 3 3 3 2" xfId="25243"/>
    <cellStyle name="Normal 5 6 2 3 3 4" xfId="12389"/>
    <cellStyle name="Normal 5 6 2 3 3 5" xfId="15033"/>
    <cellStyle name="Normal 5 6 2 3 3 6" xfId="19963"/>
    <cellStyle name="Normal 5 6 2 3 4" xfId="3227"/>
    <cellStyle name="Normal 5 6 2 3 4 2" xfId="8509"/>
    <cellStyle name="Normal 5 6 2 3 4 2 2" xfId="26651"/>
    <cellStyle name="Normal 5 6 2 3 4 3" xfId="16265"/>
    <cellStyle name="Normal 5 6 2 3 4 4" xfId="21371"/>
    <cellStyle name="Normal 5 6 2 3 5" xfId="5868"/>
    <cellStyle name="Normal 5 6 2 3 5 2" xfId="24011"/>
    <cellStyle name="Normal 5 6 2 3 6" xfId="11157"/>
    <cellStyle name="Normal 5 6 2 3 7" xfId="13801"/>
    <cellStyle name="Normal 5 6 2 3 8" xfId="18731"/>
    <cellStyle name="Normal 5 6 2 4" xfId="938"/>
    <cellStyle name="Normal 5 6 2 4 2" xfId="2170"/>
    <cellStyle name="Normal 5 6 2 4 2 2" xfId="4812"/>
    <cellStyle name="Normal 5 6 2 4 2 2 2" xfId="10093"/>
    <cellStyle name="Normal 5 6 2 4 2 2 2 2" xfId="28235"/>
    <cellStyle name="Normal 5 6 2 4 2 2 3" xfId="17849"/>
    <cellStyle name="Normal 5 6 2 4 2 2 4" xfId="22955"/>
    <cellStyle name="Normal 5 6 2 4 2 3" xfId="7452"/>
    <cellStyle name="Normal 5 6 2 4 2 3 2" xfId="25595"/>
    <cellStyle name="Normal 5 6 2 4 2 4" xfId="12741"/>
    <cellStyle name="Normal 5 6 2 4 2 5" xfId="15385"/>
    <cellStyle name="Normal 5 6 2 4 2 6" xfId="20315"/>
    <cellStyle name="Normal 5 6 2 4 3" xfId="3580"/>
    <cellStyle name="Normal 5 6 2 4 3 2" xfId="8861"/>
    <cellStyle name="Normal 5 6 2 4 3 2 2" xfId="27003"/>
    <cellStyle name="Normal 5 6 2 4 3 3" xfId="16617"/>
    <cellStyle name="Normal 5 6 2 4 3 4" xfId="21723"/>
    <cellStyle name="Normal 5 6 2 4 4" xfId="6220"/>
    <cellStyle name="Normal 5 6 2 4 4 2" xfId="24363"/>
    <cellStyle name="Normal 5 6 2 4 5" xfId="11509"/>
    <cellStyle name="Normal 5 6 2 4 6" xfId="14153"/>
    <cellStyle name="Normal 5 6 2 4 7" xfId="19083"/>
    <cellStyle name="Normal 5 6 2 5" xfId="1466"/>
    <cellStyle name="Normal 5 6 2 5 2" xfId="4108"/>
    <cellStyle name="Normal 5 6 2 5 2 2" xfId="9389"/>
    <cellStyle name="Normal 5 6 2 5 2 2 2" xfId="27531"/>
    <cellStyle name="Normal 5 6 2 5 2 3" xfId="17145"/>
    <cellStyle name="Normal 5 6 2 5 2 4" xfId="22251"/>
    <cellStyle name="Normal 5 6 2 5 3" xfId="6748"/>
    <cellStyle name="Normal 5 6 2 5 3 2" xfId="24891"/>
    <cellStyle name="Normal 5 6 2 5 4" xfId="12037"/>
    <cellStyle name="Normal 5 6 2 5 5" xfId="14681"/>
    <cellStyle name="Normal 5 6 2 5 6" xfId="19611"/>
    <cellStyle name="Normal 5 6 2 6" xfId="2698"/>
    <cellStyle name="Normal 5 6 2 6 2" xfId="5340"/>
    <cellStyle name="Normal 5 6 2 6 2 2" xfId="10621"/>
    <cellStyle name="Normal 5 6 2 6 2 2 2" xfId="28763"/>
    <cellStyle name="Normal 5 6 2 6 2 3" xfId="23483"/>
    <cellStyle name="Normal 5 6 2 6 3" xfId="7980"/>
    <cellStyle name="Normal 5 6 2 6 3 2" xfId="26123"/>
    <cellStyle name="Normal 5 6 2 6 4" xfId="13269"/>
    <cellStyle name="Normal 5 6 2 6 5" xfId="15913"/>
    <cellStyle name="Normal 5 6 2 6 6" xfId="20843"/>
    <cellStyle name="Normal 5 6 2 7" xfId="2875"/>
    <cellStyle name="Normal 5 6 2 7 2" xfId="8157"/>
    <cellStyle name="Normal 5 6 2 7 2 2" xfId="26299"/>
    <cellStyle name="Normal 5 6 2 7 3" xfId="21019"/>
    <cellStyle name="Normal 5 6 2 8" xfId="5516"/>
    <cellStyle name="Normal 5 6 2 8 2" xfId="23659"/>
    <cellStyle name="Normal 5 6 2 9" xfId="10809"/>
    <cellStyle name="Normal 5 6 3" xfId="322"/>
    <cellStyle name="Normal 5 6 3 2" xfId="675"/>
    <cellStyle name="Normal 5 6 3 2 2" xfId="1907"/>
    <cellStyle name="Normal 5 6 3 2 2 2" xfId="4549"/>
    <cellStyle name="Normal 5 6 3 2 2 2 2" xfId="9830"/>
    <cellStyle name="Normal 5 6 3 2 2 2 2 2" xfId="27972"/>
    <cellStyle name="Normal 5 6 3 2 2 2 3" xfId="17586"/>
    <cellStyle name="Normal 5 6 3 2 2 2 4" xfId="22692"/>
    <cellStyle name="Normal 5 6 3 2 2 3" xfId="7189"/>
    <cellStyle name="Normal 5 6 3 2 2 3 2" xfId="25332"/>
    <cellStyle name="Normal 5 6 3 2 2 4" xfId="12478"/>
    <cellStyle name="Normal 5 6 3 2 2 5" xfId="15122"/>
    <cellStyle name="Normal 5 6 3 2 2 6" xfId="20052"/>
    <cellStyle name="Normal 5 6 3 2 3" xfId="3317"/>
    <cellStyle name="Normal 5 6 3 2 3 2" xfId="8598"/>
    <cellStyle name="Normal 5 6 3 2 3 2 2" xfId="26740"/>
    <cellStyle name="Normal 5 6 3 2 3 3" xfId="16354"/>
    <cellStyle name="Normal 5 6 3 2 3 4" xfId="21460"/>
    <cellStyle name="Normal 5 6 3 2 4" xfId="5957"/>
    <cellStyle name="Normal 5 6 3 2 4 2" xfId="24100"/>
    <cellStyle name="Normal 5 6 3 2 5" xfId="11246"/>
    <cellStyle name="Normal 5 6 3 2 6" xfId="13890"/>
    <cellStyle name="Normal 5 6 3 2 7" xfId="18820"/>
    <cellStyle name="Normal 5 6 3 3" xfId="1027"/>
    <cellStyle name="Normal 5 6 3 3 2" xfId="2259"/>
    <cellStyle name="Normal 5 6 3 3 2 2" xfId="4901"/>
    <cellStyle name="Normal 5 6 3 3 2 2 2" xfId="10182"/>
    <cellStyle name="Normal 5 6 3 3 2 2 2 2" xfId="28324"/>
    <cellStyle name="Normal 5 6 3 3 2 2 3" xfId="17938"/>
    <cellStyle name="Normal 5 6 3 3 2 2 4" xfId="23044"/>
    <cellStyle name="Normal 5 6 3 3 2 3" xfId="7541"/>
    <cellStyle name="Normal 5 6 3 3 2 3 2" xfId="25684"/>
    <cellStyle name="Normal 5 6 3 3 2 4" xfId="12830"/>
    <cellStyle name="Normal 5 6 3 3 2 5" xfId="15474"/>
    <cellStyle name="Normal 5 6 3 3 2 6" xfId="20404"/>
    <cellStyle name="Normal 5 6 3 3 3" xfId="3669"/>
    <cellStyle name="Normal 5 6 3 3 3 2" xfId="8950"/>
    <cellStyle name="Normal 5 6 3 3 3 2 2" xfId="27092"/>
    <cellStyle name="Normal 5 6 3 3 3 3" xfId="16706"/>
    <cellStyle name="Normal 5 6 3 3 3 4" xfId="21812"/>
    <cellStyle name="Normal 5 6 3 3 4" xfId="6309"/>
    <cellStyle name="Normal 5 6 3 3 4 2" xfId="24452"/>
    <cellStyle name="Normal 5 6 3 3 5" xfId="11598"/>
    <cellStyle name="Normal 5 6 3 3 6" xfId="14242"/>
    <cellStyle name="Normal 5 6 3 3 7" xfId="19172"/>
    <cellStyle name="Normal 5 6 3 4" xfId="1555"/>
    <cellStyle name="Normal 5 6 3 4 2" xfId="4197"/>
    <cellStyle name="Normal 5 6 3 4 2 2" xfId="9478"/>
    <cellStyle name="Normal 5 6 3 4 2 2 2" xfId="27620"/>
    <cellStyle name="Normal 5 6 3 4 2 3" xfId="17234"/>
    <cellStyle name="Normal 5 6 3 4 2 4" xfId="22340"/>
    <cellStyle name="Normal 5 6 3 4 3" xfId="6837"/>
    <cellStyle name="Normal 5 6 3 4 3 2" xfId="24980"/>
    <cellStyle name="Normal 5 6 3 4 4" xfId="12126"/>
    <cellStyle name="Normal 5 6 3 4 5" xfId="14770"/>
    <cellStyle name="Normal 5 6 3 4 6" xfId="19700"/>
    <cellStyle name="Normal 5 6 3 5" xfId="2964"/>
    <cellStyle name="Normal 5 6 3 5 2" xfId="8246"/>
    <cellStyle name="Normal 5 6 3 5 2 2" xfId="26388"/>
    <cellStyle name="Normal 5 6 3 5 3" xfId="16002"/>
    <cellStyle name="Normal 5 6 3 5 4" xfId="21108"/>
    <cellStyle name="Normal 5 6 3 6" xfId="5605"/>
    <cellStyle name="Normal 5 6 3 6 2" xfId="23748"/>
    <cellStyle name="Normal 5 6 3 7" xfId="10900"/>
    <cellStyle name="Normal 5 6 3 8" xfId="13538"/>
    <cellStyle name="Normal 5 6 3 9" xfId="18468"/>
    <cellStyle name="Normal 5 6 4" xfId="498"/>
    <cellStyle name="Normal 5 6 4 2" xfId="1203"/>
    <cellStyle name="Normal 5 6 4 2 2" xfId="2435"/>
    <cellStyle name="Normal 5 6 4 2 2 2" xfId="5077"/>
    <cellStyle name="Normal 5 6 4 2 2 2 2" xfId="10358"/>
    <cellStyle name="Normal 5 6 4 2 2 2 2 2" xfId="28500"/>
    <cellStyle name="Normal 5 6 4 2 2 2 3" xfId="18114"/>
    <cellStyle name="Normal 5 6 4 2 2 2 4" xfId="23220"/>
    <cellStyle name="Normal 5 6 4 2 2 3" xfId="7717"/>
    <cellStyle name="Normal 5 6 4 2 2 3 2" xfId="25860"/>
    <cellStyle name="Normal 5 6 4 2 2 4" xfId="13006"/>
    <cellStyle name="Normal 5 6 4 2 2 5" xfId="15650"/>
    <cellStyle name="Normal 5 6 4 2 2 6" xfId="20580"/>
    <cellStyle name="Normal 5 6 4 2 3" xfId="3845"/>
    <cellStyle name="Normal 5 6 4 2 3 2" xfId="9126"/>
    <cellStyle name="Normal 5 6 4 2 3 2 2" xfId="27268"/>
    <cellStyle name="Normal 5 6 4 2 3 3" xfId="16882"/>
    <cellStyle name="Normal 5 6 4 2 3 4" xfId="21988"/>
    <cellStyle name="Normal 5 6 4 2 4" xfId="6485"/>
    <cellStyle name="Normal 5 6 4 2 4 2" xfId="24628"/>
    <cellStyle name="Normal 5 6 4 2 5" xfId="11774"/>
    <cellStyle name="Normal 5 6 4 2 6" xfId="14418"/>
    <cellStyle name="Normal 5 6 4 2 7" xfId="19348"/>
    <cellStyle name="Normal 5 6 4 3" xfId="1731"/>
    <cellStyle name="Normal 5 6 4 3 2" xfId="4373"/>
    <cellStyle name="Normal 5 6 4 3 2 2" xfId="9654"/>
    <cellStyle name="Normal 5 6 4 3 2 2 2" xfId="27796"/>
    <cellStyle name="Normal 5 6 4 3 2 3" xfId="17410"/>
    <cellStyle name="Normal 5 6 4 3 2 4" xfId="22516"/>
    <cellStyle name="Normal 5 6 4 3 3" xfId="7013"/>
    <cellStyle name="Normal 5 6 4 3 3 2" xfId="25156"/>
    <cellStyle name="Normal 5 6 4 3 4" xfId="12302"/>
    <cellStyle name="Normal 5 6 4 3 5" xfId="14946"/>
    <cellStyle name="Normal 5 6 4 3 6" xfId="19876"/>
    <cellStyle name="Normal 5 6 4 4" xfId="3140"/>
    <cellStyle name="Normal 5 6 4 4 2" xfId="8422"/>
    <cellStyle name="Normal 5 6 4 4 2 2" xfId="26564"/>
    <cellStyle name="Normal 5 6 4 4 3" xfId="16178"/>
    <cellStyle name="Normal 5 6 4 4 4" xfId="21284"/>
    <cellStyle name="Normal 5 6 4 5" xfId="5781"/>
    <cellStyle name="Normal 5 6 4 5 2" xfId="23924"/>
    <cellStyle name="Normal 5 6 4 6" xfId="11072"/>
    <cellStyle name="Normal 5 6 4 7" xfId="13714"/>
    <cellStyle name="Normal 5 6 4 8" xfId="18644"/>
    <cellStyle name="Normal 5 6 5" xfId="851"/>
    <cellStyle name="Normal 5 6 5 2" xfId="2083"/>
    <cellStyle name="Normal 5 6 5 2 2" xfId="4725"/>
    <cellStyle name="Normal 5 6 5 2 2 2" xfId="10006"/>
    <cellStyle name="Normal 5 6 5 2 2 2 2" xfId="28148"/>
    <cellStyle name="Normal 5 6 5 2 2 3" xfId="17762"/>
    <cellStyle name="Normal 5 6 5 2 2 4" xfId="22868"/>
    <cellStyle name="Normal 5 6 5 2 3" xfId="7365"/>
    <cellStyle name="Normal 5 6 5 2 3 2" xfId="25508"/>
    <cellStyle name="Normal 5 6 5 2 4" xfId="12654"/>
    <cellStyle name="Normal 5 6 5 2 5" xfId="15298"/>
    <cellStyle name="Normal 5 6 5 2 6" xfId="20228"/>
    <cellStyle name="Normal 5 6 5 3" xfId="3493"/>
    <cellStyle name="Normal 5 6 5 3 2" xfId="8774"/>
    <cellStyle name="Normal 5 6 5 3 2 2" xfId="26916"/>
    <cellStyle name="Normal 5 6 5 3 3" xfId="16530"/>
    <cellStyle name="Normal 5 6 5 3 4" xfId="21636"/>
    <cellStyle name="Normal 5 6 5 4" xfId="6133"/>
    <cellStyle name="Normal 5 6 5 4 2" xfId="24276"/>
    <cellStyle name="Normal 5 6 5 5" xfId="11422"/>
    <cellStyle name="Normal 5 6 5 6" xfId="14066"/>
    <cellStyle name="Normal 5 6 5 7" xfId="18996"/>
    <cellStyle name="Normal 5 6 6" xfId="1379"/>
    <cellStyle name="Normal 5 6 6 2" xfId="4021"/>
    <cellStyle name="Normal 5 6 6 2 2" xfId="9302"/>
    <cellStyle name="Normal 5 6 6 2 2 2" xfId="27444"/>
    <cellStyle name="Normal 5 6 6 2 3" xfId="17058"/>
    <cellStyle name="Normal 5 6 6 2 4" xfId="22164"/>
    <cellStyle name="Normal 5 6 6 3" xfId="6661"/>
    <cellStyle name="Normal 5 6 6 3 2" xfId="24804"/>
    <cellStyle name="Normal 5 6 6 4" xfId="11950"/>
    <cellStyle name="Normal 5 6 6 5" xfId="14594"/>
    <cellStyle name="Normal 5 6 6 6" xfId="19524"/>
    <cellStyle name="Normal 5 6 7" xfId="2611"/>
    <cellStyle name="Normal 5 6 7 2" xfId="5253"/>
    <cellStyle name="Normal 5 6 7 2 2" xfId="10534"/>
    <cellStyle name="Normal 5 6 7 2 2 2" xfId="28676"/>
    <cellStyle name="Normal 5 6 7 2 3" xfId="23396"/>
    <cellStyle name="Normal 5 6 7 3" xfId="7893"/>
    <cellStyle name="Normal 5 6 7 3 2" xfId="26036"/>
    <cellStyle name="Normal 5 6 7 4" xfId="13182"/>
    <cellStyle name="Normal 5 6 7 5" xfId="15826"/>
    <cellStyle name="Normal 5 6 7 6" xfId="20756"/>
    <cellStyle name="Normal 5 6 8" xfId="2788"/>
    <cellStyle name="Normal 5 6 8 2" xfId="8070"/>
    <cellStyle name="Normal 5 6 8 2 2" xfId="26212"/>
    <cellStyle name="Normal 5 6 8 3" xfId="20932"/>
    <cellStyle name="Normal 5 6 9" xfId="5429"/>
    <cellStyle name="Normal 5 6 9 2" xfId="23572"/>
    <cellStyle name="Normal 5 7" xfId="165"/>
    <cellStyle name="Normal 5 7 10" xfId="13391"/>
    <cellStyle name="Normal 5 7 11" xfId="18321"/>
    <cellStyle name="Normal 5 7 2" xfId="351"/>
    <cellStyle name="Normal 5 7 2 2" xfId="704"/>
    <cellStyle name="Normal 5 7 2 2 2" xfId="1936"/>
    <cellStyle name="Normal 5 7 2 2 2 2" xfId="4578"/>
    <cellStyle name="Normal 5 7 2 2 2 2 2" xfId="9859"/>
    <cellStyle name="Normal 5 7 2 2 2 2 2 2" xfId="28001"/>
    <cellStyle name="Normal 5 7 2 2 2 2 3" xfId="17615"/>
    <cellStyle name="Normal 5 7 2 2 2 2 4" xfId="22721"/>
    <cellStyle name="Normal 5 7 2 2 2 3" xfId="7218"/>
    <cellStyle name="Normal 5 7 2 2 2 3 2" xfId="25361"/>
    <cellStyle name="Normal 5 7 2 2 2 4" xfId="12507"/>
    <cellStyle name="Normal 5 7 2 2 2 5" xfId="15151"/>
    <cellStyle name="Normal 5 7 2 2 2 6" xfId="20081"/>
    <cellStyle name="Normal 5 7 2 2 3" xfId="3346"/>
    <cellStyle name="Normal 5 7 2 2 3 2" xfId="8627"/>
    <cellStyle name="Normal 5 7 2 2 3 2 2" xfId="26769"/>
    <cellStyle name="Normal 5 7 2 2 3 3" xfId="16383"/>
    <cellStyle name="Normal 5 7 2 2 3 4" xfId="21489"/>
    <cellStyle name="Normal 5 7 2 2 4" xfId="5986"/>
    <cellStyle name="Normal 5 7 2 2 4 2" xfId="24129"/>
    <cellStyle name="Normal 5 7 2 2 5" xfId="11275"/>
    <cellStyle name="Normal 5 7 2 2 6" xfId="13919"/>
    <cellStyle name="Normal 5 7 2 2 7" xfId="18849"/>
    <cellStyle name="Normal 5 7 2 3" xfId="1056"/>
    <cellStyle name="Normal 5 7 2 3 2" xfId="2288"/>
    <cellStyle name="Normal 5 7 2 3 2 2" xfId="4930"/>
    <cellStyle name="Normal 5 7 2 3 2 2 2" xfId="10211"/>
    <cellStyle name="Normal 5 7 2 3 2 2 2 2" xfId="28353"/>
    <cellStyle name="Normal 5 7 2 3 2 2 3" xfId="17967"/>
    <cellStyle name="Normal 5 7 2 3 2 2 4" xfId="23073"/>
    <cellStyle name="Normal 5 7 2 3 2 3" xfId="7570"/>
    <cellStyle name="Normal 5 7 2 3 2 3 2" xfId="25713"/>
    <cellStyle name="Normal 5 7 2 3 2 4" xfId="12859"/>
    <cellStyle name="Normal 5 7 2 3 2 5" xfId="15503"/>
    <cellStyle name="Normal 5 7 2 3 2 6" xfId="20433"/>
    <cellStyle name="Normal 5 7 2 3 3" xfId="3698"/>
    <cellStyle name="Normal 5 7 2 3 3 2" xfId="8979"/>
    <cellStyle name="Normal 5 7 2 3 3 2 2" xfId="27121"/>
    <cellStyle name="Normal 5 7 2 3 3 3" xfId="16735"/>
    <cellStyle name="Normal 5 7 2 3 3 4" xfId="21841"/>
    <cellStyle name="Normal 5 7 2 3 4" xfId="6338"/>
    <cellStyle name="Normal 5 7 2 3 4 2" xfId="24481"/>
    <cellStyle name="Normal 5 7 2 3 5" xfId="11627"/>
    <cellStyle name="Normal 5 7 2 3 6" xfId="14271"/>
    <cellStyle name="Normal 5 7 2 3 7" xfId="19201"/>
    <cellStyle name="Normal 5 7 2 4" xfId="1584"/>
    <cellStyle name="Normal 5 7 2 4 2" xfId="4226"/>
    <cellStyle name="Normal 5 7 2 4 2 2" xfId="9507"/>
    <cellStyle name="Normal 5 7 2 4 2 2 2" xfId="27649"/>
    <cellStyle name="Normal 5 7 2 4 2 3" xfId="17263"/>
    <cellStyle name="Normal 5 7 2 4 2 4" xfId="22369"/>
    <cellStyle name="Normal 5 7 2 4 3" xfId="6866"/>
    <cellStyle name="Normal 5 7 2 4 3 2" xfId="25009"/>
    <cellStyle name="Normal 5 7 2 4 4" xfId="12155"/>
    <cellStyle name="Normal 5 7 2 4 5" xfId="14799"/>
    <cellStyle name="Normal 5 7 2 4 6" xfId="19729"/>
    <cellStyle name="Normal 5 7 2 5" xfId="2993"/>
    <cellStyle name="Normal 5 7 2 5 2" xfId="8275"/>
    <cellStyle name="Normal 5 7 2 5 2 2" xfId="26417"/>
    <cellStyle name="Normal 5 7 2 5 3" xfId="16031"/>
    <cellStyle name="Normal 5 7 2 5 4" xfId="21137"/>
    <cellStyle name="Normal 5 7 2 6" xfId="5634"/>
    <cellStyle name="Normal 5 7 2 6 2" xfId="23777"/>
    <cellStyle name="Normal 5 7 2 7" xfId="10929"/>
    <cellStyle name="Normal 5 7 2 8" xfId="13567"/>
    <cellStyle name="Normal 5 7 2 9" xfId="18497"/>
    <cellStyle name="Normal 5 7 3" xfId="527"/>
    <cellStyle name="Normal 5 7 3 2" xfId="1232"/>
    <cellStyle name="Normal 5 7 3 2 2" xfId="2464"/>
    <cellStyle name="Normal 5 7 3 2 2 2" xfId="5106"/>
    <cellStyle name="Normal 5 7 3 2 2 2 2" xfId="10387"/>
    <cellStyle name="Normal 5 7 3 2 2 2 2 2" xfId="28529"/>
    <cellStyle name="Normal 5 7 3 2 2 2 3" xfId="18143"/>
    <cellStyle name="Normal 5 7 3 2 2 2 4" xfId="23249"/>
    <cellStyle name="Normal 5 7 3 2 2 3" xfId="7746"/>
    <cellStyle name="Normal 5 7 3 2 2 3 2" xfId="25889"/>
    <cellStyle name="Normal 5 7 3 2 2 4" xfId="13035"/>
    <cellStyle name="Normal 5 7 3 2 2 5" xfId="15679"/>
    <cellStyle name="Normal 5 7 3 2 2 6" xfId="20609"/>
    <cellStyle name="Normal 5 7 3 2 3" xfId="3874"/>
    <cellStyle name="Normal 5 7 3 2 3 2" xfId="9155"/>
    <cellStyle name="Normal 5 7 3 2 3 2 2" xfId="27297"/>
    <cellStyle name="Normal 5 7 3 2 3 3" xfId="16911"/>
    <cellStyle name="Normal 5 7 3 2 3 4" xfId="22017"/>
    <cellStyle name="Normal 5 7 3 2 4" xfId="6514"/>
    <cellStyle name="Normal 5 7 3 2 4 2" xfId="24657"/>
    <cellStyle name="Normal 5 7 3 2 5" xfId="11803"/>
    <cellStyle name="Normal 5 7 3 2 6" xfId="14447"/>
    <cellStyle name="Normal 5 7 3 2 7" xfId="19377"/>
    <cellStyle name="Normal 5 7 3 3" xfId="1760"/>
    <cellStyle name="Normal 5 7 3 3 2" xfId="4402"/>
    <cellStyle name="Normal 5 7 3 3 2 2" xfId="9683"/>
    <cellStyle name="Normal 5 7 3 3 2 2 2" xfId="27825"/>
    <cellStyle name="Normal 5 7 3 3 2 3" xfId="17439"/>
    <cellStyle name="Normal 5 7 3 3 2 4" xfId="22545"/>
    <cellStyle name="Normal 5 7 3 3 3" xfId="7042"/>
    <cellStyle name="Normal 5 7 3 3 3 2" xfId="25185"/>
    <cellStyle name="Normal 5 7 3 3 4" xfId="12331"/>
    <cellStyle name="Normal 5 7 3 3 5" xfId="14975"/>
    <cellStyle name="Normal 5 7 3 3 6" xfId="19905"/>
    <cellStyle name="Normal 5 7 3 4" xfId="3169"/>
    <cellStyle name="Normal 5 7 3 4 2" xfId="8451"/>
    <cellStyle name="Normal 5 7 3 4 2 2" xfId="26593"/>
    <cellStyle name="Normal 5 7 3 4 3" xfId="16207"/>
    <cellStyle name="Normal 5 7 3 4 4" xfId="21313"/>
    <cellStyle name="Normal 5 7 3 5" xfId="5810"/>
    <cellStyle name="Normal 5 7 3 5 2" xfId="23953"/>
    <cellStyle name="Normal 5 7 3 6" xfId="11101"/>
    <cellStyle name="Normal 5 7 3 7" xfId="13743"/>
    <cellStyle name="Normal 5 7 3 8" xfId="18673"/>
    <cellStyle name="Normal 5 7 4" xfId="880"/>
    <cellStyle name="Normal 5 7 4 2" xfId="2112"/>
    <cellStyle name="Normal 5 7 4 2 2" xfId="4754"/>
    <cellStyle name="Normal 5 7 4 2 2 2" xfId="10035"/>
    <cellStyle name="Normal 5 7 4 2 2 2 2" xfId="28177"/>
    <cellStyle name="Normal 5 7 4 2 2 3" xfId="17791"/>
    <cellStyle name="Normal 5 7 4 2 2 4" xfId="22897"/>
    <cellStyle name="Normal 5 7 4 2 3" xfId="7394"/>
    <cellStyle name="Normal 5 7 4 2 3 2" xfId="25537"/>
    <cellStyle name="Normal 5 7 4 2 4" xfId="12683"/>
    <cellStyle name="Normal 5 7 4 2 5" xfId="15327"/>
    <cellStyle name="Normal 5 7 4 2 6" xfId="20257"/>
    <cellStyle name="Normal 5 7 4 3" xfId="3522"/>
    <cellStyle name="Normal 5 7 4 3 2" xfId="8803"/>
    <cellStyle name="Normal 5 7 4 3 2 2" xfId="26945"/>
    <cellStyle name="Normal 5 7 4 3 3" xfId="16559"/>
    <cellStyle name="Normal 5 7 4 3 4" xfId="21665"/>
    <cellStyle name="Normal 5 7 4 4" xfId="6162"/>
    <cellStyle name="Normal 5 7 4 4 2" xfId="24305"/>
    <cellStyle name="Normal 5 7 4 5" xfId="11451"/>
    <cellStyle name="Normal 5 7 4 6" xfId="14095"/>
    <cellStyle name="Normal 5 7 4 7" xfId="19025"/>
    <cellStyle name="Normal 5 7 5" xfId="1408"/>
    <cellStyle name="Normal 5 7 5 2" xfId="4050"/>
    <cellStyle name="Normal 5 7 5 2 2" xfId="9331"/>
    <cellStyle name="Normal 5 7 5 2 2 2" xfId="27473"/>
    <cellStyle name="Normal 5 7 5 2 3" xfId="17087"/>
    <cellStyle name="Normal 5 7 5 2 4" xfId="22193"/>
    <cellStyle name="Normal 5 7 5 3" xfId="6690"/>
    <cellStyle name="Normal 5 7 5 3 2" xfId="24833"/>
    <cellStyle name="Normal 5 7 5 4" xfId="11979"/>
    <cellStyle name="Normal 5 7 5 5" xfId="14623"/>
    <cellStyle name="Normal 5 7 5 6" xfId="19553"/>
    <cellStyle name="Normal 5 7 6" xfId="2640"/>
    <cellStyle name="Normal 5 7 6 2" xfId="5282"/>
    <cellStyle name="Normal 5 7 6 2 2" xfId="10563"/>
    <cellStyle name="Normal 5 7 6 2 2 2" xfId="28705"/>
    <cellStyle name="Normal 5 7 6 2 3" xfId="23425"/>
    <cellStyle name="Normal 5 7 6 3" xfId="7922"/>
    <cellStyle name="Normal 5 7 6 3 2" xfId="26065"/>
    <cellStyle name="Normal 5 7 6 4" xfId="13211"/>
    <cellStyle name="Normal 5 7 6 5" xfId="15855"/>
    <cellStyle name="Normal 5 7 6 6" xfId="20785"/>
    <cellStyle name="Normal 5 7 7" xfId="2817"/>
    <cellStyle name="Normal 5 7 7 2" xfId="8099"/>
    <cellStyle name="Normal 5 7 7 2 2" xfId="26241"/>
    <cellStyle name="Normal 5 7 7 3" xfId="20961"/>
    <cellStyle name="Normal 5 7 8" xfId="5458"/>
    <cellStyle name="Normal 5 7 8 2" xfId="23601"/>
    <cellStyle name="Normal 5 7 9" xfId="10751"/>
    <cellStyle name="Normal 5 8" xfId="263"/>
    <cellStyle name="Normal 5 8 2" xfId="615"/>
    <cellStyle name="Normal 5 8 2 2" xfId="1847"/>
    <cellStyle name="Normal 5 8 2 2 2" xfId="4489"/>
    <cellStyle name="Normal 5 8 2 2 2 2" xfId="9770"/>
    <cellStyle name="Normal 5 8 2 2 2 2 2" xfId="27912"/>
    <cellStyle name="Normal 5 8 2 2 2 3" xfId="17526"/>
    <cellStyle name="Normal 5 8 2 2 2 4" xfId="22632"/>
    <cellStyle name="Normal 5 8 2 2 3" xfId="7129"/>
    <cellStyle name="Normal 5 8 2 2 3 2" xfId="25272"/>
    <cellStyle name="Normal 5 8 2 2 4" xfId="12418"/>
    <cellStyle name="Normal 5 8 2 2 5" xfId="15062"/>
    <cellStyle name="Normal 5 8 2 2 6" xfId="19992"/>
    <cellStyle name="Normal 5 8 2 3" xfId="3257"/>
    <cellStyle name="Normal 5 8 2 3 2" xfId="8538"/>
    <cellStyle name="Normal 5 8 2 3 2 2" xfId="26680"/>
    <cellStyle name="Normal 5 8 2 3 3" xfId="16294"/>
    <cellStyle name="Normal 5 8 2 3 4" xfId="21400"/>
    <cellStyle name="Normal 5 8 2 4" xfId="5897"/>
    <cellStyle name="Normal 5 8 2 4 2" xfId="24040"/>
    <cellStyle name="Normal 5 8 2 5" xfId="11186"/>
    <cellStyle name="Normal 5 8 2 6" xfId="13830"/>
    <cellStyle name="Normal 5 8 2 7" xfId="18760"/>
    <cellStyle name="Normal 5 8 3" xfId="967"/>
    <cellStyle name="Normal 5 8 3 2" xfId="2199"/>
    <cellStyle name="Normal 5 8 3 2 2" xfId="4841"/>
    <cellStyle name="Normal 5 8 3 2 2 2" xfId="10122"/>
    <cellStyle name="Normal 5 8 3 2 2 2 2" xfId="28264"/>
    <cellStyle name="Normal 5 8 3 2 2 3" xfId="17878"/>
    <cellStyle name="Normal 5 8 3 2 2 4" xfId="22984"/>
    <cellStyle name="Normal 5 8 3 2 3" xfId="7481"/>
    <cellStyle name="Normal 5 8 3 2 3 2" xfId="25624"/>
    <cellStyle name="Normal 5 8 3 2 4" xfId="12770"/>
    <cellStyle name="Normal 5 8 3 2 5" xfId="15414"/>
    <cellStyle name="Normal 5 8 3 2 6" xfId="20344"/>
    <cellStyle name="Normal 5 8 3 3" xfId="3609"/>
    <cellStyle name="Normal 5 8 3 3 2" xfId="8890"/>
    <cellStyle name="Normal 5 8 3 3 2 2" xfId="27032"/>
    <cellStyle name="Normal 5 8 3 3 3" xfId="16646"/>
    <cellStyle name="Normal 5 8 3 3 4" xfId="21752"/>
    <cellStyle name="Normal 5 8 3 4" xfId="6249"/>
    <cellStyle name="Normal 5 8 3 4 2" xfId="24392"/>
    <cellStyle name="Normal 5 8 3 5" xfId="11538"/>
    <cellStyle name="Normal 5 8 3 6" xfId="14182"/>
    <cellStyle name="Normal 5 8 3 7" xfId="19112"/>
    <cellStyle name="Normal 5 8 4" xfId="1495"/>
    <cellStyle name="Normal 5 8 4 2" xfId="4137"/>
    <cellStyle name="Normal 5 8 4 2 2" xfId="9418"/>
    <cellStyle name="Normal 5 8 4 2 2 2" xfId="27560"/>
    <cellStyle name="Normal 5 8 4 2 3" xfId="17174"/>
    <cellStyle name="Normal 5 8 4 2 4" xfId="22280"/>
    <cellStyle name="Normal 5 8 4 3" xfId="6777"/>
    <cellStyle name="Normal 5 8 4 3 2" xfId="24920"/>
    <cellStyle name="Normal 5 8 4 4" xfId="12066"/>
    <cellStyle name="Normal 5 8 4 5" xfId="14710"/>
    <cellStyle name="Normal 5 8 4 6" xfId="19640"/>
    <cellStyle name="Normal 5 8 5" xfId="2904"/>
    <cellStyle name="Normal 5 8 5 2" xfId="8186"/>
    <cellStyle name="Normal 5 8 5 2 2" xfId="26328"/>
    <cellStyle name="Normal 5 8 5 3" xfId="15942"/>
    <cellStyle name="Normal 5 8 5 4" xfId="21048"/>
    <cellStyle name="Normal 5 8 6" xfId="5545"/>
    <cellStyle name="Normal 5 8 6 2" xfId="23688"/>
    <cellStyle name="Normal 5 8 7" xfId="10843"/>
    <cellStyle name="Normal 5 8 8" xfId="13478"/>
    <cellStyle name="Normal 5 8 9" xfId="18409"/>
    <cellStyle name="Normal 5 9" xfId="451"/>
    <cellStyle name="Normal 5 9 2" xfId="1156"/>
    <cellStyle name="Normal 5 9 2 2" xfId="2388"/>
    <cellStyle name="Normal 5 9 2 2 2" xfId="5030"/>
    <cellStyle name="Normal 5 9 2 2 2 2" xfId="10311"/>
    <cellStyle name="Normal 5 9 2 2 2 2 2" xfId="28453"/>
    <cellStyle name="Normal 5 9 2 2 2 3" xfId="18067"/>
    <cellStyle name="Normal 5 9 2 2 2 4" xfId="23173"/>
    <cellStyle name="Normal 5 9 2 2 3" xfId="7670"/>
    <cellStyle name="Normal 5 9 2 2 3 2" xfId="25813"/>
    <cellStyle name="Normal 5 9 2 2 4" xfId="12959"/>
    <cellStyle name="Normal 5 9 2 2 5" xfId="15603"/>
    <cellStyle name="Normal 5 9 2 2 6" xfId="20533"/>
    <cellStyle name="Normal 5 9 2 3" xfId="3798"/>
    <cellStyle name="Normal 5 9 2 3 2" xfId="9079"/>
    <cellStyle name="Normal 5 9 2 3 2 2" xfId="27221"/>
    <cellStyle name="Normal 5 9 2 3 3" xfId="16835"/>
    <cellStyle name="Normal 5 9 2 3 4" xfId="21941"/>
    <cellStyle name="Normal 5 9 2 4" xfId="6438"/>
    <cellStyle name="Normal 5 9 2 4 2" xfId="24581"/>
    <cellStyle name="Normal 5 9 2 5" xfId="11727"/>
    <cellStyle name="Normal 5 9 2 6" xfId="14371"/>
    <cellStyle name="Normal 5 9 2 7" xfId="19301"/>
    <cellStyle name="Normal 5 9 3" xfId="1684"/>
    <cellStyle name="Normal 5 9 3 2" xfId="4326"/>
    <cellStyle name="Normal 5 9 3 2 2" xfId="9607"/>
    <cellStyle name="Normal 5 9 3 2 2 2" xfId="27749"/>
    <cellStyle name="Normal 5 9 3 2 3" xfId="17363"/>
    <cellStyle name="Normal 5 9 3 2 4" xfId="22469"/>
    <cellStyle name="Normal 5 9 3 3" xfId="6966"/>
    <cellStyle name="Normal 5 9 3 3 2" xfId="25109"/>
    <cellStyle name="Normal 5 9 3 4" xfId="12255"/>
    <cellStyle name="Normal 5 9 3 5" xfId="14899"/>
    <cellStyle name="Normal 5 9 3 6" xfId="19829"/>
    <cellStyle name="Normal 5 9 4" xfId="3093"/>
    <cellStyle name="Normal 5 9 4 2" xfId="8375"/>
    <cellStyle name="Normal 5 9 4 2 2" xfId="26517"/>
    <cellStyle name="Normal 5 9 4 3" xfId="16131"/>
    <cellStyle name="Normal 5 9 4 4" xfId="21237"/>
    <cellStyle name="Normal 5 9 5" xfId="5734"/>
    <cellStyle name="Normal 5 9 5 2" xfId="23877"/>
    <cellStyle name="Normal 5 9 6" xfId="11027"/>
    <cellStyle name="Normal 5 9 7" xfId="13667"/>
    <cellStyle name="Normal 5 9 8" xfId="18597"/>
    <cellStyle name="Normal 6" xfId="46"/>
    <cellStyle name="Normal 6 10" xfId="806"/>
    <cellStyle name="Normal 6 10 2" xfId="2038"/>
    <cellStyle name="Normal 6 10 2 2" xfId="4680"/>
    <cellStyle name="Normal 6 10 2 2 2" xfId="9961"/>
    <cellStyle name="Normal 6 10 2 2 2 2" xfId="28103"/>
    <cellStyle name="Normal 6 10 2 2 3" xfId="17717"/>
    <cellStyle name="Normal 6 10 2 2 4" xfId="22823"/>
    <cellStyle name="Normal 6 10 2 3" xfId="7320"/>
    <cellStyle name="Normal 6 10 2 3 2" xfId="25463"/>
    <cellStyle name="Normal 6 10 2 4" xfId="12609"/>
    <cellStyle name="Normal 6 10 2 5" xfId="15253"/>
    <cellStyle name="Normal 6 10 2 6" xfId="20183"/>
    <cellStyle name="Normal 6 10 3" xfId="3448"/>
    <cellStyle name="Normal 6 10 3 2" xfId="8729"/>
    <cellStyle name="Normal 6 10 3 2 2" xfId="26871"/>
    <cellStyle name="Normal 6 10 3 3" xfId="16485"/>
    <cellStyle name="Normal 6 10 3 4" xfId="21591"/>
    <cellStyle name="Normal 6 10 4" xfId="6088"/>
    <cellStyle name="Normal 6 10 4 2" xfId="24231"/>
    <cellStyle name="Normal 6 10 5" xfId="11377"/>
    <cellStyle name="Normal 6 10 6" xfId="14021"/>
    <cellStyle name="Normal 6 10 7" xfId="18951"/>
    <cellStyle name="Normal 6 11" xfId="1334"/>
    <cellStyle name="Normal 6 11 2" xfId="3976"/>
    <cellStyle name="Normal 6 11 2 2" xfId="9257"/>
    <cellStyle name="Normal 6 11 2 2 2" xfId="27399"/>
    <cellStyle name="Normal 6 11 2 3" xfId="17013"/>
    <cellStyle name="Normal 6 11 2 4" xfId="22119"/>
    <cellStyle name="Normal 6 11 3" xfId="6616"/>
    <cellStyle name="Normal 6 11 3 2" xfId="24759"/>
    <cellStyle name="Normal 6 11 4" xfId="11905"/>
    <cellStyle name="Normal 6 11 5" xfId="14549"/>
    <cellStyle name="Normal 6 11 6" xfId="19479"/>
    <cellStyle name="Normal 6 12" xfId="2566"/>
    <cellStyle name="Normal 6 12 2" xfId="5208"/>
    <cellStyle name="Normal 6 12 2 2" xfId="10489"/>
    <cellStyle name="Normal 6 12 2 2 2" xfId="28631"/>
    <cellStyle name="Normal 6 12 2 3" xfId="23351"/>
    <cellStyle name="Normal 6 12 3" xfId="7848"/>
    <cellStyle name="Normal 6 12 3 2" xfId="25991"/>
    <cellStyle name="Normal 6 12 4" xfId="13137"/>
    <cellStyle name="Normal 6 12 5" xfId="15781"/>
    <cellStyle name="Normal 6 12 6" xfId="20711"/>
    <cellStyle name="Normal 6 13" xfId="2742"/>
    <cellStyle name="Normal 6 13 2" xfId="8024"/>
    <cellStyle name="Normal 6 13 2 2" xfId="26167"/>
    <cellStyle name="Normal 6 13 3" xfId="20887"/>
    <cellStyle name="Normal 6 14" xfId="5384"/>
    <cellStyle name="Normal 6 14 2" xfId="23527"/>
    <cellStyle name="Normal 6 15" xfId="13317"/>
    <cellStyle name="Normal 6 16" xfId="18245"/>
    <cellStyle name="Normal 6 2" xfId="54"/>
    <cellStyle name="Normal 6 2 10" xfId="1341"/>
    <cellStyle name="Normal 6 2 10 2" xfId="3983"/>
    <cellStyle name="Normal 6 2 10 2 2" xfId="9264"/>
    <cellStyle name="Normal 6 2 10 2 2 2" xfId="27406"/>
    <cellStyle name="Normal 6 2 10 2 3" xfId="17020"/>
    <cellStyle name="Normal 6 2 10 2 4" xfId="22126"/>
    <cellStyle name="Normal 6 2 10 3" xfId="6623"/>
    <cellStyle name="Normal 6 2 10 3 2" xfId="24766"/>
    <cellStyle name="Normal 6 2 10 4" xfId="11912"/>
    <cellStyle name="Normal 6 2 10 5" xfId="14556"/>
    <cellStyle name="Normal 6 2 10 6" xfId="19486"/>
    <cellStyle name="Normal 6 2 11" xfId="2573"/>
    <cellStyle name="Normal 6 2 11 2" xfId="5215"/>
    <cellStyle name="Normal 6 2 11 2 2" xfId="10496"/>
    <cellStyle name="Normal 6 2 11 2 2 2" xfId="28638"/>
    <cellStyle name="Normal 6 2 11 2 3" xfId="23358"/>
    <cellStyle name="Normal 6 2 11 3" xfId="7855"/>
    <cellStyle name="Normal 6 2 11 3 2" xfId="25998"/>
    <cellStyle name="Normal 6 2 11 4" xfId="13144"/>
    <cellStyle name="Normal 6 2 11 5" xfId="15788"/>
    <cellStyle name="Normal 6 2 11 6" xfId="20718"/>
    <cellStyle name="Normal 6 2 12" xfId="2749"/>
    <cellStyle name="Normal 6 2 12 2" xfId="8031"/>
    <cellStyle name="Normal 6 2 12 2 2" xfId="26174"/>
    <cellStyle name="Normal 6 2 12 3" xfId="20894"/>
    <cellStyle name="Normal 6 2 13" xfId="5391"/>
    <cellStyle name="Normal 6 2 13 2" xfId="23534"/>
    <cellStyle name="Normal 6 2 14" xfId="13324"/>
    <cellStyle name="Normal 6 2 15" xfId="18253"/>
    <cellStyle name="Normal 6 2 2" xfId="72"/>
    <cellStyle name="Normal 6 2 2 10" xfId="10717"/>
    <cellStyle name="Normal 6 2 2 11" xfId="13340"/>
    <cellStyle name="Normal 6 2 2 12" xfId="18269"/>
    <cellStyle name="Normal 6 2 2 2" xfId="202"/>
    <cellStyle name="Normal 6 2 2 2 10" xfId="13427"/>
    <cellStyle name="Normal 6 2 2 2 11" xfId="18357"/>
    <cellStyle name="Normal 6 2 2 2 2" xfId="387"/>
    <cellStyle name="Normal 6 2 2 2 2 2" xfId="740"/>
    <cellStyle name="Normal 6 2 2 2 2 2 2" xfId="1972"/>
    <cellStyle name="Normal 6 2 2 2 2 2 2 2" xfId="4614"/>
    <cellStyle name="Normal 6 2 2 2 2 2 2 2 2" xfId="9895"/>
    <cellStyle name="Normal 6 2 2 2 2 2 2 2 2 2" xfId="28037"/>
    <cellStyle name="Normal 6 2 2 2 2 2 2 2 3" xfId="17651"/>
    <cellStyle name="Normal 6 2 2 2 2 2 2 2 4" xfId="22757"/>
    <cellStyle name="Normal 6 2 2 2 2 2 2 3" xfId="7254"/>
    <cellStyle name="Normal 6 2 2 2 2 2 2 3 2" xfId="25397"/>
    <cellStyle name="Normal 6 2 2 2 2 2 2 4" xfId="12543"/>
    <cellStyle name="Normal 6 2 2 2 2 2 2 5" xfId="15187"/>
    <cellStyle name="Normal 6 2 2 2 2 2 2 6" xfId="20117"/>
    <cellStyle name="Normal 6 2 2 2 2 2 3" xfId="3382"/>
    <cellStyle name="Normal 6 2 2 2 2 2 3 2" xfId="8663"/>
    <cellStyle name="Normal 6 2 2 2 2 2 3 2 2" xfId="26805"/>
    <cellStyle name="Normal 6 2 2 2 2 2 3 3" xfId="16419"/>
    <cellStyle name="Normal 6 2 2 2 2 2 3 4" xfId="21525"/>
    <cellStyle name="Normal 6 2 2 2 2 2 4" xfId="6022"/>
    <cellStyle name="Normal 6 2 2 2 2 2 4 2" xfId="24165"/>
    <cellStyle name="Normal 6 2 2 2 2 2 5" xfId="11311"/>
    <cellStyle name="Normal 6 2 2 2 2 2 6" xfId="13955"/>
    <cellStyle name="Normal 6 2 2 2 2 2 7" xfId="18885"/>
    <cellStyle name="Normal 6 2 2 2 2 3" xfId="1092"/>
    <cellStyle name="Normal 6 2 2 2 2 3 2" xfId="2324"/>
    <cellStyle name="Normal 6 2 2 2 2 3 2 2" xfId="4966"/>
    <cellStyle name="Normal 6 2 2 2 2 3 2 2 2" xfId="10247"/>
    <cellStyle name="Normal 6 2 2 2 2 3 2 2 2 2" xfId="28389"/>
    <cellStyle name="Normal 6 2 2 2 2 3 2 2 3" xfId="18003"/>
    <cellStyle name="Normal 6 2 2 2 2 3 2 2 4" xfId="23109"/>
    <cellStyle name="Normal 6 2 2 2 2 3 2 3" xfId="7606"/>
    <cellStyle name="Normal 6 2 2 2 2 3 2 3 2" xfId="25749"/>
    <cellStyle name="Normal 6 2 2 2 2 3 2 4" xfId="12895"/>
    <cellStyle name="Normal 6 2 2 2 2 3 2 5" xfId="15539"/>
    <cellStyle name="Normal 6 2 2 2 2 3 2 6" xfId="20469"/>
    <cellStyle name="Normal 6 2 2 2 2 3 3" xfId="3734"/>
    <cellStyle name="Normal 6 2 2 2 2 3 3 2" xfId="9015"/>
    <cellStyle name="Normal 6 2 2 2 2 3 3 2 2" xfId="27157"/>
    <cellStyle name="Normal 6 2 2 2 2 3 3 3" xfId="16771"/>
    <cellStyle name="Normal 6 2 2 2 2 3 3 4" xfId="21877"/>
    <cellStyle name="Normal 6 2 2 2 2 3 4" xfId="6374"/>
    <cellStyle name="Normal 6 2 2 2 2 3 4 2" xfId="24517"/>
    <cellStyle name="Normal 6 2 2 2 2 3 5" xfId="11663"/>
    <cellStyle name="Normal 6 2 2 2 2 3 6" xfId="14307"/>
    <cellStyle name="Normal 6 2 2 2 2 3 7" xfId="19237"/>
    <cellStyle name="Normal 6 2 2 2 2 4" xfId="1620"/>
    <cellStyle name="Normal 6 2 2 2 2 4 2" xfId="4262"/>
    <cellStyle name="Normal 6 2 2 2 2 4 2 2" xfId="9543"/>
    <cellStyle name="Normal 6 2 2 2 2 4 2 2 2" xfId="27685"/>
    <cellStyle name="Normal 6 2 2 2 2 4 2 3" xfId="17299"/>
    <cellStyle name="Normal 6 2 2 2 2 4 2 4" xfId="22405"/>
    <cellStyle name="Normal 6 2 2 2 2 4 3" xfId="6902"/>
    <cellStyle name="Normal 6 2 2 2 2 4 3 2" xfId="25045"/>
    <cellStyle name="Normal 6 2 2 2 2 4 4" xfId="12191"/>
    <cellStyle name="Normal 6 2 2 2 2 4 5" xfId="14835"/>
    <cellStyle name="Normal 6 2 2 2 2 4 6" xfId="19765"/>
    <cellStyle name="Normal 6 2 2 2 2 5" xfId="3029"/>
    <cellStyle name="Normal 6 2 2 2 2 5 2" xfId="8311"/>
    <cellStyle name="Normal 6 2 2 2 2 5 2 2" xfId="26453"/>
    <cellStyle name="Normal 6 2 2 2 2 5 3" xfId="16067"/>
    <cellStyle name="Normal 6 2 2 2 2 5 4" xfId="21173"/>
    <cellStyle name="Normal 6 2 2 2 2 6" xfId="5670"/>
    <cellStyle name="Normal 6 2 2 2 2 6 2" xfId="23813"/>
    <cellStyle name="Normal 6 2 2 2 2 7" xfId="10963"/>
    <cellStyle name="Normal 6 2 2 2 2 8" xfId="13603"/>
    <cellStyle name="Normal 6 2 2 2 2 9" xfId="18533"/>
    <cellStyle name="Normal 6 2 2 2 3" xfId="563"/>
    <cellStyle name="Normal 6 2 2 2 3 2" xfId="1268"/>
    <cellStyle name="Normal 6 2 2 2 3 2 2" xfId="2500"/>
    <cellStyle name="Normal 6 2 2 2 3 2 2 2" xfId="5142"/>
    <cellStyle name="Normal 6 2 2 2 3 2 2 2 2" xfId="10423"/>
    <cellStyle name="Normal 6 2 2 2 3 2 2 2 2 2" xfId="28565"/>
    <cellStyle name="Normal 6 2 2 2 3 2 2 2 3" xfId="18179"/>
    <cellStyle name="Normal 6 2 2 2 3 2 2 2 4" xfId="23285"/>
    <cellStyle name="Normal 6 2 2 2 3 2 2 3" xfId="7782"/>
    <cellStyle name="Normal 6 2 2 2 3 2 2 3 2" xfId="25925"/>
    <cellStyle name="Normal 6 2 2 2 3 2 2 4" xfId="13071"/>
    <cellStyle name="Normal 6 2 2 2 3 2 2 5" xfId="15715"/>
    <cellStyle name="Normal 6 2 2 2 3 2 2 6" xfId="20645"/>
    <cellStyle name="Normal 6 2 2 2 3 2 3" xfId="3910"/>
    <cellStyle name="Normal 6 2 2 2 3 2 3 2" xfId="9191"/>
    <cellStyle name="Normal 6 2 2 2 3 2 3 2 2" xfId="27333"/>
    <cellStyle name="Normal 6 2 2 2 3 2 3 3" xfId="16947"/>
    <cellStyle name="Normal 6 2 2 2 3 2 3 4" xfId="22053"/>
    <cellStyle name="Normal 6 2 2 2 3 2 4" xfId="6550"/>
    <cellStyle name="Normal 6 2 2 2 3 2 4 2" xfId="24693"/>
    <cellStyle name="Normal 6 2 2 2 3 2 5" xfId="11839"/>
    <cellStyle name="Normal 6 2 2 2 3 2 6" xfId="14483"/>
    <cellStyle name="Normal 6 2 2 2 3 2 7" xfId="19413"/>
    <cellStyle name="Normal 6 2 2 2 3 3" xfId="1796"/>
    <cellStyle name="Normal 6 2 2 2 3 3 2" xfId="4438"/>
    <cellStyle name="Normal 6 2 2 2 3 3 2 2" xfId="9719"/>
    <cellStyle name="Normal 6 2 2 2 3 3 2 2 2" xfId="27861"/>
    <cellStyle name="Normal 6 2 2 2 3 3 2 3" xfId="17475"/>
    <cellStyle name="Normal 6 2 2 2 3 3 2 4" xfId="22581"/>
    <cellStyle name="Normal 6 2 2 2 3 3 3" xfId="7078"/>
    <cellStyle name="Normal 6 2 2 2 3 3 3 2" xfId="25221"/>
    <cellStyle name="Normal 6 2 2 2 3 3 4" xfId="12367"/>
    <cellStyle name="Normal 6 2 2 2 3 3 5" xfId="15011"/>
    <cellStyle name="Normal 6 2 2 2 3 3 6" xfId="19941"/>
    <cellStyle name="Normal 6 2 2 2 3 4" xfId="3205"/>
    <cellStyle name="Normal 6 2 2 2 3 4 2" xfId="8487"/>
    <cellStyle name="Normal 6 2 2 2 3 4 2 2" xfId="26629"/>
    <cellStyle name="Normal 6 2 2 2 3 4 3" xfId="16243"/>
    <cellStyle name="Normal 6 2 2 2 3 4 4" xfId="21349"/>
    <cellStyle name="Normal 6 2 2 2 3 5" xfId="5846"/>
    <cellStyle name="Normal 6 2 2 2 3 5 2" xfId="23989"/>
    <cellStyle name="Normal 6 2 2 2 3 6" xfId="11135"/>
    <cellStyle name="Normal 6 2 2 2 3 7" xfId="13779"/>
    <cellStyle name="Normal 6 2 2 2 3 8" xfId="18709"/>
    <cellStyle name="Normal 6 2 2 2 4" xfId="916"/>
    <cellStyle name="Normal 6 2 2 2 4 2" xfId="2148"/>
    <cellStyle name="Normal 6 2 2 2 4 2 2" xfId="4790"/>
    <cellStyle name="Normal 6 2 2 2 4 2 2 2" xfId="10071"/>
    <cellStyle name="Normal 6 2 2 2 4 2 2 2 2" xfId="28213"/>
    <cellStyle name="Normal 6 2 2 2 4 2 2 3" xfId="17827"/>
    <cellStyle name="Normal 6 2 2 2 4 2 2 4" xfId="22933"/>
    <cellStyle name="Normal 6 2 2 2 4 2 3" xfId="7430"/>
    <cellStyle name="Normal 6 2 2 2 4 2 3 2" xfId="25573"/>
    <cellStyle name="Normal 6 2 2 2 4 2 4" xfId="12719"/>
    <cellStyle name="Normal 6 2 2 2 4 2 5" xfId="15363"/>
    <cellStyle name="Normal 6 2 2 2 4 2 6" xfId="20293"/>
    <cellStyle name="Normal 6 2 2 2 4 3" xfId="3558"/>
    <cellStyle name="Normal 6 2 2 2 4 3 2" xfId="8839"/>
    <cellStyle name="Normal 6 2 2 2 4 3 2 2" xfId="26981"/>
    <cellStyle name="Normal 6 2 2 2 4 3 3" xfId="16595"/>
    <cellStyle name="Normal 6 2 2 2 4 3 4" xfId="21701"/>
    <cellStyle name="Normal 6 2 2 2 4 4" xfId="6198"/>
    <cellStyle name="Normal 6 2 2 2 4 4 2" xfId="24341"/>
    <cellStyle name="Normal 6 2 2 2 4 5" xfId="11487"/>
    <cellStyle name="Normal 6 2 2 2 4 6" xfId="14131"/>
    <cellStyle name="Normal 6 2 2 2 4 7" xfId="19061"/>
    <cellStyle name="Normal 6 2 2 2 5" xfId="1444"/>
    <cellStyle name="Normal 6 2 2 2 5 2" xfId="4086"/>
    <cellStyle name="Normal 6 2 2 2 5 2 2" xfId="9367"/>
    <cellStyle name="Normal 6 2 2 2 5 2 2 2" xfId="27509"/>
    <cellStyle name="Normal 6 2 2 2 5 2 3" xfId="17123"/>
    <cellStyle name="Normal 6 2 2 2 5 2 4" xfId="22229"/>
    <cellStyle name="Normal 6 2 2 2 5 3" xfId="6726"/>
    <cellStyle name="Normal 6 2 2 2 5 3 2" xfId="24869"/>
    <cellStyle name="Normal 6 2 2 2 5 4" xfId="12015"/>
    <cellStyle name="Normal 6 2 2 2 5 5" xfId="14659"/>
    <cellStyle name="Normal 6 2 2 2 5 6" xfId="19589"/>
    <cellStyle name="Normal 6 2 2 2 6" xfId="2676"/>
    <cellStyle name="Normal 6 2 2 2 6 2" xfId="5318"/>
    <cellStyle name="Normal 6 2 2 2 6 2 2" xfId="10599"/>
    <cellStyle name="Normal 6 2 2 2 6 2 2 2" xfId="28741"/>
    <cellStyle name="Normal 6 2 2 2 6 2 3" xfId="23461"/>
    <cellStyle name="Normal 6 2 2 2 6 3" xfId="7958"/>
    <cellStyle name="Normal 6 2 2 2 6 3 2" xfId="26101"/>
    <cellStyle name="Normal 6 2 2 2 6 4" xfId="13247"/>
    <cellStyle name="Normal 6 2 2 2 6 5" xfId="15891"/>
    <cellStyle name="Normal 6 2 2 2 6 6" xfId="20821"/>
    <cellStyle name="Normal 6 2 2 2 7" xfId="2853"/>
    <cellStyle name="Normal 6 2 2 2 7 2" xfId="8135"/>
    <cellStyle name="Normal 6 2 2 2 7 2 2" xfId="26277"/>
    <cellStyle name="Normal 6 2 2 2 7 3" xfId="20997"/>
    <cellStyle name="Normal 6 2 2 2 8" xfId="5494"/>
    <cellStyle name="Normal 6 2 2 2 8 2" xfId="23637"/>
    <cellStyle name="Normal 6 2 2 2 9" xfId="10787"/>
    <cellStyle name="Normal 6 2 2 3" xfId="300"/>
    <cellStyle name="Normal 6 2 2 3 2" xfId="653"/>
    <cellStyle name="Normal 6 2 2 3 2 2" xfId="1885"/>
    <cellStyle name="Normal 6 2 2 3 2 2 2" xfId="4527"/>
    <cellStyle name="Normal 6 2 2 3 2 2 2 2" xfId="9808"/>
    <cellStyle name="Normal 6 2 2 3 2 2 2 2 2" xfId="27950"/>
    <cellStyle name="Normal 6 2 2 3 2 2 2 3" xfId="17564"/>
    <cellStyle name="Normal 6 2 2 3 2 2 2 4" xfId="22670"/>
    <cellStyle name="Normal 6 2 2 3 2 2 3" xfId="7167"/>
    <cellStyle name="Normal 6 2 2 3 2 2 3 2" xfId="25310"/>
    <cellStyle name="Normal 6 2 2 3 2 2 4" xfId="12456"/>
    <cellStyle name="Normal 6 2 2 3 2 2 5" xfId="15100"/>
    <cellStyle name="Normal 6 2 2 3 2 2 6" xfId="20030"/>
    <cellStyle name="Normal 6 2 2 3 2 3" xfId="3295"/>
    <cellStyle name="Normal 6 2 2 3 2 3 2" xfId="8576"/>
    <cellStyle name="Normal 6 2 2 3 2 3 2 2" xfId="26718"/>
    <cellStyle name="Normal 6 2 2 3 2 3 3" xfId="16332"/>
    <cellStyle name="Normal 6 2 2 3 2 3 4" xfId="21438"/>
    <cellStyle name="Normal 6 2 2 3 2 4" xfId="5935"/>
    <cellStyle name="Normal 6 2 2 3 2 4 2" xfId="24078"/>
    <cellStyle name="Normal 6 2 2 3 2 5" xfId="11224"/>
    <cellStyle name="Normal 6 2 2 3 2 6" xfId="13868"/>
    <cellStyle name="Normal 6 2 2 3 2 7" xfId="18798"/>
    <cellStyle name="Normal 6 2 2 3 3" xfId="1005"/>
    <cellStyle name="Normal 6 2 2 3 3 2" xfId="2237"/>
    <cellStyle name="Normal 6 2 2 3 3 2 2" xfId="4879"/>
    <cellStyle name="Normal 6 2 2 3 3 2 2 2" xfId="10160"/>
    <cellStyle name="Normal 6 2 2 3 3 2 2 2 2" xfId="28302"/>
    <cellStyle name="Normal 6 2 2 3 3 2 2 3" xfId="17916"/>
    <cellStyle name="Normal 6 2 2 3 3 2 2 4" xfId="23022"/>
    <cellStyle name="Normal 6 2 2 3 3 2 3" xfId="7519"/>
    <cellStyle name="Normal 6 2 2 3 3 2 3 2" xfId="25662"/>
    <cellStyle name="Normal 6 2 2 3 3 2 4" xfId="12808"/>
    <cellStyle name="Normal 6 2 2 3 3 2 5" xfId="15452"/>
    <cellStyle name="Normal 6 2 2 3 3 2 6" xfId="20382"/>
    <cellStyle name="Normal 6 2 2 3 3 3" xfId="3647"/>
    <cellStyle name="Normal 6 2 2 3 3 3 2" xfId="8928"/>
    <cellStyle name="Normal 6 2 2 3 3 3 2 2" xfId="27070"/>
    <cellStyle name="Normal 6 2 2 3 3 3 3" xfId="16684"/>
    <cellStyle name="Normal 6 2 2 3 3 3 4" xfId="21790"/>
    <cellStyle name="Normal 6 2 2 3 3 4" xfId="6287"/>
    <cellStyle name="Normal 6 2 2 3 3 4 2" xfId="24430"/>
    <cellStyle name="Normal 6 2 2 3 3 5" xfId="11576"/>
    <cellStyle name="Normal 6 2 2 3 3 6" xfId="14220"/>
    <cellStyle name="Normal 6 2 2 3 3 7" xfId="19150"/>
    <cellStyle name="Normal 6 2 2 3 4" xfId="1533"/>
    <cellStyle name="Normal 6 2 2 3 4 2" xfId="4175"/>
    <cellStyle name="Normal 6 2 2 3 4 2 2" xfId="9456"/>
    <cellStyle name="Normal 6 2 2 3 4 2 2 2" xfId="27598"/>
    <cellStyle name="Normal 6 2 2 3 4 2 3" xfId="17212"/>
    <cellStyle name="Normal 6 2 2 3 4 2 4" xfId="22318"/>
    <cellStyle name="Normal 6 2 2 3 4 3" xfId="6815"/>
    <cellStyle name="Normal 6 2 2 3 4 3 2" xfId="24958"/>
    <cellStyle name="Normal 6 2 2 3 4 4" xfId="12104"/>
    <cellStyle name="Normal 6 2 2 3 4 5" xfId="14748"/>
    <cellStyle name="Normal 6 2 2 3 4 6" xfId="19678"/>
    <cellStyle name="Normal 6 2 2 3 5" xfId="2942"/>
    <cellStyle name="Normal 6 2 2 3 5 2" xfId="8224"/>
    <cellStyle name="Normal 6 2 2 3 5 2 2" xfId="26366"/>
    <cellStyle name="Normal 6 2 2 3 5 3" xfId="15980"/>
    <cellStyle name="Normal 6 2 2 3 5 4" xfId="21086"/>
    <cellStyle name="Normal 6 2 2 3 6" xfId="5583"/>
    <cellStyle name="Normal 6 2 2 3 6 2" xfId="23726"/>
    <cellStyle name="Normal 6 2 2 3 7" xfId="10878"/>
    <cellStyle name="Normal 6 2 2 3 8" xfId="13516"/>
    <cellStyle name="Normal 6 2 2 3 9" xfId="18446"/>
    <cellStyle name="Normal 6 2 2 4" xfId="478"/>
    <cellStyle name="Normal 6 2 2 4 2" xfId="1183"/>
    <cellStyle name="Normal 6 2 2 4 2 2" xfId="2415"/>
    <cellStyle name="Normal 6 2 2 4 2 2 2" xfId="5057"/>
    <cellStyle name="Normal 6 2 2 4 2 2 2 2" xfId="10338"/>
    <cellStyle name="Normal 6 2 2 4 2 2 2 2 2" xfId="28480"/>
    <cellStyle name="Normal 6 2 2 4 2 2 2 3" xfId="18094"/>
    <cellStyle name="Normal 6 2 2 4 2 2 2 4" xfId="23200"/>
    <cellStyle name="Normal 6 2 2 4 2 2 3" xfId="7697"/>
    <cellStyle name="Normal 6 2 2 4 2 2 3 2" xfId="25840"/>
    <cellStyle name="Normal 6 2 2 4 2 2 4" xfId="12986"/>
    <cellStyle name="Normal 6 2 2 4 2 2 5" xfId="15630"/>
    <cellStyle name="Normal 6 2 2 4 2 2 6" xfId="20560"/>
    <cellStyle name="Normal 6 2 2 4 2 3" xfId="3825"/>
    <cellStyle name="Normal 6 2 2 4 2 3 2" xfId="9106"/>
    <cellStyle name="Normal 6 2 2 4 2 3 2 2" xfId="27248"/>
    <cellStyle name="Normal 6 2 2 4 2 3 3" xfId="16862"/>
    <cellStyle name="Normal 6 2 2 4 2 3 4" xfId="21968"/>
    <cellStyle name="Normal 6 2 2 4 2 4" xfId="6465"/>
    <cellStyle name="Normal 6 2 2 4 2 4 2" xfId="24608"/>
    <cellStyle name="Normal 6 2 2 4 2 5" xfId="11754"/>
    <cellStyle name="Normal 6 2 2 4 2 6" xfId="14398"/>
    <cellStyle name="Normal 6 2 2 4 2 7" xfId="19328"/>
    <cellStyle name="Normal 6 2 2 4 3" xfId="1711"/>
    <cellStyle name="Normal 6 2 2 4 3 2" xfId="4353"/>
    <cellStyle name="Normal 6 2 2 4 3 2 2" xfId="9634"/>
    <cellStyle name="Normal 6 2 2 4 3 2 2 2" xfId="27776"/>
    <cellStyle name="Normal 6 2 2 4 3 2 3" xfId="17390"/>
    <cellStyle name="Normal 6 2 2 4 3 2 4" xfId="22496"/>
    <cellStyle name="Normal 6 2 2 4 3 3" xfId="6993"/>
    <cellStyle name="Normal 6 2 2 4 3 3 2" xfId="25136"/>
    <cellStyle name="Normal 6 2 2 4 3 4" xfId="12282"/>
    <cellStyle name="Normal 6 2 2 4 3 5" xfId="14926"/>
    <cellStyle name="Normal 6 2 2 4 3 6" xfId="19856"/>
    <cellStyle name="Normal 6 2 2 4 4" xfId="3120"/>
    <cellStyle name="Normal 6 2 2 4 4 2" xfId="8402"/>
    <cellStyle name="Normal 6 2 2 4 4 2 2" xfId="26544"/>
    <cellStyle name="Normal 6 2 2 4 4 3" xfId="16158"/>
    <cellStyle name="Normal 6 2 2 4 4 4" xfId="21264"/>
    <cellStyle name="Normal 6 2 2 4 5" xfId="5761"/>
    <cellStyle name="Normal 6 2 2 4 5 2" xfId="23904"/>
    <cellStyle name="Normal 6 2 2 4 6" xfId="11052"/>
    <cellStyle name="Normal 6 2 2 4 7" xfId="13694"/>
    <cellStyle name="Normal 6 2 2 4 8" xfId="18624"/>
    <cellStyle name="Normal 6 2 2 5" xfId="831"/>
    <cellStyle name="Normal 6 2 2 5 2" xfId="2063"/>
    <cellStyle name="Normal 6 2 2 5 2 2" xfId="4705"/>
    <cellStyle name="Normal 6 2 2 5 2 2 2" xfId="9986"/>
    <cellStyle name="Normal 6 2 2 5 2 2 2 2" xfId="28128"/>
    <cellStyle name="Normal 6 2 2 5 2 2 3" xfId="17742"/>
    <cellStyle name="Normal 6 2 2 5 2 2 4" xfId="22848"/>
    <cellStyle name="Normal 6 2 2 5 2 3" xfId="7345"/>
    <cellStyle name="Normal 6 2 2 5 2 3 2" xfId="25488"/>
    <cellStyle name="Normal 6 2 2 5 2 4" xfId="12634"/>
    <cellStyle name="Normal 6 2 2 5 2 5" xfId="15278"/>
    <cellStyle name="Normal 6 2 2 5 2 6" xfId="20208"/>
    <cellStyle name="Normal 6 2 2 5 3" xfId="3473"/>
    <cellStyle name="Normal 6 2 2 5 3 2" xfId="8754"/>
    <cellStyle name="Normal 6 2 2 5 3 2 2" xfId="26896"/>
    <cellStyle name="Normal 6 2 2 5 3 3" xfId="16510"/>
    <cellStyle name="Normal 6 2 2 5 3 4" xfId="21616"/>
    <cellStyle name="Normal 6 2 2 5 4" xfId="6113"/>
    <cellStyle name="Normal 6 2 2 5 4 2" xfId="24256"/>
    <cellStyle name="Normal 6 2 2 5 5" xfId="11402"/>
    <cellStyle name="Normal 6 2 2 5 6" xfId="14046"/>
    <cellStyle name="Normal 6 2 2 5 7" xfId="18976"/>
    <cellStyle name="Normal 6 2 2 6" xfId="1357"/>
    <cellStyle name="Normal 6 2 2 6 2" xfId="3999"/>
    <cellStyle name="Normal 6 2 2 6 2 2" xfId="9280"/>
    <cellStyle name="Normal 6 2 2 6 2 2 2" xfId="27422"/>
    <cellStyle name="Normal 6 2 2 6 2 3" xfId="17036"/>
    <cellStyle name="Normal 6 2 2 6 2 4" xfId="22142"/>
    <cellStyle name="Normal 6 2 2 6 3" xfId="6639"/>
    <cellStyle name="Normal 6 2 2 6 3 2" xfId="24782"/>
    <cellStyle name="Normal 6 2 2 6 4" xfId="11928"/>
    <cellStyle name="Normal 6 2 2 6 5" xfId="14572"/>
    <cellStyle name="Normal 6 2 2 6 6" xfId="19502"/>
    <cellStyle name="Normal 6 2 2 7" xfId="2589"/>
    <cellStyle name="Normal 6 2 2 7 2" xfId="5231"/>
    <cellStyle name="Normal 6 2 2 7 2 2" xfId="10512"/>
    <cellStyle name="Normal 6 2 2 7 2 2 2" xfId="28654"/>
    <cellStyle name="Normal 6 2 2 7 2 3" xfId="23374"/>
    <cellStyle name="Normal 6 2 2 7 3" xfId="7871"/>
    <cellStyle name="Normal 6 2 2 7 3 2" xfId="26014"/>
    <cellStyle name="Normal 6 2 2 7 4" xfId="13160"/>
    <cellStyle name="Normal 6 2 2 7 5" xfId="15804"/>
    <cellStyle name="Normal 6 2 2 7 6" xfId="20734"/>
    <cellStyle name="Normal 6 2 2 8" xfId="2768"/>
    <cellStyle name="Normal 6 2 2 8 2" xfId="8050"/>
    <cellStyle name="Normal 6 2 2 8 2 2" xfId="26192"/>
    <cellStyle name="Normal 6 2 2 8 3" xfId="20912"/>
    <cellStyle name="Normal 6 2 2 9" xfId="5409"/>
    <cellStyle name="Normal 6 2 2 9 2" xfId="23552"/>
    <cellStyle name="Normal 6 2 3" xfId="88"/>
    <cellStyle name="Normal 6 2 3 10" xfId="10733"/>
    <cellStyle name="Normal 6 2 3 11" xfId="13356"/>
    <cellStyle name="Normal 6 2 3 12" xfId="18285"/>
    <cellStyle name="Normal 6 2 3 2" xfId="218"/>
    <cellStyle name="Normal 6 2 3 2 10" xfId="13443"/>
    <cellStyle name="Normal 6 2 3 2 11" xfId="18373"/>
    <cellStyle name="Normal 6 2 3 2 2" xfId="403"/>
    <cellStyle name="Normal 6 2 3 2 2 2" xfId="756"/>
    <cellStyle name="Normal 6 2 3 2 2 2 2" xfId="1988"/>
    <cellStyle name="Normal 6 2 3 2 2 2 2 2" xfId="4630"/>
    <cellStyle name="Normal 6 2 3 2 2 2 2 2 2" xfId="9911"/>
    <cellStyle name="Normal 6 2 3 2 2 2 2 2 2 2" xfId="28053"/>
    <cellStyle name="Normal 6 2 3 2 2 2 2 2 3" xfId="17667"/>
    <cellStyle name="Normal 6 2 3 2 2 2 2 2 4" xfId="22773"/>
    <cellStyle name="Normal 6 2 3 2 2 2 2 3" xfId="7270"/>
    <cellStyle name="Normal 6 2 3 2 2 2 2 3 2" xfId="25413"/>
    <cellStyle name="Normal 6 2 3 2 2 2 2 4" xfId="12559"/>
    <cellStyle name="Normal 6 2 3 2 2 2 2 5" xfId="15203"/>
    <cellStyle name="Normal 6 2 3 2 2 2 2 6" xfId="20133"/>
    <cellStyle name="Normal 6 2 3 2 2 2 3" xfId="3398"/>
    <cellStyle name="Normal 6 2 3 2 2 2 3 2" xfId="8679"/>
    <cellStyle name="Normal 6 2 3 2 2 2 3 2 2" xfId="26821"/>
    <cellStyle name="Normal 6 2 3 2 2 2 3 3" xfId="16435"/>
    <cellStyle name="Normal 6 2 3 2 2 2 3 4" xfId="21541"/>
    <cellStyle name="Normal 6 2 3 2 2 2 4" xfId="6038"/>
    <cellStyle name="Normal 6 2 3 2 2 2 4 2" xfId="24181"/>
    <cellStyle name="Normal 6 2 3 2 2 2 5" xfId="11327"/>
    <cellStyle name="Normal 6 2 3 2 2 2 6" xfId="13971"/>
    <cellStyle name="Normal 6 2 3 2 2 2 7" xfId="18901"/>
    <cellStyle name="Normal 6 2 3 2 2 3" xfId="1108"/>
    <cellStyle name="Normal 6 2 3 2 2 3 2" xfId="2340"/>
    <cellStyle name="Normal 6 2 3 2 2 3 2 2" xfId="4982"/>
    <cellStyle name="Normal 6 2 3 2 2 3 2 2 2" xfId="10263"/>
    <cellStyle name="Normal 6 2 3 2 2 3 2 2 2 2" xfId="28405"/>
    <cellStyle name="Normal 6 2 3 2 2 3 2 2 3" xfId="18019"/>
    <cellStyle name="Normal 6 2 3 2 2 3 2 2 4" xfId="23125"/>
    <cellStyle name="Normal 6 2 3 2 2 3 2 3" xfId="7622"/>
    <cellStyle name="Normal 6 2 3 2 2 3 2 3 2" xfId="25765"/>
    <cellStyle name="Normal 6 2 3 2 2 3 2 4" xfId="12911"/>
    <cellStyle name="Normal 6 2 3 2 2 3 2 5" xfId="15555"/>
    <cellStyle name="Normal 6 2 3 2 2 3 2 6" xfId="20485"/>
    <cellStyle name="Normal 6 2 3 2 2 3 3" xfId="3750"/>
    <cellStyle name="Normal 6 2 3 2 2 3 3 2" xfId="9031"/>
    <cellStyle name="Normal 6 2 3 2 2 3 3 2 2" xfId="27173"/>
    <cellStyle name="Normal 6 2 3 2 2 3 3 3" xfId="16787"/>
    <cellStyle name="Normal 6 2 3 2 2 3 3 4" xfId="21893"/>
    <cellStyle name="Normal 6 2 3 2 2 3 4" xfId="6390"/>
    <cellStyle name="Normal 6 2 3 2 2 3 4 2" xfId="24533"/>
    <cellStyle name="Normal 6 2 3 2 2 3 5" xfId="11679"/>
    <cellStyle name="Normal 6 2 3 2 2 3 6" xfId="14323"/>
    <cellStyle name="Normal 6 2 3 2 2 3 7" xfId="19253"/>
    <cellStyle name="Normal 6 2 3 2 2 4" xfId="1636"/>
    <cellStyle name="Normal 6 2 3 2 2 4 2" xfId="4278"/>
    <cellStyle name="Normal 6 2 3 2 2 4 2 2" xfId="9559"/>
    <cellStyle name="Normal 6 2 3 2 2 4 2 2 2" xfId="27701"/>
    <cellStyle name="Normal 6 2 3 2 2 4 2 3" xfId="17315"/>
    <cellStyle name="Normal 6 2 3 2 2 4 2 4" xfId="22421"/>
    <cellStyle name="Normal 6 2 3 2 2 4 3" xfId="6918"/>
    <cellStyle name="Normal 6 2 3 2 2 4 3 2" xfId="25061"/>
    <cellStyle name="Normal 6 2 3 2 2 4 4" xfId="12207"/>
    <cellStyle name="Normal 6 2 3 2 2 4 5" xfId="14851"/>
    <cellStyle name="Normal 6 2 3 2 2 4 6" xfId="19781"/>
    <cellStyle name="Normal 6 2 3 2 2 5" xfId="3045"/>
    <cellStyle name="Normal 6 2 3 2 2 5 2" xfId="8327"/>
    <cellStyle name="Normal 6 2 3 2 2 5 2 2" xfId="26469"/>
    <cellStyle name="Normal 6 2 3 2 2 5 3" xfId="16083"/>
    <cellStyle name="Normal 6 2 3 2 2 5 4" xfId="21189"/>
    <cellStyle name="Normal 6 2 3 2 2 6" xfId="5686"/>
    <cellStyle name="Normal 6 2 3 2 2 6 2" xfId="23829"/>
    <cellStyle name="Normal 6 2 3 2 2 7" xfId="10979"/>
    <cellStyle name="Normal 6 2 3 2 2 8" xfId="13619"/>
    <cellStyle name="Normal 6 2 3 2 2 9" xfId="18549"/>
    <cellStyle name="Normal 6 2 3 2 3" xfId="579"/>
    <cellStyle name="Normal 6 2 3 2 3 2" xfId="1284"/>
    <cellStyle name="Normal 6 2 3 2 3 2 2" xfId="2516"/>
    <cellStyle name="Normal 6 2 3 2 3 2 2 2" xfId="5158"/>
    <cellStyle name="Normal 6 2 3 2 3 2 2 2 2" xfId="10439"/>
    <cellStyle name="Normal 6 2 3 2 3 2 2 2 2 2" xfId="28581"/>
    <cellStyle name="Normal 6 2 3 2 3 2 2 2 3" xfId="18195"/>
    <cellStyle name="Normal 6 2 3 2 3 2 2 2 4" xfId="23301"/>
    <cellStyle name="Normal 6 2 3 2 3 2 2 3" xfId="7798"/>
    <cellStyle name="Normal 6 2 3 2 3 2 2 3 2" xfId="25941"/>
    <cellStyle name="Normal 6 2 3 2 3 2 2 4" xfId="13087"/>
    <cellStyle name="Normal 6 2 3 2 3 2 2 5" xfId="15731"/>
    <cellStyle name="Normal 6 2 3 2 3 2 2 6" xfId="20661"/>
    <cellStyle name="Normal 6 2 3 2 3 2 3" xfId="3926"/>
    <cellStyle name="Normal 6 2 3 2 3 2 3 2" xfId="9207"/>
    <cellStyle name="Normal 6 2 3 2 3 2 3 2 2" xfId="27349"/>
    <cellStyle name="Normal 6 2 3 2 3 2 3 3" xfId="16963"/>
    <cellStyle name="Normal 6 2 3 2 3 2 3 4" xfId="22069"/>
    <cellStyle name="Normal 6 2 3 2 3 2 4" xfId="6566"/>
    <cellStyle name="Normal 6 2 3 2 3 2 4 2" xfId="24709"/>
    <cellStyle name="Normal 6 2 3 2 3 2 5" xfId="11855"/>
    <cellStyle name="Normal 6 2 3 2 3 2 6" xfId="14499"/>
    <cellStyle name="Normal 6 2 3 2 3 2 7" xfId="19429"/>
    <cellStyle name="Normal 6 2 3 2 3 3" xfId="1812"/>
    <cellStyle name="Normal 6 2 3 2 3 3 2" xfId="4454"/>
    <cellStyle name="Normal 6 2 3 2 3 3 2 2" xfId="9735"/>
    <cellStyle name="Normal 6 2 3 2 3 3 2 2 2" xfId="27877"/>
    <cellStyle name="Normal 6 2 3 2 3 3 2 3" xfId="17491"/>
    <cellStyle name="Normal 6 2 3 2 3 3 2 4" xfId="22597"/>
    <cellStyle name="Normal 6 2 3 2 3 3 3" xfId="7094"/>
    <cellStyle name="Normal 6 2 3 2 3 3 3 2" xfId="25237"/>
    <cellStyle name="Normal 6 2 3 2 3 3 4" xfId="12383"/>
    <cellStyle name="Normal 6 2 3 2 3 3 5" xfId="15027"/>
    <cellStyle name="Normal 6 2 3 2 3 3 6" xfId="19957"/>
    <cellStyle name="Normal 6 2 3 2 3 4" xfId="3221"/>
    <cellStyle name="Normal 6 2 3 2 3 4 2" xfId="8503"/>
    <cellStyle name="Normal 6 2 3 2 3 4 2 2" xfId="26645"/>
    <cellStyle name="Normal 6 2 3 2 3 4 3" xfId="16259"/>
    <cellStyle name="Normal 6 2 3 2 3 4 4" xfId="21365"/>
    <cellStyle name="Normal 6 2 3 2 3 5" xfId="5862"/>
    <cellStyle name="Normal 6 2 3 2 3 5 2" xfId="24005"/>
    <cellStyle name="Normal 6 2 3 2 3 6" xfId="11151"/>
    <cellStyle name="Normal 6 2 3 2 3 7" xfId="13795"/>
    <cellStyle name="Normal 6 2 3 2 3 8" xfId="18725"/>
    <cellStyle name="Normal 6 2 3 2 4" xfId="932"/>
    <cellStyle name="Normal 6 2 3 2 4 2" xfId="2164"/>
    <cellStyle name="Normal 6 2 3 2 4 2 2" xfId="4806"/>
    <cellStyle name="Normal 6 2 3 2 4 2 2 2" xfId="10087"/>
    <cellStyle name="Normal 6 2 3 2 4 2 2 2 2" xfId="28229"/>
    <cellStyle name="Normal 6 2 3 2 4 2 2 3" xfId="17843"/>
    <cellStyle name="Normal 6 2 3 2 4 2 2 4" xfId="22949"/>
    <cellStyle name="Normal 6 2 3 2 4 2 3" xfId="7446"/>
    <cellStyle name="Normal 6 2 3 2 4 2 3 2" xfId="25589"/>
    <cellStyle name="Normal 6 2 3 2 4 2 4" xfId="12735"/>
    <cellStyle name="Normal 6 2 3 2 4 2 5" xfId="15379"/>
    <cellStyle name="Normal 6 2 3 2 4 2 6" xfId="20309"/>
    <cellStyle name="Normal 6 2 3 2 4 3" xfId="3574"/>
    <cellStyle name="Normal 6 2 3 2 4 3 2" xfId="8855"/>
    <cellStyle name="Normal 6 2 3 2 4 3 2 2" xfId="26997"/>
    <cellStyle name="Normal 6 2 3 2 4 3 3" xfId="16611"/>
    <cellStyle name="Normal 6 2 3 2 4 3 4" xfId="21717"/>
    <cellStyle name="Normal 6 2 3 2 4 4" xfId="6214"/>
    <cellStyle name="Normal 6 2 3 2 4 4 2" xfId="24357"/>
    <cellStyle name="Normal 6 2 3 2 4 5" xfId="11503"/>
    <cellStyle name="Normal 6 2 3 2 4 6" xfId="14147"/>
    <cellStyle name="Normal 6 2 3 2 4 7" xfId="19077"/>
    <cellStyle name="Normal 6 2 3 2 5" xfId="1460"/>
    <cellStyle name="Normal 6 2 3 2 5 2" xfId="4102"/>
    <cellStyle name="Normal 6 2 3 2 5 2 2" xfId="9383"/>
    <cellStyle name="Normal 6 2 3 2 5 2 2 2" xfId="27525"/>
    <cellStyle name="Normal 6 2 3 2 5 2 3" xfId="17139"/>
    <cellStyle name="Normal 6 2 3 2 5 2 4" xfId="22245"/>
    <cellStyle name="Normal 6 2 3 2 5 3" xfId="6742"/>
    <cellStyle name="Normal 6 2 3 2 5 3 2" xfId="24885"/>
    <cellStyle name="Normal 6 2 3 2 5 4" xfId="12031"/>
    <cellStyle name="Normal 6 2 3 2 5 5" xfId="14675"/>
    <cellStyle name="Normal 6 2 3 2 5 6" xfId="19605"/>
    <cellStyle name="Normal 6 2 3 2 6" xfId="2692"/>
    <cellStyle name="Normal 6 2 3 2 6 2" xfId="5334"/>
    <cellStyle name="Normal 6 2 3 2 6 2 2" xfId="10615"/>
    <cellStyle name="Normal 6 2 3 2 6 2 2 2" xfId="28757"/>
    <cellStyle name="Normal 6 2 3 2 6 2 3" xfId="23477"/>
    <cellStyle name="Normal 6 2 3 2 6 3" xfId="7974"/>
    <cellStyle name="Normal 6 2 3 2 6 3 2" xfId="26117"/>
    <cellStyle name="Normal 6 2 3 2 6 4" xfId="13263"/>
    <cellStyle name="Normal 6 2 3 2 6 5" xfId="15907"/>
    <cellStyle name="Normal 6 2 3 2 6 6" xfId="20837"/>
    <cellStyle name="Normal 6 2 3 2 7" xfId="2869"/>
    <cellStyle name="Normal 6 2 3 2 7 2" xfId="8151"/>
    <cellStyle name="Normal 6 2 3 2 7 2 2" xfId="26293"/>
    <cellStyle name="Normal 6 2 3 2 7 3" xfId="21013"/>
    <cellStyle name="Normal 6 2 3 2 8" xfId="5510"/>
    <cellStyle name="Normal 6 2 3 2 8 2" xfId="23653"/>
    <cellStyle name="Normal 6 2 3 2 9" xfId="10803"/>
    <cellStyle name="Normal 6 2 3 3" xfId="316"/>
    <cellStyle name="Normal 6 2 3 3 2" xfId="669"/>
    <cellStyle name="Normal 6 2 3 3 2 2" xfId="1901"/>
    <cellStyle name="Normal 6 2 3 3 2 2 2" xfId="4543"/>
    <cellStyle name="Normal 6 2 3 3 2 2 2 2" xfId="9824"/>
    <cellStyle name="Normal 6 2 3 3 2 2 2 2 2" xfId="27966"/>
    <cellStyle name="Normal 6 2 3 3 2 2 2 3" xfId="17580"/>
    <cellStyle name="Normal 6 2 3 3 2 2 2 4" xfId="22686"/>
    <cellStyle name="Normal 6 2 3 3 2 2 3" xfId="7183"/>
    <cellStyle name="Normal 6 2 3 3 2 2 3 2" xfId="25326"/>
    <cellStyle name="Normal 6 2 3 3 2 2 4" xfId="12472"/>
    <cellStyle name="Normal 6 2 3 3 2 2 5" xfId="15116"/>
    <cellStyle name="Normal 6 2 3 3 2 2 6" xfId="20046"/>
    <cellStyle name="Normal 6 2 3 3 2 3" xfId="3311"/>
    <cellStyle name="Normal 6 2 3 3 2 3 2" xfId="8592"/>
    <cellStyle name="Normal 6 2 3 3 2 3 2 2" xfId="26734"/>
    <cellStyle name="Normal 6 2 3 3 2 3 3" xfId="16348"/>
    <cellStyle name="Normal 6 2 3 3 2 3 4" xfId="21454"/>
    <cellStyle name="Normal 6 2 3 3 2 4" xfId="5951"/>
    <cellStyle name="Normal 6 2 3 3 2 4 2" xfId="24094"/>
    <cellStyle name="Normal 6 2 3 3 2 5" xfId="11240"/>
    <cellStyle name="Normal 6 2 3 3 2 6" xfId="13884"/>
    <cellStyle name="Normal 6 2 3 3 2 7" xfId="18814"/>
    <cellStyle name="Normal 6 2 3 3 3" xfId="1021"/>
    <cellStyle name="Normal 6 2 3 3 3 2" xfId="2253"/>
    <cellStyle name="Normal 6 2 3 3 3 2 2" xfId="4895"/>
    <cellStyle name="Normal 6 2 3 3 3 2 2 2" xfId="10176"/>
    <cellStyle name="Normal 6 2 3 3 3 2 2 2 2" xfId="28318"/>
    <cellStyle name="Normal 6 2 3 3 3 2 2 3" xfId="17932"/>
    <cellStyle name="Normal 6 2 3 3 3 2 2 4" xfId="23038"/>
    <cellStyle name="Normal 6 2 3 3 3 2 3" xfId="7535"/>
    <cellStyle name="Normal 6 2 3 3 3 2 3 2" xfId="25678"/>
    <cellStyle name="Normal 6 2 3 3 3 2 4" xfId="12824"/>
    <cellStyle name="Normal 6 2 3 3 3 2 5" xfId="15468"/>
    <cellStyle name="Normal 6 2 3 3 3 2 6" xfId="20398"/>
    <cellStyle name="Normal 6 2 3 3 3 3" xfId="3663"/>
    <cellStyle name="Normal 6 2 3 3 3 3 2" xfId="8944"/>
    <cellStyle name="Normal 6 2 3 3 3 3 2 2" xfId="27086"/>
    <cellStyle name="Normal 6 2 3 3 3 3 3" xfId="16700"/>
    <cellStyle name="Normal 6 2 3 3 3 3 4" xfId="21806"/>
    <cellStyle name="Normal 6 2 3 3 3 4" xfId="6303"/>
    <cellStyle name="Normal 6 2 3 3 3 4 2" xfId="24446"/>
    <cellStyle name="Normal 6 2 3 3 3 5" xfId="11592"/>
    <cellStyle name="Normal 6 2 3 3 3 6" xfId="14236"/>
    <cellStyle name="Normal 6 2 3 3 3 7" xfId="19166"/>
    <cellStyle name="Normal 6 2 3 3 4" xfId="1549"/>
    <cellStyle name="Normal 6 2 3 3 4 2" xfId="4191"/>
    <cellStyle name="Normal 6 2 3 3 4 2 2" xfId="9472"/>
    <cellStyle name="Normal 6 2 3 3 4 2 2 2" xfId="27614"/>
    <cellStyle name="Normal 6 2 3 3 4 2 3" xfId="17228"/>
    <cellStyle name="Normal 6 2 3 3 4 2 4" xfId="22334"/>
    <cellStyle name="Normal 6 2 3 3 4 3" xfId="6831"/>
    <cellStyle name="Normal 6 2 3 3 4 3 2" xfId="24974"/>
    <cellStyle name="Normal 6 2 3 3 4 4" xfId="12120"/>
    <cellStyle name="Normal 6 2 3 3 4 5" xfId="14764"/>
    <cellStyle name="Normal 6 2 3 3 4 6" xfId="19694"/>
    <cellStyle name="Normal 6 2 3 3 5" xfId="2958"/>
    <cellStyle name="Normal 6 2 3 3 5 2" xfId="8240"/>
    <cellStyle name="Normal 6 2 3 3 5 2 2" xfId="26382"/>
    <cellStyle name="Normal 6 2 3 3 5 3" xfId="15996"/>
    <cellStyle name="Normal 6 2 3 3 5 4" xfId="21102"/>
    <cellStyle name="Normal 6 2 3 3 6" xfId="5599"/>
    <cellStyle name="Normal 6 2 3 3 6 2" xfId="23742"/>
    <cellStyle name="Normal 6 2 3 3 7" xfId="10894"/>
    <cellStyle name="Normal 6 2 3 3 8" xfId="13532"/>
    <cellStyle name="Normal 6 2 3 3 9" xfId="18462"/>
    <cellStyle name="Normal 6 2 3 4" xfId="492"/>
    <cellStyle name="Normal 6 2 3 4 2" xfId="1197"/>
    <cellStyle name="Normal 6 2 3 4 2 2" xfId="2429"/>
    <cellStyle name="Normal 6 2 3 4 2 2 2" xfId="5071"/>
    <cellStyle name="Normal 6 2 3 4 2 2 2 2" xfId="10352"/>
    <cellStyle name="Normal 6 2 3 4 2 2 2 2 2" xfId="28494"/>
    <cellStyle name="Normal 6 2 3 4 2 2 2 3" xfId="18108"/>
    <cellStyle name="Normal 6 2 3 4 2 2 2 4" xfId="23214"/>
    <cellStyle name="Normal 6 2 3 4 2 2 3" xfId="7711"/>
    <cellStyle name="Normal 6 2 3 4 2 2 3 2" xfId="25854"/>
    <cellStyle name="Normal 6 2 3 4 2 2 4" xfId="13000"/>
    <cellStyle name="Normal 6 2 3 4 2 2 5" xfId="15644"/>
    <cellStyle name="Normal 6 2 3 4 2 2 6" xfId="20574"/>
    <cellStyle name="Normal 6 2 3 4 2 3" xfId="3839"/>
    <cellStyle name="Normal 6 2 3 4 2 3 2" xfId="9120"/>
    <cellStyle name="Normal 6 2 3 4 2 3 2 2" xfId="27262"/>
    <cellStyle name="Normal 6 2 3 4 2 3 3" xfId="16876"/>
    <cellStyle name="Normal 6 2 3 4 2 3 4" xfId="21982"/>
    <cellStyle name="Normal 6 2 3 4 2 4" xfId="6479"/>
    <cellStyle name="Normal 6 2 3 4 2 4 2" xfId="24622"/>
    <cellStyle name="Normal 6 2 3 4 2 5" xfId="11768"/>
    <cellStyle name="Normal 6 2 3 4 2 6" xfId="14412"/>
    <cellStyle name="Normal 6 2 3 4 2 7" xfId="19342"/>
    <cellStyle name="Normal 6 2 3 4 3" xfId="1725"/>
    <cellStyle name="Normal 6 2 3 4 3 2" xfId="4367"/>
    <cellStyle name="Normal 6 2 3 4 3 2 2" xfId="9648"/>
    <cellStyle name="Normal 6 2 3 4 3 2 2 2" xfId="27790"/>
    <cellStyle name="Normal 6 2 3 4 3 2 3" xfId="17404"/>
    <cellStyle name="Normal 6 2 3 4 3 2 4" xfId="22510"/>
    <cellStyle name="Normal 6 2 3 4 3 3" xfId="7007"/>
    <cellStyle name="Normal 6 2 3 4 3 3 2" xfId="25150"/>
    <cellStyle name="Normal 6 2 3 4 3 4" xfId="12296"/>
    <cellStyle name="Normal 6 2 3 4 3 5" xfId="14940"/>
    <cellStyle name="Normal 6 2 3 4 3 6" xfId="19870"/>
    <cellStyle name="Normal 6 2 3 4 4" xfId="3134"/>
    <cellStyle name="Normal 6 2 3 4 4 2" xfId="8416"/>
    <cellStyle name="Normal 6 2 3 4 4 2 2" xfId="26558"/>
    <cellStyle name="Normal 6 2 3 4 4 3" xfId="16172"/>
    <cellStyle name="Normal 6 2 3 4 4 4" xfId="21278"/>
    <cellStyle name="Normal 6 2 3 4 5" xfId="5775"/>
    <cellStyle name="Normal 6 2 3 4 5 2" xfId="23918"/>
    <cellStyle name="Normal 6 2 3 4 6" xfId="11066"/>
    <cellStyle name="Normal 6 2 3 4 7" xfId="13708"/>
    <cellStyle name="Normal 6 2 3 4 8" xfId="18638"/>
    <cellStyle name="Normal 6 2 3 5" xfId="845"/>
    <cellStyle name="Normal 6 2 3 5 2" xfId="2077"/>
    <cellStyle name="Normal 6 2 3 5 2 2" xfId="4719"/>
    <cellStyle name="Normal 6 2 3 5 2 2 2" xfId="10000"/>
    <cellStyle name="Normal 6 2 3 5 2 2 2 2" xfId="28142"/>
    <cellStyle name="Normal 6 2 3 5 2 2 3" xfId="17756"/>
    <cellStyle name="Normal 6 2 3 5 2 2 4" xfId="22862"/>
    <cellStyle name="Normal 6 2 3 5 2 3" xfId="7359"/>
    <cellStyle name="Normal 6 2 3 5 2 3 2" xfId="25502"/>
    <cellStyle name="Normal 6 2 3 5 2 4" xfId="12648"/>
    <cellStyle name="Normal 6 2 3 5 2 5" xfId="15292"/>
    <cellStyle name="Normal 6 2 3 5 2 6" xfId="20222"/>
    <cellStyle name="Normal 6 2 3 5 3" xfId="3487"/>
    <cellStyle name="Normal 6 2 3 5 3 2" xfId="8768"/>
    <cellStyle name="Normal 6 2 3 5 3 2 2" xfId="26910"/>
    <cellStyle name="Normal 6 2 3 5 3 3" xfId="16524"/>
    <cellStyle name="Normal 6 2 3 5 3 4" xfId="21630"/>
    <cellStyle name="Normal 6 2 3 5 4" xfId="6127"/>
    <cellStyle name="Normal 6 2 3 5 4 2" xfId="24270"/>
    <cellStyle name="Normal 6 2 3 5 5" xfId="11416"/>
    <cellStyle name="Normal 6 2 3 5 6" xfId="14060"/>
    <cellStyle name="Normal 6 2 3 5 7" xfId="18990"/>
    <cellStyle name="Normal 6 2 3 6" xfId="1373"/>
    <cellStyle name="Normal 6 2 3 6 2" xfId="4015"/>
    <cellStyle name="Normal 6 2 3 6 2 2" xfId="9296"/>
    <cellStyle name="Normal 6 2 3 6 2 2 2" xfId="27438"/>
    <cellStyle name="Normal 6 2 3 6 2 3" xfId="17052"/>
    <cellStyle name="Normal 6 2 3 6 2 4" xfId="22158"/>
    <cellStyle name="Normal 6 2 3 6 3" xfId="6655"/>
    <cellStyle name="Normal 6 2 3 6 3 2" xfId="24798"/>
    <cellStyle name="Normal 6 2 3 6 4" xfId="11944"/>
    <cellStyle name="Normal 6 2 3 6 5" xfId="14588"/>
    <cellStyle name="Normal 6 2 3 6 6" xfId="19518"/>
    <cellStyle name="Normal 6 2 3 7" xfId="2605"/>
    <cellStyle name="Normal 6 2 3 7 2" xfId="5247"/>
    <cellStyle name="Normal 6 2 3 7 2 2" xfId="10528"/>
    <cellStyle name="Normal 6 2 3 7 2 2 2" xfId="28670"/>
    <cellStyle name="Normal 6 2 3 7 2 3" xfId="23390"/>
    <cellStyle name="Normal 6 2 3 7 3" xfId="7887"/>
    <cellStyle name="Normal 6 2 3 7 3 2" xfId="26030"/>
    <cellStyle name="Normal 6 2 3 7 4" xfId="13176"/>
    <cellStyle name="Normal 6 2 3 7 5" xfId="15820"/>
    <cellStyle name="Normal 6 2 3 7 6" xfId="20750"/>
    <cellStyle name="Normal 6 2 3 8" xfId="2782"/>
    <cellStyle name="Normal 6 2 3 8 2" xfId="8064"/>
    <cellStyle name="Normal 6 2 3 8 2 2" xfId="26206"/>
    <cellStyle name="Normal 6 2 3 8 3" xfId="20926"/>
    <cellStyle name="Normal 6 2 3 9" xfId="5423"/>
    <cellStyle name="Normal 6 2 3 9 2" xfId="23566"/>
    <cellStyle name="Normal 6 2 4" xfId="147"/>
    <cellStyle name="Normal 6 2 5" xfId="154"/>
    <cellStyle name="Normal 6 2 5 10" xfId="10703"/>
    <cellStyle name="Normal 6 2 5 11" xfId="13386"/>
    <cellStyle name="Normal 6 2 5 12" xfId="18315"/>
    <cellStyle name="Normal 6 2 5 2" xfId="248"/>
    <cellStyle name="Normal 6 2 5 2 10" xfId="13473"/>
    <cellStyle name="Normal 6 2 5 2 11" xfId="18403"/>
    <cellStyle name="Normal 6 2 5 2 2" xfId="433"/>
    <cellStyle name="Normal 6 2 5 2 2 2" xfId="786"/>
    <cellStyle name="Normal 6 2 5 2 2 2 2" xfId="2018"/>
    <cellStyle name="Normal 6 2 5 2 2 2 2 2" xfId="4660"/>
    <cellStyle name="Normal 6 2 5 2 2 2 2 2 2" xfId="9941"/>
    <cellStyle name="Normal 6 2 5 2 2 2 2 2 2 2" xfId="28083"/>
    <cellStyle name="Normal 6 2 5 2 2 2 2 2 3" xfId="17697"/>
    <cellStyle name="Normal 6 2 5 2 2 2 2 2 4" xfId="22803"/>
    <cellStyle name="Normal 6 2 5 2 2 2 2 3" xfId="7300"/>
    <cellStyle name="Normal 6 2 5 2 2 2 2 3 2" xfId="25443"/>
    <cellStyle name="Normal 6 2 5 2 2 2 2 4" xfId="12589"/>
    <cellStyle name="Normal 6 2 5 2 2 2 2 5" xfId="15233"/>
    <cellStyle name="Normal 6 2 5 2 2 2 2 6" xfId="20163"/>
    <cellStyle name="Normal 6 2 5 2 2 2 3" xfId="3428"/>
    <cellStyle name="Normal 6 2 5 2 2 2 3 2" xfId="8709"/>
    <cellStyle name="Normal 6 2 5 2 2 2 3 2 2" xfId="26851"/>
    <cellStyle name="Normal 6 2 5 2 2 2 3 3" xfId="16465"/>
    <cellStyle name="Normal 6 2 5 2 2 2 3 4" xfId="21571"/>
    <cellStyle name="Normal 6 2 5 2 2 2 4" xfId="6068"/>
    <cellStyle name="Normal 6 2 5 2 2 2 4 2" xfId="24211"/>
    <cellStyle name="Normal 6 2 5 2 2 2 5" xfId="11357"/>
    <cellStyle name="Normal 6 2 5 2 2 2 6" xfId="14001"/>
    <cellStyle name="Normal 6 2 5 2 2 2 7" xfId="18931"/>
    <cellStyle name="Normal 6 2 5 2 2 3" xfId="1138"/>
    <cellStyle name="Normal 6 2 5 2 2 3 2" xfId="2370"/>
    <cellStyle name="Normal 6 2 5 2 2 3 2 2" xfId="5012"/>
    <cellStyle name="Normal 6 2 5 2 2 3 2 2 2" xfId="10293"/>
    <cellStyle name="Normal 6 2 5 2 2 3 2 2 2 2" xfId="28435"/>
    <cellStyle name="Normal 6 2 5 2 2 3 2 2 3" xfId="18049"/>
    <cellStyle name="Normal 6 2 5 2 2 3 2 2 4" xfId="23155"/>
    <cellStyle name="Normal 6 2 5 2 2 3 2 3" xfId="7652"/>
    <cellStyle name="Normal 6 2 5 2 2 3 2 3 2" xfId="25795"/>
    <cellStyle name="Normal 6 2 5 2 2 3 2 4" xfId="12941"/>
    <cellStyle name="Normal 6 2 5 2 2 3 2 5" xfId="15585"/>
    <cellStyle name="Normal 6 2 5 2 2 3 2 6" xfId="20515"/>
    <cellStyle name="Normal 6 2 5 2 2 3 3" xfId="3780"/>
    <cellStyle name="Normal 6 2 5 2 2 3 3 2" xfId="9061"/>
    <cellStyle name="Normal 6 2 5 2 2 3 3 2 2" xfId="27203"/>
    <cellStyle name="Normal 6 2 5 2 2 3 3 3" xfId="16817"/>
    <cellStyle name="Normal 6 2 5 2 2 3 3 4" xfId="21923"/>
    <cellStyle name="Normal 6 2 5 2 2 3 4" xfId="6420"/>
    <cellStyle name="Normal 6 2 5 2 2 3 4 2" xfId="24563"/>
    <cellStyle name="Normal 6 2 5 2 2 3 5" xfId="11709"/>
    <cellStyle name="Normal 6 2 5 2 2 3 6" xfId="14353"/>
    <cellStyle name="Normal 6 2 5 2 2 3 7" xfId="19283"/>
    <cellStyle name="Normal 6 2 5 2 2 4" xfId="1666"/>
    <cellStyle name="Normal 6 2 5 2 2 4 2" xfId="4308"/>
    <cellStyle name="Normal 6 2 5 2 2 4 2 2" xfId="9589"/>
    <cellStyle name="Normal 6 2 5 2 2 4 2 2 2" xfId="27731"/>
    <cellStyle name="Normal 6 2 5 2 2 4 2 3" xfId="17345"/>
    <cellStyle name="Normal 6 2 5 2 2 4 2 4" xfId="22451"/>
    <cellStyle name="Normal 6 2 5 2 2 4 3" xfId="6948"/>
    <cellStyle name="Normal 6 2 5 2 2 4 3 2" xfId="25091"/>
    <cellStyle name="Normal 6 2 5 2 2 4 4" xfId="12237"/>
    <cellStyle name="Normal 6 2 5 2 2 4 5" xfId="14881"/>
    <cellStyle name="Normal 6 2 5 2 2 4 6" xfId="19811"/>
    <cellStyle name="Normal 6 2 5 2 2 5" xfId="3075"/>
    <cellStyle name="Normal 6 2 5 2 2 5 2" xfId="8357"/>
    <cellStyle name="Normal 6 2 5 2 2 5 2 2" xfId="26499"/>
    <cellStyle name="Normal 6 2 5 2 2 5 3" xfId="16113"/>
    <cellStyle name="Normal 6 2 5 2 2 5 4" xfId="21219"/>
    <cellStyle name="Normal 6 2 5 2 2 6" xfId="5716"/>
    <cellStyle name="Normal 6 2 5 2 2 6 2" xfId="23859"/>
    <cellStyle name="Normal 6 2 5 2 2 7" xfId="11009"/>
    <cellStyle name="Normal 6 2 5 2 2 8" xfId="13649"/>
    <cellStyle name="Normal 6 2 5 2 2 9" xfId="18579"/>
    <cellStyle name="Normal 6 2 5 2 3" xfId="609"/>
    <cellStyle name="Normal 6 2 5 2 3 2" xfId="1314"/>
    <cellStyle name="Normal 6 2 5 2 3 2 2" xfId="2546"/>
    <cellStyle name="Normal 6 2 5 2 3 2 2 2" xfId="5188"/>
    <cellStyle name="Normal 6 2 5 2 3 2 2 2 2" xfId="10469"/>
    <cellStyle name="Normal 6 2 5 2 3 2 2 2 2 2" xfId="28611"/>
    <cellStyle name="Normal 6 2 5 2 3 2 2 2 3" xfId="18225"/>
    <cellStyle name="Normal 6 2 5 2 3 2 2 2 4" xfId="23331"/>
    <cellStyle name="Normal 6 2 5 2 3 2 2 3" xfId="7828"/>
    <cellStyle name="Normal 6 2 5 2 3 2 2 3 2" xfId="25971"/>
    <cellStyle name="Normal 6 2 5 2 3 2 2 4" xfId="13117"/>
    <cellStyle name="Normal 6 2 5 2 3 2 2 5" xfId="15761"/>
    <cellStyle name="Normal 6 2 5 2 3 2 2 6" xfId="20691"/>
    <cellStyle name="Normal 6 2 5 2 3 2 3" xfId="3956"/>
    <cellStyle name="Normal 6 2 5 2 3 2 3 2" xfId="9237"/>
    <cellStyle name="Normal 6 2 5 2 3 2 3 2 2" xfId="27379"/>
    <cellStyle name="Normal 6 2 5 2 3 2 3 3" xfId="16993"/>
    <cellStyle name="Normal 6 2 5 2 3 2 3 4" xfId="22099"/>
    <cellStyle name="Normal 6 2 5 2 3 2 4" xfId="6596"/>
    <cellStyle name="Normal 6 2 5 2 3 2 4 2" xfId="24739"/>
    <cellStyle name="Normal 6 2 5 2 3 2 5" xfId="11885"/>
    <cellStyle name="Normal 6 2 5 2 3 2 6" xfId="14529"/>
    <cellStyle name="Normal 6 2 5 2 3 2 7" xfId="19459"/>
    <cellStyle name="Normal 6 2 5 2 3 3" xfId="1842"/>
    <cellStyle name="Normal 6 2 5 2 3 3 2" xfId="4484"/>
    <cellStyle name="Normal 6 2 5 2 3 3 2 2" xfId="9765"/>
    <cellStyle name="Normal 6 2 5 2 3 3 2 2 2" xfId="27907"/>
    <cellStyle name="Normal 6 2 5 2 3 3 2 3" xfId="17521"/>
    <cellStyle name="Normal 6 2 5 2 3 3 2 4" xfId="22627"/>
    <cellStyle name="Normal 6 2 5 2 3 3 3" xfId="7124"/>
    <cellStyle name="Normal 6 2 5 2 3 3 3 2" xfId="25267"/>
    <cellStyle name="Normal 6 2 5 2 3 3 4" xfId="12413"/>
    <cellStyle name="Normal 6 2 5 2 3 3 5" xfId="15057"/>
    <cellStyle name="Normal 6 2 5 2 3 3 6" xfId="19987"/>
    <cellStyle name="Normal 6 2 5 2 3 4" xfId="3251"/>
    <cellStyle name="Normal 6 2 5 2 3 4 2" xfId="8533"/>
    <cellStyle name="Normal 6 2 5 2 3 4 2 2" xfId="26675"/>
    <cellStyle name="Normal 6 2 5 2 3 4 3" xfId="16289"/>
    <cellStyle name="Normal 6 2 5 2 3 4 4" xfId="21395"/>
    <cellStyle name="Normal 6 2 5 2 3 5" xfId="5892"/>
    <cellStyle name="Normal 6 2 5 2 3 5 2" xfId="24035"/>
    <cellStyle name="Normal 6 2 5 2 3 6" xfId="11181"/>
    <cellStyle name="Normal 6 2 5 2 3 7" xfId="13825"/>
    <cellStyle name="Normal 6 2 5 2 3 8" xfId="18755"/>
    <cellStyle name="Normal 6 2 5 2 4" xfId="962"/>
    <cellStyle name="Normal 6 2 5 2 4 2" xfId="2194"/>
    <cellStyle name="Normal 6 2 5 2 4 2 2" xfId="4836"/>
    <cellStyle name="Normal 6 2 5 2 4 2 2 2" xfId="10117"/>
    <cellStyle name="Normal 6 2 5 2 4 2 2 2 2" xfId="28259"/>
    <cellStyle name="Normal 6 2 5 2 4 2 2 3" xfId="17873"/>
    <cellStyle name="Normal 6 2 5 2 4 2 2 4" xfId="22979"/>
    <cellStyle name="Normal 6 2 5 2 4 2 3" xfId="7476"/>
    <cellStyle name="Normal 6 2 5 2 4 2 3 2" xfId="25619"/>
    <cellStyle name="Normal 6 2 5 2 4 2 4" xfId="12765"/>
    <cellStyle name="Normal 6 2 5 2 4 2 5" xfId="15409"/>
    <cellStyle name="Normal 6 2 5 2 4 2 6" xfId="20339"/>
    <cellStyle name="Normal 6 2 5 2 4 3" xfId="3604"/>
    <cellStyle name="Normal 6 2 5 2 4 3 2" xfId="8885"/>
    <cellStyle name="Normal 6 2 5 2 4 3 2 2" xfId="27027"/>
    <cellStyle name="Normal 6 2 5 2 4 3 3" xfId="16641"/>
    <cellStyle name="Normal 6 2 5 2 4 3 4" xfId="21747"/>
    <cellStyle name="Normal 6 2 5 2 4 4" xfId="6244"/>
    <cellStyle name="Normal 6 2 5 2 4 4 2" xfId="24387"/>
    <cellStyle name="Normal 6 2 5 2 4 5" xfId="11533"/>
    <cellStyle name="Normal 6 2 5 2 4 6" xfId="14177"/>
    <cellStyle name="Normal 6 2 5 2 4 7" xfId="19107"/>
    <cellStyle name="Normal 6 2 5 2 5" xfId="1490"/>
    <cellStyle name="Normal 6 2 5 2 5 2" xfId="4132"/>
    <cellStyle name="Normal 6 2 5 2 5 2 2" xfId="9413"/>
    <cellStyle name="Normal 6 2 5 2 5 2 2 2" xfId="27555"/>
    <cellStyle name="Normal 6 2 5 2 5 2 3" xfId="17169"/>
    <cellStyle name="Normal 6 2 5 2 5 2 4" xfId="22275"/>
    <cellStyle name="Normal 6 2 5 2 5 3" xfId="6772"/>
    <cellStyle name="Normal 6 2 5 2 5 3 2" xfId="24915"/>
    <cellStyle name="Normal 6 2 5 2 5 4" xfId="12061"/>
    <cellStyle name="Normal 6 2 5 2 5 5" xfId="14705"/>
    <cellStyle name="Normal 6 2 5 2 5 6" xfId="19635"/>
    <cellStyle name="Normal 6 2 5 2 6" xfId="2722"/>
    <cellStyle name="Normal 6 2 5 2 6 2" xfId="5364"/>
    <cellStyle name="Normal 6 2 5 2 6 2 2" xfId="10645"/>
    <cellStyle name="Normal 6 2 5 2 6 2 2 2" xfId="28787"/>
    <cellStyle name="Normal 6 2 5 2 6 2 3" xfId="23507"/>
    <cellStyle name="Normal 6 2 5 2 6 3" xfId="8004"/>
    <cellStyle name="Normal 6 2 5 2 6 3 2" xfId="26147"/>
    <cellStyle name="Normal 6 2 5 2 6 4" xfId="13293"/>
    <cellStyle name="Normal 6 2 5 2 6 5" xfId="15937"/>
    <cellStyle name="Normal 6 2 5 2 6 6" xfId="20867"/>
    <cellStyle name="Normal 6 2 5 2 7" xfId="2899"/>
    <cellStyle name="Normal 6 2 5 2 7 2" xfId="8181"/>
    <cellStyle name="Normal 6 2 5 2 7 2 2" xfId="26323"/>
    <cellStyle name="Normal 6 2 5 2 7 3" xfId="21043"/>
    <cellStyle name="Normal 6 2 5 2 8" xfId="5540"/>
    <cellStyle name="Normal 6 2 5 2 8 2" xfId="23683"/>
    <cellStyle name="Normal 6 2 5 2 9" xfId="10833"/>
    <cellStyle name="Normal 6 2 5 3" xfId="346"/>
    <cellStyle name="Normal 6 2 5 3 2" xfId="699"/>
    <cellStyle name="Normal 6 2 5 3 2 2" xfId="1931"/>
    <cellStyle name="Normal 6 2 5 3 2 2 2" xfId="4573"/>
    <cellStyle name="Normal 6 2 5 3 2 2 2 2" xfId="9854"/>
    <cellStyle name="Normal 6 2 5 3 2 2 2 2 2" xfId="27996"/>
    <cellStyle name="Normal 6 2 5 3 2 2 2 3" xfId="17610"/>
    <cellStyle name="Normal 6 2 5 3 2 2 2 4" xfId="22716"/>
    <cellStyle name="Normal 6 2 5 3 2 2 3" xfId="7213"/>
    <cellStyle name="Normal 6 2 5 3 2 2 3 2" xfId="25356"/>
    <cellStyle name="Normal 6 2 5 3 2 2 4" xfId="12502"/>
    <cellStyle name="Normal 6 2 5 3 2 2 5" xfId="15146"/>
    <cellStyle name="Normal 6 2 5 3 2 2 6" xfId="20076"/>
    <cellStyle name="Normal 6 2 5 3 2 3" xfId="3341"/>
    <cellStyle name="Normal 6 2 5 3 2 3 2" xfId="8622"/>
    <cellStyle name="Normal 6 2 5 3 2 3 2 2" xfId="26764"/>
    <cellStyle name="Normal 6 2 5 3 2 3 3" xfId="16378"/>
    <cellStyle name="Normal 6 2 5 3 2 3 4" xfId="21484"/>
    <cellStyle name="Normal 6 2 5 3 2 4" xfId="5981"/>
    <cellStyle name="Normal 6 2 5 3 2 4 2" xfId="24124"/>
    <cellStyle name="Normal 6 2 5 3 2 5" xfId="11270"/>
    <cellStyle name="Normal 6 2 5 3 2 6" xfId="13914"/>
    <cellStyle name="Normal 6 2 5 3 2 7" xfId="18844"/>
    <cellStyle name="Normal 6 2 5 3 3" xfId="1051"/>
    <cellStyle name="Normal 6 2 5 3 3 2" xfId="2283"/>
    <cellStyle name="Normal 6 2 5 3 3 2 2" xfId="4925"/>
    <cellStyle name="Normal 6 2 5 3 3 2 2 2" xfId="10206"/>
    <cellStyle name="Normal 6 2 5 3 3 2 2 2 2" xfId="28348"/>
    <cellStyle name="Normal 6 2 5 3 3 2 2 3" xfId="17962"/>
    <cellStyle name="Normal 6 2 5 3 3 2 2 4" xfId="23068"/>
    <cellStyle name="Normal 6 2 5 3 3 2 3" xfId="7565"/>
    <cellStyle name="Normal 6 2 5 3 3 2 3 2" xfId="25708"/>
    <cellStyle name="Normal 6 2 5 3 3 2 4" xfId="12854"/>
    <cellStyle name="Normal 6 2 5 3 3 2 5" xfId="15498"/>
    <cellStyle name="Normal 6 2 5 3 3 2 6" xfId="20428"/>
    <cellStyle name="Normal 6 2 5 3 3 3" xfId="3693"/>
    <cellStyle name="Normal 6 2 5 3 3 3 2" xfId="8974"/>
    <cellStyle name="Normal 6 2 5 3 3 3 2 2" xfId="27116"/>
    <cellStyle name="Normal 6 2 5 3 3 3 3" xfId="16730"/>
    <cellStyle name="Normal 6 2 5 3 3 3 4" xfId="21836"/>
    <cellStyle name="Normal 6 2 5 3 3 4" xfId="6333"/>
    <cellStyle name="Normal 6 2 5 3 3 4 2" xfId="24476"/>
    <cellStyle name="Normal 6 2 5 3 3 5" xfId="11622"/>
    <cellStyle name="Normal 6 2 5 3 3 6" xfId="14266"/>
    <cellStyle name="Normal 6 2 5 3 3 7" xfId="19196"/>
    <cellStyle name="Normal 6 2 5 3 4" xfId="1579"/>
    <cellStyle name="Normal 6 2 5 3 4 2" xfId="4221"/>
    <cellStyle name="Normal 6 2 5 3 4 2 2" xfId="9502"/>
    <cellStyle name="Normal 6 2 5 3 4 2 2 2" xfId="27644"/>
    <cellStyle name="Normal 6 2 5 3 4 2 3" xfId="17258"/>
    <cellStyle name="Normal 6 2 5 3 4 2 4" xfId="22364"/>
    <cellStyle name="Normal 6 2 5 3 4 3" xfId="6861"/>
    <cellStyle name="Normal 6 2 5 3 4 3 2" xfId="25004"/>
    <cellStyle name="Normal 6 2 5 3 4 4" xfId="12150"/>
    <cellStyle name="Normal 6 2 5 3 4 5" xfId="14794"/>
    <cellStyle name="Normal 6 2 5 3 4 6" xfId="19724"/>
    <cellStyle name="Normal 6 2 5 3 5" xfId="2988"/>
    <cellStyle name="Normal 6 2 5 3 5 2" xfId="8270"/>
    <cellStyle name="Normal 6 2 5 3 5 2 2" xfId="26412"/>
    <cellStyle name="Normal 6 2 5 3 5 3" xfId="16026"/>
    <cellStyle name="Normal 6 2 5 3 5 4" xfId="21132"/>
    <cellStyle name="Normal 6 2 5 3 6" xfId="5629"/>
    <cellStyle name="Normal 6 2 5 3 6 2" xfId="23772"/>
    <cellStyle name="Normal 6 2 5 3 7" xfId="10924"/>
    <cellStyle name="Normal 6 2 5 3 8" xfId="13562"/>
    <cellStyle name="Normal 6 2 5 3 9" xfId="18492"/>
    <cellStyle name="Normal 6 2 5 4" xfId="522"/>
    <cellStyle name="Normal 6 2 5 4 2" xfId="1227"/>
    <cellStyle name="Normal 6 2 5 4 2 2" xfId="2459"/>
    <cellStyle name="Normal 6 2 5 4 2 2 2" xfId="5101"/>
    <cellStyle name="Normal 6 2 5 4 2 2 2 2" xfId="10382"/>
    <cellStyle name="Normal 6 2 5 4 2 2 2 2 2" xfId="28524"/>
    <cellStyle name="Normal 6 2 5 4 2 2 2 3" xfId="18138"/>
    <cellStyle name="Normal 6 2 5 4 2 2 2 4" xfId="23244"/>
    <cellStyle name="Normal 6 2 5 4 2 2 3" xfId="7741"/>
    <cellStyle name="Normal 6 2 5 4 2 2 3 2" xfId="25884"/>
    <cellStyle name="Normal 6 2 5 4 2 2 4" xfId="13030"/>
    <cellStyle name="Normal 6 2 5 4 2 2 5" xfId="15674"/>
    <cellStyle name="Normal 6 2 5 4 2 2 6" xfId="20604"/>
    <cellStyle name="Normal 6 2 5 4 2 3" xfId="3869"/>
    <cellStyle name="Normal 6 2 5 4 2 3 2" xfId="9150"/>
    <cellStyle name="Normal 6 2 5 4 2 3 2 2" xfId="27292"/>
    <cellStyle name="Normal 6 2 5 4 2 3 3" xfId="16906"/>
    <cellStyle name="Normal 6 2 5 4 2 3 4" xfId="22012"/>
    <cellStyle name="Normal 6 2 5 4 2 4" xfId="6509"/>
    <cellStyle name="Normal 6 2 5 4 2 4 2" xfId="24652"/>
    <cellStyle name="Normal 6 2 5 4 2 5" xfId="11798"/>
    <cellStyle name="Normal 6 2 5 4 2 6" xfId="14442"/>
    <cellStyle name="Normal 6 2 5 4 2 7" xfId="19372"/>
    <cellStyle name="Normal 6 2 5 4 3" xfId="1755"/>
    <cellStyle name="Normal 6 2 5 4 3 2" xfId="4397"/>
    <cellStyle name="Normal 6 2 5 4 3 2 2" xfId="9678"/>
    <cellStyle name="Normal 6 2 5 4 3 2 2 2" xfId="27820"/>
    <cellStyle name="Normal 6 2 5 4 3 2 3" xfId="17434"/>
    <cellStyle name="Normal 6 2 5 4 3 2 4" xfId="22540"/>
    <cellStyle name="Normal 6 2 5 4 3 3" xfId="7037"/>
    <cellStyle name="Normal 6 2 5 4 3 3 2" xfId="25180"/>
    <cellStyle name="Normal 6 2 5 4 3 4" xfId="12326"/>
    <cellStyle name="Normal 6 2 5 4 3 5" xfId="14970"/>
    <cellStyle name="Normal 6 2 5 4 3 6" xfId="19900"/>
    <cellStyle name="Normal 6 2 5 4 4" xfId="3164"/>
    <cellStyle name="Normal 6 2 5 4 4 2" xfId="8446"/>
    <cellStyle name="Normal 6 2 5 4 4 2 2" xfId="26588"/>
    <cellStyle name="Normal 6 2 5 4 4 3" xfId="16202"/>
    <cellStyle name="Normal 6 2 5 4 4 4" xfId="21308"/>
    <cellStyle name="Normal 6 2 5 4 5" xfId="5805"/>
    <cellStyle name="Normal 6 2 5 4 5 2" xfId="23948"/>
    <cellStyle name="Normal 6 2 5 4 6" xfId="11096"/>
    <cellStyle name="Normal 6 2 5 4 7" xfId="13738"/>
    <cellStyle name="Normal 6 2 5 4 8" xfId="18668"/>
    <cellStyle name="Normal 6 2 5 5" xfId="875"/>
    <cellStyle name="Normal 6 2 5 5 2" xfId="2107"/>
    <cellStyle name="Normal 6 2 5 5 2 2" xfId="4749"/>
    <cellStyle name="Normal 6 2 5 5 2 2 2" xfId="10030"/>
    <cellStyle name="Normal 6 2 5 5 2 2 2 2" xfId="28172"/>
    <cellStyle name="Normal 6 2 5 5 2 2 3" xfId="17786"/>
    <cellStyle name="Normal 6 2 5 5 2 2 4" xfId="22892"/>
    <cellStyle name="Normal 6 2 5 5 2 3" xfId="7389"/>
    <cellStyle name="Normal 6 2 5 5 2 3 2" xfId="25532"/>
    <cellStyle name="Normal 6 2 5 5 2 4" xfId="12678"/>
    <cellStyle name="Normal 6 2 5 5 2 5" xfId="15322"/>
    <cellStyle name="Normal 6 2 5 5 2 6" xfId="20252"/>
    <cellStyle name="Normal 6 2 5 5 3" xfId="3517"/>
    <cellStyle name="Normal 6 2 5 5 3 2" xfId="8798"/>
    <cellStyle name="Normal 6 2 5 5 3 2 2" xfId="26940"/>
    <cellStyle name="Normal 6 2 5 5 3 3" xfId="16554"/>
    <cellStyle name="Normal 6 2 5 5 3 4" xfId="21660"/>
    <cellStyle name="Normal 6 2 5 5 4" xfId="6157"/>
    <cellStyle name="Normal 6 2 5 5 4 2" xfId="24300"/>
    <cellStyle name="Normal 6 2 5 5 5" xfId="11446"/>
    <cellStyle name="Normal 6 2 5 5 6" xfId="14090"/>
    <cellStyle name="Normal 6 2 5 5 7" xfId="19020"/>
    <cellStyle name="Normal 6 2 5 6" xfId="1403"/>
    <cellStyle name="Normal 6 2 5 6 2" xfId="4045"/>
    <cellStyle name="Normal 6 2 5 6 2 2" xfId="9326"/>
    <cellStyle name="Normal 6 2 5 6 2 2 2" xfId="27468"/>
    <cellStyle name="Normal 6 2 5 6 2 3" xfId="17082"/>
    <cellStyle name="Normal 6 2 5 6 2 4" xfId="22188"/>
    <cellStyle name="Normal 6 2 5 6 3" xfId="6685"/>
    <cellStyle name="Normal 6 2 5 6 3 2" xfId="24828"/>
    <cellStyle name="Normal 6 2 5 6 4" xfId="11974"/>
    <cellStyle name="Normal 6 2 5 6 5" xfId="14618"/>
    <cellStyle name="Normal 6 2 5 6 6" xfId="19548"/>
    <cellStyle name="Normal 6 2 5 7" xfId="2635"/>
    <cellStyle name="Normal 6 2 5 7 2" xfId="5277"/>
    <cellStyle name="Normal 6 2 5 7 2 2" xfId="10558"/>
    <cellStyle name="Normal 6 2 5 7 2 2 2" xfId="28700"/>
    <cellStyle name="Normal 6 2 5 7 2 3" xfId="23420"/>
    <cellStyle name="Normal 6 2 5 7 3" xfId="7917"/>
    <cellStyle name="Normal 6 2 5 7 3 2" xfId="26060"/>
    <cellStyle name="Normal 6 2 5 7 4" xfId="13206"/>
    <cellStyle name="Normal 6 2 5 7 5" xfId="15850"/>
    <cellStyle name="Normal 6 2 5 7 6" xfId="20780"/>
    <cellStyle name="Normal 6 2 5 8" xfId="2812"/>
    <cellStyle name="Normal 6 2 5 8 2" xfId="8094"/>
    <cellStyle name="Normal 6 2 5 8 2 2" xfId="26236"/>
    <cellStyle name="Normal 6 2 5 8 3" xfId="20956"/>
    <cellStyle name="Normal 6 2 5 9" xfId="5453"/>
    <cellStyle name="Normal 6 2 5 9 2" xfId="23596"/>
    <cellStyle name="Normal 6 2 6" xfId="187"/>
    <cellStyle name="Normal 6 2 6 10" xfId="10773"/>
    <cellStyle name="Normal 6 2 6 11" xfId="13413"/>
    <cellStyle name="Normal 6 2 6 12" xfId="18343"/>
    <cellStyle name="Normal 6 2 6 2" xfId="373"/>
    <cellStyle name="Normal 6 2 6 2 10" xfId="18519"/>
    <cellStyle name="Normal 6 2 6 2 2" xfId="726"/>
    <cellStyle name="Normal 6 2 6 2 2 2" xfId="1958"/>
    <cellStyle name="Normal 6 2 6 2 2 2 2" xfId="4600"/>
    <cellStyle name="Normal 6 2 6 2 2 2 2 2" xfId="9881"/>
    <cellStyle name="Normal 6 2 6 2 2 2 2 2 2" xfId="28023"/>
    <cellStyle name="Normal 6 2 6 2 2 2 2 3" xfId="17637"/>
    <cellStyle name="Normal 6 2 6 2 2 2 2 4" xfId="22743"/>
    <cellStyle name="Normal 6 2 6 2 2 2 3" xfId="7240"/>
    <cellStyle name="Normal 6 2 6 2 2 2 3 2" xfId="25383"/>
    <cellStyle name="Normal 6 2 6 2 2 2 4" xfId="12529"/>
    <cellStyle name="Normal 6 2 6 2 2 2 5" xfId="15173"/>
    <cellStyle name="Normal 6 2 6 2 2 2 6" xfId="20103"/>
    <cellStyle name="Normal 6 2 6 2 2 3" xfId="3368"/>
    <cellStyle name="Normal 6 2 6 2 2 3 2" xfId="8649"/>
    <cellStyle name="Normal 6 2 6 2 2 3 2 2" xfId="26791"/>
    <cellStyle name="Normal 6 2 6 2 2 3 3" xfId="16405"/>
    <cellStyle name="Normal 6 2 6 2 2 3 4" xfId="21511"/>
    <cellStyle name="Normal 6 2 6 2 2 4" xfId="6008"/>
    <cellStyle name="Normal 6 2 6 2 2 4 2" xfId="24151"/>
    <cellStyle name="Normal 6 2 6 2 2 5" xfId="11297"/>
    <cellStyle name="Normal 6 2 6 2 2 6" xfId="13941"/>
    <cellStyle name="Normal 6 2 6 2 2 7" xfId="18871"/>
    <cellStyle name="Normal 6 2 6 2 3" xfId="1078"/>
    <cellStyle name="Normal 6 2 6 2 3 2" xfId="2310"/>
    <cellStyle name="Normal 6 2 6 2 3 2 2" xfId="4952"/>
    <cellStyle name="Normal 6 2 6 2 3 2 2 2" xfId="10233"/>
    <cellStyle name="Normal 6 2 6 2 3 2 2 2 2" xfId="28375"/>
    <cellStyle name="Normal 6 2 6 2 3 2 2 3" xfId="17989"/>
    <cellStyle name="Normal 6 2 6 2 3 2 2 4" xfId="23095"/>
    <cellStyle name="Normal 6 2 6 2 3 2 3" xfId="7592"/>
    <cellStyle name="Normal 6 2 6 2 3 2 3 2" xfId="25735"/>
    <cellStyle name="Normal 6 2 6 2 3 2 4" xfId="12881"/>
    <cellStyle name="Normal 6 2 6 2 3 2 5" xfId="15525"/>
    <cellStyle name="Normal 6 2 6 2 3 2 6" xfId="20455"/>
    <cellStyle name="Normal 6 2 6 2 3 3" xfId="3720"/>
    <cellStyle name="Normal 6 2 6 2 3 3 2" xfId="9001"/>
    <cellStyle name="Normal 6 2 6 2 3 3 2 2" xfId="27143"/>
    <cellStyle name="Normal 6 2 6 2 3 3 3" xfId="16757"/>
    <cellStyle name="Normal 6 2 6 2 3 3 4" xfId="21863"/>
    <cellStyle name="Normal 6 2 6 2 3 4" xfId="6360"/>
    <cellStyle name="Normal 6 2 6 2 3 4 2" xfId="24503"/>
    <cellStyle name="Normal 6 2 6 2 3 5" xfId="11649"/>
    <cellStyle name="Normal 6 2 6 2 3 6" xfId="14293"/>
    <cellStyle name="Normal 6 2 6 2 3 7" xfId="19223"/>
    <cellStyle name="Normal 6 2 6 2 4" xfId="1606"/>
    <cellStyle name="Normal 6 2 6 2 4 2" xfId="4248"/>
    <cellStyle name="Normal 6 2 6 2 4 2 2" xfId="9529"/>
    <cellStyle name="Normal 6 2 6 2 4 2 2 2" xfId="27671"/>
    <cellStyle name="Normal 6 2 6 2 4 2 3" xfId="17285"/>
    <cellStyle name="Normal 6 2 6 2 4 2 4" xfId="22391"/>
    <cellStyle name="Normal 6 2 6 2 4 3" xfId="6888"/>
    <cellStyle name="Normal 6 2 6 2 4 3 2" xfId="25031"/>
    <cellStyle name="Normal 6 2 6 2 4 4" xfId="12177"/>
    <cellStyle name="Normal 6 2 6 2 4 5" xfId="14821"/>
    <cellStyle name="Normal 6 2 6 2 4 6" xfId="19751"/>
    <cellStyle name="Normal 6 2 6 2 5" xfId="3015"/>
    <cellStyle name="Normal 6 2 6 2 5 2" xfId="8297"/>
    <cellStyle name="Normal 6 2 6 2 5 2 2" xfId="26439"/>
    <cellStyle name="Normal 6 2 6 2 5 3" xfId="16053"/>
    <cellStyle name="Normal 6 2 6 2 5 4" xfId="21159"/>
    <cellStyle name="Normal 6 2 6 2 6" xfId="5656"/>
    <cellStyle name="Normal 6 2 6 2 6 2" xfId="23799"/>
    <cellStyle name="Normal 6 2 6 2 7" xfId="10658"/>
    <cellStyle name="Normal 6 2 6 2 8" xfId="10950"/>
    <cellStyle name="Normal 6 2 6 2 9" xfId="13589"/>
    <cellStyle name="Normal 6 2 6 3" xfId="549"/>
    <cellStyle name="Normal 6 2 6 3 2" xfId="1254"/>
    <cellStyle name="Normal 6 2 6 3 2 2" xfId="2486"/>
    <cellStyle name="Normal 6 2 6 3 2 2 2" xfId="5128"/>
    <cellStyle name="Normal 6 2 6 3 2 2 2 2" xfId="10409"/>
    <cellStyle name="Normal 6 2 6 3 2 2 2 2 2" xfId="28551"/>
    <cellStyle name="Normal 6 2 6 3 2 2 2 3" xfId="18165"/>
    <cellStyle name="Normal 6 2 6 3 2 2 2 4" xfId="23271"/>
    <cellStyle name="Normal 6 2 6 3 2 2 3" xfId="7768"/>
    <cellStyle name="Normal 6 2 6 3 2 2 3 2" xfId="25911"/>
    <cellStyle name="Normal 6 2 6 3 2 2 4" xfId="13057"/>
    <cellStyle name="Normal 6 2 6 3 2 2 5" xfId="15701"/>
    <cellStyle name="Normal 6 2 6 3 2 2 6" xfId="20631"/>
    <cellStyle name="Normal 6 2 6 3 2 3" xfId="3896"/>
    <cellStyle name="Normal 6 2 6 3 2 3 2" xfId="9177"/>
    <cellStyle name="Normal 6 2 6 3 2 3 2 2" xfId="27319"/>
    <cellStyle name="Normal 6 2 6 3 2 3 3" xfId="16933"/>
    <cellStyle name="Normal 6 2 6 3 2 3 4" xfId="22039"/>
    <cellStyle name="Normal 6 2 6 3 2 4" xfId="6536"/>
    <cellStyle name="Normal 6 2 6 3 2 4 2" xfId="24679"/>
    <cellStyle name="Normal 6 2 6 3 2 5" xfId="11825"/>
    <cellStyle name="Normal 6 2 6 3 2 6" xfId="14469"/>
    <cellStyle name="Normal 6 2 6 3 2 7" xfId="19399"/>
    <cellStyle name="Normal 6 2 6 3 3" xfId="1782"/>
    <cellStyle name="Normal 6 2 6 3 3 2" xfId="4424"/>
    <cellStyle name="Normal 6 2 6 3 3 2 2" xfId="9705"/>
    <cellStyle name="Normal 6 2 6 3 3 2 2 2" xfId="27847"/>
    <cellStyle name="Normal 6 2 6 3 3 2 3" xfId="17461"/>
    <cellStyle name="Normal 6 2 6 3 3 2 4" xfId="22567"/>
    <cellStyle name="Normal 6 2 6 3 3 3" xfId="7064"/>
    <cellStyle name="Normal 6 2 6 3 3 3 2" xfId="25207"/>
    <cellStyle name="Normal 6 2 6 3 3 4" xfId="12353"/>
    <cellStyle name="Normal 6 2 6 3 3 5" xfId="14997"/>
    <cellStyle name="Normal 6 2 6 3 3 6" xfId="19927"/>
    <cellStyle name="Normal 6 2 6 3 4" xfId="3191"/>
    <cellStyle name="Normal 6 2 6 3 4 2" xfId="8473"/>
    <cellStyle name="Normal 6 2 6 3 4 2 2" xfId="26615"/>
    <cellStyle name="Normal 6 2 6 3 4 3" xfId="16229"/>
    <cellStyle name="Normal 6 2 6 3 4 4" xfId="21335"/>
    <cellStyle name="Normal 6 2 6 3 5" xfId="5832"/>
    <cellStyle name="Normal 6 2 6 3 5 2" xfId="23975"/>
    <cellStyle name="Normal 6 2 6 3 6" xfId="11122"/>
    <cellStyle name="Normal 6 2 6 3 7" xfId="13765"/>
    <cellStyle name="Normal 6 2 6 3 8" xfId="18695"/>
    <cellStyle name="Normal 6 2 6 4" xfId="902"/>
    <cellStyle name="Normal 6 2 6 4 2" xfId="2134"/>
    <cellStyle name="Normal 6 2 6 4 2 2" xfId="4776"/>
    <cellStyle name="Normal 6 2 6 4 2 2 2" xfId="10057"/>
    <cellStyle name="Normal 6 2 6 4 2 2 2 2" xfId="28199"/>
    <cellStyle name="Normal 6 2 6 4 2 2 3" xfId="17813"/>
    <cellStyle name="Normal 6 2 6 4 2 2 4" xfId="22919"/>
    <cellStyle name="Normal 6 2 6 4 2 3" xfId="7416"/>
    <cellStyle name="Normal 6 2 6 4 2 3 2" xfId="25559"/>
    <cellStyle name="Normal 6 2 6 4 2 4" xfId="12705"/>
    <cellStyle name="Normal 6 2 6 4 2 5" xfId="15349"/>
    <cellStyle name="Normal 6 2 6 4 2 6" xfId="20279"/>
    <cellStyle name="Normal 6 2 6 4 3" xfId="3544"/>
    <cellStyle name="Normal 6 2 6 4 3 2" xfId="8825"/>
    <cellStyle name="Normal 6 2 6 4 3 2 2" xfId="26967"/>
    <cellStyle name="Normal 6 2 6 4 3 3" xfId="16581"/>
    <cellStyle name="Normal 6 2 6 4 3 4" xfId="21687"/>
    <cellStyle name="Normal 6 2 6 4 4" xfId="6184"/>
    <cellStyle name="Normal 6 2 6 4 4 2" xfId="24327"/>
    <cellStyle name="Normal 6 2 6 4 5" xfId="11473"/>
    <cellStyle name="Normal 6 2 6 4 6" xfId="14117"/>
    <cellStyle name="Normal 6 2 6 4 7" xfId="19047"/>
    <cellStyle name="Normal 6 2 6 5" xfId="1430"/>
    <cellStyle name="Normal 6 2 6 5 2" xfId="4072"/>
    <cellStyle name="Normal 6 2 6 5 2 2" xfId="9353"/>
    <cellStyle name="Normal 6 2 6 5 2 2 2" xfId="27495"/>
    <cellStyle name="Normal 6 2 6 5 2 3" xfId="17109"/>
    <cellStyle name="Normal 6 2 6 5 2 4" xfId="22215"/>
    <cellStyle name="Normal 6 2 6 5 3" xfId="6712"/>
    <cellStyle name="Normal 6 2 6 5 3 2" xfId="24855"/>
    <cellStyle name="Normal 6 2 6 5 4" xfId="12001"/>
    <cellStyle name="Normal 6 2 6 5 5" xfId="14645"/>
    <cellStyle name="Normal 6 2 6 5 6" xfId="19575"/>
    <cellStyle name="Normal 6 2 6 6" xfId="2662"/>
    <cellStyle name="Normal 6 2 6 6 2" xfId="5304"/>
    <cellStyle name="Normal 6 2 6 6 2 2" xfId="10585"/>
    <cellStyle name="Normal 6 2 6 6 2 2 2" xfId="28727"/>
    <cellStyle name="Normal 6 2 6 6 2 3" xfId="23447"/>
    <cellStyle name="Normal 6 2 6 6 3" xfId="7944"/>
    <cellStyle name="Normal 6 2 6 6 3 2" xfId="26087"/>
    <cellStyle name="Normal 6 2 6 6 4" xfId="13233"/>
    <cellStyle name="Normal 6 2 6 6 5" xfId="15877"/>
    <cellStyle name="Normal 6 2 6 6 6" xfId="20807"/>
    <cellStyle name="Normal 6 2 6 7" xfId="2839"/>
    <cellStyle name="Normal 6 2 6 7 2" xfId="8121"/>
    <cellStyle name="Normal 6 2 6 7 2 2" xfId="26263"/>
    <cellStyle name="Normal 6 2 6 7 3" xfId="20983"/>
    <cellStyle name="Normal 6 2 6 8" xfId="5480"/>
    <cellStyle name="Normal 6 2 6 8 2" xfId="23623"/>
    <cellStyle name="Normal 6 2 6 9" xfId="10653"/>
    <cellStyle name="Normal 6 2 7" xfId="285"/>
    <cellStyle name="Normal 6 2 7 2" xfId="637"/>
    <cellStyle name="Normal 6 2 7 2 2" xfId="1869"/>
    <cellStyle name="Normal 6 2 7 2 2 2" xfId="4511"/>
    <cellStyle name="Normal 6 2 7 2 2 2 2" xfId="9792"/>
    <cellStyle name="Normal 6 2 7 2 2 2 2 2" xfId="27934"/>
    <cellStyle name="Normal 6 2 7 2 2 2 3" xfId="17548"/>
    <cellStyle name="Normal 6 2 7 2 2 2 4" xfId="22654"/>
    <cellStyle name="Normal 6 2 7 2 2 3" xfId="7151"/>
    <cellStyle name="Normal 6 2 7 2 2 3 2" xfId="25294"/>
    <cellStyle name="Normal 6 2 7 2 2 4" xfId="12440"/>
    <cellStyle name="Normal 6 2 7 2 2 5" xfId="15084"/>
    <cellStyle name="Normal 6 2 7 2 2 6" xfId="20014"/>
    <cellStyle name="Normal 6 2 7 2 3" xfId="3279"/>
    <cellStyle name="Normal 6 2 7 2 3 2" xfId="8560"/>
    <cellStyle name="Normal 6 2 7 2 3 2 2" xfId="26702"/>
    <cellStyle name="Normal 6 2 7 2 3 3" xfId="16316"/>
    <cellStyle name="Normal 6 2 7 2 3 4" xfId="21422"/>
    <cellStyle name="Normal 6 2 7 2 4" xfId="5919"/>
    <cellStyle name="Normal 6 2 7 2 4 2" xfId="24062"/>
    <cellStyle name="Normal 6 2 7 2 5" xfId="11208"/>
    <cellStyle name="Normal 6 2 7 2 6" xfId="13852"/>
    <cellStyle name="Normal 6 2 7 2 7" xfId="18782"/>
    <cellStyle name="Normal 6 2 7 3" xfId="989"/>
    <cellStyle name="Normal 6 2 7 3 2" xfId="2221"/>
    <cellStyle name="Normal 6 2 7 3 2 2" xfId="4863"/>
    <cellStyle name="Normal 6 2 7 3 2 2 2" xfId="10144"/>
    <cellStyle name="Normal 6 2 7 3 2 2 2 2" xfId="28286"/>
    <cellStyle name="Normal 6 2 7 3 2 2 3" xfId="17900"/>
    <cellStyle name="Normal 6 2 7 3 2 2 4" xfId="23006"/>
    <cellStyle name="Normal 6 2 7 3 2 3" xfId="7503"/>
    <cellStyle name="Normal 6 2 7 3 2 3 2" xfId="25646"/>
    <cellStyle name="Normal 6 2 7 3 2 4" xfId="12792"/>
    <cellStyle name="Normal 6 2 7 3 2 5" xfId="15436"/>
    <cellStyle name="Normal 6 2 7 3 2 6" xfId="20366"/>
    <cellStyle name="Normal 6 2 7 3 3" xfId="3631"/>
    <cellStyle name="Normal 6 2 7 3 3 2" xfId="8912"/>
    <cellStyle name="Normal 6 2 7 3 3 2 2" xfId="27054"/>
    <cellStyle name="Normal 6 2 7 3 3 3" xfId="16668"/>
    <cellStyle name="Normal 6 2 7 3 3 4" xfId="21774"/>
    <cellStyle name="Normal 6 2 7 3 4" xfId="6271"/>
    <cellStyle name="Normal 6 2 7 3 4 2" xfId="24414"/>
    <cellStyle name="Normal 6 2 7 3 5" xfId="11560"/>
    <cellStyle name="Normal 6 2 7 3 6" xfId="14204"/>
    <cellStyle name="Normal 6 2 7 3 7" xfId="19134"/>
    <cellStyle name="Normal 6 2 7 4" xfId="1517"/>
    <cellStyle name="Normal 6 2 7 4 2" xfId="4159"/>
    <cellStyle name="Normal 6 2 7 4 2 2" xfId="9440"/>
    <cellStyle name="Normal 6 2 7 4 2 2 2" xfId="27582"/>
    <cellStyle name="Normal 6 2 7 4 2 3" xfId="17196"/>
    <cellStyle name="Normal 6 2 7 4 2 4" xfId="22302"/>
    <cellStyle name="Normal 6 2 7 4 3" xfId="6799"/>
    <cellStyle name="Normal 6 2 7 4 3 2" xfId="24942"/>
    <cellStyle name="Normal 6 2 7 4 4" xfId="12088"/>
    <cellStyle name="Normal 6 2 7 4 5" xfId="14732"/>
    <cellStyle name="Normal 6 2 7 4 6" xfId="19662"/>
    <cellStyle name="Normal 6 2 7 5" xfId="2926"/>
    <cellStyle name="Normal 6 2 7 5 2" xfId="8208"/>
    <cellStyle name="Normal 6 2 7 5 2 2" xfId="26350"/>
    <cellStyle name="Normal 6 2 7 5 3" xfId="15964"/>
    <cellStyle name="Normal 6 2 7 5 4" xfId="21070"/>
    <cellStyle name="Normal 6 2 7 6" xfId="5567"/>
    <cellStyle name="Normal 6 2 7 6 2" xfId="23710"/>
    <cellStyle name="Normal 6 2 7 7" xfId="10865"/>
    <cellStyle name="Normal 6 2 7 8" xfId="13500"/>
    <cellStyle name="Normal 6 2 7 9" xfId="18431"/>
    <cellStyle name="Normal 6 2 8" xfId="460"/>
    <cellStyle name="Normal 6 2 8 2" xfId="1165"/>
    <cellStyle name="Normal 6 2 8 2 2" xfId="2397"/>
    <cellStyle name="Normal 6 2 8 2 2 2" xfId="5039"/>
    <cellStyle name="Normal 6 2 8 2 2 2 2" xfId="10320"/>
    <cellStyle name="Normal 6 2 8 2 2 2 2 2" xfId="28462"/>
    <cellStyle name="Normal 6 2 8 2 2 2 3" xfId="18076"/>
    <cellStyle name="Normal 6 2 8 2 2 2 4" xfId="23182"/>
    <cellStyle name="Normal 6 2 8 2 2 3" xfId="7679"/>
    <cellStyle name="Normal 6 2 8 2 2 3 2" xfId="25822"/>
    <cellStyle name="Normal 6 2 8 2 2 4" xfId="12968"/>
    <cellStyle name="Normal 6 2 8 2 2 5" xfId="15612"/>
    <cellStyle name="Normal 6 2 8 2 2 6" xfId="20542"/>
    <cellStyle name="Normal 6 2 8 2 3" xfId="3807"/>
    <cellStyle name="Normal 6 2 8 2 3 2" xfId="9088"/>
    <cellStyle name="Normal 6 2 8 2 3 2 2" xfId="27230"/>
    <cellStyle name="Normal 6 2 8 2 3 3" xfId="16844"/>
    <cellStyle name="Normal 6 2 8 2 3 4" xfId="21950"/>
    <cellStyle name="Normal 6 2 8 2 4" xfId="6447"/>
    <cellStyle name="Normal 6 2 8 2 4 2" xfId="24590"/>
    <cellStyle name="Normal 6 2 8 2 5" xfId="11736"/>
    <cellStyle name="Normal 6 2 8 2 6" xfId="14380"/>
    <cellStyle name="Normal 6 2 8 2 7" xfId="19310"/>
    <cellStyle name="Normal 6 2 8 3" xfId="1693"/>
    <cellStyle name="Normal 6 2 8 3 2" xfId="4335"/>
    <cellStyle name="Normal 6 2 8 3 2 2" xfId="9616"/>
    <cellStyle name="Normal 6 2 8 3 2 2 2" xfId="27758"/>
    <cellStyle name="Normal 6 2 8 3 2 3" xfId="17372"/>
    <cellStyle name="Normal 6 2 8 3 2 4" xfId="22478"/>
    <cellStyle name="Normal 6 2 8 3 3" xfId="6975"/>
    <cellStyle name="Normal 6 2 8 3 3 2" xfId="25118"/>
    <cellStyle name="Normal 6 2 8 3 4" xfId="12264"/>
    <cellStyle name="Normal 6 2 8 3 5" xfId="14908"/>
    <cellStyle name="Normal 6 2 8 3 6" xfId="19838"/>
    <cellStyle name="Normal 6 2 8 4" xfId="3102"/>
    <cellStyle name="Normal 6 2 8 4 2" xfId="8384"/>
    <cellStyle name="Normal 6 2 8 4 2 2" xfId="26526"/>
    <cellStyle name="Normal 6 2 8 4 3" xfId="16140"/>
    <cellStyle name="Normal 6 2 8 4 4" xfId="21246"/>
    <cellStyle name="Normal 6 2 8 5" xfId="5743"/>
    <cellStyle name="Normal 6 2 8 5 2" xfId="23886"/>
    <cellStyle name="Normal 6 2 8 6" xfId="11036"/>
    <cellStyle name="Normal 6 2 8 7" xfId="13676"/>
    <cellStyle name="Normal 6 2 8 8" xfId="18606"/>
    <cellStyle name="Normal 6 2 9" xfId="813"/>
    <cellStyle name="Normal 6 2 9 2" xfId="2045"/>
    <cellStyle name="Normal 6 2 9 2 2" xfId="4687"/>
    <cellStyle name="Normal 6 2 9 2 2 2" xfId="9968"/>
    <cellStyle name="Normal 6 2 9 2 2 2 2" xfId="28110"/>
    <cellStyle name="Normal 6 2 9 2 2 3" xfId="17724"/>
    <cellStyle name="Normal 6 2 9 2 2 4" xfId="22830"/>
    <cellStyle name="Normal 6 2 9 2 3" xfId="7327"/>
    <cellStyle name="Normal 6 2 9 2 3 2" xfId="25470"/>
    <cellStyle name="Normal 6 2 9 2 4" xfId="12616"/>
    <cellStyle name="Normal 6 2 9 2 5" xfId="15260"/>
    <cellStyle name="Normal 6 2 9 2 6" xfId="20190"/>
    <cellStyle name="Normal 6 2 9 3" xfId="3455"/>
    <cellStyle name="Normal 6 2 9 3 2" xfId="8736"/>
    <cellStyle name="Normal 6 2 9 3 2 2" xfId="26878"/>
    <cellStyle name="Normal 6 2 9 3 3" xfId="16492"/>
    <cellStyle name="Normal 6 2 9 3 4" xfId="21598"/>
    <cellStyle name="Normal 6 2 9 4" xfId="6095"/>
    <cellStyle name="Normal 6 2 9 4 2" xfId="24238"/>
    <cellStyle name="Normal 6 2 9 5" xfId="11384"/>
    <cellStyle name="Normal 6 2 9 6" xfId="14028"/>
    <cellStyle name="Normal 6 2 9 7" xfId="18958"/>
    <cellStyle name="Normal 6 3" xfId="64"/>
    <cellStyle name="Normal 6 3 10" xfId="2760"/>
    <cellStyle name="Normal 6 3 10 2" xfId="8042"/>
    <cellStyle name="Normal 6 3 10 2 2" xfId="26184"/>
    <cellStyle name="Normal 6 3 10 3" xfId="20904"/>
    <cellStyle name="Normal 6 3 11" xfId="5401"/>
    <cellStyle name="Normal 6 3 11 2" xfId="23544"/>
    <cellStyle name="Normal 6 3 12" xfId="10679"/>
    <cellStyle name="Normal 6 3 13" xfId="13332"/>
    <cellStyle name="Normal 6 3 14" xfId="18261"/>
    <cellStyle name="Normal 6 3 2" xfId="112"/>
    <cellStyle name="Normal 6 3 2 10" xfId="10699"/>
    <cellStyle name="Normal 6 3 2 11" xfId="13370"/>
    <cellStyle name="Normal 6 3 2 12" xfId="18299"/>
    <cellStyle name="Normal 6 3 2 2" xfId="232"/>
    <cellStyle name="Normal 6 3 2 2 10" xfId="13457"/>
    <cellStyle name="Normal 6 3 2 2 11" xfId="18387"/>
    <cellStyle name="Normal 6 3 2 2 2" xfId="417"/>
    <cellStyle name="Normal 6 3 2 2 2 2" xfId="770"/>
    <cellStyle name="Normal 6 3 2 2 2 2 2" xfId="2002"/>
    <cellStyle name="Normal 6 3 2 2 2 2 2 2" xfId="4644"/>
    <cellStyle name="Normal 6 3 2 2 2 2 2 2 2" xfId="9925"/>
    <cellStyle name="Normal 6 3 2 2 2 2 2 2 2 2" xfId="28067"/>
    <cellStyle name="Normal 6 3 2 2 2 2 2 2 3" xfId="17681"/>
    <cellStyle name="Normal 6 3 2 2 2 2 2 2 4" xfId="22787"/>
    <cellStyle name="Normal 6 3 2 2 2 2 2 3" xfId="7284"/>
    <cellStyle name="Normal 6 3 2 2 2 2 2 3 2" xfId="25427"/>
    <cellStyle name="Normal 6 3 2 2 2 2 2 4" xfId="12573"/>
    <cellStyle name="Normal 6 3 2 2 2 2 2 5" xfId="15217"/>
    <cellStyle name="Normal 6 3 2 2 2 2 2 6" xfId="20147"/>
    <cellStyle name="Normal 6 3 2 2 2 2 3" xfId="3412"/>
    <cellStyle name="Normal 6 3 2 2 2 2 3 2" xfId="8693"/>
    <cellStyle name="Normal 6 3 2 2 2 2 3 2 2" xfId="26835"/>
    <cellStyle name="Normal 6 3 2 2 2 2 3 3" xfId="16449"/>
    <cellStyle name="Normal 6 3 2 2 2 2 3 4" xfId="21555"/>
    <cellStyle name="Normal 6 3 2 2 2 2 4" xfId="6052"/>
    <cellStyle name="Normal 6 3 2 2 2 2 4 2" xfId="24195"/>
    <cellStyle name="Normal 6 3 2 2 2 2 5" xfId="11341"/>
    <cellStyle name="Normal 6 3 2 2 2 2 6" xfId="13985"/>
    <cellStyle name="Normal 6 3 2 2 2 2 7" xfId="18915"/>
    <cellStyle name="Normal 6 3 2 2 2 3" xfId="1122"/>
    <cellStyle name="Normal 6 3 2 2 2 3 2" xfId="2354"/>
    <cellStyle name="Normal 6 3 2 2 2 3 2 2" xfId="4996"/>
    <cellStyle name="Normal 6 3 2 2 2 3 2 2 2" xfId="10277"/>
    <cellStyle name="Normal 6 3 2 2 2 3 2 2 2 2" xfId="28419"/>
    <cellStyle name="Normal 6 3 2 2 2 3 2 2 3" xfId="18033"/>
    <cellStyle name="Normal 6 3 2 2 2 3 2 2 4" xfId="23139"/>
    <cellStyle name="Normal 6 3 2 2 2 3 2 3" xfId="7636"/>
    <cellStyle name="Normal 6 3 2 2 2 3 2 3 2" xfId="25779"/>
    <cellStyle name="Normal 6 3 2 2 2 3 2 4" xfId="12925"/>
    <cellStyle name="Normal 6 3 2 2 2 3 2 5" xfId="15569"/>
    <cellStyle name="Normal 6 3 2 2 2 3 2 6" xfId="20499"/>
    <cellStyle name="Normal 6 3 2 2 2 3 3" xfId="3764"/>
    <cellStyle name="Normal 6 3 2 2 2 3 3 2" xfId="9045"/>
    <cellStyle name="Normal 6 3 2 2 2 3 3 2 2" xfId="27187"/>
    <cellStyle name="Normal 6 3 2 2 2 3 3 3" xfId="16801"/>
    <cellStyle name="Normal 6 3 2 2 2 3 3 4" xfId="21907"/>
    <cellStyle name="Normal 6 3 2 2 2 3 4" xfId="6404"/>
    <cellStyle name="Normal 6 3 2 2 2 3 4 2" xfId="24547"/>
    <cellStyle name="Normal 6 3 2 2 2 3 5" xfId="11693"/>
    <cellStyle name="Normal 6 3 2 2 2 3 6" xfId="14337"/>
    <cellStyle name="Normal 6 3 2 2 2 3 7" xfId="19267"/>
    <cellStyle name="Normal 6 3 2 2 2 4" xfId="1650"/>
    <cellStyle name="Normal 6 3 2 2 2 4 2" xfId="4292"/>
    <cellStyle name="Normal 6 3 2 2 2 4 2 2" xfId="9573"/>
    <cellStyle name="Normal 6 3 2 2 2 4 2 2 2" xfId="27715"/>
    <cellStyle name="Normal 6 3 2 2 2 4 2 3" xfId="17329"/>
    <cellStyle name="Normal 6 3 2 2 2 4 2 4" xfId="22435"/>
    <cellStyle name="Normal 6 3 2 2 2 4 3" xfId="6932"/>
    <cellStyle name="Normal 6 3 2 2 2 4 3 2" xfId="25075"/>
    <cellStyle name="Normal 6 3 2 2 2 4 4" xfId="12221"/>
    <cellStyle name="Normal 6 3 2 2 2 4 5" xfId="14865"/>
    <cellStyle name="Normal 6 3 2 2 2 4 6" xfId="19795"/>
    <cellStyle name="Normal 6 3 2 2 2 5" xfId="3059"/>
    <cellStyle name="Normal 6 3 2 2 2 5 2" xfId="8341"/>
    <cellStyle name="Normal 6 3 2 2 2 5 2 2" xfId="26483"/>
    <cellStyle name="Normal 6 3 2 2 2 5 3" xfId="16097"/>
    <cellStyle name="Normal 6 3 2 2 2 5 4" xfId="21203"/>
    <cellStyle name="Normal 6 3 2 2 2 6" xfId="5700"/>
    <cellStyle name="Normal 6 3 2 2 2 6 2" xfId="23843"/>
    <cellStyle name="Normal 6 3 2 2 2 7" xfId="10993"/>
    <cellStyle name="Normal 6 3 2 2 2 8" xfId="13633"/>
    <cellStyle name="Normal 6 3 2 2 2 9" xfId="18563"/>
    <cellStyle name="Normal 6 3 2 2 3" xfId="593"/>
    <cellStyle name="Normal 6 3 2 2 3 2" xfId="1298"/>
    <cellStyle name="Normal 6 3 2 2 3 2 2" xfId="2530"/>
    <cellStyle name="Normal 6 3 2 2 3 2 2 2" xfId="5172"/>
    <cellStyle name="Normal 6 3 2 2 3 2 2 2 2" xfId="10453"/>
    <cellStyle name="Normal 6 3 2 2 3 2 2 2 2 2" xfId="28595"/>
    <cellStyle name="Normal 6 3 2 2 3 2 2 2 3" xfId="18209"/>
    <cellStyle name="Normal 6 3 2 2 3 2 2 2 4" xfId="23315"/>
    <cellStyle name="Normal 6 3 2 2 3 2 2 3" xfId="7812"/>
    <cellStyle name="Normal 6 3 2 2 3 2 2 3 2" xfId="25955"/>
    <cellStyle name="Normal 6 3 2 2 3 2 2 4" xfId="13101"/>
    <cellStyle name="Normal 6 3 2 2 3 2 2 5" xfId="15745"/>
    <cellStyle name="Normal 6 3 2 2 3 2 2 6" xfId="20675"/>
    <cellStyle name="Normal 6 3 2 2 3 2 3" xfId="3940"/>
    <cellStyle name="Normal 6 3 2 2 3 2 3 2" xfId="9221"/>
    <cellStyle name="Normal 6 3 2 2 3 2 3 2 2" xfId="27363"/>
    <cellStyle name="Normal 6 3 2 2 3 2 3 3" xfId="16977"/>
    <cellStyle name="Normal 6 3 2 2 3 2 3 4" xfId="22083"/>
    <cellStyle name="Normal 6 3 2 2 3 2 4" xfId="6580"/>
    <cellStyle name="Normal 6 3 2 2 3 2 4 2" xfId="24723"/>
    <cellStyle name="Normal 6 3 2 2 3 2 5" xfId="11869"/>
    <cellStyle name="Normal 6 3 2 2 3 2 6" xfId="14513"/>
    <cellStyle name="Normal 6 3 2 2 3 2 7" xfId="19443"/>
    <cellStyle name="Normal 6 3 2 2 3 3" xfId="1826"/>
    <cellStyle name="Normal 6 3 2 2 3 3 2" xfId="4468"/>
    <cellStyle name="Normal 6 3 2 2 3 3 2 2" xfId="9749"/>
    <cellStyle name="Normal 6 3 2 2 3 3 2 2 2" xfId="27891"/>
    <cellStyle name="Normal 6 3 2 2 3 3 2 3" xfId="17505"/>
    <cellStyle name="Normal 6 3 2 2 3 3 2 4" xfId="22611"/>
    <cellStyle name="Normal 6 3 2 2 3 3 3" xfId="7108"/>
    <cellStyle name="Normal 6 3 2 2 3 3 3 2" xfId="25251"/>
    <cellStyle name="Normal 6 3 2 2 3 3 4" xfId="12397"/>
    <cellStyle name="Normal 6 3 2 2 3 3 5" xfId="15041"/>
    <cellStyle name="Normal 6 3 2 2 3 3 6" xfId="19971"/>
    <cellStyle name="Normal 6 3 2 2 3 4" xfId="3235"/>
    <cellStyle name="Normal 6 3 2 2 3 4 2" xfId="8517"/>
    <cellStyle name="Normal 6 3 2 2 3 4 2 2" xfId="26659"/>
    <cellStyle name="Normal 6 3 2 2 3 4 3" xfId="16273"/>
    <cellStyle name="Normal 6 3 2 2 3 4 4" xfId="21379"/>
    <cellStyle name="Normal 6 3 2 2 3 5" xfId="5876"/>
    <cellStyle name="Normal 6 3 2 2 3 5 2" xfId="24019"/>
    <cellStyle name="Normal 6 3 2 2 3 6" xfId="11165"/>
    <cellStyle name="Normal 6 3 2 2 3 7" xfId="13809"/>
    <cellStyle name="Normal 6 3 2 2 3 8" xfId="18739"/>
    <cellStyle name="Normal 6 3 2 2 4" xfId="946"/>
    <cellStyle name="Normal 6 3 2 2 4 2" xfId="2178"/>
    <cellStyle name="Normal 6 3 2 2 4 2 2" xfId="4820"/>
    <cellStyle name="Normal 6 3 2 2 4 2 2 2" xfId="10101"/>
    <cellStyle name="Normal 6 3 2 2 4 2 2 2 2" xfId="28243"/>
    <cellStyle name="Normal 6 3 2 2 4 2 2 3" xfId="17857"/>
    <cellStyle name="Normal 6 3 2 2 4 2 2 4" xfId="22963"/>
    <cellStyle name="Normal 6 3 2 2 4 2 3" xfId="7460"/>
    <cellStyle name="Normal 6 3 2 2 4 2 3 2" xfId="25603"/>
    <cellStyle name="Normal 6 3 2 2 4 2 4" xfId="12749"/>
    <cellStyle name="Normal 6 3 2 2 4 2 5" xfId="15393"/>
    <cellStyle name="Normal 6 3 2 2 4 2 6" xfId="20323"/>
    <cellStyle name="Normal 6 3 2 2 4 3" xfId="3588"/>
    <cellStyle name="Normal 6 3 2 2 4 3 2" xfId="8869"/>
    <cellStyle name="Normal 6 3 2 2 4 3 2 2" xfId="27011"/>
    <cellStyle name="Normal 6 3 2 2 4 3 3" xfId="16625"/>
    <cellStyle name="Normal 6 3 2 2 4 3 4" xfId="21731"/>
    <cellStyle name="Normal 6 3 2 2 4 4" xfId="6228"/>
    <cellStyle name="Normal 6 3 2 2 4 4 2" xfId="24371"/>
    <cellStyle name="Normal 6 3 2 2 4 5" xfId="11517"/>
    <cellStyle name="Normal 6 3 2 2 4 6" xfId="14161"/>
    <cellStyle name="Normal 6 3 2 2 4 7" xfId="19091"/>
    <cellStyle name="Normal 6 3 2 2 5" xfId="1474"/>
    <cellStyle name="Normal 6 3 2 2 5 2" xfId="4116"/>
    <cellStyle name="Normal 6 3 2 2 5 2 2" xfId="9397"/>
    <cellStyle name="Normal 6 3 2 2 5 2 2 2" xfId="27539"/>
    <cellStyle name="Normal 6 3 2 2 5 2 3" xfId="17153"/>
    <cellStyle name="Normal 6 3 2 2 5 2 4" xfId="22259"/>
    <cellStyle name="Normal 6 3 2 2 5 3" xfId="6756"/>
    <cellStyle name="Normal 6 3 2 2 5 3 2" xfId="24899"/>
    <cellStyle name="Normal 6 3 2 2 5 4" xfId="12045"/>
    <cellStyle name="Normal 6 3 2 2 5 5" xfId="14689"/>
    <cellStyle name="Normal 6 3 2 2 5 6" xfId="19619"/>
    <cellStyle name="Normal 6 3 2 2 6" xfId="2706"/>
    <cellStyle name="Normal 6 3 2 2 6 2" xfId="5348"/>
    <cellStyle name="Normal 6 3 2 2 6 2 2" xfId="10629"/>
    <cellStyle name="Normal 6 3 2 2 6 2 2 2" xfId="28771"/>
    <cellStyle name="Normal 6 3 2 2 6 2 3" xfId="23491"/>
    <cellStyle name="Normal 6 3 2 2 6 3" xfId="7988"/>
    <cellStyle name="Normal 6 3 2 2 6 3 2" xfId="26131"/>
    <cellStyle name="Normal 6 3 2 2 6 4" xfId="13277"/>
    <cellStyle name="Normal 6 3 2 2 6 5" xfId="15921"/>
    <cellStyle name="Normal 6 3 2 2 6 6" xfId="20851"/>
    <cellStyle name="Normal 6 3 2 2 7" xfId="2883"/>
    <cellStyle name="Normal 6 3 2 2 7 2" xfId="8165"/>
    <cellStyle name="Normal 6 3 2 2 7 2 2" xfId="26307"/>
    <cellStyle name="Normal 6 3 2 2 7 3" xfId="21027"/>
    <cellStyle name="Normal 6 3 2 2 8" xfId="5524"/>
    <cellStyle name="Normal 6 3 2 2 8 2" xfId="23667"/>
    <cellStyle name="Normal 6 3 2 2 9" xfId="10817"/>
    <cellStyle name="Normal 6 3 2 3" xfId="330"/>
    <cellStyle name="Normal 6 3 2 3 2" xfId="683"/>
    <cellStyle name="Normal 6 3 2 3 2 2" xfId="1915"/>
    <cellStyle name="Normal 6 3 2 3 2 2 2" xfId="4557"/>
    <cellStyle name="Normal 6 3 2 3 2 2 2 2" xfId="9838"/>
    <cellStyle name="Normal 6 3 2 3 2 2 2 2 2" xfId="27980"/>
    <cellStyle name="Normal 6 3 2 3 2 2 2 3" xfId="17594"/>
    <cellStyle name="Normal 6 3 2 3 2 2 2 4" xfId="22700"/>
    <cellStyle name="Normal 6 3 2 3 2 2 3" xfId="7197"/>
    <cellStyle name="Normal 6 3 2 3 2 2 3 2" xfId="25340"/>
    <cellStyle name="Normal 6 3 2 3 2 2 4" xfId="12486"/>
    <cellStyle name="Normal 6 3 2 3 2 2 5" xfId="15130"/>
    <cellStyle name="Normal 6 3 2 3 2 2 6" xfId="20060"/>
    <cellStyle name="Normal 6 3 2 3 2 3" xfId="3325"/>
    <cellStyle name="Normal 6 3 2 3 2 3 2" xfId="8606"/>
    <cellStyle name="Normal 6 3 2 3 2 3 2 2" xfId="26748"/>
    <cellStyle name="Normal 6 3 2 3 2 3 3" xfId="16362"/>
    <cellStyle name="Normal 6 3 2 3 2 3 4" xfId="21468"/>
    <cellStyle name="Normal 6 3 2 3 2 4" xfId="5965"/>
    <cellStyle name="Normal 6 3 2 3 2 4 2" xfId="24108"/>
    <cellStyle name="Normal 6 3 2 3 2 5" xfId="11254"/>
    <cellStyle name="Normal 6 3 2 3 2 6" xfId="13898"/>
    <cellStyle name="Normal 6 3 2 3 2 7" xfId="18828"/>
    <cellStyle name="Normal 6 3 2 3 3" xfId="1035"/>
    <cellStyle name="Normal 6 3 2 3 3 2" xfId="2267"/>
    <cellStyle name="Normal 6 3 2 3 3 2 2" xfId="4909"/>
    <cellStyle name="Normal 6 3 2 3 3 2 2 2" xfId="10190"/>
    <cellStyle name="Normal 6 3 2 3 3 2 2 2 2" xfId="28332"/>
    <cellStyle name="Normal 6 3 2 3 3 2 2 3" xfId="17946"/>
    <cellStyle name="Normal 6 3 2 3 3 2 2 4" xfId="23052"/>
    <cellStyle name="Normal 6 3 2 3 3 2 3" xfId="7549"/>
    <cellStyle name="Normal 6 3 2 3 3 2 3 2" xfId="25692"/>
    <cellStyle name="Normal 6 3 2 3 3 2 4" xfId="12838"/>
    <cellStyle name="Normal 6 3 2 3 3 2 5" xfId="15482"/>
    <cellStyle name="Normal 6 3 2 3 3 2 6" xfId="20412"/>
    <cellStyle name="Normal 6 3 2 3 3 3" xfId="3677"/>
    <cellStyle name="Normal 6 3 2 3 3 3 2" xfId="8958"/>
    <cellStyle name="Normal 6 3 2 3 3 3 2 2" xfId="27100"/>
    <cellStyle name="Normal 6 3 2 3 3 3 3" xfId="16714"/>
    <cellStyle name="Normal 6 3 2 3 3 3 4" xfId="21820"/>
    <cellStyle name="Normal 6 3 2 3 3 4" xfId="6317"/>
    <cellStyle name="Normal 6 3 2 3 3 4 2" xfId="24460"/>
    <cellStyle name="Normal 6 3 2 3 3 5" xfId="11606"/>
    <cellStyle name="Normal 6 3 2 3 3 6" xfId="14250"/>
    <cellStyle name="Normal 6 3 2 3 3 7" xfId="19180"/>
    <cellStyle name="Normal 6 3 2 3 4" xfId="1563"/>
    <cellStyle name="Normal 6 3 2 3 4 2" xfId="4205"/>
    <cellStyle name="Normal 6 3 2 3 4 2 2" xfId="9486"/>
    <cellStyle name="Normal 6 3 2 3 4 2 2 2" xfId="27628"/>
    <cellStyle name="Normal 6 3 2 3 4 2 3" xfId="17242"/>
    <cellStyle name="Normal 6 3 2 3 4 2 4" xfId="22348"/>
    <cellStyle name="Normal 6 3 2 3 4 3" xfId="6845"/>
    <cellStyle name="Normal 6 3 2 3 4 3 2" xfId="24988"/>
    <cellStyle name="Normal 6 3 2 3 4 4" xfId="12134"/>
    <cellStyle name="Normal 6 3 2 3 4 5" xfId="14778"/>
    <cellStyle name="Normal 6 3 2 3 4 6" xfId="19708"/>
    <cellStyle name="Normal 6 3 2 3 5" xfId="2972"/>
    <cellStyle name="Normal 6 3 2 3 5 2" xfId="8254"/>
    <cellStyle name="Normal 6 3 2 3 5 2 2" xfId="26396"/>
    <cellStyle name="Normal 6 3 2 3 5 3" xfId="16010"/>
    <cellStyle name="Normal 6 3 2 3 5 4" xfId="21116"/>
    <cellStyle name="Normal 6 3 2 3 6" xfId="5613"/>
    <cellStyle name="Normal 6 3 2 3 6 2" xfId="23756"/>
    <cellStyle name="Normal 6 3 2 3 7" xfId="10908"/>
    <cellStyle name="Normal 6 3 2 3 8" xfId="13546"/>
    <cellStyle name="Normal 6 3 2 3 9" xfId="18476"/>
    <cellStyle name="Normal 6 3 2 4" xfId="506"/>
    <cellStyle name="Normal 6 3 2 4 2" xfId="1211"/>
    <cellStyle name="Normal 6 3 2 4 2 2" xfId="2443"/>
    <cellStyle name="Normal 6 3 2 4 2 2 2" xfId="5085"/>
    <cellStyle name="Normal 6 3 2 4 2 2 2 2" xfId="10366"/>
    <cellStyle name="Normal 6 3 2 4 2 2 2 2 2" xfId="28508"/>
    <cellStyle name="Normal 6 3 2 4 2 2 2 3" xfId="18122"/>
    <cellStyle name="Normal 6 3 2 4 2 2 2 4" xfId="23228"/>
    <cellStyle name="Normal 6 3 2 4 2 2 3" xfId="7725"/>
    <cellStyle name="Normal 6 3 2 4 2 2 3 2" xfId="25868"/>
    <cellStyle name="Normal 6 3 2 4 2 2 4" xfId="13014"/>
    <cellStyle name="Normal 6 3 2 4 2 2 5" xfId="15658"/>
    <cellStyle name="Normal 6 3 2 4 2 2 6" xfId="20588"/>
    <cellStyle name="Normal 6 3 2 4 2 3" xfId="3853"/>
    <cellStyle name="Normal 6 3 2 4 2 3 2" xfId="9134"/>
    <cellStyle name="Normal 6 3 2 4 2 3 2 2" xfId="27276"/>
    <cellStyle name="Normal 6 3 2 4 2 3 3" xfId="16890"/>
    <cellStyle name="Normal 6 3 2 4 2 3 4" xfId="21996"/>
    <cellStyle name="Normal 6 3 2 4 2 4" xfId="6493"/>
    <cellStyle name="Normal 6 3 2 4 2 4 2" xfId="24636"/>
    <cellStyle name="Normal 6 3 2 4 2 5" xfId="11782"/>
    <cellStyle name="Normal 6 3 2 4 2 6" xfId="14426"/>
    <cellStyle name="Normal 6 3 2 4 2 7" xfId="19356"/>
    <cellStyle name="Normal 6 3 2 4 3" xfId="1739"/>
    <cellStyle name="Normal 6 3 2 4 3 2" xfId="4381"/>
    <cellStyle name="Normal 6 3 2 4 3 2 2" xfId="9662"/>
    <cellStyle name="Normal 6 3 2 4 3 2 2 2" xfId="27804"/>
    <cellStyle name="Normal 6 3 2 4 3 2 3" xfId="17418"/>
    <cellStyle name="Normal 6 3 2 4 3 2 4" xfId="22524"/>
    <cellStyle name="Normal 6 3 2 4 3 3" xfId="7021"/>
    <cellStyle name="Normal 6 3 2 4 3 3 2" xfId="25164"/>
    <cellStyle name="Normal 6 3 2 4 3 4" xfId="12310"/>
    <cellStyle name="Normal 6 3 2 4 3 5" xfId="14954"/>
    <cellStyle name="Normal 6 3 2 4 3 6" xfId="19884"/>
    <cellStyle name="Normal 6 3 2 4 4" xfId="3148"/>
    <cellStyle name="Normal 6 3 2 4 4 2" xfId="8430"/>
    <cellStyle name="Normal 6 3 2 4 4 2 2" xfId="26572"/>
    <cellStyle name="Normal 6 3 2 4 4 3" xfId="16186"/>
    <cellStyle name="Normal 6 3 2 4 4 4" xfId="21292"/>
    <cellStyle name="Normal 6 3 2 4 5" xfId="5789"/>
    <cellStyle name="Normal 6 3 2 4 5 2" xfId="23932"/>
    <cellStyle name="Normal 6 3 2 4 6" xfId="11080"/>
    <cellStyle name="Normal 6 3 2 4 7" xfId="13722"/>
    <cellStyle name="Normal 6 3 2 4 8" xfId="18652"/>
    <cellStyle name="Normal 6 3 2 5" xfId="859"/>
    <cellStyle name="Normal 6 3 2 5 2" xfId="2091"/>
    <cellStyle name="Normal 6 3 2 5 2 2" xfId="4733"/>
    <cellStyle name="Normal 6 3 2 5 2 2 2" xfId="10014"/>
    <cellStyle name="Normal 6 3 2 5 2 2 2 2" xfId="28156"/>
    <cellStyle name="Normal 6 3 2 5 2 2 3" xfId="17770"/>
    <cellStyle name="Normal 6 3 2 5 2 2 4" xfId="22876"/>
    <cellStyle name="Normal 6 3 2 5 2 3" xfId="7373"/>
    <cellStyle name="Normal 6 3 2 5 2 3 2" xfId="25516"/>
    <cellStyle name="Normal 6 3 2 5 2 4" xfId="12662"/>
    <cellStyle name="Normal 6 3 2 5 2 5" xfId="15306"/>
    <cellStyle name="Normal 6 3 2 5 2 6" xfId="20236"/>
    <cellStyle name="Normal 6 3 2 5 3" xfId="3501"/>
    <cellStyle name="Normal 6 3 2 5 3 2" xfId="8782"/>
    <cellStyle name="Normal 6 3 2 5 3 2 2" xfId="26924"/>
    <cellStyle name="Normal 6 3 2 5 3 3" xfId="16538"/>
    <cellStyle name="Normal 6 3 2 5 3 4" xfId="21644"/>
    <cellStyle name="Normal 6 3 2 5 4" xfId="6141"/>
    <cellStyle name="Normal 6 3 2 5 4 2" xfId="24284"/>
    <cellStyle name="Normal 6 3 2 5 5" xfId="11430"/>
    <cellStyle name="Normal 6 3 2 5 6" xfId="14074"/>
    <cellStyle name="Normal 6 3 2 5 7" xfId="19004"/>
    <cellStyle name="Normal 6 3 2 6" xfId="1387"/>
    <cellStyle name="Normal 6 3 2 6 2" xfId="4029"/>
    <cellStyle name="Normal 6 3 2 6 2 2" xfId="9310"/>
    <cellStyle name="Normal 6 3 2 6 2 2 2" xfId="27452"/>
    <cellStyle name="Normal 6 3 2 6 2 3" xfId="17066"/>
    <cellStyle name="Normal 6 3 2 6 2 4" xfId="22172"/>
    <cellStyle name="Normal 6 3 2 6 3" xfId="6669"/>
    <cellStyle name="Normal 6 3 2 6 3 2" xfId="24812"/>
    <cellStyle name="Normal 6 3 2 6 4" xfId="11958"/>
    <cellStyle name="Normal 6 3 2 6 5" xfId="14602"/>
    <cellStyle name="Normal 6 3 2 6 6" xfId="19532"/>
    <cellStyle name="Normal 6 3 2 7" xfId="2619"/>
    <cellStyle name="Normal 6 3 2 7 2" xfId="5261"/>
    <cellStyle name="Normal 6 3 2 7 2 2" xfId="10542"/>
    <cellStyle name="Normal 6 3 2 7 2 2 2" xfId="28684"/>
    <cellStyle name="Normal 6 3 2 7 2 3" xfId="23404"/>
    <cellStyle name="Normal 6 3 2 7 3" xfId="7901"/>
    <cellStyle name="Normal 6 3 2 7 3 2" xfId="26044"/>
    <cellStyle name="Normal 6 3 2 7 4" xfId="13190"/>
    <cellStyle name="Normal 6 3 2 7 5" xfId="15834"/>
    <cellStyle name="Normal 6 3 2 7 6" xfId="20764"/>
    <cellStyle name="Normal 6 3 2 8" xfId="2796"/>
    <cellStyle name="Normal 6 3 2 8 2" xfId="8078"/>
    <cellStyle name="Normal 6 3 2 8 2 2" xfId="26220"/>
    <cellStyle name="Normal 6 3 2 8 3" xfId="20940"/>
    <cellStyle name="Normal 6 3 2 9" xfId="5437"/>
    <cellStyle name="Normal 6 3 2 9 2" xfId="23580"/>
    <cellStyle name="Normal 6 3 3" xfId="145"/>
    <cellStyle name="Normal 6 3 4" xfId="196"/>
    <cellStyle name="Normal 6 3 4 10" xfId="10684"/>
    <cellStyle name="Normal 6 3 4 11" xfId="13421"/>
    <cellStyle name="Normal 6 3 4 12" xfId="18351"/>
    <cellStyle name="Normal 6 3 4 2" xfId="258"/>
    <cellStyle name="Normal 6 3 4 2 2" xfId="734"/>
    <cellStyle name="Normal 6 3 4 2 2 2" xfId="1966"/>
    <cellStyle name="Normal 6 3 4 2 2 2 2" xfId="4608"/>
    <cellStyle name="Normal 6 3 4 2 2 2 2 2" xfId="9889"/>
    <cellStyle name="Normal 6 3 4 2 2 2 2 2 2" xfId="28031"/>
    <cellStyle name="Normal 6 3 4 2 2 2 2 3" xfId="17645"/>
    <cellStyle name="Normal 6 3 4 2 2 2 2 4" xfId="22751"/>
    <cellStyle name="Normal 6 3 4 2 2 2 3" xfId="7248"/>
    <cellStyle name="Normal 6 3 4 2 2 2 3 2" xfId="25391"/>
    <cellStyle name="Normal 6 3 4 2 2 2 4" xfId="12537"/>
    <cellStyle name="Normal 6 3 4 2 2 2 5" xfId="15181"/>
    <cellStyle name="Normal 6 3 4 2 2 2 6" xfId="20111"/>
    <cellStyle name="Normal 6 3 4 2 2 3" xfId="3376"/>
    <cellStyle name="Normal 6 3 4 2 2 3 2" xfId="8657"/>
    <cellStyle name="Normal 6 3 4 2 2 3 2 2" xfId="26799"/>
    <cellStyle name="Normal 6 3 4 2 2 3 3" xfId="16413"/>
    <cellStyle name="Normal 6 3 4 2 2 3 4" xfId="21519"/>
    <cellStyle name="Normal 6 3 4 2 2 4" xfId="6016"/>
    <cellStyle name="Normal 6 3 4 2 2 4 2" xfId="24159"/>
    <cellStyle name="Normal 6 3 4 2 2 5" xfId="11305"/>
    <cellStyle name="Normal 6 3 4 2 2 6" xfId="13949"/>
    <cellStyle name="Normal 6 3 4 2 2 7" xfId="18879"/>
    <cellStyle name="Normal 6 3 4 2 3" xfId="1086"/>
    <cellStyle name="Normal 6 3 4 2 3 2" xfId="2318"/>
    <cellStyle name="Normal 6 3 4 2 3 2 2" xfId="4960"/>
    <cellStyle name="Normal 6 3 4 2 3 2 2 2" xfId="10241"/>
    <cellStyle name="Normal 6 3 4 2 3 2 2 2 2" xfId="28383"/>
    <cellStyle name="Normal 6 3 4 2 3 2 2 3" xfId="17997"/>
    <cellStyle name="Normal 6 3 4 2 3 2 2 4" xfId="23103"/>
    <cellStyle name="Normal 6 3 4 2 3 2 3" xfId="7600"/>
    <cellStyle name="Normal 6 3 4 2 3 2 3 2" xfId="25743"/>
    <cellStyle name="Normal 6 3 4 2 3 2 4" xfId="12889"/>
    <cellStyle name="Normal 6 3 4 2 3 2 5" xfId="15533"/>
    <cellStyle name="Normal 6 3 4 2 3 2 6" xfId="20463"/>
    <cellStyle name="Normal 6 3 4 2 3 3" xfId="3728"/>
    <cellStyle name="Normal 6 3 4 2 3 3 2" xfId="9009"/>
    <cellStyle name="Normal 6 3 4 2 3 3 2 2" xfId="27151"/>
    <cellStyle name="Normal 6 3 4 2 3 3 3" xfId="16765"/>
    <cellStyle name="Normal 6 3 4 2 3 3 4" xfId="21871"/>
    <cellStyle name="Normal 6 3 4 2 3 4" xfId="6368"/>
    <cellStyle name="Normal 6 3 4 2 3 4 2" xfId="24511"/>
    <cellStyle name="Normal 6 3 4 2 3 5" xfId="11657"/>
    <cellStyle name="Normal 6 3 4 2 3 6" xfId="14301"/>
    <cellStyle name="Normal 6 3 4 2 3 7" xfId="19231"/>
    <cellStyle name="Normal 6 3 4 2 4" xfId="1614"/>
    <cellStyle name="Normal 6 3 4 2 4 2" xfId="4256"/>
    <cellStyle name="Normal 6 3 4 2 4 2 2" xfId="9537"/>
    <cellStyle name="Normal 6 3 4 2 4 2 2 2" xfId="27679"/>
    <cellStyle name="Normal 6 3 4 2 4 2 3" xfId="17293"/>
    <cellStyle name="Normal 6 3 4 2 4 2 4" xfId="22399"/>
    <cellStyle name="Normal 6 3 4 2 4 3" xfId="6896"/>
    <cellStyle name="Normal 6 3 4 2 4 3 2" xfId="25039"/>
    <cellStyle name="Normal 6 3 4 2 4 4" xfId="12185"/>
    <cellStyle name="Normal 6 3 4 2 4 5" xfId="14829"/>
    <cellStyle name="Normal 6 3 4 2 4 6" xfId="19759"/>
    <cellStyle name="Normal 6 3 4 2 5" xfId="3023"/>
    <cellStyle name="Normal 6 3 4 2 5 2" xfId="8305"/>
    <cellStyle name="Normal 6 3 4 2 5 2 2" xfId="26447"/>
    <cellStyle name="Normal 6 3 4 2 5 3" xfId="16061"/>
    <cellStyle name="Normal 6 3 4 2 5 4" xfId="21167"/>
    <cellStyle name="Normal 6 3 4 2 6" xfId="5664"/>
    <cellStyle name="Normal 6 3 4 2 6 2" xfId="23807"/>
    <cellStyle name="Normal 6 3 4 2 7" xfId="381"/>
    <cellStyle name="Normal 6 3 4 2 7 2" xfId="18527"/>
    <cellStyle name="Normal 6 3 4 2 8" xfId="10838"/>
    <cellStyle name="Normal 6 3 4 2 9" xfId="13597"/>
    <cellStyle name="Normal 6 3 4 3" xfId="557"/>
    <cellStyle name="Normal 6 3 4 3 2" xfId="1262"/>
    <cellStyle name="Normal 6 3 4 3 2 2" xfId="2494"/>
    <cellStyle name="Normal 6 3 4 3 2 2 2" xfId="5136"/>
    <cellStyle name="Normal 6 3 4 3 2 2 2 2" xfId="10417"/>
    <cellStyle name="Normal 6 3 4 3 2 2 2 2 2" xfId="28559"/>
    <cellStyle name="Normal 6 3 4 3 2 2 2 3" xfId="18173"/>
    <cellStyle name="Normal 6 3 4 3 2 2 2 4" xfId="23279"/>
    <cellStyle name="Normal 6 3 4 3 2 2 3" xfId="7776"/>
    <cellStyle name="Normal 6 3 4 3 2 2 3 2" xfId="25919"/>
    <cellStyle name="Normal 6 3 4 3 2 2 4" xfId="13065"/>
    <cellStyle name="Normal 6 3 4 3 2 2 5" xfId="15709"/>
    <cellStyle name="Normal 6 3 4 3 2 2 6" xfId="20639"/>
    <cellStyle name="Normal 6 3 4 3 2 3" xfId="3904"/>
    <cellStyle name="Normal 6 3 4 3 2 3 2" xfId="9185"/>
    <cellStyle name="Normal 6 3 4 3 2 3 2 2" xfId="27327"/>
    <cellStyle name="Normal 6 3 4 3 2 3 3" xfId="16941"/>
    <cellStyle name="Normal 6 3 4 3 2 3 4" xfId="22047"/>
    <cellStyle name="Normal 6 3 4 3 2 4" xfId="6544"/>
    <cellStyle name="Normal 6 3 4 3 2 4 2" xfId="24687"/>
    <cellStyle name="Normal 6 3 4 3 2 5" xfId="11833"/>
    <cellStyle name="Normal 6 3 4 3 2 6" xfId="14477"/>
    <cellStyle name="Normal 6 3 4 3 2 7" xfId="19407"/>
    <cellStyle name="Normal 6 3 4 3 3" xfId="1790"/>
    <cellStyle name="Normal 6 3 4 3 3 2" xfId="4432"/>
    <cellStyle name="Normal 6 3 4 3 3 2 2" xfId="9713"/>
    <cellStyle name="Normal 6 3 4 3 3 2 2 2" xfId="27855"/>
    <cellStyle name="Normal 6 3 4 3 3 2 3" xfId="17469"/>
    <cellStyle name="Normal 6 3 4 3 3 2 4" xfId="22575"/>
    <cellStyle name="Normal 6 3 4 3 3 3" xfId="7072"/>
    <cellStyle name="Normal 6 3 4 3 3 3 2" xfId="25215"/>
    <cellStyle name="Normal 6 3 4 3 3 4" xfId="12361"/>
    <cellStyle name="Normal 6 3 4 3 3 5" xfId="15005"/>
    <cellStyle name="Normal 6 3 4 3 3 6" xfId="19935"/>
    <cellStyle name="Normal 6 3 4 3 4" xfId="3199"/>
    <cellStyle name="Normal 6 3 4 3 4 2" xfId="8481"/>
    <cellStyle name="Normal 6 3 4 3 4 2 2" xfId="26623"/>
    <cellStyle name="Normal 6 3 4 3 4 3" xfId="16237"/>
    <cellStyle name="Normal 6 3 4 3 4 4" xfId="21343"/>
    <cellStyle name="Normal 6 3 4 3 5" xfId="5840"/>
    <cellStyle name="Normal 6 3 4 3 5 2" xfId="23983"/>
    <cellStyle name="Normal 6 3 4 3 6" xfId="10781"/>
    <cellStyle name="Normal 6 3 4 3 7" xfId="13773"/>
    <cellStyle name="Normal 6 3 4 3 8" xfId="18703"/>
    <cellStyle name="Normal 6 3 4 4" xfId="910"/>
    <cellStyle name="Normal 6 3 4 4 2" xfId="2142"/>
    <cellStyle name="Normal 6 3 4 4 2 2" xfId="4784"/>
    <cellStyle name="Normal 6 3 4 4 2 2 2" xfId="10065"/>
    <cellStyle name="Normal 6 3 4 4 2 2 2 2" xfId="28207"/>
    <cellStyle name="Normal 6 3 4 4 2 2 3" xfId="17821"/>
    <cellStyle name="Normal 6 3 4 4 2 2 4" xfId="22927"/>
    <cellStyle name="Normal 6 3 4 4 2 3" xfId="7424"/>
    <cellStyle name="Normal 6 3 4 4 2 3 2" xfId="25567"/>
    <cellStyle name="Normal 6 3 4 4 2 4" xfId="12713"/>
    <cellStyle name="Normal 6 3 4 4 2 5" xfId="15357"/>
    <cellStyle name="Normal 6 3 4 4 2 6" xfId="20287"/>
    <cellStyle name="Normal 6 3 4 4 3" xfId="3552"/>
    <cellStyle name="Normal 6 3 4 4 3 2" xfId="8833"/>
    <cellStyle name="Normal 6 3 4 4 3 2 2" xfId="26975"/>
    <cellStyle name="Normal 6 3 4 4 3 3" xfId="16589"/>
    <cellStyle name="Normal 6 3 4 4 3 4" xfId="21695"/>
    <cellStyle name="Normal 6 3 4 4 4" xfId="6192"/>
    <cellStyle name="Normal 6 3 4 4 4 2" xfId="24335"/>
    <cellStyle name="Normal 6 3 4 4 5" xfId="11481"/>
    <cellStyle name="Normal 6 3 4 4 6" xfId="14125"/>
    <cellStyle name="Normal 6 3 4 4 7" xfId="19055"/>
    <cellStyle name="Normal 6 3 4 5" xfId="1438"/>
    <cellStyle name="Normal 6 3 4 5 2" xfId="4080"/>
    <cellStyle name="Normal 6 3 4 5 2 2" xfId="9361"/>
    <cellStyle name="Normal 6 3 4 5 2 2 2" xfId="27503"/>
    <cellStyle name="Normal 6 3 4 5 2 3" xfId="17117"/>
    <cellStyle name="Normal 6 3 4 5 2 4" xfId="22223"/>
    <cellStyle name="Normal 6 3 4 5 3" xfId="6720"/>
    <cellStyle name="Normal 6 3 4 5 3 2" xfId="24863"/>
    <cellStyle name="Normal 6 3 4 5 4" xfId="12009"/>
    <cellStyle name="Normal 6 3 4 5 5" xfId="14653"/>
    <cellStyle name="Normal 6 3 4 5 6" xfId="19583"/>
    <cellStyle name="Normal 6 3 4 6" xfId="2670"/>
    <cellStyle name="Normal 6 3 4 6 2" xfId="5312"/>
    <cellStyle name="Normal 6 3 4 6 2 2" xfId="10593"/>
    <cellStyle name="Normal 6 3 4 6 2 2 2" xfId="28735"/>
    <cellStyle name="Normal 6 3 4 6 2 3" xfId="23455"/>
    <cellStyle name="Normal 6 3 4 6 3" xfId="7952"/>
    <cellStyle name="Normal 6 3 4 6 3 2" xfId="26095"/>
    <cellStyle name="Normal 6 3 4 6 4" xfId="13241"/>
    <cellStyle name="Normal 6 3 4 6 5" xfId="15885"/>
    <cellStyle name="Normal 6 3 4 6 6" xfId="20815"/>
    <cellStyle name="Normal 6 3 4 7" xfId="2847"/>
    <cellStyle name="Normal 6 3 4 7 2" xfId="8129"/>
    <cellStyle name="Normal 6 3 4 7 2 2" xfId="26271"/>
    <cellStyle name="Normal 6 3 4 7 3" xfId="20991"/>
    <cellStyle name="Normal 6 3 4 8" xfId="5488"/>
    <cellStyle name="Normal 6 3 4 8 2" xfId="23631"/>
    <cellStyle name="Normal 6 3 4 9" xfId="13296"/>
    <cellStyle name="Normal 6 3 5" xfId="292"/>
    <cellStyle name="Normal 6 3 5 2" xfId="645"/>
    <cellStyle name="Normal 6 3 5 2 2" xfId="1877"/>
    <cellStyle name="Normal 6 3 5 2 2 2" xfId="4519"/>
    <cellStyle name="Normal 6 3 5 2 2 2 2" xfId="9800"/>
    <cellStyle name="Normal 6 3 5 2 2 2 2 2" xfId="27942"/>
    <cellStyle name="Normal 6 3 5 2 2 2 3" xfId="17556"/>
    <cellStyle name="Normal 6 3 5 2 2 2 4" xfId="22662"/>
    <cellStyle name="Normal 6 3 5 2 2 3" xfId="7159"/>
    <cellStyle name="Normal 6 3 5 2 2 3 2" xfId="25302"/>
    <cellStyle name="Normal 6 3 5 2 2 4" xfId="12448"/>
    <cellStyle name="Normal 6 3 5 2 2 5" xfId="15092"/>
    <cellStyle name="Normal 6 3 5 2 2 6" xfId="20022"/>
    <cellStyle name="Normal 6 3 5 2 3" xfId="3287"/>
    <cellStyle name="Normal 6 3 5 2 3 2" xfId="8568"/>
    <cellStyle name="Normal 6 3 5 2 3 2 2" xfId="26710"/>
    <cellStyle name="Normal 6 3 5 2 3 3" xfId="16324"/>
    <cellStyle name="Normal 6 3 5 2 3 4" xfId="21430"/>
    <cellStyle name="Normal 6 3 5 2 4" xfId="5927"/>
    <cellStyle name="Normal 6 3 5 2 4 2" xfId="24070"/>
    <cellStyle name="Normal 6 3 5 2 5" xfId="11216"/>
    <cellStyle name="Normal 6 3 5 2 6" xfId="13860"/>
    <cellStyle name="Normal 6 3 5 2 7" xfId="18790"/>
    <cellStyle name="Normal 6 3 5 3" xfId="997"/>
    <cellStyle name="Normal 6 3 5 3 2" xfId="2229"/>
    <cellStyle name="Normal 6 3 5 3 2 2" xfId="4871"/>
    <cellStyle name="Normal 6 3 5 3 2 2 2" xfId="10152"/>
    <cellStyle name="Normal 6 3 5 3 2 2 2 2" xfId="28294"/>
    <cellStyle name="Normal 6 3 5 3 2 2 3" xfId="17908"/>
    <cellStyle name="Normal 6 3 5 3 2 2 4" xfId="23014"/>
    <cellStyle name="Normal 6 3 5 3 2 3" xfId="7511"/>
    <cellStyle name="Normal 6 3 5 3 2 3 2" xfId="25654"/>
    <cellStyle name="Normal 6 3 5 3 2 4" xfId="12800"/>
    <cellStyle name="Normal 6 3 5 3 2 5" xfId="15444"/>
    <cellStyle name="Normal 6 3 5 3 2 6" xfId="20374"/>
    <cellStyle name="Normal 6 3 5 3 3" xfId="3639"/>
    <cellStyle name="Normal 6 3 5 3 3 2" xfId="8920"/>
    <cellStyle name="Normal 6 3 5 3 3 2 2" xfId="27062"/>
    <cellStyle name="Normal 6 3 5 3 3 3" xfId="16676"/>
    <cellStyle name="Normal 6 3 5 3 3 4" xfId="21782"/>
    <cellStyle name="Normal 6 3 5 3 4" xfId="6279"/>
    <cellStyle name="Normal 6 3 5 3 4 2" xfId="24422"/>
    <cellStyle name="Normal 6 3 5 3 5" xfId="11568"/>
    <cellStyle name="Normal 6 3 5 3 6" xfId="14212"/>
    <cellStyle name="Normal 6 3 5 3 7" xfId="19142"/>
    <cellStyle name="Normal 6 3 5 4" xfId="1525"/>
    <cellStyle name="Normal 6 3 5 4 2" xfId="4167"/>
    <cellStyle name="Normal 6 3 5 4 2 2" xfId="9448"/>
    <cellStyle name="Normal 6 3 5 4 2 2 2" xfId="27590"/>
    <cellStyle name="Normal 6 3 5 4 2 3" xfId="17204"/>
    <cellStyle name="Normal 6 3 5 4 2 4" xfId="22310"/>
    <cellStyle name="Normal 6 3 5 4 3" xfId="6807"/>
    <cellStyle name="Normal 6 3 5 4 3 2" xfId="24950"/>
    <cellStyle name="Normal 6 3 5 4 4" xfId="12096"/>
    <cellStyle name="Normal 6 3 5 4 5" xfId="14740"/>
    <cellStyle name="Normal 6 3 5 4 6" xfId="19670"/>
    <cellStyle name="Normal 6 3 5 5" xfId="2934"/>
    <cellStyle name="Normal 6 3 5 5 2" xfId="8216"/>
    <cellStyle name="Normal 6 3 5 5 2 2" xfId="26358"/>
    <cellStyle name="Normal 6 3 5 5 3" xfId="15972"/>
    <cellStyle name="Normal 6 3 5 5 4" xfId="21078"/>
    <cellStyle name="Normal 6 3 5 6" xfId="5575"/>
    <cellStyle name="Normal 6 3 5 6 2" xfId="23718"/>
    <cellStyle name="Normal 6 3 5 7" xfId="10872"/>
    <cellStyle name="Normal 6 3 5 8" xfId="13508"/>
    <cellStyle name="Normal 6 3 5 9" xfId="18438"/>
    <cellStyle name="Normal 6 3 6" xfId="470"/>
    <cellStyle name="Normal 6 3 6 2" xfId="1175"/>
    <cellStyle name="Normal 6 3 6 2 2" xfId="2407"/>
    <cellStyle name="Normal 6 3 6 2 2 2" xfId="5049"/>
    <cellStyle name="Normal 6 3 6 2 2 2 2" xfId="10330"/>
    <cellStyle name="Normal 6 3 6 2 2 2 2 2" xfId="28472"/>
    <cellStyle name="Normal 6 3 6 2 2 2 3" xfId="18086"/>
    <cellStyle name="Normal 6 3 6 2 2 2 4" xfId="23192"/>
    <cellStyle name="Normal 6 3 6 2 2 3" xfId="7689"/>
    <cellStyle name="Normal 6 3 6 2 2 3 2" xfId="25832"/>
    <cellStyle name="Normal 6 3 6 2 2 4" xfId="12978"/>
    <cellStyle name="Normal 6 3 6 2 2 5" xfId="15622"/>
    <cellStyle name="Normal 6 3 6 2 2 6" xfId="20552"/>
    <cellStyle name="Normal 6 3 6 2 3" xfId="3817"/>
    <cellStyle name="Normal 6 3 6 2 3 2" xfId="9098"/>
    <cellStyle name="Normal 6 3 6 2 3 2 2" xfId="27240"/>
    <cellStyle name="Normal 6 3 6 2 3 3" xfId="16854"/>
    <cellStyle name="Normal 6 3 6 2 3 4" xfId="21960"/>
    <cellStyle name="Normal 6 3 6 2 4" xfId="6457"/>
    <cellStyle name="Normal 6 3 6 2 4 2" xfId="24600"/>
    <cellStyle name="Normal 6 3 6 2 5" xfId="11746"/>
    <cellStyle name="Normal 6 3 6 2 6" xfId="14390"/>
    <cellStyle name="Normal 6 3 6 2 7" xfId="19320"/>
    <cellStyle name="Normal 6 3 6 3" xfId="1703"/>
    <cellStyle name="Normal 6 3 6 3 2" xfId="4345"/>
    <cellStyle name="Normal 6 3 6 3 2 2" xfId="9626"/>
    <cellStyle name="Normal 6 3 6 3 2 2 2" xfId="27768"/>
    <cellStyle name="Normal 6 3 6 3 2 3" xfId="17382"/>
    <cellStyle name="Normal 6 3 6 3 2 4" xfId="22488"/>
    <cellStyle name="Normal 6 3 6 3 3" xfId="6985"/>
    <cellStyle name="Normal 6 3 6 3 3 2" xfId="25128"/>
    <cellStyle name="Normal 6 3 6 3 4" xfId="12274"/>
    <cellStyle name="Normal 6 3 6 3 5" xfId="14918"/>
    <cellStyle name="Normal 6 3 6 3 6" xfId="19848"/>
    <cellStyle name="Normal 6 3 6 4" xfId="3112"/>
    <cellStyle name="Normal 6 3 6 4 2" xfId="8394"/>
    <cellStyle name="Normal 6 3 6 4 2 2" xfId="26536"/>
    <cellStyle name="Normal 6 3 6 4 3" xfId="16150"/>
    <cellStyle name="Normal 6 3 6 4 4" xfId="21256"/>
    <cellStyle name="Normal 6 3 6 5" xfId="5753"/>
    <cellStyle name="Normal 6 3 6 5 2" xfId="23896"/>
    <cellStyle name="Normal 6 3 6 6" xfId="11046"/>
    <cellStyle name="Normal 6 3 6 7" xfId="13686"/>
    <cellStyle name="Normal 6 3 6 8" xfId="18616"/>
    <cellStyle name="Normal 6 3 7" xfId="823"/>
    <cellStyle name="Normal 6 3 7 2" xfId="2055"/>
    <cellStyle name="Normal 6 3 7 2 2" xfId="4697"/>
    <cellStyle name="Normal 6 3 7 2 2 2" xfId="9978"/>
    <cellStyle name="Normal 6 3 7 2 2 2 2" xfId="28120"/>
    <cellStyle name="Normal 6 3 7 2 2 3" xfId="17734"/>
    <cellStyle name="Normal 6 3 7 2 2 4" xfId="22840"/>
    <cellStyle name="Normal 6 3 7 2 3" xfId="7337"/>
    <cellStyle name="Normal 6 3 7 2 3 2" xfId="25480"/>
    <cellStyle name="Normal 6 3 7 2 4" xfId="12626"/>
    <cellStyle name="Normal 6 3 7 2 5" xfId="15270"/>
    <cellStyle name="Normal 6 3 7 2 6" xfId="20200"/>
    <cellStyle name="Normal 6 3 7 3" xfId="3465"/>
    <cellStyle name="Normal 6 3 7 3 2" xfId="8746"/>
    <cellStyle name="Normal 6 3 7 3 2 2" xfId="26888"/>
    <cellStyle name="Normal 6 3 7 3 3" xfId="16502"/>
    <cellStyle name="Normal 6 3 7 3 4" xfId="21608"/>
    <cellStyle name="Normal 6 3 7 4" xfId="6105"/>
    <cellStyle name="Normal 6 3 7 4 2" xfId="24248"/>
    <cellStyle name="Normal 6 3 7 5" xfId="11394"/>
    <cellStyle name="Normal 6 3 7 6" xfId="14038"/>
    <cellStyle name="Normal 6 3 7 7" xfId="18968"/>
    <cellStyle name="Normal 6 3 8" xfId="1349"/>
    <cellStyle name="Normal 6 3 8 2" xfId="3991"/>
    <cellStyle name="Normal 6 3 8 2 2" xfId="9272"/>
    <cellStyle name="Normal 6 3 8 2 2 2" xfId="27414"/>
    <cellStyle name="Normal 6 3 8 2 3" xfId="17028"/>
    <cellStyle name="Normal 6 3 8 2 4" xfId="22134"/>
    <cellStyle name="Normal 6 3 8 3" xfId="6631"/>
    <cellStyle name="Normal 6 3 8 3 2" xfId="24774"/>
    <cellStyle name="Normal 6 3 8 4" xfId="11920"/>
    <cellStyle name="Normal 6 3 8 5" xfId="14564"/>
    <cellStyle name="Normal 6 3 8 6" xfId="19494"/>
    <cellStyle name="Normal 6 3 9" xfId="2581"/>
    <cellStyle name="Normal 6 3 9 2" xfId="5223"/>
    <cellStyle name="Normal 6 3 9 2 2" xfId="10504"/>
    <cellStyle name="Normal 6 3 9 2 2 2" xfId="28646"/>
    <cellStyle name="Normal 6 3 9 2 3" xfId="23366"/>
    <cellStyle name="Normal 6 3 9 3" xfId="7863"/>
    <cellStyle name="Normal 6 3 9 3 2" xfId="26006"/>
    <cellStyle name="Normal 6 3 9 4" xfId="13152"/>
    <cellStyle name="Normal 6 3 9 5" xfId="15796"/>
    <cellStyle name="Normal 6 3 9 6" xfId="20726"/>
    <cellStyle name="Normal 6 4" xfId="80"/>
    <cellStyle name="Normal 6 4 10" xfId="10725"/>
    <cellStyle name="Normal 6 4 11" xfId="13348"/>
    <cellStyle name="Normal 6 4 12" xfId="18277"/>
    <cellStyle name="Normal 6 4 2" xfId="210"/>
    <cellStyle name="Normal 6 4 2 10" xfId="13435"/>
    <cellStyle name="Normal 6 4 2 11" xfId="18365"/>
    <cellStyle name="Normal 6 4 2 2" xfId="395"/>
    <cellStyle name="Normal 6 4 2 2 2" xfId="748"/>
    <cellStyle name="Normal 6 4 2 2 2 2" xfId="1980"/>
    <cellStyle name="Normal 6 4 2 2 2 2 2" xfId="4622"/>
    <cellStyle name="Normal 6 4 2 2 2 2 2 2" xfId="9903"/>
    <cellStyle name="Normal 6 4 2 2 2 2 2 2 2" xfId="28045"/>
    <cellStyle name="Normal 6 4 2 2 2 2 2 3" xfId="17659"/>
    <cellStyle name="Normal 6 4 2 2 2 2 2 4" xfId="22765"/>
    <cellStyle name="Normal 6 4 2 2 2 2 3" xfId="7262"/>
    <cellStyle name="Normal 6 4 2 2 2 2 3 2" xfId="25405"/>
    <cellStyle name="Normal 6 4 2 2 2 2 4" xfId="12551"/>
    <cellStyle name="Normal 6 4 2 2 2 2 5" xfId="15195"/>
    <cellStyle name="Normal 6 4 2 2 2 2 6" xfId="20125"/>
    <cellStyle name="Normal 6 4 2 2 2 3" xfId="3390"/>
    <cellStyle name="Normal 6 4 2 2 2 3 2" xfId="8671"/>
    <cellStyle name="Normal 6 4 2 2 2 3 2 2" xfId="26813"/>
    <cellStyle name="Normal 6 4 2 2 2 3 3" xfId="16427"/>
    <cellStyle name="Normal 6 4 2 2 2 3 4" xfId="21533"/>
    <cellStyle name="Normal 6 4 2 2 2 4" xfId="6030"/>
    <cellStyle name="Normal 6 4 2 2 2 4 2" xfId="24173"/>
    <cellStyle name="Normal 6 4 2 2 2 5" xfId="11319"/>
    <cellStyle name="Normal 6 4 2 2 2 6" xfId="13963"/>
    <cellStyle name="Normal 6 4 2 2 2 7" xfId="18893"/>
    <cellStyle name="Normal 6 4 2 2 3" xfId="1100"/>
    <cellStyle name="Normal 6 4 2 2 3 2" xfId="2332"/>
    <cellStyle name="Normal 6 4 2 2 3 2 2" xfId="4974"/>
    <cellStyle name="Normal 6 4 2 2 3 2 2 2" xfId="10255"/>
    <cellStyle name="Normal 6 4 2 2 3 2 2 2 2" xfId="28397"/>
    <cellStyle name="Normal 6 4 2 2 3 2 2 3" xfId="18011"/>
    <cellStyle name="Normal 6 4 2 2 3 2 2 4" xfId="23117"/>
    <cellStyle name="Normal 6 4 2 2 3 2 3" xfId="7614"/>
    <cellStyle name="Normal 6 4 2 2 3 2 3 2" xfId="25757"/>
    <cellStyle name="Normal 6 4 2 2 3 2 4" xfId="12903"/>
    <cellStyle name="Normal 6 4 2 2 3 2 5" xfId="15547"/>
    <cellStyle name="Normal 6 4 2 2 3 2 6" xfId="20477"/>
    <cellStyle name="Normal 6 4 2 2 3 3" xfId="3742"/>
    <cellStyle name="Normal 6 4 2 2 3 3 2" xfId="9023"/>
    <cellStyle name="Normal 6 4 2 2 3 3 2 2" xfId="27165"/>
    <cellStyle name="Normal 6 4 2 2 3 3 3" xfId="16779"/>
    <cellStyle name="Normal 6 4 2 2 3 3 4" xfId="21885"/>
    <cellStyle name="Normal 6 4 2 2 3 4" xfId="6382"/>
    <cellStyle name="Normal 6 4 2 2 3 4 2" xfId="24525"/>
    <cellStyle name="Normal 6 4 2 2 3 5" xfId="11671"/>
    <cellStyle name="Normal 6 4 2 2 3 6" xfId="14315"/>
    <cellStyle name="Normal 6 4 2 2 3 7" xfId="19245"/>
    <cellStyle name="Normal 6 4 2 2 4" xfId="1628"/>
    <cellStyle name="Normal 6 4 2 2 4 2" xfId="4270"/>
    <cellStyle name="Normal 6 4 2 2 4 2 2" xfId="9551"/>
    <cellStyle name="Normal 6 4 2 2 4 2 2 2" xfId="27693"/>
    <cellStyle name="Normal 6 4 2 2 4 2 3" xfId="17307"/>
    <cellStyle name="Normal 6 4 2 2 4 2 4" xfId="22413"/>
    <cellStyle name="Normal 6 4 2 2 4 3" xfId="6910"/>
    <cellStyle name="Normal 6 4 2 2 4 3 2" xfId="25053"/>
    <cellStyle name="Normal 6 4 2 2 4 4" xfId="12199"/>
    <cellStyle name="Normal 6 4 2 2 4 5" xfId="14843"/>
    <cellStyle name="Normal 6 4 2 2 4 6" xfId="19773"/>
    <cellStyle name="Normal 6 4 2 2 5" xfId="3037"/>
    <cellStyle name="Normal 6 4 2 2 5 2" xfId="8319"/>
    <cellStyle name="Normal 6 4 2 2 5 2 2" xfId="26461"/>
    <cellStyle name="Normal 6 4 2 2 5 3" xfId="16075"/>
    <cellStyle name="Normal 6 4 2 2 5 4" xfId="21181"/>
    <cellStyle name="Normal 6 4 2 2 6" xfId="5678"/>
    <cellStyle name="Normal 6 4 2 2 6 2" xfId="23821"/>
    <cellStyle name="Normal 6 4 2 2 7" xfId="10971"/>
    <cellStyle name="Normal 6 4 2 2 8" xfId="13611"/>
    <cellStyle name="Normal 6 4 2 2 9" xfId="18541"/>
    <cellStyle name="Normal 6 4 2 3" xfId="571"/>
    <cellStyle name="Normal 6 4 2 3 2" xfId="1276"/>
    <cellStyle name="Normal 6 4 2 3 2 2" xfId="2508"/>
    <cellStyle name="Normal 6 4 2 3 2 2 2" xfId="5150"/>
    <cellStyle name="Normal 6 4 2 3 2 2 2 2" xfId="10431"/>
    <cellStyle name="Normal 6 4 2 3 2 2 2 2 2" xfId="28573"/>
    <cellStyle name="Normal 6 4 2 3 2 2 2 3" xfId="18187"/>
    <cellStyle name="Normal 6 4 2 3 2 2 2 4" xfId="23293"/>
    <cellStyle name="Normal 6 4 2 3 2 2 3" xfId="7790"/>
    <cellStyle name="Normal 6 4 2 3 2 2 3 2" xfId="25933"/>
    <cellStyle name="Normal 6 4 2 3 2 2 4" xfId="13079"/>
    <cellStyle name="Normal 6 4 2 3 2 2 5" xfId="15723"/>
    <cellStyle name="Normal 6 4 2 3 2 2 6" xfId="20653"/>
    <cellStyle name="Normal 6 4 2 3 2 3" xfId="3918"/>
    <cellStyle name="Normal 6 4 2 3 2 3 2" xfId="9199"/>
    <cellStyle name="Normal 6 4 2 3 2 3 2 2" xfId="27341"/>
    <cellStyle name="Normal 6 4 2 3 2 3 3" xfId="16955"/>
    <cellStyle name="Normal 6 4 2 3 2 3 4" xfId="22061"/>
    <cellStyle name="Normal 6 4 2 3 2 4" xfId="6558"/>
    <cellStyle name="Normal 6 4 2 3 2 4 2" xfId="24701"/>
    <cellStyle name="Normal 6 4 2 3 2 5" xfId="11847"/>
    <cellStyle name="Normal 6 4 2 3 2 6" xfId="14491"/>
    <cellStyle name="Normal 6 4 2 3 2 7" xfId="19421"/>
    <cellStyle name="Normal 6 4 2 3 3" xfId="1804"/>
    <cellStyle name="Normal 6 4 2 3 3 2" xfId="4446"/>
    <cellStyle name="Normal 6 4 2 3 3 2 2" xfId="9727"/>
    <cellStyle name="Normal 6 4 2 3 3 2 2 2" xfId="27869"/>
    <cellStyle name="Normal 6 4 2 3 3 2 3" xfId="17483"/>
    <cellStyle name="Normal 6 4 2 3 3 2 4" xfId="22589"/>
    <cellStyle name="Normal 6 4 2 3 3 3" xfId="7086"/>
    <cellStyle name="Normal 6 4 2 3 3 3 2" xfId="25229"/>
    <cellStyle name="Normal 6 4 2 3 3 4" xfId="12375"/>
    <cellStyle name="Normal 6 4 2 3 3 5" xfId="15019"/>
    <cellStyle name="Normal 6 4 2 3 3 6" xfId="19949"/>
    <cellStyle name="Normal 6 4 2 3 4" xfId="3213"/>
    <cellStyle name="Normal 6 4 2 3 4 2" xfId="8495"/>
    <cellStyle name="Normal 6 4 2 3 4 2 2" xfId="26637"/>
    <cellStyle name="Normal 6 4 2 3 4 3" xfId="16251"/>
    <cellStyle name="Normal 6 4 2 3 4 4" xfId="21357"/>
    <cellStyle name="Normal 6 4 2 3 5" xfId="5854"/>
    <cellStyle name="Normal 6 4 2 3 5 2" xfId="23997"/>
    <cellStyle name="Normal 6 4 2 3 6" xfId="11143"/>
    <cellStyle name="Normal 6 4 2 3 7" xfId="13787"/>
    <cellStyle name="Normal 6 4 2 3 8" xfId="18717"/>
    <cellStyle name="Normal 6 4 2 4" xfId="924"/>
    <cellStyle name="Normal 6 4 2 4 2" xfId="2156"/>
    <cellStyle name="Normal 6 4 2 4 2 2" xfId="4798"/>
    <cellStyle name="Normal 6 4 2 4 2 2 2" xfId="10079"/>
    <cellStyle name="Normal 6 4 2 4 2 2 2 2" xfId="28221"/>
    <cellStyle name="Normal 6 4 2 4 2 2 3" xfId="17835"/>
    <cellStyle name="Normal 6 4 2 4 2 2 4" xfId="22941"/>
    <cellStyle name="Normal 6 4 2 4 2 3" xfId="7438"/>
    <cellStyle name="Normal 6 4 2 4 2 3 2" xfId="25581"/>
    <cellStyle name="Normal 6 4 2 4 2 4" xfId="12727"/>
    <cellStyle name="Normal 6 4 2 4 2 5" xfId="15371"/>
    <cellStyle name="Normal 6 4 2 4 2 6" xfId="20301"/>
    <cellStyle name="Normal 6 4 2 4 3" xfId="3566"/>
    <cellStyle name="Normal 6 4 2 4 3 2" xfId="8847"/>
    <cellStyle name="Normal 6 4 2 4 3 2 2" xfId="26989"/>
    <cellStyle name="Normal 6 4 2 4 3 3" xfId="16603"/>
    <cellStyle name="Normal 6 4 2 4 3 4" xfId="21709"/>
    <cellStyle name="Normal 6 4 2 4 4" xfId="6206"/>
    <cellStyle name="Normal 6 4 2 4 4 2" xfId="24349"/>
    <cellStyle name="Normal 6 4 2 4 5" xfId="11495"/>
    <cellStyle name="Normal 6 4 2 4 6" xfId="14139"/>
    <cellStyle name="Normal 6 4 2 4 7" xfId="19069"/>
    <cellStyle name="Normal 6 4 2 5" xfId="1452"/>
    <cellStyle name="Normal 6 4 2 5 2" xfId="4094"/>
    <cellStyle name="Normal 6 4 2 5 2 2" xfId="9375"/>
    <cellStyle name="Normal 6 4 2 5 2 2 2" xfId="27517"/>
    <cellStyle name="Normal 6 4 2 5 2 3" xfId="17131"/>
    <cellStyle name="Normal 6 4 2 5 2 4" xfId="22237"/>
    <cellStyle name="Normal 6 4 2 5 3" xfId="6734"/>
    <cellStyle name="Normal 6 4 2 5 3 2" xfId="24877"/>
    <cellStyle name="Normal 6 4 2 5 4" xfId="12023"/>
    <cellStyle name="Normal 6 4 2 5 5" xfId="14667"/>
    <cellStyle name="Normal 6 4 2 5 6" xfId="19597"/>
    <cellStyle name="Normal 6 4 2 6" xfId="2684"/>
    <cellStyle name="Normal 6 4 2 6 2" xfId="5326"/>
    <cellStyle name="Normal 6 4 2 6 2 2" xfId="10607"/>
    <cellStyle name="Normal 6 4 2 6 2 2 2" xfId="28749"/>
    <cellStyle name="Normal 6 4 2 6 2 3" xfId="23469"/>
    <cellStyle name="Normal 6 4 2 6 3" xfId="7966"/>
    <cellStyle name="Normal 6 4 2 6 3 2" xfId="26109"/>
    <cellStyle name="Normal 6 4 2 6 4" xfId="13255"/>
    <cellStyle name="Normal 6 4 2 6 5" xfId="15899"/>
    <cellStyle name="Normal 6 4 2 6 6" xfId="20829"/>
    <cellStyle name="Normal 6 4 2 7" xfId="2861"/>
    <cellStyle name="Normal 6 4 2 7 2" xfId="8143"/>
    <cellStyle name="Normal 6 4 2 7 2 2" xfId="26285"/>
    <cellStyle name="Normal 6 4 2 7 3" xfId="21005"/>
    <cellStyle name="Normal 6 4 2 8" xfId="5502"/>
    <cellStyle name="Normal 6 4 2 8 2" xfId="23645"/>
    <cellStyle name="Normal 6 4 2 9" xfId="10795"/>
    <cellStyle name="Normal 6 4 3" xfId="308"/>
    <cellStyle name="Normal 6 4 3 2" xfId="661"/>
    <cellStyle name="Normal 6 4 3 2 2" xfId="1893"/>
    <cellStyle name="Normal 6 4 3 2 2 2" xfId="4535"/>
    <cellStyle name="Normal 6 4 3 2 2 2 2" xfId="9816"/>
    <cellStyle name="Normal 6 4 3 2 2 2 2 2" xfId="27958"/>
    <cellStyle name="Normal 6 4 3 2 2 2 3" xfId="17572"/>
    <cellStyle name="Normal 6 4 3 2 2 2 4" xfId="22678"/>
    <cellStyle name="Normal 6 4 3 2 2 3" xfId="7175"/>
    <cellStyle name="Normal 6 4 3 2 2 3 2" xfId="25318"/>
    <cellStyle name="Normal 6 4 3 2 2 4" xfId="12464"/>
    <cellStyle name="Normal 6 4 3 2 2 5" xfId="15108"/>
    <cellStyle name="Normal 6 4 3 2 2 6" xfId="20038"/>
    <cellStyle name="Normal 6 4 3 2 3" xfId="3303"/>
    <cellStyle name="Normal 6 4 3 2 3 2" xfId="8584"/>
    <cellStyle name="Normal 6 4 3 2 3 2 2" xfId="26726"/>
    <cellStyle name="Normal 6 4 3 2 3 3" xfId="16340"/>
    <cellStyle name="Normal 6 4 3 2 3 4" xfId="21446"/>
    <cellStyle name="Normal 6 4 3 2 4" xfId="5943"/>
    <cellStyle name="Normal 6 4 3 2 4 2" xfId="24086"/>
    <cellStyle name="Normal 6 4 3 2 5" xfId="11232"/>
    <cellStyle name="Normal 6 4 3 2 6" xfId="13876"/>
    <cellStyle name="Normal 6 4 3 2 7" xfId="18806"/>
    <cellStyle name="Normal 6 4 3 3" xfId="1013"/>
    <cellStyle name="Normal 6 4 3 3 2" xfId="2245"/>
    <cellStyle name="Normal 6 4 3 3 2 2" xfId="4887"/>
    <cellStyle name="Normal 6 4 3 3 2 2 2" xfId="10168"/>
    <cellStyle name="Normal 6 4 3 3 2 2 2 2" xfId="28310"/>
    <cellStyle name="Normal 6 4 3 3 2 2 3" xfId="17924"/>
    <cellStyle name="Normal 6 4 3 3 2 2 4" xfId="23030"/>
    <cellStyle name="Normal 6 4 3 3 2 3" xfId="7527"/>
    <cellStyle name="Normal 6 4 3 3 2 3 2" xfId="25670"/>
    <cellStyle name="Normal 6 4 3 3 2 4" xfId="12816"/>
    <cellStyle name="Normal 6 4 3 3 2 5" xfId="15460"/>
    <cellStyle name="Normal 6 4 3 3 2 6" xfId="20390"/>
    <cellStyle name="Normal 6 4 3 3 3" xfId="3655"/>
    <cellStyle name="Normal 6 4 3 3 3 2" xfId="8936"/>
    <cellStyle name="Normal 6 4 3 3 3 2 2" xfId="27078"/>
    <cellStyle name="Normal 6 4 3 3 3 3" xfId="16692"/>
    <cellStyle name="Normal 6 4 3 3 3 4" xfId="21798"/>
    <cellStyle name="Normal 6 4 3 3 4" xfId="6295"/>
    <cellStyle name="Normal 6 4 3 3 4 2" xfId="24438"/>
    <cellStyle name="Normal 6 4 3 3 5" xfId="11584"/>
    <cellStyle name="Normal 6 4 3 3 6" xfId="14228"/>
    <cellStyle name="Normal 6 4 3 3 7" xfId="19158"/>
    <cellStyle name="Normal 6 4 3 4" xfId="1541"/>
    <cellStyle name="Normal 6 4 3 4 2" xfId="4183"/>
    <cellStyle name="Normal 6 4 3 4 2 2" xfId="9464"/>
    <cellStyle name="Normal 6 4 3 4 2 2 2" xfId="27606"/>
    <cellStyle name="Normal 6 4 3 4 2 3" xfId="17220"/>
    <cellStyle name="Normal 6 4 3 4 2 4" xfId="22326"/>
    <cellStyle name="Normal 6 4 3 4 3" xfId="6823"/>
    <cellStyle name="Normal 6 4 3 4 3 2" xfId="24966"/>
    <cellStyle name="Normal 6 4 3 4 4" xfId="12112"/>
    <cellStyle name="Normal 6 4 3 4 5" xfId="14756"/>
    <cellStyle name="Normal 6 4 3 4 6" xfId="19686"/>
    <cellStyle name="Normal 6 4 3 5" xfId="2950"/>
    <cellStyle name="Normal 6 4 3 5 2" xfId="8232"/>
    <cellStyle name="Normal 6 4 3 5 2 2" xfId="26374"/>
    <cellStyle name="Normal 6 4 3 5 3" xfId="15988"/>
    <cellStyle name="Normal 6 4 3 5 4" xfId="21094"/>
    <cellStyle name="Normal 6 4 3 6" xfId="5591"/>
    <cellStyle name="Normal 6 4 3 6 2" xfId="23734"/>
    <cellStyle name="Normal 6 4 3 7" xfId="10886"/>
    <cellStyle name="Normal 6 4 3 8" xfId="13524"/>
    <cellStyle name="Normal 6 4 3 9" xfId="18454"/>
    <cellStyle name="Normal 6 4 4" xfId="486"/>
    <cellStyle name="Normal 6 4 4 2" xfId="1191"/>
    <cellStyle name="Normal 6 4 4 2 2" xfId="2423"/>
    <cellStyle name="Normal 6 4 4 2 2 2" xfId="5065"/>
    <cellStyle name="Normal 6 4 4 2 2 2 2" xfId="10346"/>
    <cellStyle name="Normal 6 4 4 2 2 2 2 2" xfId="28488"/>
    <cellStyle name="Normal 6 4 4 2 2 2 3" xfId="18102"/>
    <cellStyle name="Normal 6 4 4 2 2 2 4" xfId="23208"/>
    <cellStyle name="Normal 6 4 4 2 2 3" xfId="7705"/>
    <cellStyle name="Normal 6 4 4 2 2 3 2" xfId="25848"/>
    <cellStyle name="Normal 6 4 4 2 2 4" xfId="12994"/>
    <cellStyle name="Normal 6 4 4 2 2 5" xfId="15638"/>
    <cellStyle name="Normal 6 4 4 2 2 6" xfId="20568"/>
    <cellStyle name="Normal 6 4 4 2 3" xfId="3833"/>
    <cellStyle name="Normal 6 4 4 2 3 2" xfId="9114"/>
    <cellStyle name="Normal 6 4 4 2 3 2 2" xfId="27256"/>
    <cellStyle name="Normal 6 4 4 2 3 3" xfId="16870"/>
    <cellStyle name="Normal 6 4 4 2 3 4" xfId="21976"/>
    <cellStyle name="Normal 6 4 4 2 4" xfId="6473"/>
    <cellStyle name="Normal 6 4 4 2 4 2" xfId="24616"/>
    <cellStyle name="Normal 6 4 4 2 5" xfId="11762"/>
    <cellStyle name="Normal 6 4 4 2 6" xfId="14406"/>
    <cellStyle name="Normal 6 4 4 2 7" xfId="19336"/>
    <cellStyle name="Normal 6 4 4 3" xfId="1719"/>
    <cellStyle name="Normal 6 4 4 3 2" xfId="4361"/>
    <cellStyle name="Normal 6 4 4 3 2 2" xfId="9642"/>
    <cellStyle name="Normal 6 4 4 3 2 2 2" xfId="27784"/>
    <cellStyle name="Normal 6 4 4 3 2 3" xfId="17398"/>
    <cellStyle name="Normal 6 4 4 3 2 4" xfId="22504"/>
    <cellStyle name="Normal 6 4 4 3 3" xfId="7001"/>
    <cellStyle name="Normal 6 4 4 3 3 2" xfId="25144"/>
    <cellStyle name="Normal 6 4 4 3 4" xfId="12290"/>
    <cellStyle name="Normal 6 4 4 3 5" xfId="14934"/>
    <cellStyle name="Normal 6 4 4 3 6" xfId="19864"/>
    <cellStyle name="Normal 6 4 4 4" xfId="3128"/>
    <cellStyle name="Normal 6 4 4 4 2" xfId="8410"/>
    <cellStyle name="Normal 6 4 4 4 2 2" xfId="26552"/>
    <cellStyle name="Normal 6 4 4 4 3" xfId="16166"/>
    <cellStyle name="Normal 6 4 4 4 4" xfId="21272"/>
    <cellStyle name="Normal 6 4 4 5" xfId="5769"/>
    <cellStyle name="Normal 6 4 4 5 2" xfId="23912"/>
    <cellStyle name="Normal 6 4 4 6" xfId="11060"/>
    <cellStyle name="Normal 6 4 4 7" xfId="13702"/>
    <cellStyle name="Normal 6 4 4 8" xfId="18632"/>
    <cellStyle name="Normal 6 4 5" xfId="839"/>
    <cellStyle name="Normal 6 4 5 2" xfId="2071"/>
    <cellStyle name="Normal 6 4 5 2 2" xfId="4713"/>
    <cellStyle name="Normal 6 4 5 2 2 2" xfId="9994"/>
    <cellStyle name="Normal 6 4 5 2 2 2 2" xfId="28136"/>
    <cellStyle name="Normal 6 4 5 2 2 3" xfId="17750"/>
    <cellStyle name="Normal 6 4 5 2 2 4" xfId="22856"/>
    <cellStyle name="Normal 6 4 5 2 3" xfId="7353"/>
    <cellStyle name="Normal 6 4 5 2 3 2" xfId="25496"/>
    <cellStyle name="Normal 6 4 5 2 4" xfId="12642"/>
    <cellStyle name="Normal 6 4 5 2 5" xfId="15286"/>
    <cellStyle name="Normal 6 4 5 2 6" xfId="20216"/>
    <cellStyle name="Normal 6 4 5 3" xfId="3481"/>
    <cellStyle name="Normal 6 4 5 3 2" xfId="8762"/>
    <cellStyle name="Normal 6 4 5 3 2 2" xfId="26904"/>
    <cellStyle name="Normal 6 4 5 3 3" xfId="16518"/>
    <cellStyle name="Normal 6 4 5 3 4" xfId="21624"/>
    <cellStyle name="Normal 6 4 5 4" xfId="6121"/>
    <cellStyle name="Normal 6 4 5 4 2" xfId="24264"/>
    <cellStyle name="Normal 6 4 5 5" xfId="11410"/>
    <cellStyle name="Normal 6 4 5 6" xfId="14054"/>
    <cellStyle name="Normal 6 4 5 7" xfId="18984"/>
    <cellStyle name="Normal 6 4 6" xfId="1365"/>
    <cellStyle name="Normal 6 4 6 2" xfId="4007"/>
    <cellStyle name="Normal 6 4 6 2 2" xfId="9288"/>
    <cellStyle name="Normal 6 4 6 2 2 2" xfId="27430"/>
    <cellStyle name="Normal 6 4 6 2 3" xfId="17044"/>
    <cellStyle name="Normal 6 4 6 2 4" xfId="22150"/>
    <cellStyle name="Normal 6 4 6 3" xfId="6647"/>
    <cellStyle name="Normal 6 4 6 3 2" xfId="24790"/>
    <cellStyle name="Normal 6 4 6 4" xfId="11936"/>
    <cellStyle name="Normal 6 4 6 5" xfId="14580"/>
    <cellStyle name="Normal 6 4 6 6" xfId="19510"/>
    <cellStyle name="Normal 6 4 7" xfId="2597"/>
    <cellStyle name="Normal 6 4 7 2" xfId="5239"/>
    <cellStyle name="Normal 6 4 7 2 2" xfId="10520"/>
    <cellStyle name="Normal 6 4 7 2 2 2" xfId="28662"/>
    <cellStyle name="Normal 6 4 7 2 3" xfId="23382"/>
    <cellStyle name="Normal 6 4 7 3" xfId="7879"/>
    <cellStyle name="Normal 6 4 7 3 2" xfId="26022"/>
    <cellStyle name="Normal 6 4 7 4" xfId="13168"/>
    <cellStyle name="Normal 6 4 7 5" xfId="15812"/>
    <cellStyle name="Normal 6 4 7 6" xfId="20742"/>
    <cellStyle name="Normal 6 4 8" xfId="2776"/>
    <cellStyle name="Normal 6 4 8 2" xfId="8058"/>
    <cellStyle name="Normal 6 4 8 2 2" xfId="26200"/>
    <cellStyle name="Normal 6 4 8 3" xfId="20920"/>
    <cellStyle name="Normal 6 4 9" xfId="5417"/>
    <cellStyle name="Normal 6 4 9 2" xfId="23560"/>
    <cellStyle name="Normal 6 5" xfId="99"/>
    <cellStyle name="Normal 6 5 10" xfId="10742"/>
    <cellStyle name="Normal 6 5 11" xfId="13366"/>
    <cellStyle name="Normal 6 5 12" xfId="18295"/>
    <cellStyle name="Normal 6 5 2" xfId="228"/>
    <cellStyle name="Normal 6 5 2 10" xfId="13453"/>
    <cellStyle name="Normal 6 5 2 11" xfId="18383"/>
    <cellStyle name="Normal 6 5 2 2" xfId="413"/>
    <cellStyle name="Normal 6 5 2 2 2" xfId="766"/>
    <cellStyle name="Normal 6 5 2 2 2 2" xfId="1998"/>
    <cellStyle name="Normal 6 5 2 2 2 2 2" xfId="4640"/>
    <cellStyle name="Normal 6 5 2 2 2 2 2 2" xfId="9921"/>
    <cellStyle name="Normal 6 5 2 2 2 2 2 2 2" xfId="28063"/>
    <cellStyle name="Normal 6 5 2 2 2 2 2 3" xfId="17677"/>
    <cellStyle name="Normal 6 5 2 2 2 2 2 4" xfId="22783"/>
    <cellStyle name="Normal 6 5 2 2 2 2 3" xfId="7280"/>
    <cellStyle name="Normal 6 5 2 2 2 2 3 2" xfId="25423"/>
    <cellStyle name="Normal 6 5 2 2 2 2 4" xfId="12569"/>
    <cellStyle name="Normal 6 5 2 2 2 2 5" xfId="15213"/>
    <cellStyle name="Normal 6 5 2 2 2 2 6" xfId="20143"/>
    <cellStyle name="Normal 6 5 2 2 2 3" xfId="3408"/>
    <cellStyle name="Normal 6 5 2 2 2 3 2" xfId="8689"/>
    <cellStyle name="Normal 6 5 2 2 2 3 2 2" xfId="26831"/>
    <cellStyle name="Normal 6 5 2 2 2 3 3" xfId="16445"/>
    <cellStyle name="Normal 6 5 2 2 2 3 4" xfId="21551"/>
    <cellStyle name="Normal 6 5 2 2 2 4" xfId="6048"/>
    <cellStyle name="Normal 6 5 2 2 2 4 2" xfId="24191"/>
    <cellStyle name="Normal 6 5 2 2 2 5" xfId="11337"/>
    <cellStyle name="Normal 6 5 2 2 2 6" xfId="13981"/>
    <cellStyle name="Normal 6 5 2 2 2 7" xfId="18911"/>
    <cellStyle name="Normal 6 5 2 2 3" xfId="1118"/>
    <cellStyle name="Normal 6 5 2 2 3 2" xfId="2350"/>
    <cellStyle name="Normal 6 5 2 2 3 2 2" xfId="4992"/>
    <cellStyle name="Normal 6 5 2 2 3 2 2 2" xfId="10273"/>
    <cellStyle name="Normal 6 5 2 2 3 2 2 2 2" xfId="28415"/>
    <cellStyle name="Normal 6 5 2 2 3 2 2 3" xfId="18029"/>
    <cellStyle name="Normal 6 5 2 2 3 2 2 4" xfId="23135"/>
    <cellStyle name="Normal 6 5 2 2 3 2 3" xfId="7632"/>
    <cellStyle name="Normal 6 5 2 2 3 2 3 2" xfId="25775"/>
    <cellStyle name="Normal 6 5 2 2 3 2 4" xfId="12921"/>
    <cellStyle name="Normal 6 5 2 2 3 2 5" xfId="15565"/>
    <cellStyle name="Normal 6 5 2 2 3 2 6" xfId="20495"/>
    <cellStyle name="Normal 6 5 2 2 3 3" xfId="3760"/>
    <cellStyle name="Normal 6 5 2 2 3 3 2" xfId="9041"/>
    <cellStyle name="Normal 6 5 2 2 3 3 2 2" xfId="27183"/>
    <cellStyle name="Normal 6 5 2 2 3 3 3" xfId="16797"/>
    <cellStyle name="Normal 6 5 2 2 3 3 4" xfId="21903"/>
    <cellStyle name="Normal 6 5 2 2 3 4" xfId="6400"/>
    <cellStyle name="Normal 6 5 2 2 3 4 2" xfId="24543"/>
    <cellStyle name="Normal 6 5 2 2 3 5" xfId="11689"/>
    <cellStyle name="Normal 6 5 2 2 3 6" xfId="14333"/>
    <cellStyle name="Normal 6 5 2 2 3 7" xfId="19263"/>
    <cellStyle name="Normal 6 5 2 2 4" xfId="1646"/>
    <cellStyle name="Normal 6 5 2 2 4 2" xfId="4288"/>
    <cellStyle name="Normal 6 5 2 2 4 2 2" xfId="9569"/>
    <cellStyle name="Normal 6 5 2 2 4 2 2 2" xfId="27711"/>
    <cellStyle name="Normal 6 5 2 2 4 2 3" xfId="17325"/>
    <cellStyle name="Normal 6 5 2 2 4 2 4" xfId="22431"/>
    <cellStyle name="Normal 6 5 2 2 4 3" xfId="6928"/>
    <cellStyle name="Normal 6 5 2 2 4 3 2" xfId="25071"/>
    <cellStyle name="Normal 6 5 2 2 4 4" xfId="12217"/>
    <cellStyle name="Normal 6 5 2 2 4 5" xfId="14861"/>
    <cellStyle name="Normal 6 5 2 2 4 6" xfId="19791"/>
    <cellStyle name="Normal 6 5 2 2 5" xfId="3055"/>
    <cellStyle name="Normal 6 5 2 2 5 2" xfId="8337"/>
    <cellStyle name="Normal 6 5 2 2 5 2 2" xfId="26479"/>
    <cellStyle name="Normal 6 5 2 2 5 3" xfId="16093"/>
    <cellStyle name="Normal 6 5 2 2 5 4" xfId="21199"/>
    <cellStyle name="Normal 6 5 2 2 6" xfId="5696"/>
    <cellStyle name="Normal 6 5 2 2 6 2" xfId="23839"/>
    <cellStyle name="Normal 6 5 2 2 7" xfId="10989"/>
    <cellStyle name="Normal 6 5 2 2 8" xfId="13629"/>
    <cellStyle name="Normal 6 5 2 2 9" xfId="18559"/>
    <cellStyle name="Normal 6 5 2 3" xfId="589"/>
    <cellStyle name="Normal 6 5 2 3 2" xfId="1294"/>
    <cellStyle name="Normal 6 5 2 3 2 2" xfId="2526"/>
    <cellStyle name="Normal 6 5 2 3 2 2 2" xfId="5168"/>
    <cellStyle name="Normal 6 5 2 3 2 2 2 2" xfId="10449"/>
    <cellStyle name="Normal 6 5 2 3 2 2 2 2 2" xfId="28591"/>
    <cellStyle name="Normal 6 5 2 3 2 2 2 3" xfId="18205"/>
    <cellStyle name="Normal 6 5 2 3 2 2 2 4" xfId="23311"/>
    <cellStyle name="Normal 6 5 2 3 2 2 3" xfId="7808"/>
    <cellStyle name="Normal 6 5 2 3 2 2 3 2" xfId="25951"/>
    <cellStyle name="Normal 6 5 2 3 2 2 4" xfId="13097"/>
    <cellStyle name="Normal 6 5 2 3 2 2 5" xfId="15741"/>
    <cellStyle name="Normal 6 5 2 3 2 2 6" xfId="20671"/>
    <cellStyle name="Normal 6 5 2 3 2 3" xfId="3936"/>
    <cellStyle name="Normal 6 5 2 3 2 3 2" xfId="9217"/>
    <cellStyle name="Normal 6 5 2 3 2 3 2 2" xfId="27359"/>
    <cellStyle name="Normal 6 5 2 3 2 3 3" xfId="16973"/>
    <cellStyle name="Normal 6 5 2 3 2 3 4" xfId="22079"/>
    <cellStyle name="Normal 6 5 2 3 2 4" xfId="6576"/>
    <cellStyle name="Normal 6 5 2 3 2 4 2" xfId="24719"/>
    <cellStyle name="Normal 6 5 2 3 2 5" xfId="11865"/>
    <cellStyle name="Normal 6 5 2 3 2 6" xfId="14509"/>
    <cellStyle name="Normal 6 5 2 3 2 7" xfId="19439"/>
    <cellStyle name="Normal 6 5 2 3 3" xfId="1822"/>
    <cellStyle name="Normal 6 5 2 3 3 2" xfId="4464"/>
    <cellStyle name="Normal 6 5 2 3 3 2 2" xfId="9745"/>
    <cellStyle name="Normal 6 5 2 3 3 2 2 2" xfId="27887"/>
    <cellStyle name="Normal 6 5 2 3 3 2 3" xfId="17501"/>
    <cellStyle name="Normal 6 5 2 3 3 2 4" xfId="22607"/>
    <cellStyle name="Normal 6 5 2 3 3 3" xfId="7104"/>
    <cellStyle name="Normal 6 5 2 3 3 3 2" xfId="25247"/>
    <cellStyle name="Normal 6 5 2 3 3 4" xfId="12393"/>
    <cellStyle name="Normal 6 5 2 3 3 5" xfId="15037"/>
    <cellStyle name="Normal 6 5 2 3 3 6" xfId="19967"/>
    <cellStyle name="Normal 6 5 2 3 4" xfId="3231"/>
    <cellStyle name="Normal 6 5 2 3 4 2" xfId="8513"/>
    <cellStyle name="Normal 6 5 2 3 4 2 2" xfId="26655"/>
    <cellStyle name="Normal 6 5 2 3 4 3" xfId="16269"/>
    <cellStyle name="Normal 6 5 2 3 4 4" xfId="21375"/>
    <cellStyle name="Normal 6 5 2 3 5" xfId="5872"/>
    <cellStyle name="Normal 6 5 2 3 5 2" xfId="24015"/>
    <cellStyle name="Normal 6 5 2 3 6" xfId="11161"/>
    <cellStyle name="Normal 6 5 2 3 7" xfId="13805"/>
    <cellStyle name="Normal 6 5 2 3 8" xfId="18735"/>
    <cellStyle name="Normal 6 5 2 4" xfId="942"/>
    <cellStyle name="Normal 6 5 2 4 2" xfId="2174"/>
    <cellStyle name="Normal 6 5 2 4 2 2" xfId="4816"/>
    <cellStyle name="Normal 6 5 2 4 2 2 2" xfId="10097"/>
    <cellStyle name="Normal 6 5 2 4 2 2 2 2" xfId="28239"/>
    <cellStyle name="Normal 6 5 2 4 2 2 3" xfId="17853"/>
    <cellStyle name="Normal 6 5 2 4 2 2 4" xfId="22959"/>
    <cellStyle name="Normal 6 5 2 4 2 3" xfId="7456"/>
    <cellStyle name="Normal 6 5 2 4 2 3 2" xfId="25599"/>
    <cellStyle name="Normal 6 5 2 4 2 4" xfId="12745"/>
    <cellStyle name="Normal 6 5 2 4 2 5" xfId="15389"/>
    <cellStyle name="Normal 6 5 2 4 2 6" xfId="20319"/>
    <cellStyle name="Normal 6 5 2 4 3" xfId="3584"/>
    <cellStyle name="Normal 6 5 2 4 3 2" xfId="8865"/>
    <cellStyle name="Normal 6 5 2 4 3 2 2" xfId="27007"/>
    <cellStyle name="Normal 6 5 2 4 3 3" xfId="16621"/>
    <cellStyle name="Normal 6 5 2 4 3 4" xfId="21727"/>
    <cellStyle name="Normal 6 5 2 4 4" xfId="6224"/>
    <cellStyle name="Normal 6 5 2 4 4 2" xfId="24367"/>
    <cellStyle name="Normal 6 5 2 4 5" xfId="11513"/>
    <cellStyle name="Normal 6 5 2 4 6" xfId="14157"/>
    <cellStyle name="Normal 6 5 2 4 7" xfId="19087"/>
    <cellStyle name="Normal 6 5 2 5" xfId="1470"/>
    <cellStyle name="Normal 6 5 2 5 2" xfId="4112"/>
    <cellStyle name="Normal 6 5 2 5 2 2" xfId="9393"/>
    <cellStyle name="Normal 6 5 2 5 2 2 2" xfId="27535"/>
    <cellStyle name="Normal 6 5 2 5 2 3" xfId="17149"/>
    <cellStyle name="Normal 6 5 2 5 2 4" xfId="22255"/>
    <cellStyle name="Normal 6 5 2 5 3" xfId="6752"/>
    <cellStyle name="Normal 6 5 2 5 3 2" xfId="24895"/>
    <cellStyle name="Normal 6 5 2 5 4" xfId="12041"/>
    <cellStyle name="Normal 6 5 2 5 5" xfId="14685"/>
    <cellStyle name="Normal 6 5 2 5 6" xfId="19615"/>
    <cellStyle name="Normal 6 5 2 6" xfId="2702"/>
    <cellStyle name="Normal 6 5 2 6 2" xfId="5344"/>
    <cellStyle name="Normal 6 5 2 6 2 2" xfId="10625"/>
    <cellStyle name="Normal 6 5 2 6 2 2 2" xfId="28767"/>
    <cellStyle name="Normal 6 5 2 6 2 3" xfId="23487"/>
    <cellStyle name="Normal 6 5 2 6 3" xfId="7984"/>
    <cellStyle name="Normal 6 5 2 6 3 2" xfId="26127"/>
    <cellStyle name="Normal 6 5 2 6 4" xfId="13273"/>
    <cellStyle name="Normal 6 5 2 6 5" xfId="15917"/>
    <cellStyle name="Normal 6 5 2 6 6" xfId="20847"/>
    <cellStyle name="Normal 6 5 2 7" xfId="2879"/>
    <cellStyle name="Normal 6 5 2 7 2" xfId="8161"/>
    <cellStyle name="Normal 6 5 2 7 2 2" xfId="26303"/>
    <cellStyle name="Normal 6 5 2 7 3" xfId="21023"/>
    <cellStyle name="Normal 6 5 2 8" xfId="5520"/>
    <cellStyle name="Normal 6 5 2 8 2" xfId="23663"/>
    <cellStyle name="Normal 6 5 2 9" xfId="10813"/>
    <cellStyle name="Normal 6 5 3" xfId="326"/>
    <cellStyle name="Normal 6 5 3 2" xfId="679"/>
    <cellStyle name="Normal 6 5 3 2 2" xfId="1911"/>
    <cellStyle name="Normal 6 5 3 2 2 2" xfId="4553"/>
    <cellStyle name="Normal 6 5 3 2 2 2 2" xfId="9834"/>
    <cellStyle name="Normal 6 5 3 2 2 2 2 2" xfId="27976"/>
    <cellStyle name="Normal 6 5 3 2 2 2 3" xfId="17590"/>
    <cellStyle name="Normal 6 5 3 2 2 2 4" xfId="22696"/>
    <cellStyle name="Normal 6 5 3 2 2 3" xfId="7193"/>
    <cellStyle name="Normal 6 5 3 2 2 3 2" xfId="25336"/>
    <cellStyle name="Normal 6 5 3 2 2 4" xfId="12482"/>
    <cellStyle name="Normal 6 5 3 2 2 5" xfId="15126"/>
    <cellStyle name="Normal 6 5 3 2 2 6" xfId="20056"/>
    <cellStyle name="Normal 6 5 3 2 3" xfId="3321"/>
    <cellStyle name="Normal 6 5 3 2 3 2" xfId="8602"/>
    <cellStyle name="Normal 6 5 3 2 3 2 2" xfId="26744"/>
    <cellStyle name="Normal 6 5 3 2 3 3" xfId="16358"/>
    <cellStyle name="Normal 6 5 3 2 3 4" xfId="21464"/>
    <cellStyle name="Normal 6 5 3 2 4" xfId="5961"/>
    <cellStyle name="Normal 6 5 3 2 4 2" xfId="24104"/>
    <cellStyle name="Normal 6 5 3 2 5" xfId="11250"/>
    <cellStyle name="Normal 6 5 3 2 6" xfId="13894"/>
    <cellStyle name="Normal 6 5 3 2 7" xfId="18824"/>
    <cellStyle name="Normal 6 5 3 3" xfId="1031"/>
    <cellStyle name="Normal 6 5 3 3 2" xfId="2263"/>
    <cellStyle name="Normal 6 5 3 3 2 2" xfId="4905"/>
    <cellStyle name="Normal 6 5 3 3 2 2 2" xfId="10186"/>
    <cellStyle name="Normal 6 5 3 3 2 2 2 2" xfId="28328"/>
    <cellStyle name="Normal 6 5 3 3 2 2 3" xfId="17942"/>
    <cellStyle name="Normal 6 5 3 3 2 2 4" xfId="23048"/>
    <cellStyle name="Normal 6 5 3 3 2 3" xfId="7545"/>
    <cellStyle name="Normal 6 5 3 3 2 3 2" xfId="25688"/>
    <cellStyle name="Normal 6 5 3 3 2 4" xfId="12834"/>
    <cellStyle name="Normal 6 5 3 3 2 5" xfId="15478"/>
    <cellStyle name="Normal 6 5 3 3 2 6" xfId="20408"/>
    <cellStyle name="Normal 6 5 3 3 3" xfId="3673"/>
    <cellStyle name="Normal 6 5 3 3 3 2" xfId="8954"/>
    <cellStyle name="Normal 6 5 3 3 3 2 2" xfId="27096"/>
    <cellStyle name="Normal 6 5 3 3 3 3" xfId="16710"/>
    <cellStyle name="Normal 6 5 3 3 3 4" xfId="21816"/>
    <cellStyle name="Normal 6 5 3 3 4" xfId="6313"/>
    <cellStyle name="Normal 6 5 3 3 4 2" xfId="24456"/>
    <cellStyle name="Normal 6 5 3 3 5" xfId="11602"/>
    <cellStyle name="Normal 6 5 3 3 6" xfId="14246"/>
    <cellStyle name="Normal 6 5 3 3 7" xfId="19176"/>
    <cellStyle name="Normal 6 5 3 4" xfId="1559"/>
    <cellStyle name="Normal 6 5 3 4 2" xfId="4201"/>
    <cellStyle name="Normal 6 5 3 4 2 2" xfId="9482"/>
    <cellStyle name="Normal 6 5 3 4 2 2 2" xfId="27624"/>
    <cellStyle name="Normal 6 5 3 4 2 3" xfId="17238"/>
    <cellStyle name="Normal 6 5 3 4 2 4" xfId="22344"/>
    <cellStyle name="Normal 6 5 3 4 3" xfId="6841"/>
    <cellStyle name="Normal 6 5 3 4 3 2" xfId="24984"/>
    <cellStyle name="Normal 6 5 3 4 4" xfId="12130"/>
    <cellStyle name="Normal 6 5 3 4 5" xfId="14774"/>
    <cellStyle name="Normal 6 5 3 4 6" xfId="19704"/>
    <cellStyle name="Normal 6 5 3 5" xfId="2968"/>
    <cellStyle name="Normal 6 5 3 5 2" xfId="8250"/>
    <cellStyle name="Normal 6 5 3 5 2 2" xfId="26392"/>
    <cellStyle name="Normal 6 5 3 5 3" xfId="16006"/>
    <cellStyle name="Normal 6 5 3 5 4" xfId="21112"/>
    <cellStyle name="Normal 6 5 3 6" xfId="5609"/>
    <cellStyle name="Normal 6 5 3 6 2" xfId="23752"/>
    <cellStyle name="Normal 6 5 3 7" xfId="10904"/>
    <cellStyle name="Normal 6 5 3 8" xfId="13542"/>
    <cellStyle name="Normal 6 5 3 9" xfId="18472"/>
    <cellStyle name="Normal 6 5 4" xfId="502"/>
    <cellStyle name="Normal 6 5 4 2" xfId="1207"/>
    <cellStyle name="Normal 6 5 4 2 2" xfId="2439"/>
    <cellStyle name="Normal 6 5 4 2 2 2" xfId="5081"/>
    <cellStyle name="Normal 6 5 4 2 2 2 2" xfId="10362"/>
    <cellStyle name="Normal 6 5 4 2 2 2 2 2" xfId="28504"/>
    <cellStyle name="Normal 6 5 4 2 2 2 3" xfId="18118"/>
    <cellStyle name="Normal 6 5 4 2 2 2 4" xfId="23224"/>
    <cellStyle name="Normal 6 5 4 2 2 3" xfId="7721"/>
    <cellStyle name="Normal 6 5 4 2 2 3 2" xfId="25864"/>
    <cellStyle name="Normal 6 5 4 2 2 4" xfId="13010"/>
    <cellStyle name="Normal 6 5 4 2 2 5" xfId="15654"/>
    <cellStyle name="Normal 6 5 4 2 2 6" xfId="20584"/>
    <cellStyle name="Normal 6 5 4 2 3" xfId="3849"/>
    <cellStyle name="Normal 6 5 4 2 3 2" xfId="9130"/>
    <cellStyle name="Normal 6 5 4 2 3 2 2" xfId="27272"/>
    <cellStyle name="Normal 6 5 4 2 3 3" xfId="16886"/>
    <cellStyle name="Normal 6 5 4 2 3 4" xfId="21992"/>
    <cellStyle name="Normal 6 5 4 2 4" xfId="6489"/>
    <cellStyle name="Normal 6 5 4 2 4 2" xfId="24632"/>
    <cellStyle name="Normal 6 5 4 2 5" xfId="11778"/>
    <cellStyle name="Normal 6 5 4 2 6" xfId="14422"/>
    <cellStyle name="Normal 6 5 4 2 7" xfId="19352"/>
    <cellStyle name="Normal 6 5 4 3" xfId="1735"/>
    <cellStyle name="Normal 6 5 4 3 2" xfId="4377"/>
    <cellStyle name="Normal 6 5 4 3 2 2" xfId="9658"/>
    <cellStyle name="Normal 6 5 4 3 2 2 2" xfId="27800"/>
    <cellStyle name="Normal 6 5 4 3 2 3" xfId="17414"/>
    <cellStyle name="Normal 6 5 4 3 2 4" xfId="22520"/>
    <cellStyle name="Normal 6 5 4 3 3" xfId="7017"/>
    <cellStyle name="Normal 6 5 4 3 3 2" xfId="25160"/>
    <cellStyle name="Normal 6 5 4 3 4" xfId="12306"/>
    <cellStyle name="Normal 6 5 4 3 5" xfId="14950"/>
    <cellStyle name="Normal 6 5 4 3 6" xfId="19880"/>
    <cellStyle name="Normal 6 5 4 4" xfId="3144"/>
    <cellStyle name="Normal 6 5 4 4 2" xfId="8426"/>
    <cellStyle name="Normal 6 5 4 4 2 2" xfId="26568"/>
    <cellStyle name="Normal 6 5 4 4 3" xfId="16182"/>
    <cellStyle name="Normal 6 5 4 4 4" xfId="21288"/>
    <cellStyle name="Normal 6 5 4 5" xfId="5785"/>
    <cellStyle name="Normal 6 5 4 5 2" xfId="23928"/>
    <cellStyle name="Normal 6 5 4 6" xfId="11076"/>
    <cellStyle name="Normal 6 5 4 7" xfId="13718"/>
    <cellStyle name="Normal 6 5 4 8" xfId="18648"/>
    <cellStyle name="Normal 6 5 5" xfId="855"/>
    <cellStyle name="Normal 6 5 5 2" xfId="2087"/>
    <cellStyle name="Normal 6 5 5 2 2" xfId="4729"/>
    <cellStyle name="Normal 6 5 5 2 2 2" xfId="10010"/>
    <cellStyle name="Normal 6 5 5 2 2 2 2" xfId="28152"/>
    <cellStyle name="Normal 6 5 5 2 2 3" xfId="17766"/>
    <cellStyle name="Normal 6 5 5 2 2 4" xfId="22872"/>
    <cellStyle name="Normal 6 5 5 2 3" xfId="7369"/>
    <cellStyle name="Normal 6 5 5 2 3 2" xfId="25512"/>
    <cellStyle name="Normal 6 5 5 2 4" xfId="12658"/>
    <cellStyle name="Normal 6 5 5 2 5" xfId="15302"/>
    <cellStyle name="Normal 6 5 5 2 6" xfId="20232"/>
    <cellStyle name="Normal 6 5 5 3" xfId="3497"/>
    <cellStyle name="Normal 6 5 5 3 2" xfId="8778"/>
    <cellStyle name="Normal 6 5 5 3 2 2" xfId="26920"/>
    <cellStyle name="Normal 6 5 5 3 3" xfId="16534"/>
    <cellStyle name="Normal 6 5 5 3 4" xfId="21640"/>
    <cellStyle name="Normal 6 5 5 4" xfId="6137"/>
    <cellStyle name="Normal 6 5 5 4 2" xfId="24280"/>
    <cellStyle name="Normal 6 5 5 5" xfId="11426"/>
    <cellStyle name="Normal 6 5 5 6" xfId="14070"/>
    <cellStyle name="Normal 6 5 5 7" xfId="19000"/>
    <cellStyle name="Normal 6 5 6" xfId="1383"/>
    <cellStyle name="Normal 6 5 6 2" xfId="4025"/>
    <cellStyle name="Normal 6 5 6 2 2" xfId="9306"/>
    <cellStyle name="Normal 6 5 6 2 2 2" xfId="27448"/>
    <cellStyle name="Normal 6 5 6 2 3" xfId="17062"/>
    <cellStyle name="Normal 6 5 6 2 4" xfId="22168"/>
    <cellStyle name="Normal 6 5 6 3" xfId="6665"/>
    <cellStyle name="Normal 6 5 6 3 2" xfId="24808"/>
    <cellStyle name="Normal 6 5 6 4" xfId="11954"/>
    <cellStyle name="Normal 6 5 6 5" xfId="14598"/>
    <cellStyle name="Normal 6 5 6 6" xfId="19528"/>
    <cellStyle name="Normal 6 5 7" xfId="2615"/>
    <cellStyle name="Normal 6 5 7 2" xfId="5257"/>
    <cellStyle name="Normal 6 5 7 2 2" xfId="10538"/>
    <cellStyle name="Normal 6 5 7 2 2 2" xfId="28680"/>
    <cellStyle name="Normal 6 5 7 2 3" xfId="23400"/>
    <cellStyle name="Normal 6 5 7 3" xfId="7897"/>
    <cellStyle name="Normal 6 5 7 3 2" xfId="26040"/>
    <cellStyle name="Normal 6 5 7 4" xfId="13186"/>
    <cellStyle name="Normal 6 5 7 5" xfId="15830"/>
    <cellStyle name="Normal 6 5 7 6" xfId="20760"/>
    <cellStyle name="Normal 6 5 8" xfId="2792"/>
    <cellStyle name="Normal 6 5 8 2" xfId="8074"/>
    <cellStyle name="Normal 6 5 8 2 2" xfId="26216"/>
    <cellStyle name="Normal 6 5 8 3" xfId="20936"/>
    <cellStyle name="Normal 6 5 9" xfId="5433"/>
    <cellStyle name="Normal 6 5 9 2" xfId="23576"/>
    <cellStyle name="Normal 6 6" xfId="149"/>
    <cellStyle name="Normal 6 7" xfId="180"/>
    <cellStyle name="Normal 6 7 10" xfId="10766"/>
    <cellStyle name="Normal 6 7 11" xfId="13406"/>
    <cellStyle name="Normal 6 7 12" xfId="18336"/>
    <cellStyle name="Normal 6 7 2" xfId="366"/>
    <cellStyle name="Normal 6 7 2 10" xfId="18512"/>
    <cellStyle name="Normal 6 7 2 2" xfId="719"/>
    <cellStyle name="Normal 6 7 2 2 2" xfId="1951"/>
    <cellStyle name="Normal 6 7 2 2 2 2" xfId="4593"/>
    <cellStyle name="Normal 6 7 2 2 2 2 2" xfId="9874"/>
    <cellStyle name="Normal 6 7 2 2 2 2 2 2" xfId="28016"/>
    <cellStyle name="Normal 6 7 2 2 2 2 3" xfId="17630"/>
    <cellStyle name="Normal 6 7 2 2 2 2 4" xfId="22736"/>
    <cellStyle name="Normal 6 7 2 2 2 3" xfId="7233"/>
    <cellStyle name="Normal 6 7 2 2 2 3 2" xfId="25376"/>
    <cellStyle name="Normal 6 7 2 2 2 4" xfId="12522"/>
    <cellStyle name="Normal 6 7 2 2 2 5" xfId="15166"/>
    <cellStyle name="Normal 6 7 2 2 2 6" xfId="20096"/>
    <cellStyle name="Normal 6 7 2 2 3" xfId="3361"/>
    <cellStyle name="Normal 6 7 2 2 3 2" xfId="8642"/>
    <cellStyle name="Normal 6 7 2 2 3 2 2" xfId="26784"/>
    <cellStyle name="Normal 6 7 2 2 3 3" xfId="16398"/>
    <cellStyle name="Normal 6 7 2 2 3 4" xfId="21504"/>
    <cellStyle name="Normal 6 7 2 2 4" xfId="6001"/>
    <cellStyle name="Normal 6 7 2 2 4 2" xfId="24144"/>
    <cellStyle name="Normal 6 7 2 2 5" xfId="11290"/>
    <cellStyle name="Normal 6 7 2 2 6" xfId="13934"/>
    <cellStyle name="Normal 6 7 2 2 7" xfId="18864"/>
    <cellStyle name="Normal 6 7 2 3" xfId="1071"/>
    <cellStyle name="Normal 6 7 2 3 2" xfId="2303"/>
    <cellStyle name="Normal 6 7 2 3 2 2" xfId="4945"/>
    <cellStyle name="Normal 6 7 2 3 2 2 2" xfId="10226"/>
    <cellStyle name="Normal 6 7 2 3 2 2 2 2" xfId="28368"/>
    <cellStyle name="Normal 6 7 2 3 2 2 3" xfId="17982"/>
    <cellStyle name="Normal 6 7 2 3 2 2 4" xfId="23088"/>
    <cellStyle name="Normal 6 7 2 3 2 3" xfId="7585"/>
    <cellStyle name="Normal 6 7 2 3 2 3 2" xfId="25728"/>
    <cellStyle name="Normal 6 7 2 3 2 4" xfId="12874"/>
    <cellStyle name="Normal 6 7 2 3 2 5" xfId="15518"/>
    <cellStyle name="Normal 6 7 2 3 2 6" xfId="20448"/>
    <cellStyle name="Normal 6 7 2 3 3" xfId="3713"/>
    <cellStyle name="Normal 6 7 2 3 3 2" xfId="8994"/>
    <cellStyle name="Normal 6 7 2 3 3 2 2" xfId="27136"/>
    <cellStyle name="Normal 6 7 2 3 3 3" xfId="16750"/>
    <cellStyle name="Normal 6 7 2 3 3 4" xfId="21856"/>
    <cellStyle name="Normal 6 7 2 3 4" xfId="6353"/>
    <cellStyle name="Normal 6 7 2 3 4 2" xfId="24496"/>
    <cellStyle name="Normal 6 7 2 3 5" xfId="11642"/>
    <cellStyle name="Normal 6 7 2 3 6" xfId="14286"/>
    <cellStyle name="Normal 6 7 2 3 7" xfId="19216"/>
    <cellStyle name="Normal 6 7 2 4" xfId="1599"/>
    <cellStyle name="Normal 6 7 2 4 2" xfId="4241"/>
    <cellStyle name="Normal 6 7 2 4 2 2" xfId="9522"/>
    <cellStyle name="Normal 6 7 2 4 2 2 2" xfId="27664"/>
    <cellStyle name="Normal 6 7 2 4 2 3" xfId="17278"/>
    <cellStyle name="Normal 6 7 2 4 2 4" xfId="22384"/>
    <cellStyle name="Normal 6 7 2 4 3" xfId="6881"/>
    <cellStyle name="Normal 6 7 2 4 3 2" xfId="25024"/>
    <cellStyle name="Normal 6 7 2 4 4" xfId="12170"/>
    <cellStyle name="Normal 6 7 2 4 5" xfId="14814"/>
    <cellStyle name="Normal 6 7 2 4 6" xfId="19744"/>
    <cellStyle name="Normal 6 7 2 5" xfId="3008"/>
    <cellStyle name="Normal 6 7 2 5 2" xfId="8290"/>
    <cellStyle name="Normal 6 7 2 5 2 2" xfId="26432"/>
    <cellStyle name="Normal 6 7 2 5 3" xfId="16046"/>
    <cellStyle name="Normal 6 7 2 5 4" xfId="21152"/>
    <cellStyle name="Normal 6 7 2 6" xfId="5649"/>
    <cellStyle name="Normal 6 7 2 6 2" xfId="23792"/>
    <cellStyle name="Normal 6 7 2 7" xfId="10657"/>
    <cellStyle name="Normal 6 7 2 8" xfId="10944"/>
    <cellStyle name="Normal 6 7 2 9" xfId="13582"/>
    <cellStyle name="Normal 6 7 3" xfId="542"/>
    <cellStyle name="Normal 6 7 3 2" xfId="1247"/>
    <cellStyle name="Normal 6 7 3 2 2" xfId="2479"/>
    <cellStyle name="Normal 6 7 3 2 2 2" xfId="5121"/>
    <cellStyle name="Normal 6 7 3 2 2 2 2" xfId="10402"/>
    <cellStyle name="Normal 6 7 3 2 2 2 2 2" xfId="28544"/>
    <cellStyle name="Normal 6 7 3 2 2 2 3" xfId="18158"/>
    <cellStyle name="Normal 6 7 3 2 2 2 4" xfId="23264"/>
    <cellStyle name="Normal 6 7 3 2 2 3" xfId="7761"/>
    <cellStyle name="Normal 6 7 3 2 2 3 2" xfId="25904"/>
    <cellStyle name="Normal 6 7 3 2 2 4" xfId="13050"/>
    <cellStyle name="Normal 6 7 3 2 2 5" xfId="15694"/>
    <cellStyle name="Normal 6 7 3 2 2 6" xfId="20624"/>
    <cellStyle name="Normal 6 7 3 2 3" xfId="3889"/>
    <cellStyle name="Normal 6 7 3 2 3 2" xfId="9170"/>
    <cellStyle name="Normal 6 7 3 2 3 2 2" xfId="27312"/>
    <cellStyle name="Normal 6 7 3 2 3 3" xfId="16926"/>
    <cellStyle name="Normal 6 7 3 2 3 4" xfId="22032"/>
    <cellStyle name="Normal 6 7 3 2 4" xfId="6529"/>
    <cellStyle name="Normal 6 7 3 2 4 2" xfId="24672"/>
    <cellStyle name="Normal 6 7 3 2 5" xfId="11818"/>
    <cellStyle name="Normal 6 7 3 2 6" xfId="14462"/>
    <cellStyle name="Normal 6 7 3 2 7" xfId="19392"/>
    <cellStyle name="Normal 6 7 3 3" xfId="1775"/>
    <cellStyle name="Normal 6 7 3 3 2" xfId="4417"/>
    <cellStyle name="Normal 6 7 3 3 2 2" xfId="9698"/>
    <cellStyle name="Normal 6 7 3 3 2 2 2" xfId="27840"/>
    <cellStyle name="Normal 6 7 3 3 2 3" xfId="17454"/>
    <cellStyle name="Normal 6 7 3 3 2 4" xfId="22560"/>
    <cellStyle name="Normal 6 7 3 3 3" xfId="7057"/>
    <cellStyle name="Normal 6 7 3 3 3 2" xfId="25200"/>
    <cellStyle name="Normal 6 7 3 3 4" xfId="12346"/>
    <cellStyle name="Normal 6 7 3 3 5" xfId="14990"/>
    <cellStyle name="Normal 6 7 3 3 6" xfId="19920"/>
    <cellStyle name="Normal 6 7 3 4" xfId="3184"/>
    <cellStyle name="Normal 6 7 3 4 2" xfId="8466"/>
    <cellStyle name="Normal 6 7 3 4 2 2" xfId="26608"/>
    <cellStyle name="Normal 6 7 3 4 3" xfId="16222"/>
    <cellStyle name="Normal 6 7 3 4 4" xfId="21328"/>
    <cellStyle name="Normal 6 7 3 5" xfId="5825"/>
    <cellStyle name="Normal 6 7 3 5 2" xfId="23968"/>
    <cellStyle name="Normal 6 7 3 6" xfId="11116"/>
    <cellStyle name="Normal 6 7 3 7" xfId="13758"/>
    <cellStyle name="Normal 6 7 3 8" xfId="18688"/>
    <cellStyle name="Normal 6 7 4" xfId="895"/>
    <cellStyle name="Normal 6 7 4 2" xfId="2127"/>
    <cellStyle name="Normal 6 7 4 2 2" xfId="4769"/>
    <cellStyle name="Normal 6 7 4 2 2 2" xfId="10050"/>
    <cellStyle name="Normal 6 7 4 2 2 2 2" xfId="28192"/>
    <cellStyle name="Normal 6 7 4 2 2 3" xfId="17806"/>
    <cellStyle name="Normal 6 7 4 2 2 4" xfId="22912"/>
    <cellStyle name="Normal 6 7 4 2 3" xfId="7409"/>
    <cellStyle name="Normal 6 7 4 2 3 2" xfId="25552"/>
    <cellStyle name="Normal 6 7 4 2 4" xfId="12698"/>
    <cellStyle name="Normal 6 7 4 2 5" xfId="15342"/>
    <cellStyle name="Normal 6 7 4 2 6" xfId="20272"/>
    <cellStyle name="Normal 6 7 4 3" xfId="3537"/>
    <cellStyle name="Normal 6 7 4 3 2" xfId="8818"/>
    <cellStyle name="Normal 6 7 4 3 2 2" xfId="26960"/>
    <cellStyle name="Normal 6 7 4 3 3" xfId="16574"/>
    <cellStyle name="Normal 6 7 4 3 4" xfId="21680"/>
    <cellStyle name="Normal 6 7 4 4" xfId="6177"/>
    <cellStyle name="Normal 6 7 4 4 2" xfId="24320"/>
    <cellStyle name="Normal 6 7 4 5" xfId="11466"/>
    <cellStyle name="Normal 6 7 4 6" xfId="14110"/>
    <cellStyle name="Normal 6 7 4 7" xfId="19040"/>
    <cellStyle name="Normal 6 7 5" xfId="1423"/>
    <cellStyle name="Normal 6 7 5 2" xfId="4065"/>
    <cellStyle name="Normal 6 7 5 2 2" xfId="9346"/>
    <cellStyle name="Normal 6 7 5 2 2 2" xfId="27488"/>
    <cellStyle name="Normal 6 7 5 2 3" xfId="17102"/>
    <cellStyle name="Normal 6 7 5 2 4" xfId="22208"/>
    <cellStyle name="Normal 6 7 5 3" xfId="6705"/>
    <cellStyle name="Normal 6 7 5 3 2" xfId="24848"/>
    <cellStyle name="Normal 6 7 5 4" xfId="11994"/>
    <cellStyle name="Normal 6 7 5 5" xfId="14638"/>
    <cellStyle name="Normal 6 7 5 6" xfId="19568"/>
    <cellStyle name="Normal 6 7 6" xfId="2655"/>
    <cellStyle name="Normal 6 7 6 2" xfId="5297"/>
    <cellStyle name="Normal 6 7 6 2 2" xfId="10578"/>
    <cellStyle name="Normal 6 7 6 2 2 2" xfId="28720"/>
    <cellStyle name="Normal 6 7 6 2 3" xfId="23440"/>
    <cellStyle name="Normal 6 7 6 3" xfId="7937"/>
    <cellStyle name="Normal 6 7 6 3 2" xfId="26080"/>
    <cellStyle name="Normal 6 7 6 4" xfId="13226"/>
    <cellStyle name="Normal 6 7 6 5" xfId="15870"/>
    <cellStyle name="Normal 6 7 6 6" xfId="20800"/>
    <cellStyle name="Normal 6 7 7" xfId="2832"/>
    <cellStyle name="Normal 6 7 7 2" xfId="8114"/>
    <cellStyle name="Normal 6 7 7 2 2" xfId="26256"/>
    <cellStyle name="Normal 6 7 7 3" xfId="20976"/>
    <cellStyle name="Normal 6 7 8" xfId="5473"/>
    <cellStyle name="Normal 6 7 8 2" xfId="23616"/>
    <cellStyle name="Normal 6 7 9" xfId="10652"/>
    <cellStyle name="Normal 6 8" xfId="278"/>
    <cellStyle name="Normal 6 8 2" xfId="630"/>
    <cellStyle name="Normal 6 8 2 2" xfId="1862"/>
    <cellStyle name="Normal 6 8 2 2 2" xfId="4504"/>
    <cellStyle name="Normal 6 8 2 2 2 2" xfId="9785"/>
    <cellStyle name="Normal 6 8 2 2 2 2 2" xfId="27927"/>
    <cellStyle name="Normal 6 8 2 2 2 3" xfId="17541"/>
    <cellStyle name="Normal 6 8 2 2 2 4" xfId="22647"/>
    <cellStyle name="Normal 6 8 2 2 3" xfId="7144"/>
    <cellStyle name="Normal 6 8 2 2 3 2" xfId="25287"/>
    <cellStyle name="Normal 6 8 2 2 4" xfId="12433"/>
    <cellStyle name="Normal 6 8 2 2 5" xfId="15077"/>
    <cellStyle name="Normal 6 8 2 2 6" xfId="20007"/>
    <cellStyle name="Normal 6 8 2 3" xfId="3272"/>
    <cellStyle name="Normal 6 8 2 3 2" xfId="8553"/>
    <cellStyle name="Normal 6 8 2 3 2 2" xfId="26695"/>
    <cellStyle name="Normal 6 8 2 3 3" xfId="16309"/>
    <cellStyle name="Normal 6 8 2 3 4" xfId="21415"/>
    <cellStyle name="Normal 6 8 2 4" xfId="5912"/>
    <cellStyle name="Normal 6 8 2 4 2" xfId="24055"/>
    <cellStyle name="Normal 6 8 2 5" xfId="11201"/>
    <cellStyle name="Normal 6 8 2 6" xfId="13845"/>
    <cellStyle name="Normal 6 8 2 7" xfId="18775"/>
    <cellStyle name="Normal 6 8 3" xfId="982"/>
    <cellStyle name="Normal 6 8 3 2" xfId="2214"/>
    <cellStyle name="Normal 6 8 3 2 2" xfId="4856"/>
    <cellStyle name="Normal 6 8 3 2 2 2" xfId="10137"/>
    <cellStyle name="Normal 6 8 3 2 2 2 2" xfId="28279"/>
    <cellStyle name="Normal 6 8 3 2 2 3" xfId="17893"/>
    <cellStyle name="Normal 6 8 3 2 2 4" xfId="22999"/>
    <cellStyle name="Normal 6 8 3 2 3" xfId="7496"/>
    <cellStyle name="Normal 6 8 3 2 3 2" xfId="25639"/>
    <cellStyle name="Normal 6 8 3 2 4" xfId="12785"/>
    <cellStyle name="Normal 6 8 3 2 5" xfId="15429"/>
    <cellStyle name="Normal 6 8 3 2 6" xfId="20359"/>
    <cellStyle name="Normal 6 8 3 3" xfId="3624"/>
    <cellStyle name="Normal 6 8 3 3 2" xfId="8905"/>
    <cellStyle name="Normal 6 8 3 3 2 2" xfId="27047"/>
    <cellStyle name="Normal 6 8 3 3 3" xfId="16661"/>
    <cellStyle name="Normal 6 8 3 3 4" xfId="21767"/>
    <cellStyle name="Normal 6 8 3 4" xfId="6264"/>
    <cellStyle name="Normal 6 8 3 4 2" xfId="24407"/>
    <cellStyle name="Normal 6 8 3 5" xfId="11553"/>
    <cellStyle name="Normal 6 8 3 6" xfId="14197"/>
    <cellStyle name="Normal 6 8 3 7" xfId="19127"/>
    <cellStyle name="Normal 6 8 4" xfId="1510"/>
    <cellStyle name="Normal 6 8 4 2" xfId="4152"/>
    <cellStyle name="Normal 6 8 4 2 2" xfId="9433"/>
    <cellStyle name="Normal 6 8 4 2 2 2" xfId="27575"/>
    <cellStyle name="Normal 6 8 4 2 3" xfId="17189"/>
    <cellStyle name="Normal 6 8 4 2 4" xfId="22295"/>
    <cellStyle name="Normal 6 8 4 3" xfId="6792"/>
    <cellStyle name="Normal 6 8 4 3 2" xfId="24935"/>
    <cellStyle name="Normal 6 8 4 4" xfId="12081"/>
    <cellStyle name="Normal 6 8 4 5" xfId="14725"/>
    <cellStyle name="Normal 6 8 4 6" xfId="19655"/>
    <cellStyle name="Normal 6 8 5" xfId="2919"/>
    <cellStyle name="Normal 6 8 5 2" xfId="8201"/>
    <cellStyle name="Normal 6 8 5 2 2" xfId="26343"/>
    <cellStyle name="Normal 6 8 5 3" xfId="15957"/>
    <cellStyle name="Normal 6 8 5 4" xfId="21063"/>
    <cellStyle name="Normal 6 8 6" xfId="5560"/>
    <cellStyle name="Normal 6 8 6 2" xfId="23703"/>
    <cellStyle name="Normal 6 8 7" xfId="10858"/>
    <cellStyle name="Normal 6 8 8" xfId="13493"/>
    <cellStyle name="Normal 6 8 9" xfId="18424"/>
    <cellStyle name="Normal 6 9" xfId="453"/>
    <cellStyle name="Normal 6 9 2" xfId="1158"/>
    <cellStyle name="Normal 6 9 2 2" xfId="2390"/>
    <cellStyle name="Normal 6 9 2 2 2" xfId="5032"/>
    <cellStyle name="Normal 6 9 2 2 2 2" xfId="10313"/>
    <cellStyle name="Normal 6 9 2 2 2 2 2" xfId="28455"/>
    <cellStyle name="Normal 6 9 2 2 2 3" xfId="18069"/>
    <cellStyle name="Normal 6 9 2 2 2 4" xfId="23175"/>
    <cellStyle name="Normal 6 9 2 2 3" xfId="7672"/>
    <cellStyle name="Normal 6 9 2 2 3 2" xfId="25815"/>
    <cellStyle name="Normal 6 9 2 2 4" xfId="12961"/>
    <cellStyle name="Normal 6 9 2 2 5" xfId="15605"/>
    <cellStyle name="Normal 6 9 2 2 6" xfId="20535"/>
    <cellStyle name="Normal 6 9 2 3" xfId="3800"/>
    <cellStyle name="Normal 6 9 2 3 2" xfId="9081"/>
    <cellStyle name="Normal 6 9 2 3 2 2" xfId="27223"/>
    <cellStyle name="Normal 6 9 2 3 3" xfId="16837"/>
    <cellStyle name="Normal 6 9 2 3 4" xfId="21943"/>
    <cellStyle name="Normal 6 9 2 4" xfId="6440"/>
    <cellStyle name="Normal 6 9 2 4 2" xfId="24583"/>
    <cellStyle name="Normal 6 9 2 5" xfId="11729"/>
    <cellStyle name="Normal 6 9 2 6" xfId="14373"/>
    <cellStyle name="Normal 6 9 2 7" xfId="19303"/>
    <cellStyle name="Normal 6 9 3" xfId="1686"/>
    <cellStyle name="Normal 6 9 3 2" xfId="4328"/>
    <cellStyle name="Normal 6 9 3 2 2" xfId="9609"/>
    <cellStyle name="Normal 6 9 3 2 2 2" xfId="27751"/>
    <cellStyle name="Normal 6 9 3 2 3" xfId="17365"/>
    <cellStyle name="Normal 6 9 3 2 4" xfId="22471"/>
    <cellStyle name="Normal 6 9 3 3" xfId="6968"/>
    <cellStyle name="Normal 6 9 3 3 2" xfId="25111"/>
    <cellStyle name="Normal 6 9 3 4" xfId="12257"/>
    <cellStyle name="Normal 6 9 3 5" xfId="14901"/>
    <cellStyle name="Normal 6 9 3 6" xfId="19831"/>
    <cellStyle name="Normal 6 9 4" xfId="3095"/>
    <cellStyle name="Normal 6 9 4 2" xfId="8377"/>
    <cellStyle name="Normal 6 9 4 2 2" xfId="26519"/>
    <cellStyle name="Normal 6 9 4 3" xfId="16133"/>
    <cellStyle name="Normal 6 9 4 4" xfId="21239"/>
    <cellStyle name="Normal 6 9 5" xfId="5736"/>
    <cellStyle name="Normal 6 9 5 2" xfId="23879"/>
    <cellStyle name="Normal 6 9 6" xfId="11029"/>
    <cellStyle name="Normal 6 9 7" xfId="13669"/>
    <cellStyle name="Normal 6 9 8" xfId="18599"/>
    <cellStyle name="Normal 7" xfId="50"/>
    <cellStyle name="Normal 7 10" xfId="1338"/>
    <cellStyle name="Normal 7 10 2" xfId="3980"/>
    <cellStyle name="Normal 7 10 2 2" xfId="9261"/>
    <cellStyle name="Normal 7 10 2 2 2" xfId="27403"/>
    <cellStyle name="Normal 7 10 2 3" xfId="17017"/>
    <cellStyle name="Normal 7 10 2 4" xfId="22123"/>
    <cellStyle name="Normal 7 10 3" xfId="6620"/>
    <cellStyle name="Normal 7 10 3 2" xfId="24763"/>
    <cellStyle name="Normal 7 10 4" xfId="11909"/>
    <cellStyle name="Normal 7 10 5" xfId="14553"/>
    <cellStyle name="Normal 7 10 6" xfId="19483"/>
    <cellStyle name="Normal 7 11" xfId="2570"/>
    <cellStyle name="Normal 7 11 2" xfId="5212"/>
    <cellStyle name="Normal 7 11 2 2" xfId="10493"/>
    <cellStyle name="Normal 7 11 2 2 2" xfId="28635"/>
    <cellStyle name="Normal 7 11 2 3" xfId="23355"/>
    <cellStyle name="Normal 7 11 3" xfId="7852"/>
    <cellStyle name="Normal 7 11 3 2" xfId="25995"/>
    <cellStyle name="Normal 7 11 4" xfId="13141"/>
    <cellStyle name="Normal 7 11 5" xfId="15785"/>
    <cellStyle name="Normal 7 11 6" xfId="20715"/>
    <cellStyle name="Normal 7 12" xfId="2746"/>
    <cellStyle name="Normal 7 12 2" xfId="8028"/>
    <cellStyle name="Normal 7 12 2 2" xfId="26171"/>
    <cellStyle name="Normal 7 12 3" xfId="20891"/>
    <cellStyle name="Normal 7 13" xfId="5388"/>
    <cellStyle name="Normal 7 13 2" xfId="23531"/>
    <cellStyle name="Normal 7 14" xfId="13321"/>
    <cellStyle name="Normal 7 15" xfId="18250"/>
    <cellStyle name="Normal 7 2" xfId="69"/>
    <cellStyle name="Normal 7 2 2" xfId="111"/>
    <cellStyle name="Normal 7 2 3" xfId="146"/>
    <cellStyle name="Normal 7 2 4" xfId="151"/>
    <cellStyle name="Normal 7 2 4 10" xfId="10714"/>
    <cellStyle name="Normal 7 2 4 11" xfId="13384"/>
    <cellStyle name="Normal 7 2 4 12" xfId="18313"/>
    <cellStyle name="Normal 7 2 4 2" xfId="246"/>
    <cellStyle name="Normal 7 2 4 2 10" xfId="13471"/>
    <cellStyle name="Normal 7 2 4 2 11" xfId="18401"/>
    <cellStyle name="Normal 7 2 4 2 2" xfId="431"/>
    <cellStyle name="Normal 7 2 4 2 2 2" xfId="784"/>
    <cellStyle name="Normal 7 2 4 2 2 2 2" xfId="2016"/>
    <cellStyle name="Normal 7 2 4 2 2 2 2 2" xfId="4658"/>
    <cellStyle name="Normal 7 2 4 2 2 2 2 2 2" xfId="9939"/>
    <cellStyle name="Normal 7 2 4 2 2 2 2 2 2 2" xfId="28081"/>
    <cellStyle name="Normal 7 2 4 2 2 2 2 2 3" xfId="17695"/>
    <cellStyle name="Normal 7 2 4 2 2 2 2 2 4" xfId="22801"/>
    <cellStyle name="Normal 7 2 4 2 2 2 2 3" xfId="7298"/>
    <cellStyle name="Normal 7 2 4 2 2 2 2 3 2" xfId="25441"/>
    <cellStyle name="Normal 7 2 4 2 2 2 2 4" xfId="12587"/>
    <cellStyle name="Normal 7 2 4 2 2 2 2 5" xfId="15231"/>
    <cellStyle name="Normal 7 2 4 2 2 2 2 6" xfId="20161"/>
    <cellStyle name="Normal 7 2 4 2 2 2 3" xfId="3426"/>
    <cellStyle name="Normal 7 2 4 2 2 2 3 2" xfId="8707"/>
    <cellStyle name="Normal 7 2 4 2 2 2 3 2 2" xfId="26849"/>
    <cellStyle name="Normal 7 2 4 2 2 2 3 3" xfId="16463"/>
    <cellStyle name="Normal 7 2 4 2 2 2 3 4" xfId="21569"/>
    <cellStyle name="Normal 7 2 4 2 2 2 4" xfId="6066"/>
    <cellStyle name="Normal 7 2 4 2 2 2 4 2" xfId="24209"/>
    <cellStyle name="Normal 7 2 4 2 2 2 5" xfId="11355"/>
    <cellStyle name="Normal 7 2 4 2 2 2 6" xfId="13999"/>
    <cellStyle name="Normal 7 2 4 2 2 2 7" xfId="18929"/>
    <cellStyle name="Normal 7 2 4 2 2 3" xfId="1136"/>
    <cellStyle name="Normal 7 2 4 2 2 3 2" xfId="2368"/>
    <cellStyle name="Normal 7 2 4 2 2 3 2 2" xfId="5010"/>
    <cellStyle name="Normal 7 2 4 2 2 3 2 2 2" xfId="10291"/>
    <cellStyle name="Normal 7 2 4 2 2 3 2 2 2 2" xfId="28433"/>
    <cellStyle name="Normal 7 2 4 2 2 3 2 2 3" xfId="18047"/>
    <cellStyle name="Normal 7 2 4 2 2 3 2 2 4" xfId="23153"/>
    <cellStyle name="Normal 7 2 4 2 2 3 2 3" xfId="7650"/>
    <cellStyle name="Normal 7 2 4 2 2 3 2 3 2" xfId="25793"/>
    <cellStyle name="Normal 7 2 4 2 2 3 2 4" xfId="12939"/>
    <cellStyle name="Normal 7 2 4 2 2 3 2 5" xfId="15583"/>
    <cellStyle name="Normal 7 2 4 2 2 3 2 6" xfId="20513"/>
    <cellStyle name="Normal 7 2 4 2 2 3 3" xfId="3778"/>
    <cellStyle name="Normal 7 2 4 2 2 3 3 2" xfId="9059"/>
    <cellStyle name="Normal 7 2 4 2 2 3 3 2 2" xfId="27201"/>
    <cellStyle name="Normal 7 2 4 2 2 3 3 3" xfId="16815"/>
    <cellStyle name="Normal 7 2 4 2 2 3 3 4" xfId="21921"/>
    <cellStyle name="Normal 7 2 4 2 2 3 4" xfId="6418"/>
    <cellStyle name="Normal 7 2 4 2 2 3 4 2" xfId="24561"/>
    <cellStyle name="Normal 7 2 4 2 2 3 5" xfId="11707"/>
    <cellStyle name="Normal 7 2 4 2 2 3 6" xfId="14351"/>
    <cellStyle name="Normal 7 2 4 2 2 3 7" xfId="19281"/>
    <cellStyle name="Normal 7 2 4 2 2 4" xfId="1664"/>
    <cellStyle name="Normal 7 2 4 2 2 4 2" xfId="4306"/>
    <cellStyle name="Normal 7 2 4 2 2 4 2 2" xfId="9587"/>
    <cellStyle name="Normal 7 2 4 2 2 4 2 2 2" xfId="27729"/>
    <cellStyle name="Normal 7 2 4 2 2 4 2 3" xfId="17343"/>
    <cellStyle name="Normal 7 2 4 2 2 4 2 4" xfId="22449"/>
    <cellStyle name="Normal 7 2 4 2 2 4 3" xfId="6946"/>
    <cellStyle name="Normal 7 2 4 2 2 4 3 2" xfId="25089"/>
    <cellStyle name="Normal 7 2 4 2 2 4 4" xfId="12235"/>
    <cellStyle name="Normal 7 2 4 2 2 4 5" xfId="14879"/>
    <cellStyle name="Normal 7 2 4 2 2 4 6" xfId="19809"/>
    <cellStyle name="Normal 7 2 4 2 2 5" xfId="3073"/>
    <cellStyle name="Normal 7 2 4 2 2 5 2" xfId="8355"/>
    <cellStyle name="Normal 7 2 4 2 2 5 2 2" xfId="26497"/>
    <cellStyle name="Normal 7 2 4 2 2 5 3" xfId="16111"/>
    <cellStyle name="Normal 7 2 4 2 2 5 4" xfId="21217"/>
    <cellStyle name="Normal 7 2 4 2 2 6" xfId="5714"/>
    <cellStyle name="Normal 7 2 4 2 2 6 2" xfId="23857"/>
    <cellStyle name="Normal 7 2 4 2 2 7" xfId="11007"/>
    <cellStyle name="Normal 7 2 4 2 2 8" xfId="13647"/>
    <cellStyle name="Normal 7 2 4 2 2 9" xfId="18577"/>
    <cellStyle name="Normal 7 2 4 2 3" xfId="607"/>
    <cellStyle name="Normal 7 2 4 2 3 2" xfId="1312"/>
    <cellStyle name="Normal 7 2 4 2 3 2 2" xfId="2544"/>
    <cellStyle name="Normal 7 2 4 2 3 2 2 2" xfId="5186"/>
    <cellStyle name="Normal 7 2 4 2 3 2 2 2 2" xfId="10467"/>
    <cellStyle name="Normal 7 2 4 2 3 2 2 2 2 2" xfId="28609"/>
    <cellStyle name="Normal 7 2 4 2 3 2 2 2 3" xfId="18223"/>
    <cellStyle name="Normal 7 2 4 2 3 2 2 2 4" xfId="23329"/>
    <cellStyle name="Normal 7 2 4 2 3 2 2 3" xfId="7826"/>
    <cellStyle name="Normal 7 2 4 2 3 2 2 3 2" xfId="25969"/>
    <cellStyle name="Normal 7 2 4 2 3 2 2 4" xfId="13115"/>
    <cellStyle name="Normal 7 2 4 2 3 2 2 5" xfId="15759"/>
    <cellStyle name="Normal 7 2 4 2 3 2 2 6" xfId="20689"/>
    <cellStyle name="Normal 7 2 4 2 3 2 3" xfId="3954"/>
    <cellStyle name="Normal 7 2 4 2 3 2 3 2" xfId="9235"/>
    <cellStyle name="Normal 7 2 4 2 3 2 3 2 2" xfId="27377"/>
    <cellStyle name="Normal 7 2 4 2 3 2 3 3" xfId="16991"/>
    <cellStyle name="Normal 7 2 4 2 3 2 3 4" xfId="22097"/>
    <cellStyle name="Normal 7 2 4 2 3 2 4" xfId="6594"/>
    <cellStyle name="Normal 7 2 4 2 3 2 4 2" xfId="24737"/>
    <cellStyle name="Normal 7 2 4 2 3 2 5" xfId="11883"/>
    <cellStyle name="Normal 7 2 4 2 3 2 6" xfId="14527"/>
    <cellStyle name="Normal 7 2 4 2 3 2 7" xfId="19457"/>
    <cellStyle name="Normal 7 2 4 2 3 3" xfId="1840"/>
    <cellStyle name="Normal 7 2 4 2 3 3 2" xfId="4482"/>
    <cellStyle name="Normal 7 2 4 2 3 3 2 2" xfId="9763"/>
    <cellStyle name="Normal 7 2 4 2 3 3 2 2 2" xfId="27905"/>
    <cellStyle name="Normal 7 2 4 2 3 3 2 3" xfId="17519"/>
    <cellStyle name="Normal 7 2 4 2 3 3 2 4" xfId="22625"/>
    <cellStyle name="Normal 7 2 4 2 3 3 3" xfId="7122"/>
    <cellStyle name="Normal 7 2 4 2 3 3 3 2" xfId="25265"/>
    <cellStyle name="Normal 7 2 4 2 3 3 4" xfId="12411"/>
    <cellStyle name="Normal 7 2 4 2 3 3 5" xfId="15055"/>
    <cellStyle name="Normal 7 2 4 2 3 3 6" xfId="19985"/>
    <cellStyle name="Normal 7 2 4 2 3 4" xfId="3249"/>
    <cellStyle name="Normal 7 2 4 2 3 4 2" xfId="8531"/>
    <cellStyle name="Normal 7 2 4 2 3 4 2 2" xfId="26673"/>
    <cellStyle name="Normal 7 2 4 2 3 4 3" xfId="16287"/>
    <cellStyle name="Normal 7 2 4 2 3 4 4" xfId="21393"/>
    <cellStyle name="Normal 7 2 4 2 3 5" xfId="5890"/>
    <cellStyle name="Normal 7 2 4 2 3 5 2" xfId="24033"/>
    <cellStyle name="Normal 7 2 4 2 3 6" xfId="11179"/>
    <cellStyle name="Normal 7 2 4 2 3 7" xfId="13823"/>
    <cellStyle name="Normal 7 2 4 2 3 8" xfId="18753"/>
    <cellStyle name="Normal 7 2 4 2 4" xfId="960"/>
    <cellStyle name="Normal 7 2 4 2 4 2" xfId="2192"/>
    <cellStyle name="Normal 7 2 4 2 4 2 2" xfId="4834"/>
    <cellStyle name="Normal 7 2 4 2 4 2 2 2" xfId="10115"/>
    <cellStyle name="Normal 7 2 4 2 4 2 2 2 2" xfId="28257"/>
    <cellStyle name="Normal 7 2 4 2 4 2 2 3" xfId="17871"/>
    <cellStyle name="Normal 7 2 4 2 4 2 2 4" xfId="22977"/>
    <cellStyle name="Normal 7 2 4 2 4 2 3" xfId="7474"/>
    <cellStyle name="Normal 7 2 4 2 4 2 3 2" xfId="25617"/>
    <cellStyle name="Normal 7 2 4 2 4 2 4" xfId="12763"/>
    <cellStyle name="Normal 7 2 4 2 4 2 5" xfId="15407"/>
    <cellStyle name="Normal 7 2 4 2 4 2 6" xfId="20337"/>
    <cellStyle name="Normal 7 2 4 2 4 3" xfId="3602"/>
    <cellStyle name="Normal 7 2 4 2 4 3 2" xfId="8883"/>
    <cellStyle name="Normal 7 2 4 2 4 3 2 2" xfId="27025"/>
    <cellStyle name="Normal 7 2 4 2 4 3 3" xfId="16639"/>
    <cellStyle name="Normal 7 2 4 2 4 3 4" xfId="21745"/>
    <cellStyle name="Normal 7 2 4 2 4 4" xfId="6242"/>
    <cellStyle name="Normal 7 2 4 2 4 4 2" xfId="24385"/>
    <cellStyle name="Normal 7 2 4 2 4 5" xfId="11531"/>
    <cellStyle name="Normal 7 2 4 2 4 6" xfId="14175"/>
    <cellStyle name="Normal 7 2 4 2 4 7" xfId="19105"/>
    <cellStyle name="Normal 7 2 4 2 5" xfId="1488"/>
    <cellStyle name="Normal 7 2 4 2 5 2" xfId="4130"/>
    <cellStyle name="Normal 7 2 4 2 5 2 2" xfId="9411"/>
    <cellStyle name="Normal 7 2 4 2 5 2 2 2" xfId="27553"/>
    <cellStyle name="Normal 7 2 4 2 5 2 3" xfId="17167"/>
    <cellStyle name="Normal 7 2 4 2 5 2 4" xfId="22273"/>
    <cellStyle name="Normal 7 2 4 2 5 3" xfId="6770"/>
    <cellStyle name="Normal 7 2 4 2 5 3 2" xfId="24913"/>
    <cellStyle name="Normal 7 2 4 2 5 4" xfId="12059"/>
    <cellStyle name="Normal 7 2 4 2 5 5" xfId="14703"/>
    <cellStyle name="Normal 7 2 4 2 5 6" xfId="19633"/>
    <cellStyle name="Normal 7 2 4 2 6" xfId="2720"/>
    <cellStyle name="Normal 7 2 4 2 6 2" xfId="5362"/>
    <cellStyle name="Normal 7 2 4 2 6 2 2" xfId="10643"/>
    <cellStyle name="Normal 7 2 4 2 6 2 2 2" xfId="28785"/>
    <cellStyle name="Normal 7 2 4 2 6 2 3" xfId="23505"/>
    <cellStyle name="Normal 7 2 4 2 6 3" xfId="8002"/>
    <cellStyle name="Normal 7 2 4 2 6 3 2" xfId="26145"/>
    <cellStyle name="Normal 7 2 4 2 6 4" xfId="13291"/>
    <cellStyle name="Normal 7 2 4 2 6 5" xfId="15935"/>
    <cellStyle name="Normal 7 2 4 2 6 6" xfId="20865"/>
    <cellStyle name="Normal 7 2 4 2 7" xfId="2897"/>
    <cellStyle name="Normal 7 2 4 2 7 2" xfId="8179"/>
    <cellStyle name="Normal 7 2 4 2 7 2 2" xfId="26321"/>
    <cellStyle name="Normal 7 2 4 2 7 3" xfId="21041"/>
    <cellStyle name="Normal 7 2 4 2 8" xfId="5538"/>
    <cellStyle name="Normal 7 2 4 2 8 2" xfId="23681"/>
    <cellStyle name="Normal 7 2 4 2 9" xfId="10831"/>
    <cellStyle name="Normal 7 2 4 3" xfId="344"/>
    <cellStyle name="Normal 7 2 4 3 2" xfId="697"/>
    <cellStyle name="Normal 7 2 4 3 2 2" xfId="1929"/>
    <cellStyle name="Normal 7 2 4 3 2 2 2" xfId="4571"/>
    <cellStyle name="Normal 7 2 4 3 2 2 2 2" xfId="9852"/>
    <cellStyle name="Normal 7 2 4 3 2 2 2 2 2" xfId="27994"/>
    <cellStyle name="Normal 7 2 4 3 2 2 2 3" xfId="17608"/>
    <cellStyle name="Normal 7 2 4 3 2 2 2 4" xfId="22714"/>
    <cellStyle name="Normal 7 2 4 3 2 2 3" xfId="7211"/>
    <cellStyle name="Normal 7 2 4 3 2 2 3 2" xfId="25354"/>
    <cellStyle name="Normal 7 2 4 3 2 2 4" xfId="12500"/>
    <cellStyle name="Normal 7 2 4 3 2 2 5" xfId="15144"/>
    <cellStyle name="Normal 7 2 4 3 2 2 6" xfId="20074"/>
    <cellStyle name="Normal 7 2 4 3 2 3" xfId="3339"/>
    <cellStyle name="Normal 7 2 4 3 2 3 2" xfId="8620"/>
    <cellStyle name="Normal 7 2 4 3 2 3 2 2" xfId="26762"/>
    <cellStyle name="Normal 7 2 4 3 2 3 3" xfId="16376"/>
    <cellStyle name="Normal 7 2 4 3 2 3 4" xfId="21482"/>
    <cellStyle name="Normal 7 2 4 3 2 4" xfId="5979"/>
    <cellStyle name="Normal 7 2 4 3 2 4 2" xfId="24122"/>
    <cellStyle name="Normal 7 2 4 3 2 5" xfId="11268"/>
    <cellStyle name="Normal 7 2 4 3 2 6" xfId="13912"/>
    <cellStyle name="Normal 7 2 4 3 2 7" xfId="18842"/>
    <cellStyle name="Normal 7 2 4 3 3" xfId="1049"/>
    <cellStyle name="Normal 7 2 4 3 3 2" xfId="2281"/>
    <cellStyle name="Normal 7 2 4 3 3 2 2" xfId="4923"/>
    <cellStyle name="Normal 7 2 4 3 3 2 2 2" xfId="10204"/>
    <cellStyle name="Normal 7 2 4 3 3 2 2 2 2" xfId="28346"/>
    <cellStyle name="Normal 7 2 4 3 3 2 2 3" xfId="17960"/>
    <cellStyle name="Normal 7 2 4 3 3 2 2 4" xfId="23066"/>
    <cellStyle name="Normal 7 2 4 3 3 2 3" xfId="7563"/>
    <cellStyle name="Normal 7 2 4 3 3 2 3 2" xfId="25706"/>
    <cellStyle name="Normal 7 2 4 3 3 2 4" xfId="12852"/>
    <cellStyle name="Normal 7 2 4 3 3 2 5" xfId="15496"/>
    <cellStyle name="Normal 7 2 4 3 3 2 6" xfId="20426"/>
    <cellStyle name="Normal 7 2 4 3 3 3" xfId="3691"/>
    <cellStyle name="Normal 7 2 4 3 3 3 2" xfId="8972"/>
    <cellStyle name="Normal 7 2 4 3 3 3 2 2" xfId="27114"/>
    <cellStyle name="Normal 7 2 4 3 3 3 3" xfId="16728"/>
    <cellStyle name="Normal 7 2 4 3 3 3 4" xfId="21834"/>
    <cellStyle name="Normal 7 2 4 3 3 4" xfId="6331"/>
    <cellStyle name="Normal 7 2 4 3 3 4 2" xfId="24474"/>
    <cellStyle name="Normal 7 2 4 3 3 5" xfId="11620"/>
    <cellStyle name="Normal 7 2 4 3 3 6" xfId="14264"/>
    <cellStyle name="Normal 7 2 4 3 3 7" xfId="19194"/>
    <cellStyle name="Normal 7 2 4 3 4" xfId="1577"/>
    <cellStyle name="Normal 7 2 4 3 4 2" xfId="4219"/>
    <cellStyle name="Normal 7 2 4 3 4 2 2" xfId="9500"/>
    <cellStyle name="Normal 7 2 4 3 4 2 2 2" xfId="27642"/>
    <cellStyle name="Normal 7 2 4 3 4 2 3" xfId="17256"/>
    <cellStyle name="Normal 7 2 4 3 4 2 4" xfId="22362"/>
    <cellStyle name="Normal 7 2 4 3 4 3" xfId="6859"/>
    <cellStyle name="Normal 7 2 4 3 4 3 2" xfId="25002"/>
    <cellStyle name="Normal 7 2 4 3 4 4" xfId="12148"/>
    <cellStyle name="Normal 7 2 4 3 4 5" xfId="14792"/>
    <cellStyle name="Normal 7 2 4 3 4 6" xfId="19722"/>
    <cellStyle name="Normal 7 2 4 3 5" xfId="2986"/>
    <cellStyle name="Normal 7 2 4 3 5 2" xfId="8268"/>
    <cellStyle name="Normal 7 2 4 3 5 2 2" xfId="26410"/>
    <cellStyle name="Normal 7 2 4 3 5 3" xfId="16024"/>
    <cellStyle name="Normal 7 2 4 3 5 4" xfId="21130"/>
    <cellStyle name="Normal 7 2 4 3 6" xfId="5627"/>
    <cellStyle name="Normal 7 2 4 3 6 2" xfId="23770"/>
    <cellStyle name="Normal 7 2 4 3 7" xfId="10922"/>
    <cellStyle name="Normal 7 2 4 3 8" xfId="13560"/>
    <cellStyle name="Normal 7 2 4 3 9" xfId="18490"/>
    <cellStyle name="Normal 7 2 4 4" xfId="520"/>
    <cellStyle name="Normal 7 2 4 4 2" xfId="1225"/>
    <cellStyle name="Normal 7 2 4 4 2 2" xfId="2457"/>
    <cellStyle name="Normal 7 2 4 4 2 2 2" xfId="5099"/>
    <cellStyle name="Normal 7 2 4 4 2 2 2 2" xfId="10380"/>
    <cellStyle name="Normal 7 2 4 4 2 2 2 2 2" xfId="28522"/>
    <cellStyle name="Normal 7 2 4 4 2 2 2 3" xfId="18136"/>
    <cellStyle name="Normal 7 2 4 4 2 2 2 4" xfId="23242"/>
    <cellStyle name="Normal 7 2 4 4 2 2 3" xfId="7739"/>
    <cellStyle name="Normal 7 2 4 4 2 2 3 2" xfId="25882"/>
    <cellStyle name="Normal 7 2 4 4 2 2 4" xfId="13028"/>
    <cellStyle name="Normal 7 2 4 4 2 2 5" xfId="15672"/>
    <cellStyle name="Normal 7 2 4 4 2 2 6" xfId="20602"/>
    <cellStyle name="Normal 7 2 4 4 2 3" xfId="3867"/>
    <cellStyle name="Normal 7 2 4 4 2 3 2" xfId="9148"/>
    <cellStyle name="Normal 7 2 4 4 2 3 2 2" xfId="27290"/>
    <cellStyle name="Normal 7 2 4 4 2 3 3" xfId="16904"/>
    <cellStyle name="Normal 7 2 4 4 2 3 4" xfId="22010"/>
    <cellStyle name="Normal 7 2 4 4 2 4" xfId="6507"/>
    <cellStyle name="Normal 7 2 4 4 2 4 2" xfId="24650"/>
    <cellStyle name="Normal 7 2 4 4 2 5" xfId="11796"/>
    <cellStyle name="Normal 7 2 4 4 2 6" xfId="14440"/>
    <cellStyle name="Normal 7 2 4 4 2 7" xfId="19370"/>
    <cellStyle name="Normal 7 2 4 4 3" xfId="1753"/>
    <cellStyle name="Normal 7 2 4 4 3 2" xfId="4395"/>
    <cellStyle name="Normal 7 2 4 4 3 2 2" xfId="9676"/>
    <cellStyle name="Normal 7 2 4 4 3 2 2 2" xfId="27818"/>
    <cellStyle name="Normal 7 2 4 4 3 2 3" xfId="17432"/>
    <cellStyle name="Normal 7 2 4 4 3 2 4" xfId="22538"/>
    <cellStyle name="Normal 7 2 4 4 3 3" xfId="7035"/>
    <cellStyle name="Normal 7 2 4 4 3 3 2" xfId="25178"/>
    <cellStyle name="Normal 7 2 4 4 3 4" xfId="12324"/>
    <cellStyle name="Normal 7 2 4 4 3 5" xfId="14968"/>
    <cellStyle name="Normal 7 2 4 4 3 6" xfId="19898"/>
    <cellStyle name="Normal 7 2 4 4 4" xfId="3162"/>
    <cellStyle name="Normal 7 2 4 4 4 2" xfId="8444"/>
    <cellStyle name="Normal 7 2 4 4 4 2 2" xfId="26586"/>
    <cellStyle name="Normal 7 2 4 4 4 3" xfId="16200"/>
    <cellStyle name="Normal 7 2 4 4 4 4" xfId="21306"/>
    <cellStyle name="Normal 7 2 4 4 5" xfId="5803"/>
    <cellStyle name="Normal 7 2 4 4 5 2" xfId="23946"/>
    <cellStyle name="Normal 7 2 4 4 6" xfId="11094"/>
    <cellStyle name="Normal 7 2 4 4 7" xfId="13736"/>
    <cellStyle name="Normal 7 2 4 4 8" xfId="18666"/>
    <cellStyle name="Normal 7 2 4 5" xfId="873"/>
    <cellStyle name="Normal 7 2 4 5 2" xfId="2105"/>
    <cellStyle name="Normal 7 2 4 5 2 2" xfId="4747"/>
    <cellStyle name="Normal 7 2 4 5 2 2 2" xfId="10028"/>
    <cellStyle name="Normal 7 2 4 5 2 2 2 2" xfId="28170"/>
    <cellStyle name="Normal 7 2 4 5 2 2 3" xfId="17784"/>
    <cellStyle name="Normal 7 2 4 5 2 2 4" xfId="22890"/>
    <cellStyle name="Normal 7 2 4 5 2 3" xfId="7387"/>
    <cellStyle name="Normal 7 2 4 5 2 3 2" xfId="25530"/>
    <cellStyle name="Normal 7 2 4 5 2 4" xfId="12676"/>
    <cellStyle name="Normal 7 2 4 5 2 5" xfId="15320"/>
    <cellStyle name="Normal 7 2 4 5 2 6" xfId="20250"/>
    <cellStyle name="Normal 7 2 4 5 3" xfId="3515"/>
    <cellStyle name="Normal 7 2 4 5 3 2" xfId="8796"/>
    <cellStyle name="Normal 7 2 4 5 3 2 2" xfId="26938"/>
    <cellStyle name="Normal 7 2 4 5 3 3" xfId="16552"/>
    <cellStyle name="Normal 7 2 4 5 3 4" xfId="21658"/>
    <cellStyle name="Normal 7 2 4 5 4" xfId="6155"/>
    <cellStyle name="Normal 7 2 4 5 4 2" xfId="24298"/>
    <cellStyle name="Normal 7 2 4 5 5" xfId="11444"/>
    <cellStyle name="Normal 7 2 4 5 6" xfId="14088"/>
    <cellStyle name="Normal 7 2 4 5 7" xfId="19018"/>
    <cellStyle name="Normal 7 2 4 6" xfId="1401"/>
    <cellStyle name="Normal 7 2 4 6 2" xfId="4043"/>
    <cellStyle name="Normal 7 2 4 6 2 2" xfId="9324"/>
    <cellStyle name="Normal 7 2 4 6 2 2 2" xfId="27466"/>
    <cellStyle name="Normal 7 2 4 6 2 3" xfId="17080"/>
    <cellStyle name="Normal 7 2 4 6 2 4" xfId="22186"/>
    <cellStyle name="Normal 7 2 4 6 3" xfId="6683"/>
    <cellStyle name="Normal 7 2 4 6 3 2" xfId="24826"/>
    <cellStyle name="Normal 7 2 4 6 4" xfId="11972"/>
    <cellStyle name="Normal 7 2 4 6 5" xfId="14616"/>
    <cellStyle name="Normal 7 2 4 6 6" xfId="19546"/>
    <cellStyle name="Normal 7 2 4 7" xfId="2633"/>
    <cellStyle name="Normal 7 2 4 7 2" xfId="5275"/>
    <cellStyle name="Normal 7 2 4 7 2 2" xfId="10556"/>
    <cellStyle name="Normal 7 2 4 7 2 2 2" xfId="28698"/>
    <cellStyle name="Normal 7 2 4 7 2 3" xfId="23418"/>
    <cellStyle name="Normal 7 2 4 7 3" xfId="7915"/>
    <cellStyle name="Normal 7 2 4 7 3 2" xfId="26058"/>
    <cellStyle name="Normal 7 2 4 7 4" xfId="13204"/>
    <cellStyle name="Normal 7 2 4 7 5" xfId="15848"/>
    <cellStyle name="Normal 7 2 4 7 6" xfId="20778"/>
    <cellStyle name="Normal 7 2 4 8" xfId="2810"/>
    <cellStyle name="Normal 7 2 4 8 2" xfId="8092"/>
    <cellStyle name="Normal 7 2 4 8 2 2" xfId="26234"/>
    <cellStyle name="Normal 7 2 4 8 3" xfId="20954"/>
    <cellStyle name="Normal 7 2 4 9" xfId="5451"/>
    <cellStyle name="Normal 7 2 4 9 2" xfId="23594"/>
    <cellStyle name="Normal 7 2 5" xfId="159"/>
    <cellStyle name="Normal 7 2 5 10" xfId="10683"/>
    <cellStyle name="Normal 7 2 5 11" xfId="13337"/>
    <cellStyle name="Normal 7 2 5 12" xfId="18318"/>
    <cellStyle name="Normal 7 2 5 2" xfId="256"/>
    <cellStyle name="Normal 7 2 5 2 2" xfId="650"/>
    <cellStyle name="Normal 7 2 5 2 2 2" xfId="1882"/>
    <cellStyle name="Normal 7 2 5 2 2 2 2" xfId="4524"/>
    <cellStyle name="Normal 7 2 5 2 2 2 2 2" xfId="9805"/>
    <cellStyle name="Normal 7 2 5 2 2 2 2 2 2" xfId="27947"/>
    <cellStyle name="Normal 7 2 5 2 2 2 2 3" xfId="17561"/>
    <cellStyle name="Normal 7 2 5 2 2 2 2 4" xfId="22667"/>
    <cellStyle name="Normal 7 2 5 2 2 2 3" xfId="7164"/>
    <cellStyle name="Normal 7 2 5 2 2 2 3 2" xfId="25307"/>
    <cellStyle name="Normal 7 2 5 2 2 2 4" xfId="12453"/>
    <cellStyle name="Normal 7 2 5 2 2 2 5" xfId="15097"/>
    <cellStyle name="Normal 7 2 5 2 2 2 6" xfId="20027"/>
    <cellStyle name="Normal 7 2 5 2 2 3" xfId="3292"/>
    <cellStyle name="Normal 7 2 5 2 2 3 2" xfId="8573"/>
    <cellStyle name="Normal 7 2 5 2 2 3 2 2" xfId="26715"/>
    <cellStyle name="Normal 7 2 5 2 2 3 3" xfId="16329"/>
    <cellStyle name="Normal 7 2 5 2 2 3 4" xfId="21435"/>
    <cellStyle name="Normal 7 2 5 2 2 4" xfId="5932"/>
    <cellStyle name="Normal 7 2 5 2 2 4 2" xfId="24075"/>
    <cellStyle name="Normal 7 2 5 2 2 5" xfId="11221"/>
    <cellStyle name="Normal 7 2 5 2 2 6" xfId="13865"/>
    <cellStyle name="Normal 7 2 5 2 2 7" xfId="18795"/>
    <cellStyle name="Normal 7 2 5 2 3" xfId="1002"/>
    <cellStyle name="Normal 7 2 5 2 3 2" xfId="2234"/>
    <cellStyle name="Normal 7 2 5 2 3 2 2" xfId="4876"/>
    <cellStyle name="Normal 7 2 5 2 3 2 2 2" xfId="10157"/>
    <cellStyle name="Normal 7 2 5 2 3 2 2 2 2" xfId="28299"/>
    <cellStyle name="Normal 7 2 5 2 3 2 2 3" xfId="17913"/>
    <cellStyle name="Normal 7 2 5 2 3 2 2 4" xfId="23019"/>
    <cellStyle name="Normal 7 2 5 2 3 2 3" xfId="7516"/>
    <cellStyle name="Normal 7 2 5 2 3 2 3 2" xfId="25659"/>
    <cellStyle name="Normal 7 2 5 2 3 2 4" xfId="12805"/>
    <cellStyle name="Normal 7 2 5 2 3 2 5" xfId="15449"/>
    <cellStyle name="Normal 7 2 5 2 3 2 6" xfId="20379"/>
    <cellStyle name="Normal 7 2 5 2 3 3" xfId="3644"/>
    <cellStyle name="Normal 7 2 5 2 3 3 2" xfId="8925"/>
    <cellStyle name="Normal 7 2 5 2 3 3 2 2" xfId="27067"/>
    <cellStyle name="Normal 7 2 5 2 3 3 3" xfId="16681"/>
    <cellStyle name="Normal 7 2 5 2 3 3 4" xfId="21787"/>
    <cellStyle name="Normal 7 2 5 2 3 4" xfId="6284"/>
    <cellStyle name="Normal 7 2 5 2 3 4 2" xfId="24427"/>
    <cellStyle name="Normal 7 2 5 2 3 5" xfId="11573"/>
    <cellStyle name="Normal 7 2 5 2 3 6" xfId="14217"/>
    <cellStyle name="Normal 7 2 5 2 3 7" xfId="19147"/>
    <cellStyle name="Normal 7 2 5 2 4" xfId="1530"/>
    <cellStyle name="Normal 7 2 5 2 4 2" xfId="4172"/>
    <cellStyle name="Normal 7 2 5 2 4 2 2" xfId="9453"/>
    <cellStyle name="Normal 7 2 5 2 4 2 2 2" xfId="27595"/>
    <cellStyle name="Normal 7 2 5 2 4 2 3" xfId="17209"/>
    <cellStyle name="Normal 7 2 5 2 4 2 4" xfId="22315"/>
    <cellStyle name="Normal 7 2 5 2 4 3" xfId="6812"/>
    <cellStyle name="Normal 7 2 5 2 4 3 2" xfId="24955"/>
    <cellStyle name="Normal 7 2 5 2 4 4" xfId="12101"/>
    <cellStyle name="Normal 7 2 5 2 4 5" xfId="14745"/>
    <cellStyle name="Normal 7 2 5 2 4 6" xfId="19675"/>
    <cellStyle name="Normal 7 2 5 2 5" xfId="2939"/>
    <cellStyle name="Normal 7 2 5 2 5 2" xfId="8221"/>
    <cellStyle name="Normal 7 2 5 2 5 2 2" xfId="26363"/>
    <cellStyle name="Normal 7 2 5 2 5 3" xfId="15977"/>
    <cellStyle name="Normal 7 2 5 2 5 4" xfId="21083"/>
    <cellStyle name="Normal 7 2 5 2 6" xfId="5580"/>
    <cellStyle name="Normal 7 2 5 2 6 2" xfId="23723"/>
    <cellStyle name="Normal 7 2 5 2 7" xfId="297"/>
    <cellStyle name="Normal 7 2 5 2 7 2" xfId="18443"/>
    <cellStyle name="Normal 7 2 5 2 8" xfId="10837"/>
    <cellStyle name="Normal 7 2 5 2 9" xfId="13513"/>
    <cellStyle name="Normal 7 2 5 3" xfId="475"/>
    <cellStyle name="Normal 7 2 5 3 2" xfId="1180"/>
    <cellStyle name="Normal 7 2 5 3 2 2" xfId="2412"/>
    <cellStyle name="Normal 7 2 5 3 2 2 2" xfId="5054"/>
    <cellStyle name="Normal 7 2 5 3 2 2 2 2" xfId="10335"/>
    <cellStyle name="Normal 7 2 5 3 2 2 2 2 2" xfId="28477"/>
    <cellStyle name="Normal 7 2 5 3 2 2 2 3" xfId="18091"/>
    <cellStyle name="Normal 7 2 5 3 2 2 2 4" xfId="23197"/>
    <cellStyle name="Normal 7 2 5 3 2 2 3" xfId="7694"/>
    <cellStyle name="Normal 7 2 5 3 2 2 3 2" xfId="25837"/>
    <cellStyle name="Normal 7 2 5 3 2 2 4" xfId="12983"/>
    <cellStyle name="Normal 7 2 5 3 2 2 5" xfId="15627"/>
    <cellStyle name="Normal 7 2 5 3 2 2 6" xfId="20557"/>
    <cellStyle name="Normal 7 2 5 3 2 3" xfId="3822"/>
    <cellStyle name="Normal 7 2 5 3 2 3 2" xfId="9103"/>
    <cellStyle name="Normal 7 2 5 3 2 3 2 2" xfId="27245"/>
    <cellStyle name="Normal 7 2 5 3 2 3 3" xfId="16859"/>
    <cellStyle name="Normal 7 2 5 3 2 3 4" xfId="21965"/>
    <cellStyle name="Normal 7 2 5 3 2 4" xfId="6462"/>
    <cellStyle name="Normal 7 2 5 3 2 4 2" xfId="24605"/>
    <cellStyle name="Normal 7 2 5 3 2 5" xfId="11751"/>
    <cellStyle name="Normal 7 2 5 3 2 6" xfId="14395"/>
    <cellStyle name="Normal 7 2 5 3 2 7" xfId="19325"/>
    <cellStyle name="Normal 7 2 5 3 3" xfId="1708"/>
    <cellStyle name="Normal 7 2 5 3 3 2" xfId="4350"/>
    <cellStyle name="Normal 7 2 5 3 3 2 2" xfId="9631"/>
    <cellStyle name="Normal 7 2 5 3 3 2 2 2" xfId="27773"/>
    <cellStyle name="Normal 7 2 5 3 3 2 3" xfId="17387"/>
    <cellStyle name="Normal 7 2 5 3 3 2 4" xfId="22493"/>
    <cellStyle name="Normal 7 2 5 3 3 3" xfId="6990"/>
    <cellStyle name="Normal 7 2 5 3 3 3 2" xfId="25133"/>
    <cellStyle name="Normal 7 2 5 3 3 4" xfId="12279"/>
    <cellStyle name="Normal 7 2 5 3 3 5" xfId="14923"/>
    <cellStyle name="Normal 7 2 5 3 3 6" xfId="19853"/>
    <cellStyle name="Normal 7 2 5 3 4" xfId="3117"/>
    <cellStyle name="Normal 7 2 5 3 4 2" xfId="8399"/>
    <cellStyle name="Normal 7 2 5 3 4 2 2" xfId="26541"/>
    <cellStyle name="Normal 7 2 5 3 4 3" xfId="16155"/>
    <cellStyle name="Normal 7 2 5 3 4 4" xfId="21261"/>
    <cellStyle name="Normal 7 2 5 3 5" xfId="5758"/>
    <cellStyle name="Normal 7 2 5 3 5 2" xfId="23901"/>
    <cellStyle name="Normal 7 2 5 3 6" xfId="10747"/>
    <cellStyle name="Normal 7 2 5 3 7" xfId="13691"/>
    <cellStyle name="Normal 7 2 5 3 8" xfId="18621"/>
    <cellStyle name="Normal 7 2 5 4" xfId="828"/>
    <cellStyle name="Normal 7 2 5 4 2" xfId="2060"/>
    <cellStyle name="Normal 7 2 5 4 2 2" xfId="4702"/>
    <cellStyle name="Normal 7 2 5 4 2 2 2" xfId="9983"/>
    <cellStyle name="Normal 7 2 5 4 2 2 2 2" xfId="28125"/>
    <cellStyle name="Normal 7 2 5 4 2 2 3" xfId="17739"/>
    <cellStyle name="Normal 7 2 5 4 2 2 4" xfId="22845"/>
    <cellStyle name="Normal 7 2 5 4 2 3" xfId="7342"/>
    <cellStyle name="Normal 7 2 5 4 2 3 2" xfId="25485"/>
    <cellStyle name="Normal 7 2 5 4 2 4" xfId="12631"/>
    <cellStyle name="Normal 7 2 5 4 2 5" xfId="15275"/>
    <cellStyle name="Normal 7 2 5 4 2 6" xfId="20205"/>
    <cellStyle name="Normal 7 2 5 4 3" xfId="3470"/>
    <cellStyle name="Normal 7 2 5 4 3 2" xfId="8751"/>
    <cellStyle name="Normal 7 2 5 4 3 2 2" xfId="26893"/>
    <cellStyle name="Normal 7 2 5 4 3 3" xfId="16507"/>
    <cellStyle name="Normal 7 2 5 4 3 4" xfId="21613"/>
    <cellStyle name="Normal 7 2 5 4 4" xfId="6110"/>
    <cellStyle name="Normal 7 2 5 4 4 2" xfId="24253"/>
    <cellStyle name="Normal 7 2 5 4 5" xfId="11399"/>
    <cellStyle name="Normal 7 2 5 4 6" xfId="14043"/>
    <cellStyle name="Normal 7 2 5 4 7" xfId="18973"/>
    <cellStyle name="Normal 7 2 5 5" xfId="1354"/>
    <cellStyle name="Normal 7 2 5 5 2" xfId="3996"/>
    <cellStyle name="Normal 7 2 5 5 2 2" xfId="9277"/>
    <cellStyle name="Normal 7 2 5 5 2 2 2" xfId="27419"/>
    <cellStyle name="Normal 7 2 5 5 2 3" xfId="17033"/>
    <cellStyle name="Normal 7 2 5 5 2 4" xfId="22139"/>
    <cellStyle name="Normal 7 2 5 5 3" xfId="6636"/>
    <cellStyle name="Normal 7 2 5 5 3 2" xfId="24779"/>
    <cellStyle name="Normal 7 2 5 5 4" xfId="11925"/>
    <cellStyle name="Normal 7 2 5 5 5" xfId="14569"/>
    <cellStyle name="Normal 7 2 5 5 6" xfId="19499"/>
    <cellStyle name="Normal 7 2 5 6" xfId="2586"/>
    <cellStyle name="Normal 7 2 5 6 2" xfId="5228"/>
    <cellStyle name="Normal 7 2 5 6 2 2" xfId="10509"/>
    <cellStyle name="Normal 7 2 5 6 2 2 2" xfId="28651"/>
    <cellStyle name="Normal 7 2 5 6 2 3" xfId="23371"/>
    <cellStyle name="Normal 7 2 5 6 3" xfId="7868"/>
    <cellStyle name="Normal 7 2 5 6 3 2" xfId="26011"/>
    <cellStyle name="Normal 7 2 5 6 4" xfId="13157"/>
    <cellStyle name="Normal 7 2 5 6 5" xfId="15801"/>
    <cellStyle name="Normal 7 2 5 6 6" xfId="20731"/>
    <cellStyle name="Normal 7 2 5 7" xfId="2765"/>
    <cellStyle name="Normal 7 2 5 7 2" xfId="8047"/>
    <cellStyle name="Normal 7 2 5 7 2 2" xfId="26189"/>
    <cellStyle name="Normal 7 2 5 7 3" xfId="20909"/>
    <cellStyle name="Normal 7 2 5 8" xfId="5406"/>
    <cellStyle name="Normal 7 2 5 8 2" xfId="23549"/>
    <cellStyle name="Normal 7 2 5 9" xfId="13297"/>
    <cellStyle name="Normal 7 2 6" xfId="28793"/>
    <cellStyle name="Normal 7 2 7" xfId="18266"/>
    <cellStyle name="Normal 7 3" xfId="84"/>
    <cellStyle name="Normal 7 3 10" xfId="10729"/>
    <cellStyle name="Normal 7 3 11" xfId="13352"/>
    <cellStyle name="Normal 7 3 12" xfId="18281"/>
    <cellStyle name="Normal 7 3 2" xfId="214"/>
    <cellStyle name="Normal 7 3 2 10" xfId="13439"/>
    <cellStyle name="Normal 7 3 2 11" xfId="18369"/>
    <cellStyle name="Normal 7 3 2 2" xfId="399"/>
    <cellStyle name="Normal 7 3 2 2 2" xfId="752"/>
    <cellStyle name="Normal 7 3 2 2 2 2" xfId="1984"/>
    <cellStyle name="Normal 7 3 2 2 2 2 2" xfId="4626"/>
    <cellStyle name="Normal 7 3 2 2 2 2 2 2" xfId="9907"/>
    <cellStyle name="Normal 7 3 2 2 2 2 2 2 2" xfId="28049"/>
    <cellStyle name="Normal 7 3 2 2 2 2 2 3" xfId="17663"/>
    <cellStyle name="Normal 7 3 2 2 2 2 2 4" xfId="22769"/>
    <cellStyle name="Normal 7 3 2 2 2 2 3" xfId="7266"/>
    <cellStyle name="Normal 7 3 2 2 2 2 3 2" xfId="25409"/>
    <cellStyle name="Normal 7 3 2 2 2 2 4" xfId="12555"/>
    <cellStyle name="Normal 7 3 2 2 2 2 5" xfId="15199"/>
    <cellStyle name="Normal 7 3 2 2 2 2 6" xfId="20129"/>
    <cellStyle name="Normal 7 3 2 2 2 3" xfId="3394"/>
    <cellStyle name="Normal 7 3 2 2 2 3 2" xfId="8675"/>
    <cellStyle name="Normal 7 3 2 2 2 3 2 2" xfId="26817"/>
    <cellStyle name="Normal 7 3 2 2 2 3 3" xfId="16431"/>
    <cellStyle name="Normal 7 3 2 2 2 3 4" xfId="21537"/>
    <cellStyle name="Normal 7 3 2 2 2 4" xfId="6034"/>
    <cellStyle name="Normal 7 3 2 2 2 4 2" xfId="24177"/>
    <cellStyle name="Normal 7 3 2 2 2 5" xfId="11323"/>
    <cellStyle name="Normal 7 3 2 2 2 6" xfId="13967"/>
    <cellStyle name="Normal 7 3 2 2 2 7" xfId="18897"/>
    <cellStyle name="Normal 7 3 2 2 3" xfId="1104"/>
    <cellStyle name="Normal 7 3 2 2 3 2" xfId="2336"/>
    <cellStyle name="Normal 7 3 2 2 3 2 2" xfId="4978"/>
    <cellStyle name="Normal 7 3 2 2 3 2 2 2" xfId="10259"/>
    <cellStyle name="Normal 7 3 2 2 3 2 2 2 2" xfId="28401"/>
    <cellStyle name="Normal 7 3 2 2 3 2 2 3" xfId="18015"/>
    <cellStyle name="Normal 7 3 2 2 3 2 2 4" xfId="23121"/>
    <cellStyle name="Normal 7 3 2 2 3 2 3" xfId="7618"/>
    <cellStyle name="Normal 7 3 2 2 3 2 3 2" xfId="25761"/>
    <cellStyle name="Normal 7 3 2 2 3 2 4" xfId="12907"/>
    <cellStyle name="Normal 7 3 2 2 3 2 5" xfId="15551"/>
    <cellStyle name="Normal 7 3 2 2 3 2 6" xfId="20481"/>
    <cellStyle name="Normal 7 3 2 2 3 3" xfId="3746"/>
    <cellStyle name="Normal 7 3 2 2 3 3 2" xfId="9027"/>
    <cellStyle name="Normal 7 3 2 2 3 3 2 2" xfId="27169"/>
    <cellStyle name="Normal 7 3 2 2 3 3 3" xfId="16783"/>
    <cellStyle name="Normal 7 3 2 2 3 3 4" xfId="21889"/>
    <cellStyle name="Normal 7 3 2 2 3 4" xfId="6386"/>
    <cellStyle name="Normal 7 3 2 2 3 4 2" xfId="24529"/>
    <cellStyle name="Normal 7 3 2 2 3 5" xfId="11675"/>
    <cellStyle name="Normal 7 3 2 2 3 6" xfId="14319"/>
    <cellStyle name="Normal 7 3 2 2 3 7" xfId="19249"/>
    <cellStyle name="Normal 7 3 2 2 4" xfId="1632"/>
    <cellStyle name="Normal 7 3 2 2 4 2" xfId="4274"/>
    <cellStyle name="Normal 7 3 2 2 4 2 2" xfId="9555"/>
    <cellStyle name="Normal 7 3 2 2 4 2 2 2" xfId="27697"/>
    <cellStyle name="Normal 7 3 2 2 4 2 3" xfId="17311"/>
    <cellStyle name="Normal 7 3 2 2 4 2 4" xfId="22417"/>
    <cellStyle name="Normal 7 3 2 2 4 3" xfId="6914"/>
    <cellStyle name="Normal 7 3 2 2 4 3 2" xfId="25057"/>
    <cellStyle name="Normal 7 3 2 2 4 4" xfId="12203"/>
    <cellStyle name="Normal 7 3 2 2 4 5" xfId="14847"/>
    <cellStyle name="Normal 7 3 2 2 4 6" xfId="19777"/>
    <cellStyle name="Normal 7 3 2 2 5" xfId="3041"/>
    <cellStyle name="Normal 7 3 2 2 5 2" xfId="8323"/>
    <cellStyle name="Normal 7 3 2 2 5 2 2" xfId="26465"/>
    <cellStyle name="Normal 7 3 2 2 5 3" xfId="16079"/>
    <cellStyle name="Normal 7 3 2 2 5 4" xfId="21185"/>
    <cellStyle name="Normal 7 3 2 2 6" xfId="5682"/>
    <cellStyle name="Normal 7 3 2 2 6 2" xfId="23825"/>
    <cellStyle name="Normal 7 3 2 2 7" xfId="10975"/>
    <cellStyle name="Normal 7 3 2 2 8" xfId="13615"/>
    <cellStyle name="Normal 7 3 2 2 9" xfId="18545"/>
    <cellStyle name="Normal 7 3 2 3" xfId="575"/>
    <cellStyle name="Normal 7 3 2 3 2" xfId="1280"/>
    <cellStyle name="Normal 7 3 2 3 2 2" xfId="2512"/>
    <cellStyle name="Normal 7 3 2 3 2 2 2" xfId="5154"/>
    <cellStyle name="Normal 7 3 2 3 2 2 2 2" xfId="10435"/>
    <cellStyle name="Normal 7 3 2 3 2 2 2 2 2" xfId="28577"/>
    <cellStyle name="Normal 7 3 2 3 2 2 2 3" xfId="18191"/>
    <cellStyle name="Normal 7 3 2 3 2 2 2 4" xfId="23297"/>
    <cellStyle name="Normal 7 3 2 3 2 2 3" xfId="7794"/>
    <cellStyle name="Normal 7 3 2 3 2 2 3 2" xfId="25937"/>
    <cellStyle name="Normal 7 3 2 3 2 2 4" xfId="13083"/>
    <cellStyle name="Normal 7 3 2 3 2 2 5" xfId="15727"/>
    <cellStyle name="Normal 7 3 2 3 2 2 6" xfId="20657"/>
    <cellStyle name="Normal 7 3 2 3 2 3" xfId="3922"/>
    <cellStyle name="Normal 7 3 2 3 2 3 2" xfId="9203"/>
    <cellStyle name="Normal 7 3 2 3 2 3 2 2" xfId="27345"/>
    <cellStyle name="Normal 7 3 2 3 2 3 3" xfId="16959"/>
    <cellStyle name="Normal 7 3 2 3 2 3 4" xfId="22065"/>
    <cellStyle name="Normal 7 3 2 3 2 4" xfId="6562"/>
    <cellStyle name="Normal 7 3 2 3 2 4 2" xfId="24705"/>
    <cellStyle name="Normal 7 3 2 3 2 5" xfId="11851"/>
    <cellStyle name="Normal 7 3 2 3 2 6" xfId="14495"/>
    <cellStyle name="Normal 7 3 2 3 2 7" xfId="19425"/>
    <cellStyle name="Normal 7 3 2 3 3" xfId="1808"/>
    <cellStyle name="Normal 7 3 2 3 3 2" xfId="4450"/>
    <cellStyle name="Normal 7 3 2 3 3 2 2" xfId="9731"/>
    <cellStyle name="Normal 7 3 2 3 3 2 2 2" xfId="27873"/>
    <cellStyle name="Normal 7 3 2 3 3 2 3" xfId="17487"/>
    <cellStyle name="Normal 7 3 2 3 3 2 4" xfId="22593"/>
    <cellStyle name="Normal 7 3 2 3 3 3" xfId="7090"/>
    <cellStyle name="Normal 7 3 2 3 3 3 2" xfId="25233"/>
    <cellStyle name="Normal 7 3 2 3 3 4" xfId="12379"/>
    <cellStyle name="Normal 7 3 2 3 3 5" xfId="15023"/>
    <cellStyle name="Normal 7 3 2 3 3 6" xfId="19953"/>
    <cellStyle name="Normal 7 3 2 3 4" xfId="3217"/>
    <cellStyle name="Normal 7 3 2 3 4 2" xfId="8499"/>
    <cellStyle name="Normal 7 3 2 3 4 2 2" xfId="26641"/>
    <cellStyle name="Normal 7 3 2 3 4 3" xfId="16255"/>
    <cellStyle name="Normal 7 3 2 3 4 4" xfId="21361"/>
    <cellStyle name="Normal 7 3 2 3 5" xfId="5858"/>
    <cellStyle name="Normal 7 3 2 3 5 2" xfId="24001"/>
    <cellStyle name="Normal 7 3 2 3 6" xfId="11147"/>
    <cellStyle name="Normal 7 3 2 3 7" xfId="13791"/>
    <cellStyle name="Normal 7 3 2 3 8" xfId="18721"/>
    <cellStyle name="Normal 7 3 2 4" xfId="928"/>
    <cellStyle name="Normal 7 3 2 4 2" xfId="2160"/>
    <cellStyle name="Normal 7 3 2 4 2 2" xfId="4802"/>
    <cellStyle name="Normal 7 3 2 4 2 2 2" xfId="10083"/>
    <cellStyle name="Normal 7 3 2 4 2 2 2 2" xfId="28225"/>
    <cellStyle name="Normal 7 3 2 4 2 2 3" xfId="17839"/>
    <cellStyle name="Normal 7 3 2 4 2 2 4" xfId="22945"/>
    <cellStyle name="Normal 7 3 2 4 2 3" xfId="7442"/>
    <cellStyle name="Normal 7 3 2 4 2 3 2" xfId="25585"/>
    <cellStyle name="Normal 7 3 2 4 2 4" xfId="12731"/>
    <cellStyle name="Normal 7 3 2 4 2 5" xfId="15375"/>
    <cellStyle name="Normal 7 3 2 4 2 6" xfId="20305"/>
    <cellStyle name="Normal 7 3 2 4 3" xfId="3570"/>
    <cellStyle name="Normal 7 3 2 4 3 2" xfId="8851"/>
    <cellStyle name="Normal 7 3 2 4 3 2 2" xfId="26993"/>
    <cellStyle name="Normal 7 3 2 4 3 3" xfId="16607"/>
    <cellStyle name="Normal 7 3 2 4 3 4" xfId="21713"/>
    <cellStyle name="Normal 7 3 2 4 4" xfId="6210"/>
    <cellStyle name="Normal 7 3 2 4 4 2" xfId="24353"/>
    <cellStyle name="Normal 7 3 2 4 5" xfId="11499"/>
    <cellStyle name="Normal 7 3 2 4 6" xfId="14143"/>
    <cellStyle name="Normal 7 3 2 4 7" xfId="19073"/>
    <cellStyle name="Normal 7 3 2 5" xfId="1456"/>
    <cellStyle name="Normal 7 3 2 5 2" xfId="4098"/>
    <cellStyle name="Normal 7 3 2 5 2 2" xfId="9379"/>
    <cellStyle name="Normal 7 3 2 5 2 2 2" xfId="27521"/>
    <cellStyle name="Normal 7 3 2 5 2 3" xfId="17135"/>
    <cellStyle name="Normal 7 3 2 5 2 4" xfId="22241"/>
    <cellStyle name="Normal 7 3 2 5 3" xfId="6738"/>
    <cellStyle name="Normal 7 3 2 5 3 2" xfId="24881"/>
    <cellStyle name="Normal 7 3 2 5 4" xfId="12027"/>
    <cellStyle name="Normal 7 3 2 5 5" xfId="14671"/>
    <cellStyle name="Normal 7 3 2 5 6" xfId="19601"/>
    <cellStyle name="Normal 7 3 2 6" xfId="2688"/>
    <cellStyle name="Normal 7 3 2 6 2" xfId="5330"/>
    <cellStyle name="Normal 7 3 2 6 2 2" xfId="10611"/>
    <cellStyle name="Normal 7 3 2 6 2 2 2" xfId="28753"/>
    <cellStyle name="Normal 7 3 2 6 2 3" xfId="23473"/>
    <cellStyle name="Normal 7 3 2 6 3" xfId="7970"/>
    <cellStyle name="Normal 7 3 2 6 3 2" xfId="26113"/>
    <cellStyle name="Normal 7 3 2 6 4" xfId="13259"/>
    <cellStyle name="Normal 7 3 2 6 5" xfId="15903"/>
    <cellStyle name="Normal 7 3 2 6 6" xfId="20833"/>
    <cellStyle name="Normal 7 3 2 7" xfId="2865"/>
    <cellStyle name="Normal 7 3 2 7 2" xfId="8147"/>
    <cellStyle name="Normal 7 3 2 7 2 2" xfId="26289"/>
    <cellStyle name="Normal 7 3 2 7 3" xfId="21009"/>
    <cellStyle name="Normal 7 3 2 8" xfId="5506"/>
    <cellStyle name="Normal 7 3 2 8 2" xfId="23649"/>
    <cellStyle name="Normal 7 3 2 9" xfId="10799"/>
    <cellStyle name="Normal 7 3 3" xfId="312"/>
    <cellStyle name="Normal 7 3 3 2" xfId="665"/>
    <cellStyle name="Normal 7 3 3 2 2" xfId="1897"/>
    <cellStyle name="Normal 7 3 3 2 2 2" xfId="4539"/>
    <cellStyle name="Normal 7 3 3 2 2 2 2" xfId="9820"/>
    <cellStyle name="Normal 7 3 3 2 2 2 2 2" xfId="27962"/>
    <cellStyle name="Normal 7 3 3 2 2 2 3" xfId="17576"/>
    <cellStyle name="Normal 7 3 3 2 2 2 4" xfId="22682"/>
    <cellStyle name="Normal 7 3 3 2 2 3" xfId="7179"/>
    <cellStyle name="Normal 7 3 3 2 2 3 2" xfId="25322"/>
    <cellStyle name="Normal 7 3 3 2 2 4" xfId="12468"/>
    <cellStyle name="Normal 7 3 3 2 2 5" xfId="15112"/>
    <cellStyle name="Normal 7 3 3 2 2 6" xfId="20042"/>
    <cellStyle name="Normal 7 3 3 2 3" xfId="3307"/>
    <cellStyle name="Normal 7 3 3 2 3 2" xfId="8588"/>
    <cellStyle name="Normal 7 3 3 2 3 2 2" xfId="26730"/>
    <cellStyle name="Normal 7 3 3 2 3 3" xfId="16344"/>
    <cellStyle name="Normal 7 3 3 2 3 4" xfId="21450"/>
    <cellStyle name="Normal 7 3 3 2 4" xfId="5947"/>
    <cellStyle name="Normal 7 3 3 2 4 2" xfId="24090"/>
    <cellStyle name="Normal 7 3 3 2 5" xfId="11236"/>
    <cellStyle name="Normal 7 3 3 2 6" xfId="13880"/>
    <cellStyle name="Normal 7 3 3 2 7" xfId="18810"/>
    <cellStyle name="Normal 7 3 3 3" xfId="1017"/>
    <cellStyle name="Normal 7 3 3 3 2" xfId="2249"/>
    <cellStyle name="Normal 7 3 3 3 2 2" xfId="4891"/>
    <cellStyle name="Normal 7 3 3 3 2 2 2" xfId="10172"/>
    <cellStyle name="Normal 7 3 3 3 2 2 2 2" xfId="28314"/>
    <cellStyle name="Normal 7 3 3 3 2 2 3" xfId="17928"/>
    <cellStyle name="Normal 7 3 3 3 2 2 4" xfId="23034"/>
    <cellStyle name="Normal 7 3 3 3 2 3" xfId="7531"/>
    <cellStyle name="Normal 7 3 3 3 2 3 2" xfId="25674"/>
    <cellStyle name="Normal 7 3 3 3 2 4" xfId="12820"/>
    <cellStyle name="Normal 7 3 3 3 2 5" xfId="15464"/>
    <cellStyle name="Normal 7 3 3 3 2 6" xfId="20394"/>
    <cellStyle name="Normal 7 3 3 3 3" xfId="3659"/>
    <cellStyle name="Normal 7 3 3 3 3 2" xfId="8940"/>
    <cellStyle name="Normal 7 3 3 3 3 2 2" xfId="27082"/>
    <cellStyle name="Normal 7 3 3 3 3 3" xfId="16696"/>
    <cellStyle name="Normal 7 3 3 3 3 4" xfId="21802"/>
    <cellStyle name="Normal 7 3 3 3 4" xfId="6299"/>
    <cellStyle name="Normal 7 3 3 3 4 2" xfId="24442"/>
    <cellStyle name="Normal 7 3 3 3 5" xfId="11588"/>
    <cellStyle name="Normal 7 3 3 3 6" xfId="14232"/>
    <cellStyle name="Normal 7 3 3 3 7" xfId="19162"/>
    <cellStyle name="Normal 7 3 3 4" xfId="1545"/>
    <cellStyle name="Normal 7 3 3 4 2" xfId="4187"/>
    <cellStyle name="Normal 7 3 3 4 2 2" xfId="9468"/>
    <cellStyle name="Normal 7 3 3 4 2 2 2" xfId="27610"/>
    <cellStyle name="Normal 7 3 3 4 2 3" xfId="17224"/>
    <cellStyle name="Normal 7 3 3 4 2 4" xfId="22330"/>
    <cellStyle name="Normal 7 3 3 4 3" xfId="6827"/>
    <cellStyle name="Normal 7 3 3 4 3 2" xfId="24970"/>
    <cellStyle name="Normal 7 3 3 4 4" xfId="12116"/>
    <cellStyle name="Normal 7 3 3 4 5" xfId="14760"/>
    <cellStyle name="Normal 7 3 3 4 6" xfId="19690"/>
    <cellStyle name="Normal 7 3 3 5" xfId="2954"/>
    <cellStyle name="Normal 7 3 3 5 2" xfId="8236"/>
    <cellStyle name="Normal 7 3 3 5 2 2" xfId="26378"/>
    <cellStyle name="Normal 7 3 3 5 3" xfId="15992"/>
    <cellStyle name="Normal 7 3 3 5 4" xfId="21098"/>
    <cellStyle name="Normal 7 3 3 6" xfId="5595"/>
    <cellStyle name="Normal 7 3 3 6 2" xfId="23738"/>
    <cellStyle name="Normal 7 3 3 7" xfId="10890"/>
    <cellStyle name="Normal 7 3 3 8" xfId="13528"/>
    <cellStyle name="Normal 7 3 3 9" xfId="18458"/>
    <cellStyle name="Normal 7 3 4" xfId="464"/>
    <cellStyle name="Normal 7 3 4 2" xfId="1169"/>
    <cellStyle name="Normal 7 3 4 2 2" xfId="2401"/>
    <cellStyle name="Normal 7 3 4 2 2 2" xfId="5043"/>
    <cellStyle name="Normal 7 3 4 2 2 2 2" xfId="10324"/>
    <cellStyle name="Normal 7 3 4 2 2 2 2 2" xfId="28466"/>
    <cellStyle name="Normal 7 3 4 2 2 2 3" xfId="18080"/>
    <cellStyle name="Normal 7 3 4 2 2 2 4" xfId="23186"/>
    <cellStyle name="Normal 7 3 4 2 2 3" xfId="7683"/>
    <cellStyle name="Normal 7 3 4 2 2 3 2" xfId="25826"/>
    <cellStyle name="Normal 7 3 4 2 2 4" xfId="12972"/>
    <cellStyle name="Normal 7 3 4 2 2 5" xfId="15616"/>
    <cellStyle name="Normal 7 3 4 2 2 6" xfId="20546"/>
    <cellStyle name="Normal 7 3 4 2 3" xfId="3811"/>
    <cellStyle name="Normal 7 3 4 2 3 2" xfId="9092"/>
    <cellStyle name="Normal 7 3 4 2 3 2 2" xfId="27234"/>
    <cellStyle name="Normal 7 3 4 2 3 3" xfId="16848"/>
    <cellStyle name="Normal 7 3 4 2 3 4" xfId="21954"/>
    <cellStyle name="Normal 7 3 4 2 4" xfId="6451"/>
    <cellStyle name="Normal 7 3 4 2 4 2" xfId="24594"/>
    <cellStyle name="Normal 7 3 4 2 5" xfId="11740"/>
    <cellStyle name="Normal 7 3 4 2 6" xfId="14384"/>
    <cellStyle name="Normal 7 3 4 2 7" xfId="19314"/>
    <cellStyle name="Normal 7 3 4 3" xfId="1697"/>
    <cellStyle name="Normal 7 3 4 3 2" xfId="4339"/>
    <cellStyle name="Normal 7 3 4 3 2 2" xfId="9620"/>
    <cellStyle name="Normal 7 3 4 3 2 2 2" xfId="27762"/>
    <cellStyle name="Normal 7 3 4 3 2 3" xfId="17376"/>
    <cellStyle name="Normal 7 3 4 3 2 4" xfId="22482"/>
    <cellStyle name="Normal 7 3 4 3 3" xfId="6979"/>
    <cellStyle name="Normal 7 3 4 3 3 2" xfId="25122"/>
    <cellStyle name="Normal 7 3 4 3 4" xfId="12268"/>
    <cellStyle name="Normal 7 3 4 3 5" xfId="14912"/>
    <cellStyle name="Normal 7 3 4 3 6" xfId="19842"/>
    <cellStyle name="Normal 7 3 4 4" xfId="3106"/>
    <cellStyle name="Normal 7 3 4 4 2" xfId="8388"/>
    <cellStyle name="Normal 7 3 4 4 2 2" xfId="26530"/>
    <cellStyle name="Normal 7 3 4 4 3" xfId="16144"/>
    <cellStyle name="Normal 7 3 4 4 4" xfId="21250"/>
    <cellStyle name="Normal 7 3 4 5" xfId="5747"/>
    <cellStyle name="Normal 7 3 4 5 2" xfId="23890"/>
    <cellStyle name="Normal 7 3 4 6" xfId="11040"/>
    <cellStyle name="Normal 7 3 4 7" xfId="13680"/>
    <cellStyle name="Normal 7 3 4 8" xfId="18610"/>
    <cellStyle name="Normal 7 3 5" xfId="817"/>
    <cellStyle name="Normal 7 3 5 2" xfId="2049"/>
    <cellStyle name="Normal 7 3 5 2 2" xfId="4691"/>
    <cellStyle name="Normal 7 3 5 2 2 2" xfId="9972"/>
    <cellStyle name="Normal 7 3 5 2 2 2 2" xfId="28114"/>
    <cellStyle name="Normal 7 3 5 2 2 3" xfId="17728"/>
    <cellStyle name="Normal 7 3 5 2 2 4" xfId="22834"/>
    <cellStyle name="Normal 7 3 5 2 3" xfId="7331"/>
    <cellStyle name="Normal 7 3 5 2 3 2" xfId="25474"/>
    <cellStyle name="Normal 7 3 5 2 4" xfId="12620"/>
    <cellStyle name="Normal 7 3 5 2 5" xfId="15264"/>
    <cellStyle name="Normal 7 3 5 2 6" xfId="20194"/>
    <cellStyle name="Normal 7 3 5 3" xfId="3459"/>
    <cellStyle name="Normal 7 3 5 3 2" xfId="8740"/>
    <cellStyle name="Normal 7 3 5 3 2 2" xfId="26882"/>
    <cellStyle name="Normal 7 3 5 3 3" xfId="16496"/>
    <cellStyle name="Normal 7 3 5 3 4" xfId="21602"/>
    <cellStyle name="Normal 7 3 5 4" xfId="6099"/>
    <cellStyle name="Normal 7 3 5 4 2" xfId="24242"/>
    <cellStyle name="Normal 7 3 5 5" xfId="11388"/>
    <cellStyle name="Normal 7 3 5 6" xfId="14032"/>
    <cellStyle name="Normal 7 3 5 7" xfId="18962"/>
    <cellStyle name="Normal 7 3 6" xfId="1369"/>
    <cellStyle name="Normal 7 3 6 2" xfId="4011"/>
    <cellStyle name="Normal 7 3 6 2 2" xfId="9292"/>
    <cellStyle name="Normal 7 3 6 2 2 2" xfId="27434"/>
    <cellStyle name="Normal 7 3 6 2 3" xfId="17048"/>
    <cellStyle name="Normal 7 3 6 2 4" xfId="22154"/>
    <cellStyle name="Normal 7 3 6 3" xfId="6651"/>
    <cellStyle name="Normal 7 3 6 3 2" xfId="24794"/>
    <cellStyle name="Normal 7 3 6 4" xfId="11940"/>
    <cellStyle name="Normal 7 3 6 5" xfId="14584"/>
    <cellStyle name="Normal 7 3 6 6" xfId="19514"/>
    <cellStyle name="Normal 7 3 7" xfId="2601"/>
    <cellStyle name="Normal 7 3 7 2" xfId="5243"/>
    <cellStyle name="Normal 7 3 7 2 2" xfId="10524"/>
    <cellStyle name="Normal 7 3 7 2 2 2" xfId="28666"/>
    <cellStyle name="Normal 7 3 7 2 3" xfId="23386"/>
    <cellStyle name="Normal 7 3 7 3" xfId="7883"/>
    <cellStyle name="Normal 7 3 7 3 2" xfId="26026"/>
    <cellStyle name="Normal 7 3 7 4" xfId="13172"/>
    <cellStyle name="Normal 7 3 7 5" xfId="15816"/>
    <cellStyle name="Normal 7 3 7 6" xfId="20746"/>
    <cellStyle name="Normal 7 3 8" xfId="2753"/>
    <cellStyle name="Normal 7 3 8 2" xfId="8035"/>
    <cellStyle name="Normal 7 3 8 2 2" xfId="26178"/>
    <cellStyle name="Normal 7 3 8 3" xfId="20898"/>
    <cellStyle name="Normal 7 3 9" xfId="5395"/>
    <cellStyle name="Normal 7 3 9 2" xfId="23538"/>
    <cellStyle name="Normal 7 4" xfId="148"/>
    <cellStyle name="Normal 7 5" xfId="156"/>
    <cellStyle name="Normal 7 5 10" xfId="10700"/>
    <cellStyle name="Normal 7 5 11" xfId="13388"/>
    <cellStyle name="Normal 7 5 12" xfId="18317"/>
    <cellStyle name="Normal 7 5 2" xfId="250"/>
    <cellStyle name="Normal 7 5 2 10" xfId="13475"/>
    <cellStyle name="Normal 7 5 2 11" xfId="18405"/>
    <cellStyle name="Normal 7 5 2 2" xfId="435"/>
    <cellStyle name="Normal 7 5 2 2 2" xfId="788"/>
    <cellStyle name="Normal 7 5 2 2 2 2" xfId="2020"/>
    <cellStyle name="Normal 7 5 2 2 2 2 2" xfId="4662"/>
    <cellStyle name="Normal 7 5 2 2 2 2 2 2" xfId="9943"/>
    <cellStyle name="Normal 7 5 2 2 2 2 2 2 2" xfId="28085"/>
    <cellStyle name="Normal 7 5 2 2 2 2 2 3" xfId="17699"/>
    <cellStyle name="Normal 7 5 2 2 2 2 2 4" xfId="22805"/>
    <cellStyle name="Normal 7 5 2 2 2 2 3" xfId="7302"/>
    <cellStyle name="Normal 7 5 2 2 2 2 3 2" xfId="25445"/>
    <cellStyle name="Normal 7 5 2 2 2 2 4" xfId="12591"/>
    <cellStyle name="Normal 7 5 2 2 2 2 5" xfId="15235"/>
    <cellStyle name="Normal 7 5 2 2 2 2 6" xfId="20165"/>
    <cellStyle name="Normal 7 5 2 2 2 3" xfId="3430"/>
    <cellStyle name="Normal 7 5 2 2 2 3 2" xfId="8711"/>
    <cellStyle name="Normal 7 5 2 2 2 3 2 2" xfId="26853"/>
    <cellStyle name="Normal 7 5 2 2 2 3 3" xfId="16467"/>
    <cellStyle name="Normal 7 5 2 2 2 3 4" xfId="21573"/>
    <cellStyle name="Normal 7 5 2 2 2 4" xfId="6070"/>
    <cellStyle name="Normal 7 5 2 2 2 4 2" xfId="24213"/>
    <cellStyle name="Normal 7 5 2 2 2 5" xfId="11359"/>
    <cellStyle name="Normal 7 5 2 2 2 6" xfId="14003"/>
    <cellStyle name="Normal 7 5 2 2 2 7" xfId="18933"/>
    <cellStyle name="Normal 7 5 2 2 3" xfId="1140"/>
    <cellStyle name="Normal 7 5 2 2 3 2" xfId="2372"/>
    <cellStyle name="Normal 7 5 2 2 3 2 2" xfId="5014"/>
    <cellStyle name="Normal 7 5 2 2 3 2 2 2" xfId="10295"/>
    <cellStyle name="Normal 7 5 2 2 3 2 2 2 2" xfId="28437"/>
    <cellStyle name="Normal 7 5 2 2 3 2 2 3" xfId="18051"/>
    <cellStyle name="Normal 7 5 2 2 3 2 2 4" xfId="23157"/>
    <cellStyle name="Normal 7 5 2 2 3 2 3" xfId="7654"/>
    <cellStyle name="Normal 7 5 2 2 3 2 3 2" xfId="25797"/>
    <cellStyle name="Normal 7 5 2 2 3 2 4" xfId="12943"/>
    <cellStyle name="Normal 7 5 2 2 3 2 5" xfId="15587"/>
    <cellStyle name="Normal 7 5 2 2 3 2 6" xfId="20517"/>
    <cellStyle name="Normal 7 5 2 2 3 3" xfId="3782"/>
    <cellStyle name="Normal 7 5 2 2 3 3 2" xfId="9063"/>
    <cellStyle name="Normal 7 5 2 2 3 3 2 2" xfId="27205"/>
    <cellStyle name="Normal 7 5 2 2 3 3 3" xfId="16819"/>
    <cellStyle name="Normal 7 5 2 2 3 3 4" xfId="21925"/>
    <cellStyle name="Normal 7 5 2 2 3 4" xfId="6422"/>
    <cellStyle name="Normal 7 5 2 2 3 4 2" xfId="24565"/>
    <cellStyle name="Normal 7 5 2 2 3 5" xfId="11711"/>
    <cellStyle name="Normal 7 5 2 2 3 6" xfId="14355"/>
    <cellStyle name="Normal 7 5 2 2 3 7" xfId="19285"/>
    <cellStyle name="Normal 7 5 2 2 4" xfId="1668"/>
    <cellStyle name="Normal 7 5 2 2 4 2" xfId="4310"/>
    <cellStyle name="Normal 7 5 2 2 4 2 2" xfId="9591"/>
    <cellStyle name="Normal 7 5 2 2 4 2 2 2" xfId="27733"/>
    <cellStyle name="Normal 7 5 2 2 4 2 3" xfId="17347"/>
    <cellStyle name="Normal 7 5 2 2 4 2 4" xfId="22453"/>
    <cellStyle name="Normal 7 5 2 2 4 3" xfId="6950"/>
    <cellStyle name="Normal 7 5 2 2 4 3 2" xfId="25093"/>
    <cellStyle name="Normal 7 5 2 2 4 4" xfId="12239"/>
    <cellStyle name="Normal 7 5 2 2 4 5" xfId="14883"/>
    <cellStyle name="Normal 7 5 2 2 4 6" xfId="19813"/>
    <cellStyle name="Normal 7 5 2 2 5" xfId="3077"/>
    <cellStyle name="Normal 7 5 2 2 5 2" xfId="8359"/>
    <cellStyle name="Normal 7 5 2 2 5 2 2" xfId="26501"/>
    <cellStyle name="Normal 7 5 2 2 5 3" xfId="16115"/>
    <cellStyle name="Normal 7 5 2 2 5 4" xfId="21221"/>
    <cellStyle name="Normal 7 5 2 2 6" xfId="5718"/>
    <cellStyle name="Normal 7 5 2 2 6 2" xfId="23861"/>
    <cellStyle name="Normal 7 5 2 2 7" xfId="11011"/>
    <cellStyle name="Normal 7 5 2 2 8" xfId="13651"/>
    <cellStyle name="Normal 7 5 2 2 9" xfId="18581"/>
    <cellStyle name="Normal 7 5 2 3" xfId="611"/>
    <cellStyle name="Normal 7 5 2 3 2" xfId="1316"/>
    <cellStyle name="Normal 7 5 2 3 2 2" xfId="2548"/>
    <cellStyle name="Normal 7 5 2 3 2 2 2" xfId="5190"/>
    <cellStyle name="Normal 7 5 2 3 2 2 2 2" xfId="10471"/>
    <cellStyle name="Normal 7 5 2 3 2 2 2 2 2" xfId="28613"/>
    <cellStyle name="Normal 7 5 2 3 2 2 2 3" xfId="18227"/>
    <cellStyle name="Normal 7 5 2 3 2 2 2 4" xfId="23333"/>
    <cellStyle name="Normal 7 5 2 3 2 2 3" xfId="7830"/>
    <cellStyle name="Normal 7 5 2 3 2 2 3 2" xfId="25973"/>
    <cellStyle name="Normal 7 5 2 3 2 2 4" xfId="13119"/>
    <cellStyle name="Normal 7 5 2 3 2 2 5" xfId="15763"/>
    <cellStyle name="Normal 7 5 2 3 2 2 6" xfId="20693"/>
    <cellStyle name="Normal 7 5 2 3 2 3" xfId="3958"/>
    <cellStyle name="Normal 7 5 2 3 2 3 2" xfId="9239"/>
    <cellStyle name="Normal 7 5 2 3 2 3 2 2" xfId="27381"/>
    <cellStyle name="Normal 7 5 2 3 2 3 3" xfId="16995"/>
    <cellStyle name="Normal 7 5 2 3 2 3 4" xfId="22101"/>
    <cellStyle name="Normal 7 5 2 3 2 4" xfId="6598"/>
    <cellStyle name="Normal 7 5 2 3 2 4 2" xfId="24741"/>
    <cellStyle name="Normal 7 5 2 3 2 5" xfId="11887"/>
    <cellStyle name="Normal 7 5 2 3 2 6" xfId="14531"/>
    <cellStyle name="Normal 7 5 2 3 2 7" xfId="19461"/>
    <cellStyle name="Normal 7 5 2 3 3" xfId="1844"/>
    <cellStyle name="Normal 7 5 2 3 3 2" xfId="4486"/>
    <cellStyle name="Normal 7 5 2 3 3 2 2" xfId="9767"/>
    <cellStyle name="Normal 7 5 2 3 3 2 2 2" xfId="27909"/>
    <cellStyle name="Normal 7 5 2 3 3 2 3" xfId="17523"/>
    <cellStyle name="Normal 7 5 2 3 3 2 4" xfId="22629"/>
    <cellStyle name="Normal 7 5 2 3 3 3" xfId="7126"/>
    <cellStyle name="Normal 7 5 2 3 3 3 2" xfId="25269"/>
    <cellStyle name="Normal 7 5 2 3 3 4" xfId="12415"/>
    <cellStyle name="Normal 7 5 2 3 3 5" xfId="15059"/>
    <cellStyle name="Normal 7 5 2 3 3 6" xfId="19989"/>
    <cellStyle name="Normal 7 5 2 3 4" xfId="3253"/>
    <cellStyle name="Normal 7 5 2 3 4 2" xfId="8535"/>
    <cellStyle name="Normal 7 5 2 3 4 2 2" xfId="26677"/>
    <cellStyle name="Normal 7 5 2 3 4 3" xfId="16291"/>
    <cellStyle name="Normal 7 5 2 3 4 4" xfId="21397"/>
    <cellStyle name="Normal 7 5 2 3 5" xfId="5894"/>
    <cellStyle name="Normal 7 5 2 3 5 2" xfId="24037"/>
    <cellStyle name="Normal 7 5 2 3 6" xfId="11183"/>
    <cellStyle name="Normal 7 5 2 3 7" xfId="13827"/>
    <cellStyle name="Normal 7 5 2 3 8" xfId="18757"/>
    <cellStyle name="Normal 7 5 2 4" xfId="964"/>
    <cellStyle name="Normal 7 5 2 4 2" xfId="2196"/>
    <cellStyle name="Normal 7 5 2 4 2 2" xfId="4838"/>
    <cellStyle name="Normal 7 5 2 4 2 2 2" xfId="10119"/>
    <cellStyle name="Normal 7 5 2 4 2 2 2 2" xfId="28261"/>
    <cellStyle name="Normal 7 5 2 4 2 2 3" xfId="17875"/>
    <cellStyle name="Normal 7 5 2 4 2 2 4" xfId="22981"/>
    <cellStyle name="Normal 7 5 2 4 2 3" xfId="7478"/>
    <cellStyle name="Normal 7 5 2 4 2 3 2" xfId="25621"/>
    <cellStyle name="Normal 7 5 2 4 2 4" xfId="12767"/>
    <cellStyle name="Normal 7 5 2 4 2 5" xfId="15411"/>
    <cellStyle name="Normal 7 5 2 4 2 6" xfId="20341"/>
    <cellStyle name="Normal 7 5 2 4 3" xfId="3606"/>
    <cellStyle name="Normal 7 5 2 4 3 2" xfId="8887"/>
    <cellStyle name="Normal 7 5 2 4 3 2 2" xfId="27029"/>
    <cellStyle name="Normal 7 5 2 4 3 3" xfId="16643"/>
    <cellStyle name="Normal 7 5 2 4 3 4" xfId="21749"/>
    <cellStyle name="Normal 7 5 2 4 4" xfId="6246"/>
    <cellStyle name="Normal 7 5 2 4 4 2" xfId="24389"/>
    <cellStyle name="Normal 7 5 2 4 5" xfId="11535"/>
    <cellStyle name="Normal 7 5 2 4 6" xfId="14179"/>
    <cellStyle name="Normal 7 5 2 4 7" xfId="19109"/>
    <cellStyle name="Normal 7 5 2 5" xfId="1492"/>
    <cellStyle name="Normal 7 5 2 5 2" xfId="4134"/>
    <cellStyle name="Normal 7 5 2 5 2 2" xfId="9415"/>
    <cellStyle name="Normal 7 5 2 5 2 2 2" xfId="27557"/>
    <cellStyle name="Normal 7 5 2 5 2 3" xfId="17171"/>
    <cellStyle name="Normal 7 5 2 5 2 4" xfId="22277"/>
    <cellStyle name="Normal 7 5 2 5 3" xfId="6774"/>
    <cellStyle name="Normal 7 5 2 5 3 2" xfId="24917"/>
    <cellStyle name="Normal 7 5 2 5 4" xfId="12063"/>
    <cellStyle name="Normal 7 5 2 5 5" xfId="14707"/>
    <cellStyle name="Normal 7 5 2 5 6" xfId="19637"/>
    <cellStyle name="Normal 7 5 2 6" xfId="2724"/>
    <cellStyle name="Normal 7 5 2 6 2" xfId="5366"/>
    <cellStyle name="Normal 7 5 2 6 2 2" xfId="10647"/>
    <cellStyle name="Normal 7 5 2 6 2 2 2" xfId="28789"/>
    <cellStyle name="Normal 7 5 2 6 2 3" xfId="23509"/>
    <cellStyle name="Normal 7 5 2 6 3" xfId="8006"/>
    <cellStyle name="Normal 7 5 2 6 3 2" xfId="26149"/>
    <cellStyle name="Normal 7 5 2 6 4" xfId="13295"/>
    <cellStyle name="Normal 7 5 2 6 5" xfId="15939"/>
    <cellStyle name="Normal 7 5 2 6 6" xfId="20869"/>
    <cellStyle name="Normal 7 5 2 7" xfId="2901"/>
    <cellStyle name="Normal 7 5 2 7 2" xfId="8183"/>
    <cellStyle name="Normal 7 5 2 7 2 2" xfId="26325"/>
    <cellStyle name="Normal 7 5 2 7 3" xfId="21045"/>
    <cellStyle name="Normal 7 5 2 8" xfId="5542"/>
    <cellStyle name="Normal 7 5 2 8 2" xfId="23685"/>
    <cellStyle name="Normal 7 5 2 9" xfId="10835"/>
    <cellStyle name="Normal 7 5 3" xfId="348"/>
    <cellStyle name="Normal 7 5 3 2" xfId="701"/>
    <cellStyle name="Normal 7 5 3 2 2" xfId="1933"/>
    <cellStyle name="Normal 7 5 3 2 2 2" xfId="4575"/>
    <cellStyle name="Normal 7 5 3 2 2 2 2" xfId="9856"/>
    <cellStyle name="Normal 7 5 3 2 2 2 2 2" xfId="27998"/>
    <cellStyle name="Normal 7 5 3 2 2 2 3" xfId="17612"/>
    <cellStyle name="Normal 7 5 3 2 2 2 4" xfId="22718"/>
    <cellStyle name="Normal 7 5 3 2 2 3" xfId="7215"/>
    <cellStyle name="Normal 7 5 3 2 2 3 2" xfId="25358"/>
    <cellStyle name="Normal 7 5 3 2 2 4" xfId="12504"/>
    <cellStyle name="Normal 7 5 3 2 2 5" xfId="15148"/>
    <cellStyle name="Normal 7 5 3 2 2 6" xfId="20078"/>
    <cellStyle name="Normal 7 5 3 2 3" xfId="3343"/>
    <cellStyle name="Normal 7 5 3 2 3 2" xfId="8624"/>
    <cellStyle name="Normal 7 5 3 2 3 2 2" xfId="26766"/>
    <cellStyle name="Normal 7 5 3 2 3 3" xfId="16380"/>
    <cellStyle name="Normal 7 5 3 2 3 4" xfId="21486"/>
    <cellStyle name="Normal 7 5 3 2 4" xfId="5983"/>
    <cellStyle name="Normal 7 5 3 2 4 2" xfId="24126"/>
    <cellStyle name="Normal 7 5 3 2 5" xfId="11272"/>
    <cellStyle name="Normal 7 5 3 2 6" xfId="13916"/>
    <cellStyle name="Normal 7 5 3 2 7" xfId="18846"/>
    <cellStyle name="Normal 7 5 3 3" xfId="1053"/>
    <cellStyle name="Normal 7 5 3 3 2" xfId="2285"/>
    <cellStyle name="Normal 7 5 3 3 2 2" xfId="4927"/>
    <cellStyle name="Normal 7 5 3 3 2 2 2" xfId="10208"/>
    <cellStyle name="Normal 7 5 3 3 2 2 2 2" xfId="28350"/>
    <cellStyle name="Normal 7 5 3 3 2 2 3" xfId="17964"/>
    <cellStyle name="Normal 7 5 3 3 2 2 4" xfId="23070"/>
    <cellStyle name="Normal 7 5 3 3 2 3" xfId="7567"/>
    <cellStyle name="Normal 7 5 3 3 2 3 2" xfId="25710"/>
    <cellStyle name="Normal 7 5 3 3 2 4" xfId="12856"/>
    <cellStyle name="Normal 7 5 3 3 2 5" xfId="15500"/>
    <cellStyle name="Normal 7 5 3 3 2 6" xfId="20430"/>
    <cellStyle name="Normal 7 5 3 3 3" xfId="3695"/>
    <cellStyle name="Normal 7 5 3 3 3 2" xfId="8976"/>
    <cellStyle name="Normal 7 5 3 3 3 2 2" xfId="27118"/>
    <cellStyle name="Normal 7 5 3 3 3 3" xfId="16732"/>
    <cellStyle name="Normal 7 5 3 3 3 4" xfId="21838"/>
    <cellStyle name="Normal 7 5 3 3 4" xfId="6335"/>
    <cellStyle name="Normal 7 5 3 3 4 2" xfId="24478"/>
    <cellStyle name="Normal 7 5 3 3 5" xfId="11624"/>
    <cellStyle name="Normal 7 5 3 3 6" xfId="14268"/>
    <cellStyle name="Normal 7 5 3 3 7" xfId="19198"/>
    <cellStyle name="Normal 7 5 3 4" xfId="1581"/>
    <cellStyle name="Normal 7 5 3 4 2" xfId="4223"/>
    <cellStyle name="Normal 7 5 3 4 2 2" xfId="9504"/>
    <cellStyle name="Normal 7 5 3 4 2 2 2" xfId="27646"/>
    <cellStyle name="Normal 7 5 3 4 2 3" xfId="17260"/>
    <cellStyle name="Normal 7 5 3 4 2 4" xfId="22366"/>
    <cellStyle name="Normal 7 5 3 4 3" xfId="6863"/>
    <cellStyle name="Normal 7 5 3 4 3 2" xfId="25006"/>
    <cellStyle name="Normal 7 5 3 4 4" xfId="12152"/>
    <cellStyle name="Normal 7 5 3 4 5" xfId="14796"/>
    <cellStyle name="Normal 7 5 3 4 6" xfId="19726"/>
    <cellStyle name="Normal 7 5 3 5" xfId="2990"/>
    <cellStyle name="Normal 7 5 3 5 2" xfId="8272"/>
    <cellStyle name="Normal 7 5 3 5 2 2" xfId="26414"/>
    <cellStyle name="Normal 7 5 3 5 3" xfId="16028"/>
    <cellStyle name="Normal 7 5 3 5 4" xfId="21134"/>
    <cellStyle name="Normal 7 5 3 6" xfId="5631"/>
    <cellStyle name="Normal 7 5 3 6 2" xfId="23774"/>
    <cellStyle name="Normal 7 5 3 7" xfId="10926"/>
    <cellStyle name="Normal 7 5 3 8" xfId="13564"/>
    <cellStyle name="Normal 7 5 3 9" xfId="18494"/>
    <cellStyle name="Normal 7 5 4" xfId="524"/>
    <cellStyle name="Normal 7 5 4 2" xfId="1229"/>
    <cellStyle name="Normal 7 5 4 2 2" xfId="2461"/>
    <cellStyle name="Normal 7 5 4 2 2 2" xfId="5103"/>
    <cellStyle name="Normal 7 5 4 2 2 2 2" xfId="10384"/>
    <cellStyle name="Normal 7 5 4 2 2 2 2 2" xfId="28526"/>
    <cellStyle name="Normal 7 5 4 2 2 2 3" xfId="18140"/>
    <cellStyle name="Normal 7 5 4 2 2 2 4" xfId="23246"/>
    <cellStyle name="Normal 7 5 4 2 2 3" xfId="7743"/>
    <cellStyle name="Normal 7 5 4 2 2 3 2" xfId="25886"/>
    <cellStyle name="Normal 7 5 4 2 2 4" xfId="13032"/>
    <cellStyle name="Normal 7 5 4 2 2 5" xfId="15676"/>
    <cellStyle name="Normal 7 5 4 2 2 6" xfId="20606"/>
    <cellStyle name="Normal 7 5 4 2 3" xfId="3871"/>
    <cellStyle name="Normal 7 5 4 2 3 2" xfId="9152"/>
    <cellStyle name="Normal 7 5 4 2 3 2 2" xfId="27294"/>
    <cellStyle name="Normal 7 5 4 2 3 3" xfId="16908"/>
    <cellStyle name="Normal 7 5 4 2 3 4" xfId="22014"/>
    <cellStyle name="Normal 7 5 4 2 4" xfId="6511"/>
    <cellStyle name="Normal 7 5 4 2 4 2" xfId="24654"/>
    <cellStyle name="Normal 7 5 4 2 5" xfId="11800"/>
    <cellStyle name="Normal 7 5 4 2 6" xfId="14444"/>
    <cellStyle name="Normal 7 5 4 2 7" xfId="19374"/>
    <cellStyle name="Normal 7 5 4 3" xfId="1757"/>
    <cellStyle name="Normal 7 5 4 3 2" xfId="4399"/>
    <cellStyle name="Normal 7 5 4 3 2 2" xfId="9680"/>
    <cellStyle name="Normal 7 5 4 3 2 2 2" xfId="27822"/>
    <cellStyle name="Normal 7 5 4 3 2 3" xfId="17436"/>
    <cellStyle name="Normal 7 5 4 3 2 4" xfId="22542"/>
    <cellStyle name="Normal 7 5 4 3 3" xfId="7039"/>
    <cellStyle name="Normal 7 5 4 3 3 2" xfId="25182"/>
    <cellStyle name="Normal 7 5 4 3 4" xfId="12328"/>
    <cellStyle name="Normal 7 5 4 3 5" xfId="14972"/>
    <cellStyle name="Normal 7 5 4 3 6" xfId="19902"/>
    <cellStyle name="Normal 7 5 4 4" xfId="3166"/>
    <cellStyle name="Normal 7 5 4 4 2" xfId="8448"/>
    <cellStyle name="Normal 7 5 4 4 2 2" xfId="26590"/>
    <cellStyle name="Normal 7 5 4 4 3" xfId="16204"/>
    <cellStyle name="Normal 7 5 4 4 4" xfId="21310"/>
    <cellStyle name="Normal 7 5 4 5" xfId="5807"/>
    <cellStyle name="Normal 7 5 4 5 2" xfId="23950"/>
    <cellStyle name="Normal 7 5 4 6" xfId="11098"/>
    <cellStyle name="Normal 7 5 4 7" xfId="13740"/>
    <cellStyle name="Normal 7 5 4 8" xfId="18670"/>
    <cellStyle name="Normal 7 5 5" xfId="877"/>
    <cellStyle name="Normal 7 5 5 2" xfId="2109"/>
    <cellStyle name="Normal 7 5 5 2 2" xfId="4751"/>
    <cellStyle name="Normal 7 5 5 2 2 2" xfId="10032"/>
    <cellStyle name="Normal 7 5 5 2 2 2 2" xfId="28174"/>
    <cellStyle name="Normal 7 5 5 2 2 3" xfId="17788"/>
    <cellStyle name="Normal 7 5 5 2 2 4" xfId="22894"/>
    <cellStyle name="Normal 7 5 5 2 3" xfId="7391"/>
    <cellStyle name="Normal 7 5 5 2 3 2" xfId="25534"/>
    <cellStyle name="Normal 7 5 5 2 4" xfId="12680"/>
    <cellStyle name="Normal 7 5 5 2 5" xfId="15324"/>
    <cellStyle name="Normal 7 5 5 2 6" xfId="20254"/>
    <cellStyle name="Normal 7 5 5 3" xfId="3519"/>
    <cellStyle name="Normal 7 5 5 3 2" xfId="8800"/>
    <cellStyle name="Normal 7 5 5 3 2 2" xfId="26942"/>
    <cellStyle name="Normal 7 5 5 3 3" xfId="16556"/>
    <cellStyle name="Normal 7 5 5 3 4" xfId="21662"/>
    <cellStyle name="Normal 7 5 5 4" xfId="6159"/>
    <cellStyle name="Normal 7 5 5 4 2" xfId="24302"/>
    <cellStyle name="Normal 7 5 5 5" xfId="11448"/>
    <cellStyle name="Normal 7 5 5 6" xfId="14092"/>
    <cellStyle name="Normal 7 5 5 7" xfId="19022"/>
    <cellStyle name="Normal 7 5 6" xfId="1405"/>
    <cellStyle name="Normal 7 5 6 2" xfId="4047"/>
    <cellStyle name="Normal 7 5 6 2 2" xfId="9328"/>
    <cellStyle name="Normal 7 5 6 2 2 2" xfId="27470"/>
    <cellStyle name="Normal 7 5 6 2 3" xfId="17084"/>
    <cellStyle name="Normal 7 5 6 2 4" xfId="22190"/>
    <cellStyle name="Normal 7 5 6 3" xfId="6687"/>
    <cellStyle name="Normal 7 5 6 3 2" xfId="24830"/>
    <cellStyle name="Normal 7 5 6 4" xfId="11976"/>
    <cellStyle name="Normal 7 5 6 5" xfId="14620"/>
    <cellStyle name="Normal 7 5 6 6" xfId="19550"/>
    <cellStyle name="Normal 7 5 7" xfId="2637"/>
    <cellStyle name="Normal 7 5 7 2" xfId="5279"/>
    <cellStyle name="Normal 7 5 7 2 2" xfId="10560"/>
    <cellStyle name="Normal 7 5 7 2 2 2" xfId="28702"/>
    <cellStyle name="Normal 7 5 7 2 3" xfId="23422"/>
    <cellStyle name="Normal 7 5 7 3" xfId="7919"/>
    <cellStyle name="Normal 7 5 7 3 2" xfId="26062"/>
    <cellStyle name="Normal 7 5 7 4" xfId="13208"/>
    <cellStyle name="Normal 7 5 7 5" xfId="15852"/>
    <cellStyle name="Normal 7 5 7 6" xfId="20782"/>
    <cellStyle name="Normal 7 5 8" xfId="2814"/>
    <cellStyle name="Normal 7 5 8 2" xfId="8096"/>
    <cellStyle name="Normal 7 5 8 2 2" xfId="26238"/>
    <cellStyle name="Normal 7 5 8 3" xfId="20958"/>
    <cellStyle name="Normal 7 5 9" xfId="5455"/>
    <cellStyle name="Normal 7 5 9 2" xfId="23598"/>
    <cellStyle name="Normal 7 6" xfId="184"/>
    <cellStyle name="Normal 7 6 10" xfId="10682"/>
    <cellStyle name="Normal 7 6 11" xfId="13410"/>
    <cellStyle name="Normal 7 6 12" xfId="18340"/>
    <cellStyle name="Normal 7 6 2" xfId="257"/>
    <cellStyle name="Normal 7 6 2 2" xfId="723"/>
    <cellStyle name="Normal 7 6 2 2 2" xfId="1955"/>
    <cellStyle name="Normal 7 6 2 2 2 2" xfId="4597"/>
    <cellStyle name="Normal 7 6 2 2 2 2 2" xfId="9878"/>
    <cellStyle name="Normal 7 6 2 2 2 2 2 2" xfId="28020"/>
    <cellStyle name="Normal 7 6 2 2 2 2 3" xfId="17634"/>
    <cellStyle name="Normal 7 6 2 2 2 2 4" xfId="22740"/>
    <cellStyle name="Normal 7 6 2 2 2 3" xfId="7237"/>
    <cellStyle name="Normal 7 6 2 2 2 3 2" xfId="25380"/>
    <cellStyle name="Normal 7 6 2 2 2 4" xfId="12526"/>
    <cellStyle name="Normal 7 6 2 2 2 5" xfId="15170"/>
    <cellStyle name="Normal 7 6 2 2 2 6" xfId="20100"/>
    <cellStyle name="Normal 7 6 2 2 3" xfId="3365"/>
    <cellStyle name="Normal 7 6 2 2 3 2" xfId="8646"/>
    <cellStyle name="Normal 7 6 2 2 3 2 2" xfId="26788"/>
    <cellStyle name="Normal 7 6 2 2 3 3" xfId="16402"/>
    <cellStyle name="Normal 7 6 2 2 3 4" xfId="21508"/>
    <cellStyle name="Normal 7 6 2 2 4" xfId="6005"/>
    <cellStyle name="Normal 7 6 2 2 4 2" xfId="24148"/>
    <cellStyle name="Normal 7 6 2 2 5" xfId="11294"/>
    <cellStyle name="Normal 7 6 2 2 6" xfId="13938"/>
    <cellStyle name="Normal 7 6 2 2 7" xfId="18868"/>
    <cellStyle name="Normal 7 6 2 3" xfId="1075"/>
    <cellStyle name="Normal 7 6 2 3 2" xfId="2307"/>
    <cellStyle name="Normal 7 6 2 3 2 2" xfId="4949"/>
    <cellStyle name="Normal 7 6 2 3 2 2 2" xfId="10230"/>
    <cellStyle name="Normal 7 6 2 3 2 2 2 2" xfId="28372"/>
    <cellStyle name="Normal 7 6 2 3 2 2 3" xfId="17986"/>
    <cellStyle name="Normal 7 6 2 3 2 2 4" xfId="23092"/>
    <cellStyle name="Normal 7 6 2 3 2 3" xfId="7589"/>
    <cellStyle name="Normal 7 6 2 3 2 3 2" xfId="25732"/>
    <cellStyle name="Normal 7 6 2 3 2 4" xfId="12878"/>
    <cellStyle name="Normal 7 6 2 3 2 5" xfId="15522"/>
    <cellStyle name="Normal 7 6 2 3 2 6" xfId="20452"/>
    <cellStyle name="Normal 7 6 2 3 3" xfId="3717"/>
    <cellStyle name="Normal 7 6 2 3 3 2" xfId="8998"/>
    <cellStyle name="Normal 7 6 2 3 3 2 2" xfId="27140"/>
    <cellStyle name="Normal 7 6 2 3 3 3" xfId="16754"/>
    <cellStyle name="Normal 7 6 2 3 3 4" xfId="21860"/>
    <cellStyle name="Normal 7 6 2 3 4" xfId="6357"/>
    <cellStyle name="Normal 7 6 2 3 4 2" xfId="24500"/>
    <cellStyle name="Normal 7 6 2 3 5" xfId="11646"/>
    <cellStyle name="Normal 7 6 2 3 6" xfId="14290"/>
    <cellStyle name="Normal 7 6 2 3 7" xfId="19220"/>
    <cellStyle name="Normal 7 6 2 4" xfId="1603"/>
    <cellStyle name="Normal 7 6 2 4 2" xfId="4245"/>
    <cellStyle name="Normal 7 6 2 4 2 2" xfId="9526"/>
    <cellStyle name="Normal 7 6 2 4 2 2 2" xfId="27668"/>
    <cellStyle name="Normal 7 6 2 4 2 3" xfId="17282"/>
    <cellStyle name="Normal 7 6 2 4 2 4" xfId="22388"/>
    <cellStyle name="Normal 7 6 2 4 3" xfId="6885"/>
    <cellStyle name="Normal 7 6 2 4 3 2" xfId="25028"/>
    <cellStyle name="Normal 7 6 2 4 4" xfId="12174"/>
    <cellStyle name="Normal 7 6 2 4 5" xfId="14818"/>
    <cellStyle name="Normal 7 6 2 4 6" xfId="19748"/>
    <cellStyle name="Normal 7 6 2 5" xfId="3012"/>
    <cellStyle name="Normal 7 6 2 5 2" xfId="8294"/>
    <cellStyle name="Normal 7 6 2 5 2 2" xfId="26436"/>
    <cellStyle name="Normal 7 6 2 5 3" xfId="16050"/>
    <cellStyle name="Normal 7 6 2 5 4" xfId="21156"/>
    <cellStyle name="Normal 7 6 2 6" xfId="5653"/>
    <cellStyle name="Normal 7 6 2 6 2" xfId="23796"/>
    <cellStyle name="Normal 7 6 2 7" xfId="370"/>
    <cellStyle name="Normal 7 6 2 7 2" xfId="18516"/>
    <cellStyle name="Normal 7 6 2 8" xfId="10836"/>
    <cellStyle name="Normal 7 6 2 9" xfId="13586"/>
    <cellStyle name="Normal 7 6 3" xfId="546"/>
    <cellStyle name="Normal 7 6 3 2" xfId="1251"/>
    <cellStyle name="Normal 7 6 3 2 2" xfId="2483"/>
    <cellStyle name="Normal 7 6 3 2 2 2" xfId="5125"/>
    <cellStyle name="Normal 7 6 3 2 2 2 2" xfId="10406"/>
    <cellStyle name="Normal 7 6 3 2 2 2 2 2" xfId="28548"/>
    <cellStyle name="Normal 7 6 3 2 2 2 3" xfId="18162"/>
    <cellStyle name="Normal 7 6 3 2 2 2 4" xfId="23268"/>
    <cellStyle name="Normal 7 6 3 2 2 3" xfId="7765"/>
    <cellStyle name="Normal 7 6 3 2 2 3 2" xfId="25908"/>
    <cellStyle name="Normal 7 6 3 2 2 4" xfId="13054"/>
    <cellStyle name="Normal 7 6 3 2 2 5" xfId="15698"/>
    <cellStyle name="Normal 7 6 3 2 2 6" xfId="20628"/>
    <cellStyle name="Normal 7 6 3 2 3" xfId="3893"/>
    <cellStyle name="Normal 7 6 3 2 3 2" xfId="9174"/>
    <cellStyle name="Normal 7 6 3 2 3 2 2" xfId="27316"/>
    <cellStyle name="Normal 7 6 3 2 3 3" xfId="16930"/>
    <cellStyle name="Normal 7 6 3 2 3 4" xfId="22036"/>
    <cellStyle name="Normal 7 6 3 2 4" xfId="6533"/>
    <cellStyle name="Normal 7 6 3 2 4 2" xfId="24676"/>
    <cellStyle name="Normal 7 6 3 2 5" xfId="11822"/>
    <cellStyle name="Normal 7 6 3 2 6" xfId="14466"/>
    <cellStyle name="Normal 7 6 3 2 7" xfId="19396"/>
    <cellStyle name="Normal 7 6 3 3" xfId="1779"/>
    <cellStyle name="Normal 7 6 3 3 2" xfId="4421"/>
    <cellStyle name="Normal 7 6 3 3 2 2" xfId="9702"/>
    <cellStyle name="Normal 7 6 3 3 2 2 2" xfId="27844"/>
    <cellStyle name="Normal 7 6 3 3 2 3" xfId="17458"/>
    <cellStyle name="Normal 7 6 3 3 2 4" xfId="22564"/>
    <cellStyle name="Normal 7 6 3 3 3" xfId="7061"/>
    <cellStyle name="Normal 7 6 3 3 3 2" xfId="25204"/>
    <cellStyle name="Normal 7 6 3 3 4" xfId="12350"/>
    <cellStyle name="Normal 7 6 3 3 5" xfId="14994"/>
    <cellStyle name="Normal 7 6 3 3 6" xfId="19924"/>
    <cellStyle name="Normal 7 6 3 4" xfId="3188"/>
    <cellStyle name="Normal 7 6 3 4 2" xfId="8470"/>
    <cellStyle name="Normal 7 6 3 4 2 2" xfId="26612"/>
    <cellStyle name="Normal 7 6 3 4 3" xfId="16226"/>
    <cellStyle name="Normal 7 6 3 4 4" xfId="21332"/>
    <cellStyle name="Normal 7 6 3 5" xfId="5829"/>
    <cellStyle name="Normal 7 6 3 5 2" xfId="23972"/>
    <cellStyle name="Normal 7 6 3 6" xfId="10770"/>
    <cellStyle name="Normal 7 6 3 7" xfId="13762"/>
    <cellStyle name="Normal 7 6 3 8" xfId="18692"/>
    <cellStyle name="Normal 7 6 4" xfId="899"/>
    <cellStyle name="Normal 7 6 4 2" xfId="2131"/>
    <cellStyle name="Normal 7 6 4 2 2" xfId="4773"/>
    <cellStyle name="Normal 7 6 4 2 2 2" xfId="10054"/>
    <cellStyle name="Normal 7 6 4 2 2 2 2" xfId="28196"/>
    <cellStyle name="Normal 7 6 4 2 2 3" xfId="17810"/>
    <cellStyle name="Normal 7 6 4 2 2 4" xfId="22916"/>
    <cellStyle name="Normal 7 6 4 2 3" xfId="7413"/>
    <cellStyle name="Normal 7 6 4 2 3 2" xfId="25556"/>
    <cellStyle name="Normal 7 6 4 2 4" xfId="12702"/>
    <cellStyle name="Normal 7 6 4 2 5" xfId="15346"/>
    <cellStyle name="Normal 7 6 4 2 6" xfId="20276"/>
    <cellStyle name="Normal 7 6 4 3" xfId="3541"/>
    <cellStyle name="Normal 7 6 4 3 2" xfId="8822"/>
    <cellStyle name="Normal 7 6 4 3 2 2" xfId="26964"/>
    <cellStyle name="Normal 7 6 4 3 3" xfId="16578"/>
    <cellStyle name="Normal 7 6 4 3 4" xfId="21684"/>
    <cellStyle name="Normal 7 6 4 4" xfId="6181"/>
    <cellStyle name="Normal 7 6 4 4 2" xfId="24324"/>
    <cellStyle name="Normal 7 6 4 5" xfId="11470"/>
    <cellStyle name="Normal 7 6 4 6" xfId="14114"/>
    <cellStyle name="Normal 7 6 4 7" xfId="19044"/>
    <cellStyle name="Normal 7 6 5" xfId="1427"/>
    <cellStyle name="Normal 7 6 5 2" xfId="4069"/>
    <cellStyle name="Normal 7 6 5 2 2" xfId="9350"/>
    <cellStyle name="Normal 7 6 5 2 2 2" xfId="27492"/>
    <cellStyle name="Normal 7 6 5 2 3" xfId="17106"/>
    <cellStyle name="Normal 7 6 5 2 4" xfId="22212"/>
    <cellStyle name="Normal 7 6 5 3" xfId="6709"/>
    <cellStyle name="Normal 7 6 5 3 2" xfId="24852"/>
    <cellStyle name="Normal 7 6 5 4" xfId="11998"/>
    <cellStyle name="Normal 7 6 5 5" xfId="14642"/>
    <cellStyle name="Normal 7 6 5 6" xfId="19572"/>
    <cellStyle name="Normal 7 6 6" xfId="2659"/>
    <cellStyle name="Normal 7 6 6 2" xfId="5301"/>
    <cellStyle name="Normal 7 6 6 2 2" xfId="10582"/>
    <cellStyle name="Normal 7 6 6 2 2 2" xfId="28724"/>
    <cellStyle name="Normal 7 6 6 2 3" xfId="23444"/>
    <cellStyle name="Normal 7 6 6 3" xfId="7941"/>
    <cellStyle name="Normal 7 6 6 3 2" xfId="26084"/>
    <cellStyle name="Normal 7 6 6 4" xfId="13230"/>
    <cellStyle name="Normal 7 6 6 5" xfId="15874"/>
    <cellStyle name="Normal 7 6 6 6" xfId="20804"/>
    <cellStyle name="Normal 7 6 7" xfId="2836"/>
    <cellStyle name="Normal 7 6 7 2" xfId="8118"/>
    <cellStyle name="Normal 7 6 7 2 2" xfId="26260"/>
    <cellStyle name="Normal 7 6 7 3" xfId="20980"/>
    <cellStyle name="Normal 7 6 8" xfId="5477"/>
    <cellStyle name="Normal 7 6 8 2" xfId="23620"/>
    <cellStyle name="Normal 7 6 9" xfId="13298"/>
    <cellStyle name="Normal 7 7" xfId="282"/>
    <cellStyle name="Normal 7 7 10" xfId="18428"/>
    <cellStyle name="Normal 7 7 2" xfId="634"/>
    <cellStyle name="Normal 7 7 2 2" xfId="1866"/>
    <cellStyle name="Normal 7 7 2 2 2" xfId="4508"/>
    <cellStyle name="Normal 7 7 2 2 2 2" xfId="9789"/>
    <cellStyle name="Normal 7 7 2 2 2 2 2" xfId="27931"/>
    <cellStyle name="Normal 7 7 2 2 2 3" xfId="17545"/>
    <cellStyle name="Normal 7 7 2 2 2 4" xfId="22651"/>
    <cellStyle name="Normal 7 7 2 2 3" xfId="7148"/>
    <cellStyle name="Normal 7 7 2 2 3 2" xfId="25291"/>
    <cellStyle name="Normal 7 7 2 2 4" xfId="12437"/>
    <cellStyle name="Normal 7 7 2 2 5" xfId="15081"/>
    <cellStyle name="Normal 7 7 2 2 6" xfId="20011"/>
    <cellStyle name="Normal 7 7 2 3" xfId="3276"/>
    <cellStyle name="Normal 7 7 2 3 2" xfId="8557"/>
    <cellStyle name="Normal 7 7 2 3 2 2" xfId="26699"/>
    <cellStyle name="Normal 7 7 2 3 3" xfId="16313"/>
    <cellStyle name="Normal 7 7 2 3 4" xfId="21419"/>
    <cellStyle name="Normal 7 7 2 4" xfId="5916"/>
    <cellStyle name="Normal 7 7 2 4 2" xfId="24059"/>
    <cellStyle name="Normal 7 7 2 5" xfId="11205"/>
    <cellStyle name="Normal 7 7 2 6" xfId="13849"/>
    <cellStyle name="Normal 7 7 2 7" xfId="18779"/>
    <cellStyle name="Normal 7 7 3" xfId="986"/>
    <cellStyle name="Normal 7 7 3 2" xfId="2218"/>
    <cellStyle name="Normal 7 7 3 2 2" xfId="4860"/>
    <cellStyle name="Normal 7 7 3 2 2 2" xfId="10141"/>
    <cellStyle name="Normal 7 7 3 2 2 2 2" xfId="28283"/>
    <cellStyle name="Normal 7 7 3 2 2 3" xfId="17897"/>
    <cellStyle name="Normal 7 7 3 2 2 4" xfId="23003"/>
    <cellStyle name="Normal 7 7 3 2 3" xfId="7500"/>
    <cellStyle name="Normal 7 7 3 2 3 2" xfId="25643"/>
    <cellStyle name="Normal 7 7 3 2 4" xfId="12789"/>
    <cellStyle name="Normal 7 7 3 2 5" xfId="15433"/>
    <cellStyle name="Normal 7 7 3 2 6" xfId="20363"/>
    <cellStyle name="Normal 7 7 3 3" xfId="3628"/>
    <cellStyle name="Normal 7 7 3 3 2" xfId="8909"/>
    <cellStyle name="Normal 7 7 3 3 2 2" xfId="27051"/>
    <cellStyle name="Normal 7 7 3 3 3" xfId="16665"/>
    <cellStyle name="Normal 7 7 3 3 4" xfId="21771"/>
    <cellStyle name="Normal 7 7 3 4" xfId="6268"/>
    <cellStyle name="Normal 7 7 3 4 2" xfId="24411"/>
    <cellStyle name="Normal 7 7 3 5" xfId="11557"/>
    <cellStyle name="Normal 7 7 3 6" xfId="14201"/>
    <cellStyle name="Normal 7 7 3 7" xfId="19131"/>
    <cellStyle name="Normal 7 7 4" xfId="1514"/>
    <cellStyle name="Normal 7 7 4 2" xfId="4156"/>
    <cellStyle name="Normal 7 7 4 2 2" xfId="9437"/>
    <cellStyle name="Normal 7 7 4 2 2 2" xfId="27579"/>
    <cellStyle name="Normal 7 7 4 2 3" xfId="17193"/>
    <cellStyle name="Normal 7 7 4 2 4" xfId="22299"/>
    <cellStyle name="Normal 7 7 4 3" xfId="6796"/>
    <cellStyle name="Normal 7 7 4 3 2" xfId="24939"/>
    <cellStyle name="Normal 7 7 4 4" xfId="12085"/>
    <cellStyle name="Normal 7 7 4 5" xfId="14729"/>
    <cellStyle name="Normal 7 7 4 6" xfId="19659"/>
    <cellStyle name="Normal 7 7 5" xfId="2923"/>
    <cellStyle name="Normal 7 7 5 2" xfId="8205"/>
    <cellStyle name="Normal 7 7 5 2 2" xfId="26347"/>
    <cellStyle name="Normal 7 7 5 3" xfId="15961"/>
    <cellStyle name="Normal 7 7 5 4" xfId="21067"/>
    <cellStyle name="Normal 7 7 6" xfId="5564"/>
    <cellStyle name="Normal 7 7 6 2" xfId="23707"/>
    <cellStyle name="Normal 7 7 7" xfId="10654"/>
    <cellStyle name="Normal 7 7 8" xfId="10862"/>
    <cellStyle name="Normal 7 7 9" xfId="13497"/>
    <cellStyle name="Normal 7 8" xfId="457"/>
    <cellStyle name="Normal 7 8 2" xfId="1162"/>
    <cellStyle name="Normal 7 8 2 2" xfId="2394"/>
    <cellStyle name="Normal 7 8 2 2 2" xfId="5036"/>
    <cellStyle name="Normal 7 8 2 2 2 2" xfId="10317"/>
    <cellStyle name="Normal 7 8 2 2 2 2 2" xfId="28459"/>
    <cellStyle name="Normal 7 8 2 2 2 3" xfId="18073"/>
    <cellStyle name="Normal 7 8 2 2 2 4" xfId="23179"/>
    <cellStyle name="Normal 7 8 2 2 3" xfId="7676"/>
    <cellStyle name="Normal 7 8 2 2 3 2" xfId="25819"/>
    <cellStyle name="Normal 7 8 2 2 4" xfId="12965"/>
    <cellStyle name="Normal 7 8 2 2 5" xfId="15609"/>
    <cellStyle name="Normal 7 8 2 2 6" xfId="20539"/>
    <cellStyle name="Normal 7 8 2 3" xfId="3804"/>
    <cellStyle name="Normal 7 8 2 3 2" xfId="9085"/>
    <cellStyle name="Normal 7 8 2 3 2 2" xfId="27227"/>
    <cellStyle name="Normal 7 8 2 3 3" xfId="16841"/>
    <cellStyle name="Normal 7 8 2 3 4" xfId="21947"/>
    <cellStyle name="Normal 7 8 2 4" xfId="6444"/>
    <cellStyle name="Normal 7 8 2 4 2" xfId="24587"/>
    <cellStyle name="Normal 7 8 2 5" xfId="11733"/>
    <cellStyle name="Normal 7 8 2 6" xfId="14377"/>
    <cellStyle name="Normal 7 8 2 7" xfId="19307"/>
    <cellStyle name="Normal 7 8 3" xfId="1690"/>
    <cellStyle name="Normal 7 8 3 2" xfId="4332"/>
    <cellStyle name="Normal 7 8 3 2 2" xfId="9613"/>
    <cellStyle name="Normal 7 8 3 2 2 2" xfId="27755"/>
    <cellStyle name="Normal 7 8 3 2 3" xfId="17369"/>
    <cellStyle name="Normal 7 8 3 2 4" xfId="22475"/>
    <cellStyle name="Normal 7 8 3 3" xfId="6972"/>
    <cellStyle name="Normal 7 8 3 3 2" xfId="25115"/>
    <cellStyle name="Normal 7 8 3 4" xfId="12261"/>
    <cellStyle name="Normal 7 8 3 5" xfId="14905"/>
    <cellStyle name="Normal 7 8 3 6" xfId="19835"/>
    <cellStyle name="Normal 7 8 4" xfId="3099"/>
    <cellStyle name="Normal 7 8 4 2" xfId="8381"/>
    <cellStyle name="Normal 7 8 4 2 2" xfId="26523"/>
    <cellStyle name="Normal 7 8 4 3" xfId="16137"/>
    <cellStyle name="Normal 7 8 4 4" xfId="21243"/>
    <cellStyle name="Normal 7 8 5" xfId="5740"/>
    <cellStyle name="Normal 7 8 5 2" xfId="23883"/>
    <cellStyle name="Normal 7 8 6" xfId="11033"/>
    <cellStyle name="Normal 7 8 7" xfId="13673"/>
    <cellStyle name="Normal 7 8 8" xfId="18603"/>
    <cellStyle name="Normal 7 9" xfId="810"/>
    <cellStyle name="Normal 7 9 2" xfId="2042"/>
    <cellStyle name="Normal 7 9 2 2" xfId="4684"/>
    <cellStyle name="Normal 7 9 2 2 2" xfId="9965"/>
    <cellStyle name="Normal 7 9 2 2 2 2" xfId="28107"/>
    <cellStyle name="Normal 7 9 2 2 3" xfId="17721"/>
    <cellStyle name="Normal 7 9 2 2 4" xfId="22827"/>
    <cellStyle name="Normal 7 9 2 3" xfId="7324"/>
    <cellStyle name="Normal 7 9 2 3 2" xfId="25467"/>
    <cellStyle name="Normal 7 9 2 4" xfId="12613"/>
    <cellStyle name="Normal 7 9 2 5" xfId="15257"/>
    <cellStyle name="Normal 7 9 2 6" xfId="20187"/>
    <cellStyle name="Normal 7 9 3" xfId="3452"/>
    <cellStyle name="Normal 7 9 3 2" xfId="8733"/>
    <cellStyle name="Normal 7 9 3 2 2" xfId="26875"/>
    <cellStyle name="Normal 7 9 3 3" xfId="16489"/>
    <cellStyle name="Normal 7 9 3 4" xfId="21595"/>
    <cellStyle name="Normal 7 9 4" xfId="6092"/>
    <cellStyle name="Normal 7 9 4 2" xfId="24235"/>
    <cellStyle name="Normal 7 9 5" xfId="11381"/>
    <cellStyle name="Normal 7 9 6" xfId="14025"/>
    <cellStyle name="Normal 7 9 7" xfId="18955"/>
    <cellStyle name="Normal 8" xfId="60"/>
    <cellStyle name="Normal 8 10" xfId="10675"/>
    <cellStyle name="Normal 8 11" xfId="13328"/>
    <cellStyle name="Normal 8 12" xfId="18257"/>
    <cellStyle name="Normal 8 2" xfId="192"/>
    <cellStyle name="Normal 8 2 10" xfId="13417"/>
    <cellStyle name="Normal 8 2 11" xfId="18347"/>
    <cellStyle name="Normal 8 2 2" xfId="377"/>
    <cellStyle name="Normal 8 2 2 2" xfId="730"/>
    <cellStyle name="Normal 8 2 2 2 2" xfId="1962"/>
    <cellStyle name="Normal 8 2 2 2 2 2" xfId="4604"/>
    <cellStyle name="Normal 8 2 2 2 2 2 2" xfId="9885"/>
    <cellStyle name="Normal 8 2 2 2 2 2 2 2" xfId="28027"/>
    <cellStyle name="Normal 8 2 2 2 2 2 3" xfId="17641"/>
    <cellStyle name="Normal 8 2 2 2 2 2 4" xfId="22747"/>
    <cellStyle name="Normal 8 2 2 2 2 3" xfId="7244"/>
    <cellStyle name="Normal 8 2 2 2 2 3 2" xfId="25387"/>
    <cellStyle name="Normal 8 2 2 2 2 4" xfId="12533"/>
    <cellStyle name="Normal 8 2 2 2 2 5" xfId="15177"/>
    <cellStyle name="Normal 8 2 2 2 2 6" xfId="20107"/>
    <cellStyle name="Normal 8 2 2 2 3" xfId="3372"/>
    <cellStyle name="Normal 8 2 2 2 3 2" xfId="8653"/>
    <cellStyle name="Normal 8 2 2 2 3 2 2" xfId="26795"/>
    <cellStyle name="Normal 8 2 2 2 3 3" xfId="16409"/>
    <cellStyle name="Normal 8 2 2 2 3 4" xfId="21515"/>
    <cellStyle name="Normal 8 2 2 2 4" xfId="6012"/>
    <cellStyle name="Normal 8 2 2 2 4 2" xfId="24155"/>
    <cellStyle name="Normal 8 2 2 2 5" xfId="11301"/>
    <cellStyle name="Normal 8 2 2 2 6" xfId="13945"/>
    <cellStyle name="Normal 8 2 2 2 7" xfId="18875"/>
    <cellStyle name="Normal 8 2 2 3" xfId="1082"/>
    <cellStyle name="Normal 8 2 2 3 2" xfId="2314"/>
    <cellStyle name="Normal 8 2 2 3 2 2" xfId="4956"/>
    <cellStyle name="Normal 8 2 2 3 2 2 2" xfId="10237"/>
    <cellStyle name="Normal 8 2 2 3 2 2 2 2" xfId="28379"/>
    <cellStyle name="Normal 8 2 2 3 2 2 3" xfId="17993"/>
    <cellStyle name="Normal 8 2 2 3 2 2 4" xfId="23099"/>
    <cellStyle name="Normal 8 2 2 3 2 3" xfId="7596"/>
    <cellStyle name="Normal 8 2 2 3 2 3 2" xfId="25739"/>
    <cellStyle name="Normal 8 2 2 3 2 4" xfId="12885"/>
    <cellStyle name="Normal 8 2 2 3 2 5" xfId="15529"/>
    <cellStyle name="Normal 8 2 2 3 2 6" xfId="20459"/>
    <cellStyle name="Normal 8 2 2 3 3" xfId="3724"/>
    <cellStyle name="Normal 8 2 2 3 3 2" xfId="9005"/>
    <cellStyle name="Normal 8 2 2 3 3 2 2" xfId="27147"/>
    <cellStyle name="Normal 8 2 2 3 3 3" xfId="16761"/>
    <cellStyle name="Normal 8 2 2 3 3 4" xfId="21867"/>
    <cellStyle name="Normal 8 2 2 3 4" xfId="6364"/>
    <cellStyle name="Normal 8 2 2 3 4 2" xfId="24507"/>
    <cellStyle name="Normal 8 2 2 3 5" xfId="11653"/>
    <cellStyle name="Normal 8 2 2 3 6" xfId="14297"/>
    <cellStyle name="Normal 8 2 2 3 7" xfId="19227"/>
    <cellStyle name="Normal 8 2 2 4" xfId="1610"/>
    <cellStyle name="Normal 8 2 2 4 2" xfId="4252"/>
    <cellStyle name="Normal 8 2 2 4 2 2" xfId="9533"/>
    <cellStyle name="Normal 8 2 2 4 2 2 2" xfId="27675"/>
    <cellStyle name="Normal 8 2 2 4 2 3" xfId="17289"/>
    <cellStyle name="Normal 8 2 2 4 2 4" xfId="22395"/>
    <cellStyle name="Normal 8 2 2 4 3" xfId="6892"/>
    <cellStyle name="Normal 8 2 2 4 3 2" xfId="25035"/>
    <cellStyle name="Normal 8 2 2 4 4" xfId="12181"/>
    <cellStyle name="Normal 8 2 2 4 5" xfId="14825"/>
    <cellStyle name="Normal 8 2 2 4 6" xfId="19755"/>
    <cellStyle name="Normal 8 2 2 5" xfId="3019"/>
    <cellStyle name="Normal 8 2 2 5 2" xfId="8301"/>
    <cellStyle name="Normal 8 2 2 5 2 2" xfId="26443"/>
    <cellStyle name="Normal 8 2 2 5 3" xfId="16057"/>
    <cellStyle name="Normal 8 2 2 5 4" xfId="21163"/>
    <cellStyle name="Normal 8 2 2 6" xfId="5660"/>
    <cellStyle name="Normal 8 2 2 6 2" xfId="23803"/>
    <cellStyle name="Normal 8 2 2 7" xfId="10954"/>
    <cellStyle name="Normal 8 2 2 8" xfId="13593"/>
    <cellStyle name="Normal 8 2 2 9" xfId="18523"/>
    <cellStyle name="Normal 8 2 3" xfId="553"/>
    <cellStyle name="Normal 8 2 3 2" xfId="1258"/>
    <cellStyle name="Normal 8 2 3 2 2" xfId="2490"/>
    <cellStyle name="Normal 8 2 3 2 2 2" xfId="5132"/>
    <cellStyle name="Normal 8 2 3 2 2 2 2" xfId="10413"/>
    <cellStyle name="Normal 8 2 3 2 2 2 2 2" xfId="28555"/>
    <cellStyle name="Normal 8 2 3 2 2 2 3" xfId="18169"/>
    <cellStyle name="Normal 8 2 3 2 2 2 4" xfId="23275"/>
    <cellStyle name="Normal 8 2 3 2 2 3" xfId="7772"/>
    <cellStyle name="Normal 8 2 3 2 2 3 2" xfId="25915"/>
    <cellStyle name="Normal 8 2 3 2 2 4" xfId="13061"/>
    <cellStyle name="Normal 8 2 3 2 2 5" xfId="15705"/>
    <cellStyle name="Normal 8 2 3 2 2 6" xfId="20635"/>
    <cellStyle name="Normal 8 2 3 2 3" xfId="3900"/>
    <cellStyle name="Normal 8 2 3 2 3 2" xfId="9181"/>
    <cellStyle name="Normal 8 2 3 2 3 2 2" xfId="27323"/>
    <cellStyle name="Normal 8 2 3 2 3 3" xfId="16937"/>
    <cellStyle name="Normal 8 2 3 2 3 4" xfId="22043"/>
    <cellStyle name="Normal 8 2 3 2 4" xfId="6540"/>
    <cellStyle name="Normal 8 2 3 2 4 2" xfId="24683"/>
    <cellStyle name="Normal 8 2 3 2 5" xfId="11829"/>
    <cellStyle name="Normal 8 2 3 2 6" xfId="14473"/>
    <cellStyle name="Normal 8 2 3 2 7" xfId="19403"/>
    <cellStyle name="Normal 8 2 3 3" xfId="1786"/>
    <cellStyle name="Normal 8 2 3 3 2" xfId="4428"/>
    <cellStyle name="Normal 8 2 3 3 2 2" xfId="9709"/>
    <cellStyle name="Normal 8 2 3 3 2 2 2" xfId="27851"/>
    <cellStyle name="Normal 8 2 3 3 2 3" xfId="17465"/>
    <cellStyle name="Normal 8 2 3 3 2 4" xfId="22571"/>
    <cellStyle name="Normal 8 2 3 3 3" xfId="7068"/>
    <cellStyle name="Normal 8 2 3 3 3 2" xfId="25211"/>
    <cellStyle name="Normal 8 2 3 3 4" xfId="12357"/>
    <cellStyle name="Normal 8 2 3 3 5" xfId="15001"/>
    <cellStyle name="Normal 8 2 3 3 6" xfId="19931"/>
    <cellStyle name="Normal 8 2 3 4" xfId="3195"/>
    <cellStyle name="Normal 8 2 3 4 2" xfId="8477"/>
    <cellStyle name="Normal 8 2 3 4 2 2" xfId="26619"/>
    <cellStyle name="Normal 8 2 3 4 3" xfId="16233"/>
    <cellStyle name="Normal 8 2 3 4 4" xfId="21339"/>
    <cellStyle name="Normal 8 2 3 5" xfId="5836"/>
    <cellStyle name="Normal 8 2 3 5 2" xfId="23979"/>
    <cellStyle name="Normal 8 2 3 6" xfId="11126"/>
    <cellStyle name="Normal 8 2 3 7" xfId="13769"/>
    <cellStyle name="Normal 8 2 3 8" xfId="18699"/>
    <cellStyle name="Normal 8 2 4" xfId="906"/>
    <cellStyle name="Normal 8 2 4 2" xfId="2138"/>
    <cellStyle name="Normal 8 2 4 2 2" xfId="4780"/>
    <cellStyle name="Normal 8 2 4 2 2 2" xfId="10061"/>
    <cellStyle name="Normal 8 2 4 2 2 2 2" xfId="28203"/>
    <cellStyle name="Normal 8 2 4 2 2 3" xfId="17817"/>
    <cellStyle name="Normal 8 2 4 2 2 4" xfId="22923"/>
    <cellStyle name="Normal 8 2 4 2 3" xfId="7420"/>
    <cellStyle name="Normal 8 2 4 2 3 2" xfId="25563"/>
    <cellStyle name="Normal 8 2 4 2 4" xfId="12709"/>
    <cellStyle name="Normal 8 2 4 2 5" xfId="15353"/>
    <cellStyle name="Normal 8 2 4 2 6" xfId="20283"/>
    <cellStyle name="Normal 8 2 4 3" xfId="3548"/>
    <cellStyle name="Normal 8 2 4 3 2" xfId="8829"/>
    <cellStyle name="Normal 8 2 4 3 2 2" xfId="26971"/>
    <cellStyle name="Normal 8 2 4 3 3" xfId="16585"/>
    <cellStyle name="Normal 8 2 4 3 4" xfId="21691"/>
    <cellStyle name="Normal 8 2 4 4" xfId="6188"/>
    <cellStyle name="Normal 8 2 4 4 2" xfId="24331"/>
    <cellStyle name="Normal 8 2 4 5" xfId="11477"/>
    <cellStyle name="Normal 8 2 4 6" xfId="14121"/>
    <cellStyle name="Normal 8 2 4 7" xfId="19051"/>
    <cellStyle name="Normal 8 2 5" xfId="1434"/>
    <cellStyle name="Normal 8 2 5 2" xfId="4076"/>
    <cellStyle name="Normal 8 2 5 2 2" xfId="9357"/>
    <cellStyle name="Normal 8 2 5 2 2 2" xfId="27499"/>
    <cellStyle name="Normal 8 2 5 2 3" xfId="17113"/>
    <cellStyle name="Normal 8 2 5 2 4" xfId="22219"/>
    <cellStyle name="Normal 8 2 5 3" xfId="6716"/>
    <cellStyle name="Normal 8 2 5 3 2" xfId="24859"/>
    <cellStyle name="Normal 8 2 5 4" xfId="12005"/>
    <cellStyle name="Normal 8 2 5 5" xfId="14649"/>
    <cellStyle name="Normal 8 2 5 6" xfId="19579"/>
    <cellStyle name="Normal 8 2 6" xfId="2666"/>
    <cellStyle name="Normal 8 2 6 2" xfId="5308"/>
    <cellStyle name="Normal 8 2 6 2 2" xfId="10589"/>
    <cellStyle name="Normal 8 2 6 2 2 2" xfId="28731"/>
    <cellStyle name="Normal 8 2 6 2 3" xfId="23451"/>
    <cellStyle name="Normal 8 2 6 3" xfId="7948"/>
    <cellStyle name="Normal 8 2 6 3 2" xfId="26091"/>
    <cellStyle name="Normal 8 2 6 4" xfId="13237"/>
    <cellStyle name="Normal 8 2 6 5" xfId="15881"/>
    <cellStyle name="Normal 8 2 6 6" xfId="20811"/>
    <cellStyle name="Normal 8 2 7" xfId="2843"/>
    <cellStyle name="Normal 8 2 7 2" xfId="8125"/>
    <cellStyle name="Normal 8 2 7 2 2" xfId="26267"/>
    <cellStyle name="Normal 8 2 7 3" xfId="20987"/>
    <cellStyle name="Normal 8 2 8" xfId="5484"/>
    <cellStyle name="Normal 8 2 8 2" xfId="23627"/>
    <cellStyle name="Normal 8 2 9" xfId="10777"/>
    <cellStyle name="Normal 8 3" xfId="289"/>
    <cellStyle name="Normal 8 3 2" xfId="641"/>
    <cellStyle name="Normal 8 3 2 2" xfId="1873"/>
    <cellStyle name="Normal 8 3 2 2 2" xfId="4515"/>
    <cellStyle name="Normal 8 3 2 2 2 2" xfId="9796"/>
    <cellStyle name="Normal 8 3 2 2 2 2 2" xfId="27938"/>
    <cellStyle name="Normal 8 3 2 2 2 3" xfId="17552"/>
    <cellStyle name="Normal 8 3 2 2 2 4" xfId="22658"/>
    <cellStyle name="Normal 8 3 2 2 3" xfId="7155"/>
    <cellStyle name="Normal 8 3 2 2 3 2" xfId="25298"/>
    <cellStyle name="Normal 8 3 2 2 4" xfId="12444"/>
    <cellStyle name="Normal 8 3 2 2 5" xfId="15088"/>
    <cellStyle name="Normal 8 3 2 2 6" xfId="20018"/>
    <cellStyle name="Normal 8 3 2 3" xfId="3283"/>
    <cellStyle name="Normal 8 3 2 3 2" xfId="8564"/>
    <cellStyle name="Normal 8 3 2 3 2 2" xfId="26706"/>
    <cellStyle name="Normal 8 3 2 3 3" xfId="16320"/>
    <cellStyle name="Normal 8 3 2 3 4" xfId="21426"/>
    <cellStyle name="Normal 8 3 2 4" xfId="5923"/>
    <cellStyle name="Normal 8 3 2 4 2" xfId="24066"/>
    <cellStyle name="Normal 8 3 2 5" xfId="11212"/>
    <cellStyle name="Normal 8 3 2 6" xfId="13856"/>
    <cellStyle name="Normal 8 3 2 7" xfId="18786"/>
    <cellStyle name="Normal 8 3 3" xfId="993"/>
    <cellStyle name="Normal 8 3 3 2" xfId="2225"/>
    <cellStyle name="Normal 8 3 3 2 2" xfId="4867"/>
    <cellStyle name="Normal 8 3 3 2 2 2" xfId="10148"/>
    <cellStyle name="Normal 8 3 3 2 2 2 2" xfId="28290"/>
    <cellStyle name="Normal 8 3 3 2 2 3" xfId="17904"/>
    <cellStyle name="Normal 8 3 3 2 2 4" xfId="23010"/>
    <cellStyle name="Normal 8 3 3 2 3" xfId="7507"/>
    <cellStyle name="Normal 8 3 3 2 3 2" xfId="25650"/>
    <cellStyle name="Normal 8 3 3 2 4" xfId="12796"/>
    <cellStyle name="Normal 8 3 3 2 5" xfId="15440"/>
    <cellStyle name="Normal 8 3 3 2 6" xfId="20370"/>
    <cellStyle name="Normal 8 3 3 3" xfId="3635"/>
    <cellStyle name="Normal 8 3 3 3 2" xfId="8916"/>
    <cellStyle name="Normal 8 3 3 3 2 2" xfId="27058"/>
    <cellStyle name="Normal 8 3 3 3 3" xfId="16672"/>
    <cellStyle name="Normal 8 3 3 3 4" xfId="21778"/>
    <cellStyle name="Normal 8 3 3 4" xfId="6275"/>
    <cellStyle name="Normal 8 3 3 4 2" xfId="24418"/>
    <cellStyle name="Normal 8 3 3 5" xfId="11564"/>
    <cellStyle name="Normal 8 3 3 6" xfId="14208"/>
    <cellStyle name="Normal 8 3 3 7" xfId="19138"/>
    <cellStyle name="Normal 8 3 4" xfId="1521"/>
    <cellStyle name="Normal 8 3 4 2" xfId="4163"/>
    <cellStyle name="Normal 8 3 4 2 2" xfId="9444"/>
    <cellStyle name="Normal 8 3 4 2 2 2" xfId="27586"/>
    <cellStyle name="Normal 8 3 4 2 3" xfId="17200"/>
    <cellStyle name="Normal 8 3 4 2 4" xfId="22306"/>
    <cellStyle name="Normal 8 3 4 3" xfId="6803"/>
    <cellStyle name="Normal 8 3 4 3 2" xfId="24946"/>
    <cellStyle name="Normal 8 3 4 4" xfId="12092"/>
    <cellStyle name="Normal 8 3 4 5" xfId="14736"/>
    <cellStyle name="Normal 8 3 4 6" xfId="19666"/>
    <cellStyle name="Normal 8 3 5" xfId="2930"/>
    <cellStyle name="Normal 8 3 5 2" xfId="8212"/>
    <cellStyle name="Normal 8 3 5 2 2" xfId="26354"/>
    <cellStyle name="Normal 8 3 5 3" xfId="15968"/>
    <cellStyle name="Normal 8 3 5 4" xfId="21074"/>
    <cellStyle name="Normal 8 3 6" xfId="5571"/>
    <cellStyle name="Normal 8 3 6 2" xfId="23714"/>
    <cellStyle name="Normal 8 3 7" xfId="10869"/>
    <cellStyle name="Normal 8 3 8" xfId="13504"/>
    <cellStyle name="Normal 8 3 9" xfId="18435"/>
    <cellStyle name="Normal 8 4" xfId="466"/>
    <cellStyle name="Normal 8 4 2" xfId="1171"/>
    <cellStyle name="Normal 8 4 2 2" xfId="2403"/>
    <cellStyle name="Normal 8 4 2 2 2" xfId="5045"/>
    <cellStyle name="Normal 8 4 2 2 2 2" xfId="10326"/>
    <cellStyle name="Normal 8 4 2 2 2 2 2" xfId="28468"/>
    <cellStyle name="Normal 8 4 2 2 2 3" xfId="18082"/>
    <cellStyle name="Normal 8 4 2 2 2 4" xfId="23188"/>
    <cellStyle name="Normal 8 4 2 2 3" xfId="7685"/>
    <cellStyle name="Normal 8 4 2 2 3 2" xfId="25828"/>
    <cellStyle name="Normal 8 4 2 2 4" xfId="12974"/>
    <cellStyle name="Normal 8 4 2 2 5" xfId="15618"/>
    <cellStyle name="Normal 8 4 2 2 6" xfId="20548"/>
    <cellStyle name="Normal 8 4 2 3" xfId="3813"/>
    <cellStyle name="Normal 8 4 2 3 2" xfId="9094"/>
    <cellStyle name="Normal 8 4 2 3 2 2" xfId="27236"/>
    <cellStyle name="Normal 8 4 2 3 3" xfId="16850"/>
    <cellStyle name="Normal 8 4 2 3 4" xfId="21956"/>
    <cellStyle name="Normal 8 4 2 4" xfId="6453"/>
    <cellStyle name="Normal 8 4 2 4 2" xfId="24596"/>
    <cellStyle name="Normal 8 4 2 5" xfId="11742"/>
    <cellStyle name="Normal 8 4 2 6" xfId="14386"/>
    <cellStyle name="Normal 8 4 2 7" xfId="19316"/>
    <cellStyle name="Normal 8 4 3" xfId="1699"/>
    <cellStyle name="Normal 8 4 3 2" xfId="4341"/>
    <cellStyle name="Normal 8 4 3 2 2" xfId="9622"/>
    <cellStyle name="Normal 8 4 3 2 2 2" xfId="27764"/>
    <cellStyle name="Normal 8 4 3 2 3" xfId="17378"/>
    <cellStyle name="Normal 8 4 3 2 4" xfId="22484"/>
    <cellStyle name="Normal 8 4 3 3" xfId="6981"/>
    <cellStyle name="Normal 8 4 3 3 2" xfId="25124"/>
    <cellStyle name="Normal 8 4 3 4" xfId="12270"/>
    <cellStyle name="Normal 8 4 3 5" xfId="14914"/>
    <cellStyle name="Normal 8 4 3 6" xfId="19844"/>
    <cellStyle name="Normal 8 4 4" xfId="3108"/>
    <cellStyle name="Normal 8 4 4 2" xfId="8390"/>
    <cellStyle name="Normal 8 4 4 2 2" xfId="26532"/>
    <cellStyle name="Normal 8 4 4 3" xfId="16146"/>
    <cellStyle name="Normal 8 4 4 4" xfId="21252"/>
    <cellStyle name="Normal 8 4 5" xfId="5749"/>
    <cellStyle name="Normal 8 4 5 2" xfId="23892"/>
    <cellStyle name="Normal 8 4 6" xfId="11042"/>
    <cellStyle name="Normal 8 4 7" xfId="13682"/>
    <cellStyle name="Normal 8 4 8" xfId="18612"/>
    <cellStyle name="Normal 8 5" xfId="819"/>
    <cellStyle name="Normal 8 5 2" xfId="2051"/>
    <cellStyle name="Normal 8 5 2 2" xfId="4693"/>
    <cellStyle name="Normal 8 5 2 2 2" xfId="9974"/>
    <cellStyle name="Normal 8 5 2 2 2 2" xfId="28116"/>
    <cellStyle name="Normal 8 5 2 2 3" xfId="17730"/>
    <cellStyle name="Normal 8 5 2 2 4" xfId="22836"/>
    <cellStyle name="Normal 8 5 2 3" xfId="7333"/>
    <cellStyle name="Normal 8 5 2 3 2" xfId="25476"/>
    <cellStyle name="Normal 8 5 2 4" xfId="12622"/>
    <cellStyle name="Normal 8 5 2 5" xfId="15266"/>
    <cellStyle name="Normal 8 5 2 6" xfId="20196"/>
    <cellStyle name="Normal 8 5 3" xfId="3461"/>
    <cellStyle name="Normal 8 5 3 2" xfId="8742"/>
    <cellStyle name="Normal 8 5 3 2 2" xfId="26884"/>
    <cellStyle name="Normal 8 5 3 3" xfId="16498"/>
    <cellStyle name="Normal 8 5 3 4" xfId="21604"/>
    <cellStyle name="Normal 8 5 4" xfId="6101"/>
    <cellStyle name="Normal 8 5 4 2" xfId="24244"/>
    <cellStyle name="Normal 8 5 5" xfId="11390"/>
    <cellStyle name="Normal 8 5 6" xfId="14034"/>
    <cellStyle name="Normal 8 5 7" xfId="18964"/>
    <cellStyle name="Normal 8 6" xfId="1345"/>
    <cellStyle name="Normal 8 6 2" xfId="3987"/>
    <cellStyle name="Normal 8 6 2 2" xfId="9268"/>
    <cellStyle name="Normal 8 6 2 2 2" xfId="27410"/>
    <cellStyle name="Normal 8 6 2 3" xfId="17024"/>
    <cellStyle name="Normal 8 6 2 4" xfId="22130"/>
    <cellStyle name="Normal 8 6 3" xfId="6627"/>
    <cellStyle name="Normal 8 6 3 2" xfId="24770"/>
    <cellStyle name="Normal 8 6 4" xfId="11916"/>
    <cellStyle name="Normal 8 6 5" xfId="14560"/>
    <cellStyle name="Normal 8 6 6" xfId="19490"/>
    <cellStyle name="Normal 8 7" xfId="2577"/>
    <cellStyle name="Normal 8 7 2" xfId="5219"/>
    <cellStyle name="Normal 8 7 2 2" xfId="10500"/>
    <cellStyle name="Normal 8 7 2 2 2" xfId="28642"/>
    <cellStyle name="Normal 8 7 2 3" xfId="23362"/>
    <cellStyle name="Normal 8 7 3" xfId="7859"/>
    <cellStyle name="Normal 8 7 3 2" xfId="26002"/>
    <cellStyle name="Normal 8 7 4" xfId="13148"/>
    <cellStyle name="Normal 8 7 5" xfId="15792"/>
    <cellStyle name="Normal 8 7 6" xfId="20722"/>
    <cellStyle name="Normal 8 8" xfId="2756"/>
    <cellStyle name="Normal 8 8 2" xfId="8038"/>
    <cellStyle name="Normal 8 8 2 2" xfId="26180"/>
    <cellStyle name="Normal 8 8 3" xfId="20900"/>
    <cellStyle name="Normal 8 9" xfId="5397"/>
    <cellStyle name="Normal 8 9 2" xfId="23540"/>
    <cellStyle name="Normal 9" xfId="76"/>
    <cellStyle name="Normal 9 10" xfId="10721"/>
    <cellStyle name="Normal 9 11" xfId="13344"/>
    <cellStyle name="Normal 9 12" xfId="18273"/>
    <cellStyle name="Normal 9 2" xfId="206"/>
    <cellStyle name="Normal 9 2 10" xfId="13431"/>
    <cellStyle name="Normal 9 2 11" xfId="18361"/>
    <cellStyle name="Normal 9 2 2" xfId="391"/>
    <cellStyle name="Normal 9 2 2 2" xfId="744"/>
    <cellStyle name="Normal 9 2 2 2 2" xfId="1976"/>
    <cellStyle name="Normal 9 2 2 2 2 2" xfId="4618"/>
    <cellStyle name="Normal 9 2 2 2 2 2 2" xfId="9899"/>
    <cellStyle name="Normal 9 2 2 2 2 2 2 2" xfId="28041"/>
    <cellStyle name="Normal 9 2 2 2 2 2 3" xfId="17655"/>
    <cellStyle name="Normal 9 2 2 2 2 2 4" xfId="22761"/>
    <cellStyle name="Normal 9 2 2 2 2 3" xfId="7258"/>
    <cellStyle name="Normal 9 2 2 2 2 3 2" xfId="25401"/>
    <cellStyle name="Normal 9 2 2 2 2 4" xfId="12547"/>
    <cellStyle name="Normal 9 2 2 2 2 5" xfId="15191"/>
    <cellStyle name="Normal 9 2 2 2 2 6" xfId="20121"/>
    <cellStyle name="Normal 9 2 2 2 3" xfId="3386"/>
    <cellStyle name="Normal 9 2 2 2 3 2" xfId="8667"/>
    <cellStyle name="Normal 9 2 2 2 3 2 2" xfId="26809"/>
    <cellStyle name="Normal 9 2 2 2 3 3" xfId="16423"/>
    <cellStyle name="Normal 9 2 2 2 3 4" xfId="21529"/>
    <cellStyle name="Normal 9 2 2 2 4" xfId="6026"/>
    <cellStyle name="Normal 9 2 2 2 4 2" xfId="24169"/>
    <cellStyle name="Normal 9 2 2 2 5" xfId="11315"/>
    <cellStyle name="Normal 9 2 2 2 6" xfId="13959"/>
    <cellStyle name="Normal 9 2 2 2 7" xfId="18889"/>
    <cellStyle name="Normal 9 2 2 3" xfId="1096"/>
    <cellStyle name="Normal 9 2 2 3 2" xfId="2328"/>
    <cellStyle name="Normal 9 2 2 3 2 2" xfId="4970"/>
    <cellStyle name="Normal 9 2 2 3 2 2 2" xfId="10251"/>
    <cellStyle name="Normal 9 2 2 3 2 2 2 2" xfId="28393"/>
    <cellStyle name="Normal 9 2 2 3 2 2 3" xfId="18007"/>
    <cellStyle name="Normal 9 2 2 3 2 2 4" xfId="23113"/>
    <cellStyle name="Normal 9 2 2 3 2 3" xfId="7610"/>
    <cellStyle name="Normal 9 2 2 3 2 3 2" xfId="25753"/>
    <cellStyle name="Normal 9 2 2 3 2 4" xfId="12899"/>
    <cellStyle name="Normal 9 2 2 3 2 5" xfId="15543"/>
    <cellStyle name="Normal 9 2 2 3 2 6" xfId="20473"/>
    <cellStyle name="Normal 9 2 2 3 3" xfId="3738"/>
    <cellStyle name="Normal 9 2 2 3 3 2" xfId="9019"/>
    <cellStyle name="Normal 9 2 2 3 3 2 2" xfId="27161"/>
    <cellStyle name="Normal 9 2 2 3 3 3" xfId="16775"/>
    <cellStyle name="Normal 9 2 2 3 3 4" xfId="21881"/>
    <cellStyle name="Normal 9 2 2 3 4" xfId="6378"/>
    <cellStyle name="Normal 9 2 2 3 4 2" xfId="24521"/>
    <cellStyle name="Normal 9 2 2 3 5" xfId="11667"/>
    <cellStyle name="Normal 9 2 2 3 6" xfId="14311"/>
    <cellStyle name="Normal 9 2 2 3 7" xfId="19241"/>
    <cellStyle name="Normal 9 2 2 4" xfId="1624"/>
    <cellStyle name="Normal 9 2 2 4 2" xfId="4266"/>
    <cellStyle name="Normal 9 2 2 4 2 2" xfId="9547"/>
    <cellStyle name="Normal 9 2 2 4 2 2 2" xfId="27689"/>
    <cellStyle name="Normal 9 2 2 4 2 3" xfId="17303"/>
    <cellStyle name="Normal 9 2 2 4 2 4" xfId="22409"/>
    <cellStyle name="Normal 9 2 2 4 3" xfId="6906"/>
    <cellStyle name="Normal 9 2 2 4 3 2" xfId="25049"/>
    <cellStyle name="Normal 9 2 2 4 4" xfId="12195"/>
    <cellStyle name="Normal 9 2 2 4 5" xfId="14839"/>
    <cellStyle name="Normal 9 2 2 4 6" xfId="19769"/>
    <cellStyle name="Normal 9 2 2 5" xfId="3033"/>
    <cellStyle name="Normal 9 2 2 5 2" xfId="8315"/>
    <cellStyle name="Normal 9 2 2 5 2 2" xfId="26457"/>
    <cellStyle name="Normal 9 2 2 5 3" xfId="16071"/>
    <cellStyle name="Normal 9 2 2 5 4" xfId="21177"/>
    <cellStyle name="Normal 9 2 2 6" xfId="5674"/>
    <cellStyle name="Normal 9 2 2 6 2" xfId="23817"/>
    <cellStyle name="Normal 9 2 2 7" xfId="10967"/>
    <cellStyle name="Normal 9 2 2 8" xfId="13607"/>
    <cellStyle name="Normal 9 2 2 9" xfId="18537"/>
    <cellStyle name="Normal 9 2 3" xfId="567"/>
    <cellStyle name="Normal 9 2 3 2" xfId="1272"/>
    <cellStyle name="Normal 9 2 3 2 2" xfId="2504"/>
    <cellStyle name="Normal 9 2 3 2 2 2" xfId="5146"/>
    <cellStyle name="Normal 9 2 3 2 2 2 2" xfId="10427"/>
    <cellStyle name="Normal 9 2 3 2 2 2 2 2" xfId="28569"/>
    <cellStyle name="Normal 9 2 3 2 2 2 3" xfId="18183"/>
    <cellStyle name="Normal 9 2 3 2 2 2 4" xfId="23289"/>
    <cellStyle name="Normal 9 2 3 2 2 3" xfId="7786"/>
    <cellStyle name="Normal 9 2 3 2 2 3 2" xfId="25929"/>
    <cellStyle name="Normal 9 2 3 2 2 4" xfId="13075"/>
    <cellStyle name="Normal 9 2 3 2 2 5" xfId="15719"/>
    <cellStyle name="Normal 9 2 3 2 2 6" xfId="20649"/>
    <cellStyle name="Normal 9 2 3 2 3" xfId="3914"/>
    <cellStyle name="Normal 9 2 3 2 3 2" xfId="9195"/>
    <cellStyle name="Normal 9 2 3 2 3 2 2" xfId="27337"/>
    <cellStyle name="Normal 9 2 3 2 3 3" xfId="16951"/>
    <cellStyle name="Normal 9 2 3 2 3 4" xfId="22057"/>
    <cellStyle name="Normal 9 2 3 2 4" xfId="6554"/>
    <cellStyle name="Normal 9 2 3 2 4 2" xfId="24697"/>
    <cellStyle name="Normal 9 2 3 2 5" xfId="11843"/>
    <cellStyle name="Normal 9 2 3 2 6" xfId="14487"/>
    <cellStyle name="Normal 9 2 3 2 7" xfId="19417"/>
    <cellStyle name="Normal 9 2 3 3" xfId="1800"/>
    <cellStyle name="Normal 9 2 3 3 2" xfId="4442"/>
    <cellStyle name="Normal 9 2 3 3 2 2" xfId="9723"/>
    <cellStyle name="Normal 9 2 3 3 2 2 2" xfId="27865"/>
    <cellStyle name="Normal 9 2 3 3 2 3" xfId="17479"/>
    <cellStyle name="Normal 9 2 3 3 2 4" xfId="22585"/>
    <cellStyle name="Normal 9 2 3 3 3" xfId="7082"/>
    <cellStyle name="Normal 9 2 3 3 3 2" xfId="25225"/>
    <cellStyle name="Normal 9 2 3 3 4" xfId="12371"/>
    <cellStyle name="Normal 9 2 3 3 5" xfId="15015"/>
    <cellStyle name="Normal 9 2 3 3 6" xfId="19945"/>
    <cellStyle name="Normal 9 2 3 4" xfId="3209"/>
    <cellStyle name="Normal 9 2 3 4 2" xfId="8491"/>
    <cellStyle name="Normal 9 2 3 4 2 2" xfId="26633"/>
    <cellStyle name="Normal 9 2 3 4 3" xfId="16247"/>
    <cellStyle name="Normal 9 2 3 4 4" xfId="21353"/>
    <cellStyle name="Normal 9 2 3 5" xfId="5850"/>
    <cellStyle name="Normal 9 2 3 5 2" xfId="23993"/>
    <cellStyle name="Normal 9 2 3 6" xfId="11139"/>
    <cellStyle name="Normal 9 2 3 7" xfId="13783"/>
    <cellStyle name="Normal 9 2 3 8" xfId="18713"/>
    <cellStyle name="Normal 9 2 4" xfId="920"/>
    <cellStyle name="Normal 9 2 4 2" xfId="2152"/>
    <cellStyle name="Normal 9 2 4 2 2" xfId="4794"/>
    <cellStyle name="Normal 9 2 4 2 2 2" xfId="10075"/>
    <cellStyle name="Normal 9 2 4 2 2 2 2" xfId="28217"/>
    <cellStyle name="Normal 9 2 4 2 2 3" xfId="17831"/>
    <cellStyle name="Normal 9 2 4 2 2 4" xfId="22937"/>
    <cellStyle name="Normal 9 2 4 2 3" xfId="7434"/>
    <cellStyle name="Normal 9 2 4 2 3 2" xfId="25577"/>
    <cellStyle name="Normal 9 2 4 2 4" xfId="12723"/>
    <cellStyle name="Normal 9 2 4 2 5" xfId="15367"/>
    <cellStyle name="Normal 9 2 4 2 6" xfId="20297"/>
    <cellStyle name="Normal 9 2 4 3" xfId="3562"/>
    <cellStyle name="Normal 9 2 4 3 2" xfId="8843"/>
    <cellStyle name="Normal 9 2 4 3 2 2" xfId="26985"/>
    <cellStyle name="Normal 9 2 4 3 3" xfId="16599"/>
    <cellStyle name="Normal 9 2 4 3 4" xfId="21705"/>
    <cellStyle name="Normal 9 2 4 4" xfId="6202"/>
    <cellStyle name="Normal 9 2 4 4 2" xfId="24345"/>
    <cellStyle name="Normal 9 2 4 5" xfId="11491"/>
    <cellStyle name="Normal 9 2 4 6" xfId="14135"/>
    <cellStyle name="Normal 9 2 4 7" xfId="19065"/>
    <cellStyle name="Normal 9 2 5" xfId="1448"/>
    <cellStyle name="Normal 9 2 5 2" xfId="4090"/>
    <cellStyle name="Normal 9 2 5 2 2" xfId="9371"/>
    <cellStyle name="Normal 9 2 5 2 2 2" xfId="27513"/>
    <cellStyle name="Normal 9 2 5 2 3" xfId="17127"/>
    <cellStyle name="Normal 9 2 5 2 4" xfId="22233"/>
    <cellStyle name="Normal 9 2 5 3" xfId="6730"/>
    <cellStyle name="Normal 9 2 5 3 2" xfId="24873"/>
    <cellStyle name="Normal 9 2 5 4" xfId="12019"/>
    <cellStyle name="Normal 9 2 5 5" xfId="14663"/>
    <cellStyle name="Normal 9 2 5 6" xfId="19593"/>
    <cellStyle name="Normal 9 2 6" xfId="2680"/>
    <cellStyle name="Normal 9 2 6 2" xfId="5322"/>
    <cellStyle name="Normal 9 2 6 2 2" xfId="10603"/>
    <cellStyle name="Normal 9 2 6 2 2 2" xfId="28745"/>
    <cellStyle name="Normal 9 2 6 2 3" xfId="23465"/>
    <cellStyle name="Normal 9 2 6 3" xfId="7962"/>
    <cellStyle name="Normal 9 2 6 3 2" xfId="26105"/>
    <cellStyle name="Normal 9 2 6 4" xfId="13251"/>
    <cellStyle name="Normal 9 2 6 5" xfId="15895"/>
    <cellStyle name="Normal 9 2 6 6" xfId="20825"/>
    <cellStyle name="Normal 9 2 7" xfId="2857"/>
    <cellStyle name="Normal 9 2 7 2" xfId="8139"/>
    <cellStyle name="Normal 9 2 7 2 2" xfId="26281"/>
    <cellStyle name="Normal 9 2 7 3" xfId="21001"/>
    <cellStyle name="Normal 9 2 8" xfId="5498"/>
    <cellStyle name="Normal 9 2 8 2" xfId="23641"/>
    <cellStyle name="Normal 9 2 9" xfId="10791"/>
    <cellStyle name="Normal 9 3" xfId="304"/>
    <cellStyle name="Normal 9 3 2" xfId="657"/>
    <cellStyle name="Normal 9 3 2 2" xfId="1889"/>
    <cellStyle name="Normal 9 3 2 2 2" xfId="4531"/>
    <cellStyle name="Normal 9 3 2 2 2 2" xfId="9812"/>
    <cellStyle name="Normal 9 3 2 2 2 2 2" xfId="27954"/>
    <cellStyle name="Normal 9 3 2 2 2 3" xfId="17568"/>
    <cellStyle name="Normal 9 3 2 2 2 4" xfId="22674"/>
    <cellStyle name="Normal 9 3 2 2 3" xfId="7171"/>
    <cellStyle name="Normal 9 3 2 2 3 2" xfId="25314"/>
    <cellStyle name="Normal 9 3 2 2 4" xfId="12460"/>
    <cellStyle name="Normal 9 3 2 2 5" xfId="15104"/>
    <cellStyle name="Normal 9 3 2 2 6" xfId="20034"/>
    <cellStyle name="Normal 9 3 2 3" xfId="3299"/>
    <cellStyle name="Normal 9 3 2 3 2" xfId="8580"/>
    <cellStyle name="Normal 9 3 2 3 2 2" xfId="26722"/>
    <cellStyle name="Normal 9 3 2 3 3" xfId="16336"/>
    <cellStyle name="Normal 9 3 2 3 4" xfId="21442"/>
    <cellStyle name="Normal 9 3 2 4" xfId="5939"/>
    <cellStyle name="Normal 9 3 2 4 2" xfId="24082"/>
    <cellStyle name="Normal 9 3 2 5" xfId="11228"/>
    <cellStyle name="Normal 9 3 2 6" xfId="13872"/>
    <cellStyle name="Normal 9 3 2 7" xfId="18802"/>
    <cellStyle name="Normal 9 3 3" xfId="1009"/>
    <cellStyle name="Normal 9 3 3 2" xfId="2241"/>
    <cellStyle name="Normal 9 3 3 2 2" xfId="4883"/>
    <cellStyle name="Normal 9 3 3 2 2 2" xfId="10164"/>
    <cellStyle name="Normal 9 3 3 2 2 2 2" xfId="28306"/>
    <cellStyle name="Normal 9 3 3 2 2 3" xfId="17920"/>
    <cellStyle name="Normal 9 3 3 2 2 4" xfId="23026"/>
    <cellStyle name="Normal 9 3 3 2 3" xfId="7523"/>
    <cellStyle name="Normal 9 3 3 2 3 2" xfId="25666"/>
    <cellStyle name="Normal 9 3 3 2 4" xfId="12812"/>
    <cellStyle name="Normal 9 3 3 2 5" xfId="15456"/>
    <cellStyle name="Normal 9 3 3 2 6" xfId="20386"/>
    <cellStyle name="Normal 9 3 3 3" xfId="3651"/>
    <cellStyle name="Normal 9 3 3 3 2" xfId="8932"/>
    <cellStyle name="Normal 9 3 3 3 2 2" xfId="27074"/>
    <cellStyle name="Normal 9 3 3 3 3" xfId="16688"/>
    <cellStyle name="Normal 9 3 3 3 4" xfId="21794"/>
    <cellStyle name="Normal 9 3 3 4" xfId="6291"/>
    <cellStyle name="Normal 9 3 3 4 2" xfId="24434"/>
    <cellStyle name="Normal 9 3 3 5" xfId="11580"/>
    <cellStyle name="Normal 9 3 3 6" xfId="14224"/>
    <cellStyle name="Normal 9 3 3 7" xfId="19154"/>
    <cellStyle name="Normal 9 3 4" xfId="1537"/>
    <cellStyle name="Normal 9 3 4 2" xfId="4179"/>
    <cellStyle name="Normal 9 3 4 2 2" xfId="9460"/>
    <cellStyle name="Normal 9 3 4 2 2 2" xfId="27602"/>
    <cellStyle name="Normal 9 3 4 2 3" xfId="17216"/>
    <cellStyle name="Normal 9 3 4 2 4" xfId="22322"/>
    <cellStyle name="Normal 9 3 4 3" xfId="6819"/>
    <cellStyle name="Normal 9 3 4 3 2" xfId="24962"/>
    <cellStyle name="Normal 9 3 4 4" xfId="12108"/>
    <cellStyle name="Normal 9 3 4 5" xfId="14752"/>
    <cellStyle name="Normal 9 3 4 6" xfId="19682"/>
    <cellStyle name="Normal 9 3 5" xfId="2946"/>
    <cellStyle name="Normal 9 3 5 2" xfId="8228"/>
    <cellStyle name="Normal 9 3 5 2 2" xfId="26370"/>
    <cellStyle name="Normal 9 3 5 3" xfId="15984"/>
    <cellStyle name="Normal 9 3 5 4" xfId="21090"/>
    <cellStyle name="Normal 9 3 6" xfId="5587"/>
    <cellStyle name="Normal 9 3 6 2" xfId="23730"/>
    <cellStyle name="Normal 9 3 7" xfId="10882"/>
    <cellStyle name="Normal 9 3 8" xfId="13520"/>
    <cellStyle name="Normal 9 3 9" xfId="18450"/>
    <cellStyle name="Normal 9 4" xfId="482"/>
    <cellStyle name="Normal 9 4 2" xfId="1187"/>
    <cellStyle name="Normal 9 4 2 2" xfId="2419"/>
    <cellStyle name="Normal 9 4 2 2 2" xfId="5061"/>
    <cellStyle name="Normal 9 4 2 2 2 2" xfId="10342"/>
    <cellStyle name="Normal 9 4 2 2 2 2 2" xfId="28484"/>
    <cellStyle name="Normal 9 4 2 2 2 3" xfId="18098"/>
    <cellStyle name="Normal 9 4 2 2 2 4" xfId="23204"/>
    <cellStyle name="Normal 9 4 2 2 3" xfId="7701"/>
    <cellStyle name="Normal 9 4 2 2 3 2" xfId="25844"/>
    <cellStyle name="Normal 9 4 2 2 4" xfId="12990"/>
    <cellStyle name="Normal 9 4 2 2 5" xfId="15634"/>
    <cellStyle name="Normal 9 4 2 2 6" xfId="20564"/>
    <cellStyle name="Normal 9 4 2 3" xfId="3829"/>
    <cellStyle name="Normal 9 4 2 3 2" xfId="9110"/>
    <cellStyle name="Normal 9 4 2 3 2 2" xfId="27252"/>
    <cellStyle name="Normal 9 4 2 3 3" xfId="16866"/>
    <cellStyle name="Normal 9 4 2 3 4" xfId="21972"/>
    <cellStyle name="Normal 9 4 2 4" xfId="6469"/>
    <cellStyle name="Normal 9 4 2 4 2" xfId="24612"/>
    <cellStyle name="Normal 9 4 2 5" xfId="11758"/>
    <cellStyle name="Normal 9 4 2 6" xfId="14402"/>
    <cellStyle name="Normal 9 4 2 7" xfId="19332"/>
    <cellStyle name="Normal 9 4 3" xfId="1715"/>
    <cellStyle name="Normal 9 4 3 2" xfId="4357"/>
    <cellStyle name="Normal 9 4 3 2 2" xfId="9638"/>
    <cellStyle name="Normal 9 4 3 2 2 2" xfId="27780"/>
    <cellStyle name="Normal 9 4 3 2 3" xfId="17394"/>
    <cellStyle name="Normal 9 4 3 2 4" xfId="22500"/>
    <cellStyle name="Normal 9 4 3 3" xfId="6997"/>
    <cellStyle name="Normal 9 4 3 3 2" xfId="25140"/>
    <cellStyle name="Normal 9 4 3 4" xfId="12286"/>
    <cellStyle name="Normal 9 4 3 5" xfId="14930"/>
    <cellStyle name="Normal 9 4 3 6" xfId="19860"/>
    <cellStyle name="Normal 9 4 4" xfId="3124"/>
    <cellStyle name="Normal 9 4 4 2" xfId="8406"/>
    <cellStyle name="Normal 9 4 4 2 2" xfId="26548"/>
    <cellStyle name="Normal 9 4 4 3" xfId="16162"/>
    <cellStyle name="Normal 9 4 4 4" xfId="21268"/>
    <cellStyle name="Normal 9 4 5" xfId="5765"/>
    <cellStyle name="Normal 9 4 5 2" xfId="23908"/>
    <cellStyle name="Normal 9 4 6" xfId="11056"/>
    <cellStyle name="Normal 9 4 7" xfId="13698"/>
    <cellStyle name="Normal 9 4 8" xfId="18628"/>
    <cellStyle name="Normal 9 5" xfId="835"/>
    <cellStyle name="Normal 9 5 2" xfId="2067"/>
    <cellStyle name="Normal 9 5 2 2" xfId="4709"/>
    <cellStyle name="Normal 9 5 2 2 2" xfId="9990"/>
    <cellStyle name="Normal 9 5 2 2 2 2" xfId="28132"/>
    <cellStyle name="Normal 9 5 2 2 3" xfId="17746"/>
    <cellStyle name="Normal 9 5 2 2 4" xfId="22852"/>
    <cellStyle name="Normal 9 5 2 3" xfId="7349"/>
    <cellStyle name="Normal 9 5 2 3 2" xfId="25492"/>
    <cellStyle name="Normal 9 5 2 4" xfId="12638"/>
    <cellStyle name="Normal 9 5 2 5" xfId="15282"/>
    <cellStyle name="Normal 9 5 2 6" xfId="20212"/>
    <cellStyle name="Normal 9 5 3" xfId="3477"/>
    <cellStyle name="Normal 9 5 3 2" xfId="8758"/>
    <cellStyle name="Normal 9 5 3 2 2" xfId="26900"/>
    <cellStyle name="Normal 9 5 3 3" xfId="16514"/>
    <cellStyle name="Normal 9 5 3 4" xfId="21620"/>
    <cellStyle name="Normal 9 5 4" xfId="6117"/>
    <cellStyle name="Normal 9 5 4 2" xfId="24260"/>
    <cellStyle name="Normal 9 5 5" xfId="11406"/>
    <cellStyle name="Normal 9 5 6" xfId="14050"/>
    <cellStyle name="Normal 9 5 7" xfId="18980"/>
    <cellStyle name="Normal 9 6" xfId="1361"/>
    <cellStyle name="Normal 9 6 2" xfId="4003"/>
    <cellStyle name="Normal 9 6 2 2" xfId="9284"/>
    <cellStyle name="Normal 9 6 2 2 2" xfId="27426"/>
    <cellStyle name="Normal 9 6 2 3" xfId="17040"/>
    <cellStyle name="Normal 9 6 2 4" xfId="22146"/>
    <cellStyle name="Normal 9 6 3" xfId="6643"/>
    <cellStyle name="Normal 9 6 3 2" xfId="24786"/>
    <cellStyle name="Normal 9 6 4" xfId="11932"/>
    <cellStyle name="Normal 9 6 5" xfId="14576"/>
    <cellStyle name="Normal 9 6 6" xfId="19506"/>
    <cellStyle name="Normal 9 7" xfId="2593"/>
    <cellStyle name="Normal 9 7 2" xfId="5235"/>
    <cellStyle name="Normal 9 7 2 2" xfId="10516"/>
    <cellStyle name="Normal 9 7 2 2 2" xfId="28658"/>
    <cellStyle name="Normal 9 7 2 3" xfId="23378"/>
    <cellStyle name="Normal 9 7 3" xfId="7875"/>
    <cellStyle name="Normal 9 7 3 2" xfId="26018"/>
    <cellStyle name="Normal 9 7 4" xfId="13164"/>
    <cellStyle name="Normal 9 7 5" xfId="15808"/>
    <cellStyle name="Normal 9 7 6" xfId="20738"/>
    <cellStyle name="Normal 9 8" xfId="2772"/>
    <cellStyle name="Normal 9 8 2" xfId="8054"/>
    <cellStyle name="Normal 9 8 2 2" xfId="26196"/>
    <cellStyle name="Normal 9 8 3" xfId="20916"/>
    <cellStyle name="Normal 9 9" xfId="5413"/>
    <cellStyle name="Normal 9 9 2" xfId="23556"/>
    <cellStyle name="Pourcentage 2" xfId="108"/>
    <cellStyle name="Pourcentage 3" xfId="109"/>
    <cellStyle name="Pourcentage 4" xfId="144"/>
    <cellStyle name="Pourcentage 4 10" xfId="10685"/>
    <cellStyle name="Pourcentage 4 11" xfId="13383"/>
    <cellStyle name="Pourcentage 4 12" xfId="18312"/>
    <cellStyle name="Pourcentage 4 2" xfId="245"/>
    <cellStyle name="Pourcentage 4 2 10" xfId="13470"/>
    <cellStyle name="Pourcentage 4 2 11" xfId="18400"/>
    <cellStyle name="Pourcentage 4 2 2" xfId="430"/>
    <cellStyle name="Pourcentage 4 2 2 2" xfId="783"/>
    <cellStyle name="Pourcentage 4 2 2 2 2" xfId="2015"/>
    <cellStyle name="Pourcentage 4 2 2 2 2 2" xfId="4657"/>
    <cellStyle name="Pourcentage 4 2 2 2 2 2 2" xfId="9938"/>
    <cellStyle name="Pourcentage 4 2 2 2 2 2 2 2" xfId="28080"/>
    <cellStyle name="Pourcentage 4 2 2 2 2 2 3" xfId="17694"/>
    <cellStyle name="Pourcentage 4 2 2 2 2 2 4" xfId="22800"/>
    <cellStyle name="Pourcentage 4 2 2 2 2 3" xfId="7297"/>
    <cellStyle name="Pourcentage 4 2 2 2 2 3 2" xfId="25440"/>
    <cellStyle name="Pourcentage 4 2 2 2 2 4" xfId="12586"/>
    <cellStyle name="Pourcentage 4 2 2 2 2 5" xfId="15230"/>
    <cellStyle name="Pourcentage 4 2 2 2 2 6" xfId="20160"/>
    <cellStyle name="Pourcentage 4 2 2 2 3" xfId="3425"/>
    <cellStyle name="Pourcentage 4 2 2 2 3 2" xfId="8706"/>
    <cellStyle name="Pourcentage 4 2 2 2 3 2 2" xfId="26848"/>
    <cellStyle name="Pourcentage 4 2 2 2 3 3" xfId="16462"/>
    <cellStyle name="Pourcentage 4 2 2 2 3 4" xfId="21568"/>
    <cellStyle name="Pourcentage 4 2 2 2 4" xfId="6065"/>
    <cellStyle name="Pourcentage 4 2 2 2 4 2" xfId="24208"/>
    <cellStyle name="Pourcentage 4 2 2 2 5" xfId="11354"/>
    <cellStyle name="Pourcentage 4 2 2 2 6" xfId="13998"/>
    <cellStyle name="Pourcentage 4 2 2 2 7" xfId="18928"/>
    <cellStyle name="Pourcentage 4 2 2 3" xfId="1135"/>
    <cellStyle name="Pourcentage 4 2 2 3 2" xfId="2367"/>
    <cellStyle name="Pourcentage 4 2 2 3 2 2" xfId="5009"/>
    <cellStyle name="Pourcentage 4 2 2 3 2 2 2" xfId="10290"/>
    <cellStyle name="Pourcentage 4 2 2 3 2 2 2 2" xfId="28432"/>
    <cellStyle name="Pourcentage 4 2 2 3 2 2 3" xfId="18046"/>
    <cellStyle name="Pourcentage 4 2 2 3 2 2 4" xfId="23152"/>
    <cellStyle name="Pourcentage 4 2 2 3 2 3" xfId="7649"/>
    <cellStyle name="Pourcentage 4 2 2 3 2 3 2" xfId="25792"/>
    <cellStyle name="Pourcentage 4 2 2 3 2 4" xfId="12938"/>
    <cellStyle name="Pourcentage 4 2 2 3 2 5" xfId="15582"/>
    <cellStyle name="Pourcentage 4 2 2 3 2 6" xfId="20512"/>
    <cellStyle name="Pourcentage 4 2 2 3 3" xfId="3777"/>
    <cellStyle name="Pourcentage 4 2 2 3 3 2" xfId="9058"/>
    <cellStyle name="Pourcentage 4 2 2 3 3 2 2" xfId="27200"/>
    <cellStyle name="Pourcentage 4 2 2 3 3 3" xfId="16814"/>
    <cellStyle name="Pourcentage 4 2 2 3 3 4" xfId="21920"/>
    <cellStyle name="Pourcentage 4 2 2 3 4" xfId="6417"/>
    <cellStyle name="Pourcentage 4 2 2 3 4 2" xfId="24560"/>
    <cellStyle name="Pourcentage 4 2 2 3 5" xfId="11706"/>
    <cellStyle name="Pourcentage 4 2 2 3 6" xfId="14350"/>
    <cellStyle name="Pourcentage 4 2 2 3 7" xfId="19280"/>
    <cellStyle name="Pourcentage 4 2 2 4" xfId="1663"/>
    <cellStyle name="Pourcentage 4 2 2 4 2" xfId="4305"/>
    <cellStyle name="Pourcentage 4 2 2 4 2 2" xfId="9586"/>
    <cellStyle name="Pourcentage 4 2 2 4 2 2 2" xfId="27728"/>
    <cellStyle name="Pourcentage 4 2 2 4 2 3" xfId="17342"/>
    <cellStyle name="Pourcentage 4 2 2 4 2 4" xfId="22448"/>
    <cellStyle name="Pourcentage 4 2 2 4 3" xfId="6945"/>
    <cellStyle name="Pourcentage 4 2 2 4 3 2" xfId="25088"/>
    <cellStyle name="Pourcentage 4 2 2 4 4" xfId="12234"/>
    <cellStyle name="Pourcentage 4 2 2 4 5" xfId="14878"/>
    <cellStyle name="Pourcentage 4 2 2 4 6" xfId="19808"/>
    <cellStyle name="Pourcentage 4 2 2 5" xfId="3072"/>
    <cellStyle name="Pourcentage 4 2 2 5 2" xfId="8354"/>
    <cellStyle name="Pourcentage 4 2 2 5 2 2" xfId="26496"/>
    <cellStyle name="Pourcentage 4 2 2 5 3" xfId="16110"/>
    <cellStyle name="Pourcentage 4 2 2 5 4" xfId="21216"/>
    <cellStyle name="Pourcentage 4 2 2 6" xfId="5713"/>
    <cellStyle name="Pourcentage 4 2 2 6 2" xfId="23856"/>
    <cellStyle name="Pourcentage 4 2 2 7" xfId="11006"/>
    <cellStyle name="Pourcentage 4 2 2 8" xfId="13646"/>
    <cellStyle name="Pourcentage 4 2 2 9" xfId="18576"/>
    <cellStyle name="Pourcentage 4 2 3" xfId="606"/>
    <cellStyle name="Pourcentage 4 2 3 2" xfId="1311"/>
    <cellStyle name="Pourcentage 4 2 3 2 2" xfId="2543"/>
    <cellStyle name="Pourcentage 4 2 3 2 2 2" xfId="5185"/>
    <cellStyle name="Pourcentage 4 2 3 2 2 2 2" xfId="10466"/>
    <cellStyle name="Pourcentage 4 2 3 2 2 2 2 2" xfId="28608"/>
    <cellStyle name="Pourcentage 4 2 3 2 2 2 3" xfId="18222"/>
    <cellStyle name="Pourcentage 4 2 3 2 2 2 4" xfId="23328"/>
    <cellStyle name="Pourcentage 4 2 3 2 2 3" xfId="7825"/>
    <cellStyle name="Pourcentage 4 2 3 2 2 3 2" xfId="25968"/>
    <cellStyle name="Pourcentage 4 2 3 2 2 4" xfId="13114"/>
    <cellStyle name="Pourcentage 4 2 3 2 2 5" xfId="15758"/>
    <cellStyle name="Pourcentage 4 2 3 2 2 6" xfId="20688"/>
    <cellStyle name="Pourcentage 4 2 3 2 3" xfId="3953"/>
    <cellStyle name="Pourcentage 4 2 3 2 3 2" xfId="9234"/>
    <cellStyle name="Pourcentage 4 2 3 2 3 2 2" xfId="27376"/>
    <cellStyle name="Pourcentage 4 2 3 2 3 3" xfId="16990"/>
    <cellStyle name="Pourcentage 4 2 3 2 3 4" xfId="22096"/>
    <cellStyle name="Pourcentage 4 2 3 2 4" xfId="6593"/>
    <cellStyle name="Pourcentage 4 2 3 2 4 2" xfId="24736"/>
    <cellStyle name="Pourcentage 4 2 3 2 5" xfId="11882"/>
    <cellStyle name="Pourcentage 4 2 3 2 6" xfId="14526"/>
    <cellStyle name="Pourcentage 4 2 3 2 7" xfId="19456"/>
    <cellStyle name="Pourcentage 4 2 3 3" xfId="1839"/>
    <cellStyle name="Pourcentage 4 2 3 3 2" xfId="4481"/>
    <cellStyle name="Pourcentage 4 2 3 3 2 2" xfId="9762"/>
    <cellStyle name="Pourcentage 4 2 3 3 2 2 2" xfId="27904"/>
    <cellStyle name="Pourcentage 4 2 3 3 2 3" xfId="17518"/>
    <cellStyle name="Pourcentage 4 2 3 3 2 4" xfId="22624"/>
    <cellStyle name="Pourcentage 4 2 3 3 3" xfId="7121"/>
    <cellStyle name="Pourcentage 4 2 3 3 3 2" xfId="25264"/>
    <cellStyle name="Pourcentage 4 2 3 3 4" xfId="12410"/>
    <cellStyle name="Pourcentage 4 2 3 3 5" xfId="15054"/>
    <cellStyle name="Pourcentage 4 2 3 3 6" xfId="19984"/>
    <cellStyle name="Pourcentage 4 2 3 4" xfId="3248"/>
    <cellStyle name="Pourcentage 4 2 3 4 2" xfId="8530"/>
    <cellStyle name="Pourcentage 4 2 3 4 2 2" xfId="26672"/>
    <cellStyle name="Pourcentage 4 2 3 4 3" xfId="16286"/>
    <cellStyle name="Pourcentage 4 2 3 4 4" xfId="21392"/>
    <cellStyle name="Pourcentage 4 2 3 5" xfId="5889"/>
    <cellStyle name="Pourcentage 4 2 3 5 2" xfId="24032"/>
    <cellStyle name="Pourcentage 4 2 3 6" xfId="11178"/>
    <cellStyle name="Pourcentage 4 2 3 7" xfId="13822"/>
    <cellStyle name="Pourcentage 4 2 3 8" xfId="18752"/>
    <cellStyle name="Pourcentage 4 2 4" xfId="959"/>
    <cellStyle name="Pourcentage 4 2 4 2" xfId="2191"/>
    <cellStyle name="Pourcentage 4 2 4 2 2" xfId="4833"/>
    <cellStyle name="Pourcentage 4 2 4 2 2 2" xfId="10114"/>
    <cellStyle name="Pourcentage 4 2 4 2 2 2 2" xfId="28256"/>
    <cellStyle name="Pourcentage 4 2 4 2 2 3" xfId="17870"/>
    <cellStyle name="Pourcentage 4 2 4 2 2 4" xfId="22976"/>
    <cellStyle name="Pourcentage 4 2 4 2 3" xfId="7473"/>
    <cellStyle name="Pourcentage 4 2 4 2 3 2" xfId="25616"/>
    <cellStyle name="Pourcentage 4 2 4 2 4" xfId="12762"/>
    <cellStyle name="Pourcentage 4 2 4 2 5" xfId="15406"/>
    <cellStyle name="Pourcentage 4 2 4 2 6" xfId="20336"/>
    <cellStyle name="Pourcentage 4 2 4 3" xfId="3601"/>
    <cellStyle name="Pourcentage 4 2 4 3 2" xfId="8882"/>
    <cellStyle name="Pourcentage 4 2 4 3 2 2" xfId="27024"/>
    <cellStyle name="Pourcentage 4 2 4 3 3" xfId="16638"/>
    <cellStyle name="Pourcentage 4 2 4 3 4" xfId="21744"/>
    <cellStyle name="Pourcentage 4 2 4 4" xfId="6241"/>
    <cellStyle name="Pourcentage 4 2 4 4 2" xfId="24384"/>
    <cellStyle name="Pourcentage 4 2 4 5" xfId="11530"/>
    <cellStyle name="Pourcentage 4 2 4 6" xfId="14174"/>
    <cellStyle name="Pourcentage 4 2 4 7" xfId="19104"/>
    <cellStyle name="Pourcentage 4 2 5" xfId="1487"/>
    <cellStyle name="Pourcentage 4 2 5 2" xfId="4129"/>
    <cellStyle name="Pourcentage 4 2 5 2 2" xfId="9410"/>
    <cellStyle name="Pourcentage 4 2 5 2 2 2" xfId="27552"/>
    <cellStyle name="Pourcentage 4 2 5 2 3" xfId="17166"/>
    <cellStyle name="Pourcentage 4 2 5 2 4" xfId="22272"/>
    <cellStyle name="Pourcentage 4 2 5 3" xfId="6769"/>
    <cellStyle name="Pourcentage 4 2 5 3 2" xfId="24912"/>
    <cellStyle name="Pourcentage 4 2 5 4" xfId="12058"/>
    <cellStyle name="Pourcentage 4 2 5 5" xfId="14702"/>
    <cellStyle name="Pourcentage 4 2 5 6" xfId="19632"/>
    <cellStyle name="Pourcentage 4 2 6" xfId="2719"/>
    <cellStyle name="Pourcentage 4 2 6 2" xfId="5361"/>
    <cellStyle name="Pourcentage 4 2 6 2 2" xfId="10642"/>
    <cellStyle name="Pourcentage 4 2 6 2 2 2" xfId="28784"/>
    <cellStyle name="Pourcentage 4 2 6 2 3" xfId="23504"/>
    <cellStyle name="Pourcentage 4 2 6 3" xfId="8001"/>
    <cellStyle name="Pourcentage 4 2 6 3 2" xfId="26144"/>
    <cellStyle name="Pourcentage 4 2 6 4" xfId="13290"/>
    <cellStyle name="Pourcentage 4 2 6 5" xfId="15934"/>
    <cellStyle name="Pourcentage 4 2 6 6" xfId="20864"/>
    <cellStyle name="Pourcentage 4 2 7" xfId="2896"/>
    <cellStyle name="Pourcentage 4 2 7 2" xfId="8178"/>
    <cellStyle name="Pourcentage 4 2 7 2 2" xfId="26320"/>
    <cellStyle name="Pourcentage 4 2 7 3" xfId="21040"/>
    <cellStyle name="Pourcentage 4 2 8" xfId="5537"/>
    <cellStyle name="Pourcentage 4 2 8 2" xfId="23680"/>
    <cellStyle name="Pourcentage 4 2 9" xfId="10830"/>
    <cellStyle name="Pourcentage 4 3" xfId="343"/>
    <cellStyle name="Pourcentage 4 3 2" xfId="696"/>
    <cellStyle name="Pourcentage 4 3 2 2" xfId="1928"/>
    <cellStyle name="Pourcentage 4 3 2 2 2" xfId="4570"/>
    <cellStyle name="Pourcentage 4 3 2 2 2 2" xfId="9851"/>
    <cellStyle name="Pourcentage 4 3 2 2 2 2 2" xfId="27993"/>
    <cellStyle name="Pourcentage 4 3 2 2 2 3" xfId="17607"/>
    <cellStyle name="Pourcentage 4 3 2 2 2 4" xfId="22713"/>
    <cellStyle name="Pourcentage 4 3 2 2 3" xfId="7210"/>
    <cellStyle name="Pourcentage 4 3 2 2 3 2" xfId="25353"/>
    <cellStyle name="Pourcentage 4 3 2 2 4" xfId="12499"/>
    <cellStyle name="Pourcentage 4 3 2 2 5" xfId="15143"/>
    <cellStyle name="Pourcentage 4 3 2 2 6" xfId="20073"/>
    <cellStyle name="Pourcentage 4 3 2 3" xfId="3338"/>
    <cellStyle name="Pourcentage 4 3 2 3 2" xfId="8619"/>
    <cellStyle name="Pourcentage 4 3 2 3 2 2" xfId="26761"/>
    <cellStyle name="Pourcentage 4 3 2 3 3" xfId="16375"/>
    <cellStyle name="Pourcentage 4 3 2 3 4" xfId="21481"/>
    <cellStyle name="Pourcentage 4 3 2 4" xfId="5978"/>
    <cellStyle name="Pourcentage 4 3 2 4 2" xfId="24121"/>
    <cellStyle name="Pourcentage 4 3 2 5" xfId="11267"/>
    <cellStyle name="Pourcentage 4 3 2 6" xfId="13911"/>
    <cellStyle name="Pourcentage 4 3 2 7" xfId="18841"/>
    <cellStyle name="Pourcentage 4 3 3" xfId="1048"/>
    <cellStyle name="Pourcentage 4 3 3 2" xfId="2280"/>
    <cellStyle name="Pourcentage 4 3 3 2 2" xfId="4922"/>
    <cellStyle name="Pourcentage 4 3 3 2 2 2" xfId="10203"/>
    <cellStyle name="Pourcentage 4 3 3 2 2 2 2" xfId="28345"/>
    <cellStyle name="Pourcentage 4 3 3 2 2 3" xfId="17959"/>
    <cellStyle name="Pourcentage 4 3 3 2 2 4" xfId="23065"/>
    <cellStyle name="Pourcentage 4 3 3 2 3" xfId="7562"/>
    <cellStyle name="Pourcentage 4 3 3 2 3 2" xfId="25705"/>
    <cellStyle name="Pourcentage 4 3 3 2 4" xfId="12851"/>
    <cellStyle name="Pourcentage 4 3 3 2 5" xfId="15495"/>
    <cellStyle name="Pourcentage 4 3 3 2 6" xfId="20425"/>
    <cellStyle name="Pourcentage 4 3 3 3" xfId="3690"/>
    <cellStyle name="Pourcentage 4 3 3 3 2" xfId="8971"/>
    <cellStyle name="Pourcentage 4 3 3 3 2 2" xfId="27113"/>
    <cellStyle name="Pourcentage 4 3 3 3 3" xfId="16727"/>
    <cellStyle name="Pourcentage 4 3 3 3 4" xfId="21833"/>
    <cellStyle name="Pourcentage 4 3 3 4" xfId="6330"/>
    <cellStyle name="Pourcentage 4 3 3 4 2" xfId="24473"/>
    <cellStyle name="Pourcentage 4 3 3 5" xfId="11619"/>
    <cellStyle name="Pourcentage 4 3 3 6" xfId="14263"/>
    <cellStyle name="Pourcentage 4 3 3 7" xfId="19193"/>
    <cellStyle name="Pourcentage 4 3 4" xfId="1576"/>
    <cellStyle name="Pourcentage 4 3 4 2" xfId="4218"/>
    <cellStyle name="Pourcentage 4 3 4 2 2" xfId="9499"/>
    <cellStyle name="Pourcentage 4 3 4 2 2 2" xfId="27641"/>
    <cellStyle name="Pourcentage 4 3 4 2 3" xfId="17255"/>
    <cellStyle name="Pourcentage 4 3 4 2 4" xfId="22361"/>
    <cellStyle name="Pourcentage 4 3 4 3" xfId="6858"/>
    <cellStyle name="Pourcentage 4 3 4 3 2" xfId="25001"/>
    <cellStyle name="Pourcentage 4 3 4 4" xfId="12147"/>
    <cellStyle name="Pourcentage 4 3 4 5" xfId="14791"/>
    <cellStyle name="Pourcentage 4 3 4 6" xfId="19721"/>
    <cellStyle name="Pourcentage 4 3 5" xfId="2985"/>
    <cellStyle name="Pourcentage 4 3 5 2" xfId="8267"/>
    <cellStyle name="Pourcentage 4 3 5 2 2" xfId="26409"/>
    <cellStyle name="Pourcentage 4 3 5 3" xfId="16023"/>
    <cellStyle name="Pourcentage 4 3 5 4" xfId="21129"/>
    <cellStyle name="Pourcentage 4 3 6" xfId="5626"/>
    <cellStyle name="Pourcentage 4 3 6 2" xfId="23769"/>
    <cellStyle name="Pourcentage 4 3 7" xfId="10921"/>
    <cellStyle name="Pourcentage 4 3 8" xfId="13559"/>
    <cellStyle name="Pourcentage 4 3 9" xfId="18489"/>
    <cellStyle name="Pourcentage 4 4" xfId="519"/>
    <cellStyle name="Pourcentage 4 4 2" xfId="1224"/>
    <cellStyle name="Pourcentage 4 4 2 2" xfId="2456"/>
    <cellStyle name="Pourcentage 4 4 2 2 2" xfId="5098"/>
    <cellStyle name="Pourcentage 4 4 2 2 2 2" xfId="10379"/>
    <cellStyle name="Pourcentage 4 4 2 2 2 2 2" xfId="28521"/>
    <cellStyle name="Pourcentage 4 4 2 2 2 3" xfId="18135"/>
    <cellStyle name="Pourcentage 4 4 2 2 2 4" xfId="23241"/>
    <cellStyle name="Pourcentage 4 4 2 2 3" xfId="7738"/>
    <cellStyle name="Pourcentage 4 4 2 2 3 2" xfId="25881"/>
    <cellStyle name="Pourcentage 4 4 2 2 4" xfId="13027"/>
    <cellStyle name="Pourcentage 4 4 2 2 5" xfId="15671"/>
    <cellStyle name="Pourcentage 4 4 2 2 6" xfId="20601"/>
    <cellStyle name="Pourcentage 4 4 2 3" xfId="3866"/>
    <cellStyle name="Pourcentage 4 4 2 3 2" xfId="9147"/>
    <cellStyle name="Pourcentage 4 4 2 3 2 2" xfId="27289"/>
    <cellStyle name="Pourcentage 4 4 2 3 3" xfId="16903"/>
    <cellStyle name="Pourcentage 4 4 2 3 4" xfId="22009"/>
    <cellStyle name="Pourcentage 4 4 2 4" xfId="6506"/>
    <cellStyle name="Pourcentage 4 4 2 4 2" xfId="24649"/>
    <cellStyle name="Pourcentage 4 4 2 5" xfId="11795"/>
    <cellStyle name="Pourcentage 4 4 2 6" xfId="14439"/>
    <cellStyle name="Pourcentage 4 4 2 7" xfId="19369"/>
    <cellStyle name="Pourcentage 4 4 3" xfId="1752"/>
    <cellStyle name="Pourcentage 4 4 3 2" xfId="4394"/>
    <cellStyle name="Pourcentage 4 4 3 2 2" xfId="9675"/>
    <cellStyle name="Pourcentage 4 4 3 2 2 2" xfId="27817"/>
    <cellStyle name="Pourcentage 4 4 3 2 3" xfId="17431"/>
    <cellStyle name="Pourcentage 4 4 3 2 4" xfId="22537"/>
    <cellStyle name="Pourcentage 4 4 3 3" xfId="7034"/>
    <cellStyle name="Pourcentage 4 4 3 3 2" xfId="25177"/>
    <cellStyle name="Pourcentage 4 4 3 4" xfId="12323"/>
    <cellStyle name="Pourcentage 4 4 3 5" xfId="14967"/>
    <cellStyle name="Pourcentage 4 4 3 6" xfId="19897"/>
    <cellStyle name="Pourcentage 4 4 4" xfId="3161"/>
    <cellStyle name="Pourcentage 4 4 4 2" xfId="8443"/>
    <cellStyle name="Pourcentage 4 4 4 2 2" xfId="26585"/>
    <cellStyle name="Pourcentage 4 4 4 3" xfId="16199"/>
    <cellStyle name="Pourcentage 4 4 4 4" xfId="21305"/>
    <cellStyle name="Pourcentage 4 4 5" xfId="5802"/>
    <cellStyle name="Pourcentage 4 4 5 2" xfId="23945"/>
    <cellStyle name="Pourcentage 4 4 6" xfId="11093"/>
    <cellStyle name="Pourcentage 4 4 7" xfId="13735"/>
    <cellStyle name="Pourcentage 4 4 8" xfId="18665"/>
    <cellStyle name="Pourcentage 4 5" xfId="872"/>
    <cellStyle name="Pourcentage 4 5 2" xfId="2104"/>
    <cellStyle name="Pourcentage 4 5 2 2" xfId="4746"/>
    <cellStyle name="Pourcentage 4 5 2 2 2" xfId="10027"/>
    <cellStyle name="Pourcentage 4 5 2 2 2 2" xfId="28169"/>
    <cellStyle name="Pourcentage 4 5 2 2 3" xfId="17783"/>
    <cellStyle name="Pourcentage 4 5 2 2 4" xfId="22889"/>
    <cellStyle name="Pourcentage 4 5 2 3" xfId="7386"/>
    <cellStyle name="Pourcentage 4 5 2 3 2" xfId="25529"/>
    <cellStyle name="Pourcentage 4 5 2 4" xfId="12675"/>
    <cellStyle name="Pourcentage 4 5 2 5" xfId="15319"/>
    <cellStyle name="Pourcentage 4 5 2 6" xfId="20249"/>
    <cellStyle name="Pourcentage 4 5 3" xfId="3514"/>
    <cellStyle name="Pourcentage 4 5 3 2" xfId="8795"/>
    <cellStyle name="Pourcentage 4 5 3 2 2" xfId="26937"/>
    <cellStyle name="Pourcentage 4 5 3 3" xfId="16551"/>
    <cellStyle name="Pourcentage 4 5 3 4" xfId="21657"/>
    <cellStyle name="Pourcentage 4 5 4" xfId="6154"/>
    <cellStyle name="Pourcentage 4 5 4 2" xfId="24297"/>
    <cellStyle name="Pourcentage 4 5 5" xfId="11443"/>
    <cellStyle name="Pourcentage 4 5 6" xfId="14087"/>
    <cellStyle name="Pourcentage 4 5 7" xfId="19017"/>
    <cellStyle name="Pourcentage 4 6" xfId="1400"/>
    <cellStyle name="Pourcentage 4 6 2" xfId="4042"/>
    <cellStyle name="Pourcentage 4 6 2 2" xfId="9323"/>
    <cellStyle name="Pourcentage 4 6 2 2 2" xfId="27465"/>
    <cellStyle name="Pourcentage 4 6 2 3" xfId="17079"/>
    <cellStyle name="Pourcentage 4 6 2 4" xfId="22185"/>
    <cellStyle name="Pourcentage 4 6 3" xfId="6682"/>
    <cellStyle name="Pourcentage 4 6 3 2" xfId="24825"/>
    <cellStyle name="Pourcentage 4 6 4" xfId="11971"/>
    <cellStyle name="Pourcentage 4 6 5" xfId="14615"/>
    <cellStyle name="Pourcentage 4 6 6" xfId="19545"/>
    <cellStyle name="Pourcentage 4 7" xfId="2632"/>
    <cellStyle name="Pourcentage 4 7 2" xfId="5274"/>
    <cellStyle name="Pourcentage 4 7 2 2" xfId="10555"/>
    <cellStyle name="Pourcentage 4 7 2 2 2" xfId="28697"/>
    <cellStyle name="Pourcentage 4 7 2 3" xfId="23417"/>
    <cellStyle name="Pourcentage 4 7 3" xfId="7914"/>
    <cellStyle name="Pourcentage 4 7 3 2" xfId="26057"/>
    <cellStyle name="Pourcentage 4 7 4" xfId="13203"/>
    <cellStyle name="Pourcentage 4 7 5" xfId="15847"/>
    <cellStyle name="Pourcentage 4 7 6" xfId="20777"/>
    <cellStyle name="Pourcentage 4 8" xfId="2809"/>
    <cellStyle name="Pourcentage 4 8 2" xfId="8091"/>
    <cellStyle name="Pourcentage 4 8 2 2" xfId="26233"/>
    <cellStyle name="Pourcentage 4 8 3" xfId="20953"/>
    <cellStyle name="Pourcentage 4 9" xfId="5450"/>
    <cellStyle name="Pourcentage 4 9 2" xfId="23593"/>
    <cellStyle name="Pourcentage 5" xfId="162"/>
    <cellStyle name="Pourcentage 6" xfId="10661"/>
    <cellStyle name="Pourcentage 7" xfId="28792"/>
    <cellStyle name="Satisfaisant" xfId="7" builtinId="26" customBuiltin="1"/>
    <cellStyle name="Satisfaisant 2" xfId="141"/>
    <cellStyle name="Sortie" xfId="11" builtinId="21" customBuiltin="1"/>
    <cellStyle name="TableStyleLight1" xfId="110"/>
    <cellStyle name="Texte explicatif" xfId="16" builtinId="53" customBuiltin="1"/>
    <cellStyle name="Texte explicatif 2" xfId="137"/>
    <cellStyle name="Titre" xfId="2" builtinId="15" customBuiltin="1"/>
    <cellStyle name="Titre 2" xfId="143"/>
    <cellStyle name="Titre 2 2" xfId="255"/>
    <cellStyle name="Titre 1" xfId="3" builtinId="16" customBuiltin="1"/>
    <cellStyle name="Titre 2" xfId="4" builtinId="17" customBuiltin="1"/>
    <cellStyle name="Titre 3" xfId="5" builtinId="18" customBuiltin="1"/>
    <cellStyle name="Titre 4" xfId="6" builtinId="19" customBuiltin="1"/>
    <cellStyle name="Titre 4 2" xfId="142"/>
    <cellStyle name="Total" xfId="17" builtinId="25" customBuiltin="1"/>
    <cellStyle name="Vérification" xfId="14" builtinId="23" customBuiltin="1"/>
  </cellStyles>
  <dxfs count="0"/>
  <tableStyles count="4" defaultTableStyle="TableStyleMedium9"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CCCCFF"/>
      <color rgb="FF66FF99"/>
      <color rgb="FFCCFFFF"/>
      <color rgb="FF0000FF"/>
      <color rgb="FFFFCCFF"/>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IUT%2018/MCC_2018-2019%20LP%20DP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FI/Direction%20de%20la%20formation%20initiale/Contrat%202018-2022-%20retour%20composantes/Licence%20g&#233;n&#233;rale/Arts,%20lettres,%20langues/Licence%20Lettres/description%20Licence%20Lett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éfinitions_aide à la saisie"/>
      <sheetName val="Description"/>
      <sheetName val="Equipe pédagogique"/>
      <sheetName val="Feuil1"/>
      <sheetName val="Exemples"/>
      <sheetName val="valeurs listes déroulantes"/>
    </sheetNames>
    <sheetDataSet>
      <sheetData sheetId="0"/>
      <sheetData sheetId="1"/>
      <sheetData sheetId="2"/>
      <sheetData sheetId="3"/>
      <sheetData sheetId="4"/>
      <sheetData sheetId="5">
        <row r="1">
          <cell r="E1" t="str">
            <v>oui</v>
          </cell>
          <cell r="G1" t="str">
            <v>O : obligatoire</v>
          </cell>
          <cell r="K1" t="str">
            <v>01 : Droit privé et sciences criminelles</v>
          </cell>
          <cell r="M1" t="str">
            <v>UE de tronc commun</v>
          </cell>
        </row>
        <row r="2">
          <cell r="E2" t="str">
            <v>non</v>
          </cell>
          <cell r="G2" t="str">
            <v>C : à choix</v>
          </cell>
          <cell r="K2" t="str">
            <v>02 : Droit public</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4"/>
  <sheetViews>
    <sheetView workbookViewId="0">
      <selection activeCell="B8" sqref="B8"/>
    </sheetView>
  </sheetViews>
  <sheetFormatPr baseColWidth="10" defaultRowHeight="15"/>
  <cols>
    <col min="1" max="1" width="50.7109375" customWidth="1"/>
    <col min="2" max="2" width="46.85546875" customWidth="1"/>
    <col min="3" max="3" width="11" customWidth="1"/>
    <col min="4" max="4" width="33.140625" bestFit="1" customWidth="1"/>
  </cols>
  <sheetData>
    <row r="1" spans="1:4">
      <c r="A1" s="118" t="s">
        <v>158</v>
      </c>
      <c r="B1" s="118" t="s">
        <v>62</v>
      </c>
      <c r="C1" s="118" t="s">
        <v>216</v>
      </c>
      <c r="D1" s="563" t="s">
        <v>213</v>
      </c>
    </row>
    <row r="2" spans="1:4" ht="30.75" thickBot="1">
      <c r="A2" s="119" t="s">
        <v>159</v>
      </c>
      <c r="B2" s="120">
        <v>43363</v>
      </c>
      <c r="D2" s="564" t="s">
        <v>214</v>
      </c>
    </row>
    <row r="3" spans="1:4" ht="30.75" thickBot="1">
      <c r="A3" s="121"/>
      <c r="D3" s="565" t="s">
        <v>215</v>
      </c>
    </row>
    <row r="4" spans="1:4">
      <c r="A4" s="118" t="s">
        <v>160</v>
      </c>
      <c r="B4" s="122">
        <v>43367</v>
      </c>
    </row>
    <row r="5" spans="1:4">
      <c r="A5" s="123"/>
    </row>
    <row r="6" spans="1:4">
      <c r="A6" s="118" t="s">
        <v>161</v>
      </c>
      <c r="B6" s="124" t="s">
        <v>323</v>
      </c>
    </row>
    <row r="7" spans="1:4">
      <c r="A7" s="118" t="s">
        <v>162</v>
      </c>
      <c r="B7" s="124" t="s">
        <v>324</v>
      </c>
    </row>
    <row r="8" spans="1:4">
      <c r="A8" s="125"/>
      <c r="B8" s="126"/>
    </row>
    <row r="9" spans="1:4">
      <c r="A9" s="121" t="s">
        <v>163</v>
      </c>
    </row>
    <row r="10" spans="1:4" ht="30">
      <c r="A10" s="127" t="s">
        <v>164</v>
      </c>
    </row>
    <row r="12" spans="1:4" ht="180">
      <c r="A12" s="128" t="s">
        <v>165</v>
      </c>
      <c r="B12" s="128"/>
    </row>
    <row r="13" spans="1:4" ht="60">
      <c r="A13" s="129" t="s">
        <v>166</v>
      </c>
    </row>
    <row r="14" spans="1:4" ht="60">
      <c r="A14" s="130" t="s">
        <v>167</v>
      </c>
    </row>
    <row r="15" spans="1:4">
      <c r="A15" s="131"/>
    </row>
    <row r="16" spans="1:4" ht="60">
      <c r="A16" s="131" t="s">
        <v>168</v>
      </c>
    </row>
    <row r="17" spans="1:1">
      <c r="A17" s="131"/>
    </row>
    <row r="18" spans="1:1">
      <c r="A18" s="131"/>
    </row>
    <row r="19" spans="1:1">
      <c r="A19" s="131"/>
    </row>
    <row r="20" spans="1:1">
      <c r="A20" s="131"/>
    </row>
    <row r="21" spans="1:1">
      <c r="A21" s="131"/>
    </row>
    <row r="22" spans="1:1">
      <c r="A22" s="131"/>
    </row>
    <row r="24" spans="1:1">
      <c r="A24" s="1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H190"/>
  <sheetViews>
    <sheetView tabSelected="1" view="pageBreakPreview" zoomScale="50" zoomScaleNormal="80" zoomScaleSheetLayoutView="50" workbookViewId="0">
      <pane xSplit="5" ySplit="84" topLeftCell="H85" activePane="bottomRight" state="frozen"/>
      <selection pane="topRight" activeCell="F1" sqref="F1"/>
      <selection pane="bottomLeft" activeCell="A85" sqref="A85"/>
      <selection pane="bottomRight" activeCell="O190" sqref="O190"/>
    </sheetView>
  </sheetViews>
  <sheetFormatPr baseColWidth="10" defaultColWidth="11.42578125" defaultRowHeight="15"/>
  <cols>
    <col min="1" max="2" width="11.5703125" style="672" customWidth="1"/>
    <col min="3" max="3" width="42.42578125" style="672" customWidth="1"/>
    <col min="4" max="4" width="11.85546875" style="765" customWidth="1"/>
    <col min="5" max="5" width="20" style="765" customWidth="1"/>
    <col min="6" max="6" width="30.7109375" style="672" customWidth="1"/>
    <col min="7" max="7" width="9.140625" style="672" customWidth="1"/>
    <col min="8" max="8" width="16.7109375" style="672" customWidth="1"/>
    <col min="9" max="9" width="10.5703125" style="765" customWidth="1"/>
    <col min="10" max="10" width="7.42578125" style="765" customWidth="1"/>
    <col min="11" max="11" width="14.85546875" style="827" customWidth="1"/>
    <col min="12" max="13" width="12.85546875" style="827" customWidth="1"/>
    <col min="14" max="15" width="11.5703125" style="765" customWidth="1"/>
    <col min="16" max="16" width="12.85546875" style="765" customWidth="1"/>
    <col min="17" max="18" width="20.85546875" style="765" customWidth="1"/>
    <col min="19" max="19" width="12.42578125" style="672" customWidth="1"/>
    <col min="20" max="20" width="11.5703125" style="672" customWidth="1"/>
    <col min="21" max="21" width="12.7109375" style="672" customWidth="1"/>
    <col min="22" max="22" width="15.7109375" style="672" customWidth="1"/>
    <col min="23" max="24" width="11.5703125" style="672" customWidth="1"/>
    <col min="25" max="25" width="13" style="672" customWidth="1"/>
    <col min="26" max="26" width="15" style="672" customWidth="1"/>
    <col min="27" max="27" width="12" style="672" hidden="1" customWidth="1"/>
    <col min="28" max="28" width="11.5703125" style="672" hidden="1" customWidth="1"/>
    <col min="29" max="29" width="12.42578125" style="672" hidden="1" customWidth="1"/>
    <col min="30" max="30" width="14.7109375" style="672" hidden="1" customWidth="1"/>
    <col min="31" max="32" width="11.5703125" style="672" hidden="1" customWidth="1"/>
    <col min="33" max="33" width="12.42578125" style="672" hidden="1" customWidth="1"/>
    <col min="34" max="34" width="14.7109375" style="672" hidden="1" customWidth="1"/>
    <col min="35" max="35" width="77.85546875" style="882" customWidth="1"/>
    <col min="36" max="242" width="11.5703125" style="672" customWidth="1"/>
    <col min="243" max="16384" width="11.42578125" style="673"/>
  </cols>
  <sheetData>
    <row r="1" spans="1:35" ht="51" customHeight="1">
      <c r="A1" s="1213" t="s">
        <v>288</v>
      </c>
      <c r="B1" s="1213" t="s">
        <v>210</v>
      </c>
      <c r="C1" s="1214" t="s">
        <v>1</v>
      </c>
      <c r="D1" s="1213" t="s">
        <v>321</v>
      </c>
      <c r="E1" s="1213" t="s">
        <v>211</v>
      </c>
      <c r="F1" s="1213" t="s">
        <v>212</v>
      </c>
      <c r="G1" s="1213" t="s">
        <v>4</v>
      </c>
      <c r="H1" s="1213" t="s">
        <v>5</v>
      </c>
      <c r="I1" s="1199" t="s">
        <v>6</v>
      </c>
      <c r="J1" s="1199" t="s">
        <v>7</v>
      </c>
      <c r="K1" s="1228" t="s">
        <v>349</v>
      </c>
      <c r="L1" s="1228" t="s">
        <v>348</v>
      </c>
      <c r="M1" s="1225" t="s">
        <v>183</v>
      </c>
      <c r="N1" s="1218" t="s">
        <v>8</v>
      </c>
      <c r="O1" s="1219"/>
      <c r="P1" s="1220"/>
      <c r="Q1" s="1209" t="s">
        <v>632</v>
      </c>
      <c r="R1" s="1210"/>
      <c r="S1" s="1207" t="s">
        <v>149</v>
      </c>
      <c r="T1" s="1202"/>
      <c r="U1" s="1202"/>
      <c r="V1" s="1202"/>
      <c r="W1" s="1202"/>
      <c r="X1" s="1202"/>
      <c r="Y1" s="1202"/>
      <c r="Z1" s="1208"/>
      <c r="AA1" s="1201" t="s">
        <v>150</v>
      </c>
      <c r="AB1" s="1202"/>
      <c r="AC1" s="1202"/>
      <c r="AD1" s="1202"/>
      <c r="AE1" s="1202"/>
      <c r="AF1" s="1202"/>
      <c r="AG1" s="1202"/>
      <c r="AH1" s="1203"/>
      <c r="AI1" s="1231" t="s">
        <v>506</v>
      </c>
    </row>
    <row r="2" spans="1:35" ht="51" customHeight="1">
      <c r="A2" s="1199"/>
      <c r="B2" s="1199"/>
      <c r="C2" s="1214"/>
      <c r="D2" s="1199"/>
      <c r="E2" s="1199"/>
      <c r="F2" s="1199"/>
      <c r="G2" s="1199"/>
      <c r="H2" s="1199"/>
      <c r="I2" s="1199"/>
      <c r="J2" s="1199"/>
      <c r="K2" s="1228"/>
      <c r="L2" s="1228"/>
      <c r="M2" s="1226"/>
      <c r="N2" s="1216" t="s">
        <v>9</v>
      </c>
      <c r="O2" s="1221" t="s">
        <v>10</v>
      </c>
      <c r="P2" s="1223" t="s">
        <v>11</v>
      </c>
      <c r="Q2" s="1211"/>
      <c r="R2" s="1212"/>
      <c r="S2" s="1204" t="s">
        <v>151</v>
      </c>
      <c r="T2" s="1205"/>
      <c r="U2" s="1205"/>
      <c r="V2" s="1205"/>
      <c r="W2" s="1206" t="s">
        <v>152</v>
      </c>
      <c r="X2" s="1206"/>
      <c r="Y2" s="1206"/>
      <c r="Z2" s="1206"/>
      <c r="AA2" s="1205" t="s">
        <v>151</v>
      </c>
      <c r="AB2" s="1205"/>
      <c r="AC2" s="1205"/>
      <c r="AD2" s="1205"/>
      <c r="AE2" s="1206" t="s">
        <v>152</v>
      </c>
      <c r="AF2" s="1206"/>
      <c r="AG2" s="1206"/>
      <c r="AH2" s="1206"/>
      <c r="AI2" s="1232"/>
    </row>
    <row r="3" spans="1:35" ht="33" customHeight="1">
      <c r="A3" s="1200"/>
      <c r="B3" s="1200"/>
      <c r="C3" s="1215"/>
      <c r="D3" s="1200"/>
      <c r="E3" s="1200"/>
      <c r="F3" s="1200"/>
      <c r="G3" s="1200"/>
      <c r="H3" s="1200"/>
      <c r="I3" s="1200"/>
      <c r="J3" s="1200"/>
      <c r="K3" s="1228"/>
      <c r="L3" s="1228"/>
      <c r="M3" s="1227"/>
      <c r="N3" s="1217"/>
      <c r="O3" s="1222"/>
      <c r="P3" s="1224"/>
      <c r="Q3" s="1161" t="s">
        <v>151</v>
      </c>
      <c r="R3" s="1161" t="s">
        <v>152</v>
      </c>
      <c r="S3" s="920" t="s">
        <v>153</v>
      </c>
      <c r="T3" s="921" t="s">
        <v>154</v>
      </c>
      <c r="U3" s="921" t="s">
        <v>155</v>
      </c>
      <c r="V3" s="921" t="s">
        <v>156</v>
      </c>
      <c r="W3" s="663" t="s">
        <v>157</v>
      </c>
      <c r="X3" s="663" t="s">
        <v>154</v>
      </c>
      <c r="Y3" s="663" t="s">
        <v>155</v>
      </c>
      <c r="Z3" s="663" t="s">
        <v>156</v>
      </c>
      <c r="AA3" s="921" t="s">
        <v>153</v>
      </c>
      <c r="AB3" s="921" t="s">
        <v>154</v>
      </c>
      <c r="AC3" s="921" t="s">
        <v>155</v>
      </c>
      <c r="AD3" s="921" t="s">
        <v>156</v>
      </c>
      <c r="AE3" s="663" t="s">
        <v>157</v>
      </c>
      <c r="AF3" s="663" t="s">
        <v>154</v>
      </c>
      <c r="AG3" s="663" t="s">
        <v>155</v>
      </c>
      <c r="AH3" s="663" t="s">
        <v>156</v>
      </c>
      <c r="AI3" s="1233"/>
    </row>
    <row r="4" spans="1:35" ht="17.100000000000001" hidden="1" customHeight="1">
      <c r="A4" s="566"/>
      <c r="B4" s="566"/>
      <c r="C4" s="567" t="s">
        <v>12</v>
      </c>
      <c r="D4" s="830" t="s">
        <v>13</v>
      </c>
      <c r="E4" s="837"/>
      <c r="F4" s="566"/>
      <c r="G4" s="566"/>
      <c r="H4" s="566"/>
      <c r="I4" s="645"/>
      <c r="J4" s="645"/>
      <c r="K4" s="807"/>
      <c r="L4" s="807"/>
      <c r="M4" s="847"/>
      <c r="N4" s="988"/>
      <c r="O4" s="943"/>
      <c r="P4" s="972"/>
      <c r="Q4" s="1107"/>
      <c r="R4" s="1107"/>
      <c r="S4" s="568"/>
      <c r="T4" s="568"/>
      <c r="U4" s="568"/>
      <c r="V4" s="568"/>
      <c r="W4" s="568"/>
      <c r="X4" s="568"/>
      <c r="Y4" s="568"/>
      <c r="Z4" s="568"/>
      <c r="AA4" s="568"/>
      <c r="AB4" s="568"/>
      <c r="AC4" s="568"/>
      <c r="AD4" s="568"/>
      <c r="AE4" s="568"/>
      <c r="AF4" s="568"/>
      <c r="AG4" s="568"/>
      <c r="AH4" s="568"/>
      <c r="AI4" s="858"/>
    </row>
    <row r="5" spans="1:35" ht="16.5" hidden="1" customHeight="1">
      <c r="A5" s="566"/>
      <c r="B5" s="566"/>
      <c r="C5" s="569" t="s">
        <v>23</v>
      </c>
      <c r="D5" s="837"/>
      <c r="E5" s="837"/>
      <c r="F5" s="566"/>
      <c r="G5" s="566"/>
      <c r="H5" s="570"/>
      <c r="I5" s="645"/>
      <c r="J5" s="645"/>
      <c r="K5" s="808"/>
      <c r="L5" s="808"/>
      <c r="M5" s="848"/>
      <c r="N5" s="988"/>
      <c r="O5" s="943"/>
      <c r="P5" s="972"/>
      <c r="Q5" s="1107"/>
      <c r="R5" s="1107"/>
      <c r="S5" s="568"/>
      <c r="T5" s="568"/>
      <c r="U5" s="568"/>
      <c r="V5" s="568"/>
      <c r="W5" s="568"/>
      <c r="X5" s="568"/>
      <c r="Y5" s="568"/>
      <c r="Z5" s="568"/>
      <c r="AA5" s="568"/>
      <c r="AB5" s="568"/>
      <c r="AC5" s="568"/>
      <c r="AD5" s="568"/>
      <c r="AE5" s="568"/>
      <c r="AF5" s="568"/>
      <c r="AG5" s="568"/>
      <c r="AH5" s="568"/>
      <c r="AI5" s="859"/>
    </row>
    <row r="6" spans="1:35" ht="23.25" hidden="1" customHeight="1">
      <c r="A6" s="674"/>
      <c r="B6" s="674"/>
      <c r="C6" s="675" t="s">
        <v>24</v>
      </c>
      <c r="D6" s="840"/>
      <c r="E6" s="887" t="s">
        <v>32</v>
      </c>
      <c r="F6" s="10" t="s">
        <v>34</v>
      </c>
      <c r="G6" s="571"/>
      <c r="H6" s="572"/>
      <c r="I6" s="14" t="s">
        <v>36</v>
      </c>
      <c r="J6" s="14" t="s">
        <v>36</v>
      </c>
      <c r="K6" s="809"/>
      <c r="L6" s="809"/>
      <c r="M6" s="816"/>
      <c r="N6" s="107">
        <v>15</v>
      </c>
      <c r="O6" s="107">
        <v>15</v>
      </c>
      <c r="P6" s="976"/>
      <c r="Q6" s="1108"/>
      <c r="R6" s="1108"/>
      <c r="S6" s="1229"/>
      <c r="T6" s="1230"/>
      <c r="U6" s="1230"/>
      <c r="V6" s="1230"/>
      <c r="W6" s="1230"/>
      <c r="X6" s="1230"/>
      <c r="Y6" s="1230"/>
      <c r="Z6" s="1230"/>
      <c r="AA6" s="1230"/>
      <c r="AB6" s="1230"/>
      <c r="AC6" s="1230"/>
      <c r="AD6" s="1230"/>
      <c r="AE6" s="662"/>
      <c r="AF6" s="662"/>
      <c r="AG6" s="662"/>
      <c r="AH6" s="662"/>
      <c r="AI6" s="860"/>
    </row>
    <row r="7" spans="1:35" ht="23.25" hidden="1" customHeight="1">
      <c r="A7" s="674"/>
      <c r="B7" s="674"/>
      <c r="C7" s="676" t="s">
        <v>25</v>
      </c>
      <c r="D7" s="840"/>
      <c r="E7" s="888" t="s">
        <v>32</v>
      </c>
      <c r="F7" s="11" t="s">
        <v>34</v>
      </c>
      <c r="G7" s="571"/>
      <c r="H7" s="572"/>
      <c r="I7" s="644" t="s">
        <v>37</v>
      </c>
      <c r="J7" s="644" t="s">
        <v>37</v>
      </c>
      <c r="K7" s="810"/>
      <c r="L7" s="810"/>
      <c r="M7" s="810"/>
      <c r="N7" s="981">
        <v>24</v>
      </c>
      <c r="O7" s="981">
        <v>24</v>
      </c>
      <c r="P7" s="976"/>
      <c r="Q7" s="1109"/>
      <c r="R7" s="1109"/>
      <c r="S7" s="677"/>
      <c r="T7" s="677"/>
      <c r="U7" s="677"/>
      <c r="V7" s="677"/>
      <c r="W7" s="678"/>
      <c r="X7" s="678"/>
      <c r="Y7" s="678"/>
      <c r="Z7" s="678"/>
      <c r="AA7" s="677"/>
      <c r="AB7" s="677"/>
      <c r="AC7" s="677"/>
      <c r="AD7" s="677"/>
      <c r="AE7" s="678"/>
      <c r="AF7" s="678"/>
      <c r="AG7" s="678"/>
      <c r="AH7" s="678"/>
      <c r="AI7" s="861"/>
    </row>
    <row r="8" spans="1:35" ht="23.25" hidden="1" customHeight="1">
      <c r="A8" s="674"/>
      <c r="B8" s="674"/>
      <c r="C8" s="679" t="s">
        <v>26</v>
      </c>
      <c r="D8" s="840"/>
      <c r="E8" s="889" t="s">
        <v>32</v>
      </c>
      <c r="F8" s="11" t="s">
        <v>34</v>
      </c>
      <c r="G8" s="571"/>
      <c r="H8" s="572"/>
      <c r="I8" s="644" t="s">
        <v>36</v>
      </c>
      <c r="J8" s="644" t="s">
        <v>36</v>
      </c>
      <c r="K8" s="810"/>
      <c r="L8" s="810"/>
      <c r="M8" s="810"/>
      <c r="N8" s="981">
        <v>15</v>
      </c>
      <c r="O8" s="981">
        <v>15</v>
      </c>
      <c r="P8" s="976"/>
      <c r="Q8" s="1109"/>
      <c r="R8" s="1109"/>
      <c r="S8" s="677"/>
      <c r="T8" s="677"/>
      <c r="U8" s="677"/>
      <c r="V8" s="677"/>
      <c r="W8" s="678"/>
      <c r="X8" s="678"/>
      <c r="Y8" s="678"/>
      <c r="Z8" s="678"/>
      <c r="AA8" s="677"/>
      <c r="AB8" s="677"/>
      <c r="AC8" s="677"/>
      <c r="AD8" s="677"/>
      <c r="AE8" s="678"/>
      <c r="AF8" s="678"/>
      <c r="AG8" s="678"/>
      <c r="AH8" s="678"/>
      <c r="AI8" s="861"/>
    </row>
    <row r="9" spans="1:35" ht="23.25" hidden="1" customHeight="1">
      <c r="A9" s="674"/>
      <c r="B9" s="674"/>
      <c r="C9" s="680" t="s">
        <v>27</v>
      </c>
      <c r="D9" s="840"/>
      <c r="E9" s="890" t="s">
        <v>32</v>
      </c>
      <c r="F9" s="12" t="s">
        <v>35</v>
      </c>
      <c r="G9" s="571"/>
      <c r="H9" s="572"/>
      <c r="I9" s="643" t="s">
        <v>36</v>
      </c>
      <c r="J9" s="643" t="s">
        <v>36</v>
      </c>
      <c r="K9" s="810"/>
      <c r="L9" s="810"/>
      <c r="M9" s="810"/>
      <c r="N9" s="986"/>
      <c r="O9" s="986">
        <v>24</v>
      </c>
      <c r="P9" s="976"/>
      <c r="Q9" s="1109"/>
      <c r="R9" s="1109"/>
      <c r="S9" s="677"/>
      <c r="T9" s="677"/>
      <c r="U9" s="677"/>
      <c r="V9" s="677"/>
      <c r="W9" s="678"/>
      <c r="X9" s="678"/>
      <c r="Y9" s="678"/>
      <c r="Z9" s="678"/>
      <c r="AA9" s="677"/>
      <c r="AB9" s="677"/>
      <c r="AC9" s="677"/>
      <c r="AD9" s="677"/>
      <c r="AE9" s="678"/>
      <c r="AF9" s="678"/>
      <c r="AG9" s="678"/>
      <c r="AH9" s="678"/>
      <c r="AI9" s="861"/>
    </row>
    <row r="10" spans="1:35" ht="23.25" hidden="1" customHeight="1">
      <c r="A10" s="674"/>
      <c r="B10" s="674"/>
      <c r="C10" s="681" t="s">
        <v>28</v>
      </c>
      <c r="D10" s="840"/>
      <c r="E10" s="890" t="s">
        <v>32</v>
      </c>
      <c r="F10" s="12" t="s">
        <v>35</v>
      </c>
      <c r="G10" s="571"/>
      <c r="H10" s="572"/>
      <c r="I10" s="642" t="s">
        <v>38</v>
      </c>
      <c r="J10" s="642" t="s">
        <v>38</v>
      </c>
      <c r="K10" s="810"/>
      <c r="L10" s="810"/>
      <c r="M10" s="810"/>
      <c r="N10" s="982">
        <v>18</v>
      </c>
      <c r="O10" s="982">
        <v>18</v>
      </c>
      <c r="P10" s="976"/>
      <c r="Q10" s="1109"/>
      <c r="R10" s="1109"/>
      <c r="S10" s="677"/>
      <c r="T10" s="677"/>
      <c r="U10" s="677"/>
      <c r="V10" s="677"/>
      <c r="W10" s="678"/>
      <c r="X10" s="678"/>
      <c r="Y10" s="678"/>
      <c r="Z10" s="678"/>
      <c r="AA10" s="677"/>
      <c r="AB10" s="677"/>
      <c r="AC10" s="677"/>
      <c r="AD10" s="677"/>
      <c r="AE10" s="678"/>
      <c r="AF10" s="678"/>
      <c r="AG10" s="678"/>
      <c r="AH10" s="678"/>
      <c r="AI10" s="861"/>
    </row>
    <row r="11" spans="1:35" ht="23.25" hidden="1" customHeight="1">
      <c r="A11" s="674"/>
      <c r="B11" s="674"/>
      <c r="C11" s="682" t="s">
        <v>29</v>
      </c>
      <c r="D11" s="840"/>
      <c r="E11" s="890" t="s">
        <v>32</v>
      </c>
      <c r="F11" s="12" t="s">
        <v>35</v>
      </c>
      <c r="G11" s="571"/>
      <c r="H11" s="572"/>
      <c r="I11" s="641" t="s">
        <v>39</v>
      </c>
      <c r="J11" s="641" t="s">
        <v>39</v>
      </c>
      <c r="K11" s="809"/>
      <c r="L11" s="809"/>
      <c r="M11" s="816"/>
      <c r="N11" s="982"/>
      <c r="O11" s="982">
        <v>18</v>
      </c>
      <c r="P11" s="976"/>
      <c r="Q11" s="1108"/>
      <c r="R11" s="1108"/>
      <c r="S11" s="1229"/>
      <c r="T11" s="1230"/>
      <c r="U11" s="1230"/>
      <c r="V11" s="1230"/>
      <c r="W11" s="1230"/>
      <c r="X11" s="1230"/>
      <c r="Y11" s="1230"/>
      <c r="Z11" s="1230"/>
      <c r="AA11" s="1229"/>
      <c r="AB11" s="1230"/>
      <c r="AC11" s="1230"/>
      <c r="AD11" s="1230"/>
      <c r="AE11" s="1230"/>
      <c r="AF11" s="1230"/>
      <c r="AG11" s="1230"/>
      <c r="AH11" s="1230"/>
      <c r="AI11" s="860"/>
    </row>
    <row r="12" spans="1:35" ht="23.25" hidden="1" customHeight="1">
      <c r="A12" s="674"/>
      <c r="B12" s="674"/>
      <c r="C12" s="681" t="s">
        <v>30</v>
      </c>
      <c r="D12" s="840"/>
      <c r="E12" s="890" t="s">
        <v>32</v>
      </c>
      <c r="F12" s="13" t="s">
        <v>35</v>
      </c>
      <c r="G12" s="571"/>
      <c r="H12" s="572"/>
      <c r="I12" s="642" t="s">
        <v>39</v>
      </c>
      <c r="J12" s="642" t="s">
        <v>39</v>
      </c>
      <c r="K12" s="810"/>
      <c r="L12" s="810"/>
      <c r="M12" s="810"/>
      <c r="N12" s="982">
        <v>18</v>
      </c>
      <c r="O12" s="982"/>
      <c r="P12" s="976"/>
      <c r="Q12" s="1109"/>
      <c r="R12" s="1109"/>
      <c r="S12" s="677"/>
      <c r="T12" s="677"/>
      <c r="U12" s="677"/>
      <c r="V12" s="677"/>
      <c r="W12" s="678"/>
      <c r="X12" s="678"/>
      <c r="Y12" s="678"/>
      <c r="Z12" s="678"/>
      <c r="AA12" s="677"/>
      <c r="AB12" s="677"/>
      <c r="AC12" s="677"/>
      <c r="AD12" s="677"/>
      <c r="AE12" s="678"/>
      <c r="AF12" s="678"/>
      <c r="AG12" s="678"/>
      <c r="AH12" s="678"/>
      <c r="AI12" s="861"/>
    </row>
    <row r="13" spans="1:35" ht="23.25" hidden="1" customHeight="1">
      <c r="A13" s="674"/>
      <c r="B13" s="674"/>
      <c r="C13" s="683" t="s">
        <v>31</v>
      </c>
      <c r="D13" s="840"/>
      <c r="E13" s="891" t="s">
        <v>33</v>
      </c>
      <c r="F13" s="571"/>
      <c r="G13" s="571"/>
      <c r="H13" s="572"/>
      <c r="I13" s="640" t="s">
        <v>39</v>
      </c>
      <c r="J13" s="640" t="s">
        <v>39</v>
      </c>
      <c r="K13" s="810"/>
      <c r="L13" s="810"/>
      <c r="M13" s="810"/>
      <c r="N13" s="955"/>
      <c r="O13" s="955"/>
      <c r="P13" s="976"/>
      <c r="Q13" s="1109"/>
      <c r="R13" s="1109"/>
      <c r="S13" s="677"/>
      <c r="T13" s="677"/>
      <c r="U13" s="677"/>
      <c r="V13" s="677"/>
      <c r="W13" s="678"/>
      <c r="X13" s="678"/>
      <c r="Y13" s="678"/>
      <c r="Z13" s="678"/>
      <c r="AA13" s="677"/>
      <c r="AB13" s="677"/>
      <c r="AC13" s="677"/>
      <c r="AD13" s="677"/>
      <c r="AE13" s="678"/>
      <c r="AF13" s="678"/>
      <c r="AG13" s="678"/>
      <c r="AH13" s="678"/>
      <c r="AI13" s="861"/>
    </row>
    <row r="14" spans="1:35" ht="23.25" hidden="1" customHeight="1">
      <c r="A14" s="684"/>
      <c r="B14" s="684" t="s">
        <v>102</v>
      </c>
      <c r="C14" s="573" t="s">
        <v>103</v>
      </c>
      <c r="D14" s="639" t="s">
        <v>104</v>
      </c>
      <c r="E14" s="892"/>
      <c r="F14" s="574" t="s">
        <v>105</v>
      </c>
      <c r="G14" s="574" t="s">
        <v>106</v>
      </c>
      <c r="H14" s="575"/>
      <c r="I14" s="639" t="s">
        <v>39</v>
      </c>
      <c r="J14" s="639" t="s">
        <v>39</v>
      </c>
      <c r="K14" s="810"/>
      <c r="L14" s="810"/>
      <c r="M14" s="816"/>
      <c r="N14" s="998"/>
      <c r="O14" s="952">
        <v>18</v>
      </c>
      <c r="P14" s="976"/>
      <c r="Q14" s="1109"/>
      <c r="R14" s="1109"/>
      <c r="S14" s="677"/>
      <c r="T14" s="677"/>
      <c r="U14" s="677"/>
      <c r="V14" s="677"/>
      <c r="W14" s="678"/>
      <c r="X14" s="678"/>
      <c r="Y14" s="678"/>
      <c r="Z14" s="678"/>
      <c r="AA14" s="677"/>
      <c r="AB14" s="677"/>
      <c r="AC14" s="677"/>
      <c r="AD14" s="677"/>
      <c r="AE14" s="678"/>
      <c r="AF14" s="678"/>
      <c r="AG14" s="678"/>
      <c r="AH14" s="678"/>
      <c r="AI14" s="861"/>
    </row>
    <row r="15" spans="1:35" ht="23.25" hidden="1" customHeight="1">
      <c r="A15" s="684"/>
      <c r="B15" s="684" t="s">
        <v>107</v>
      </c>
      <c r="C15" s="573" t="s">
        <v>108</v>
      </c>
      <c r="D15" s="639" t="s">
        <v>109</v>
      </c>
      <c r="E15" s="892"/>
      <c r="F15" s="574" t="s">
        <v>105</v>
      </c>
      <c r="G15" s="574" t="s">
        <v>106</v>
      </c>
      <c r="H15" s="575"/>
      <c r="I15" s="639" t="s">
        <v>39</v>
      </c>
      <c r="J15" s="639" t="s">
        <v>39</v>
      </c>
      <c r="K15" s="809"/>
      <c r="L15" s="809"/>
      <c r="M15" s="849"/>
      <c r="N15" s="998"/>
      <c r="O15" s="952">
        <v>18</v>
      </c>
      <c r="P15" s="976"/>
      <c r="Q15" s="1108"/>
      <c r="R15" s="1108"/>
      <c r="S15" s="1229"/>
      <c r="T15" s="1230"/>
      <c r="U15" s="1230"/>
      <c r="V15" s="1230"/>
      <c r="W15" s="1230"/>
      <c r="X15" s="1230"/>
      <c r="Y15" s="1230"/>
      <c r="Z15" s="1230"/>
      <c r="AA15" s="1229"/>
      <c r="AB15" s="1230"/>
      <c r="AC15" s="1230"/>
      <c r="AD15" s="1230"/>
      <c r="AE15" s="1230"/>
      <c r="AF15" s="1230"/>
      <c r="AG15" s="1230"/>
      <c r="AH15" s="1230"/>
      <c r="AI15" s="860"/>
    </row>
    <row r="16" spans="1:35" ht="23.25" hidden="1" customHeight="1">
      <c r="A16" s="684"/>
      <c r="B16" s="684" t="s">
        <v>110</v>
      </c>
      <c r="C16" s="573" t="s">
        <v>111</v>
      </c>
      <c r="D16" s="639" t="s">
        <v>112</v>
      </c>
      <c r="E16" s="892"/>
      <c r="F16" s="574" t="s">
        <v>105</v>
      </c>
      <c r="G16" s="574" t="s">
        <v>106</v>
      </c>
      <c r="H16" s="575"/>
      <c r="I16" s="639" t="s">
        <v>39</v>
      </c>
      <c r="J16" s="639" t="s">
        <v>39</v>
      </c>
      <c r="K16" s="810"/>
      <c r="L16" s="810"/>
      <c r="M16" s="816"/>
      <c r="N16" s="998"/>
      <c r="O16" s="952">
        <v>18</v>
      </c>
      <c r="P16" s="976"/>
      <c r="Q16" s="1109"/>
      <c r="R16" s="1109"/>
      <c r="S16" s="677"/>
      <c r="T16" s="677"/>
      <c r="U16" s="677"/>
      <c r="V16" s="677"/>
      <c r="W16" s="678"/>
      <c r="X16" s="678"/>
      <c r="Y16" s="678"/>
      <c r="Z16" s="678"/>
      <c r="AA16" s="677"/>
      <c r="AB16" s="677"/>
      <c r="AC16" s="677"/>
      <c r="AD16" s="677"/>
      <c r="AE16" s="678"/>
      <c r="AF16" s="678"/>
      <c r="AG16" s="678"/>
      <c r="AH16" s="678"/>
      <c r="AI16" s="861"/>
    </row>
    <row r="17" spans="1:35" ht="23.25" hidden="1" customHeight="1">
      <c r="A17" s="576"/>
      <c r="B17" s="576"/>
      <c r="C17" s="685"/>
      <c r="D17" s="754"/>
      <c r="E17" s="754"/>
      <c r="F17" s="686"/>
      <c r="G17" s="686"/>
      <c r="H17" s="687" t="s">
        <v>66</v>
      </c>
      <c r="I17" s="688"/>
      <c r="J17" s="688"/>
      <c r="K17" s="811"/>
      <c r="L17" s="811"/>
      <c r="M17" s="817"/>
      <c r="N17" s="956">
        <f>SUM(N6:N13)</f>
        <v>90</v>
      </c>
      <c r="O17" s="938">
        <f>SUM(O6:O13)</f>
        <v>114</v>
      </c>
      <c r="P17" s="985">
        <f>SUM(P6:P13)</f>
        <v>0</v>
      </c>
      <c r="Q17" s="1110"/>
      <c r="R17" s="1110"/>
      <c r="S17" s="677"/>
      <c r="T17" s="677"/>
      <c r="U17" s="677"/>
      <c r="V17" s="677"/>
      <c r="W17" s="678"/>
      <c r="X17" s="678"/>
      <c r="Y17" s="678"/>
      <c r="Z17" s="678"/>
      <c r="AA17" s="677"/>
      <c r="AB17" s="677"/>
      <c r="AC17" s="677"/>
      <c r="AD17" s="677"/>
      <c r="AE17" s="678"/>
      <c r="AF17" s="678"/>
      <c r="AG17" s="678"/>
      <c r="AH17" s="678"/>
      <c r="AI17" s="862"/>
    </row>
    <row r="18" spans="1:35" ht="16.5" hidden="1" customHeight="1">
      <c r="A18" s="566"/>
      <c r="B18" s="566"/>
      <c r="C18" s="577" t="s">
        <v>68</v>
      </c>
      <c r="D18" s="836"/>
      <c r="E18" s="836"/>
      <c r="F18" s="578"/>
      <c r="G18" s="578"/>
      <c r="H18" s="579"/>
      <c r="I18" s="638"/>
      <c r="J18" s="638"/>
      <c r="K18" s="812"/>
      <c r="L18" s="812"/>
      <c r="M18" s="850"/>
      <c r="N18" s="961"/>
      <c r="O18" s="946"/>
      <c r="P18" s="972"/>
      <c r="Q18" s="1111"/>
      <c r="R18" s="1111"/>
      <c r="S18" s="677"/>
      <c r="T18" s="677"/>
      <c r="U18" s="677"/>
      <c r="V18" s="677"/>
      <c r="W18" s="678"/>
      <c r="X18" s="678"/>
      <c r="Y18" s="678"/>
      <c r="Z18" s="678"/>
      <c r="AA18" s="677"/>
      <c r="AB18" s="677"/>
      <c r="AC18" s="677"/>
      <c r="AD18" s="677"/>
      <c r="AE18" s="678"/>
      <c r="AF18" s="678"/>
      <c r="AG18" s="678"/>
      <c r="AH18" s="678"/>
      <c r="AI18" s="863"/>
    </row>
    <row r="19" spans="1:35" ht="23.25" hidden="1" customHeight="1">
      <c r="A19" s="689"/>
      <c r="B19" s="689"/>
      <c r="C19" s="690" t="s">
        <v>27</v>
      </c>
      <c r="D19" s="834"/>
      <c r="E19" s="32" t="s">
        <v>32</v>
      </c>
      <c r="F19" s="27" t="s">
        <v>61</v>
      </c>
      <c r="G19" s="580"/>
      <c r="H19" s="581"/>
      <c r="I19" s="637" t="s">
        <v>36</v>
      </c>
      <c r="J19" s="33">
        <v>4</v>
      </c>
      <c r="K19" s="810"/>
      <c r="L19" s="810"/>
      <c r="M19" s="810"/>
      <c r="N19" s="990"/>
      <c r="O19" s="990">
        <v>24</v>
      </c>
      <c r="P19" s="979"/>
      <c r="Q19" s="1109"/>
      <c r="R19" s="1109"/>
      <c r="S19" s="677"/>
      <c r="T19" s="677"/>
      <c r="U19" s="677"/>
      <c r="V19" s="677"/>
      <c r="W19" s="678"/>
      <c r="X19" s="678"/>
      <c r="Y19" s="678"/>
      <c r="Z19" s="678"/>
      <c r="AA19" s="677"/>
      <c r="AB19" s="677"/>
      <c r="AC19" s="677"/>
      <c r="AD19" s="677"/>
      <c r="AE19" s="678"/>
      <c r="AF19" s="678"/>
      <c r="AG19" s="678"/>
      <c r="AH19" s="678"/>
      <c r="AI19" s="861"/>
    </row>
    <row r="20" spans="1:35" ht="23.25" hidden="1" customHeight="1">
      <c r="A20" s="689"/>
      <c r="B20" s="689"/>
      <c r="C20" s="690" t="s">
        <v>28</v>
      </c>
      <c r="D20" s="834"/>
      <c r="E20" s="32" t="s">
        <v>32</v>
      </c>
      <c r="F20" s="27" t="s">
        <v>61</v>
      </c>
      <c r="G20" s="580"/>
      <c r="H20" s="581"/>
      <c r="I20" s="637" t="s">
        <v>38</v>
      </c>
      <c r="J20" s="33">
        <v>5</v>
      </c>
      <c r="K20" s="810"/>
      <c r="L20" s="810"/>
      <c r="M20" s="810"/>
      <c r="N20" s="990">
        <v>18</v>
      </c>
      <c r="O20" s="990">
        <v>18</v>
      </c>
      <c r="P20" s="979"/>
      <c r="Q20" s="1109"/>
      <c r="R20" s="1109"/>
      <c r="S20" s="677"/>
      <c r="T20" s="677"/>
      <c r="U20" s="677"/>
      <c r="V20" s="677"/>
      <c r="W20" s="678"/>
      <c r="X20" s="678"/>
      <c r="Y20" s="678"/>
      <c r="Z20" s="678"/>
      <c r="AA20" s="677"/>
      <c r="AB20" s="677"/>
      <c r="AC20" s="677"/>
      <c r="AD20" s="677"/>
      <c r="AE20" s="678"/>
      <c r="AF20" s="678"/>
      <c r="AG20" s="678"/>
      <c r="AH20" s="678"/>
      <c r="AI20" s="861"/>
    </row>
    <row r="21" spans="1:35" ht="23.25" hidden="1" customHeight="1">
      <c r="A21" s="689"/>
      <c r="B21" s="689"/>
      <c r="C21" s="690" t="s">
        <v>29</v>
      </c>
      <c r="D21" s="834"/>
      <c r="E21" s="32" t="s">
        <v>32</v>
      </c>
      <c r="F21" s="27" t="s">
        <v>61</v>
      </c>
      <c r="G21" s="580"/>
      <c r="H21" s="581"/>
      <c r="I21" s="637" t="s">
        <v>39</v>
      </c>
      <c r="J21" s="33">
        <v>2</v>
      </c>
      <c r="K21" s="810"/>
      <c r="L21" s="810"/>
      <c r="M21" s="810"/>
      <c r="N21" s="990"/>
      <c r="O21" s="990">
        <v>18</v>
      </c>
      <c r="P21" s="979"/>
      <c r="Q21" s="1109"/>
      <c r="R21" s="1109"/>
      <c r="S21" s="677"/>
      <c r="T21" s="677"/>
      <c r="U21" s="677"/>
      <c r="V21" s="677"/>
      <c r="W21" s="678"/>
      <c r="X21" s="678"/>
      <c r="Y21" s="678"/>
      <c r="Z21" s="678"/>
      <c r="AA21" s="677"/>
      <c r="AB21" s="677"/>
      <c r="AC21" s="677"/>
      <c r="AD21" s="677"/>
      <c r="AE21" s="678"/>
      <c r="AF21" s="678"/>
      <c r="AG21" s="678"/>
      <c r="AH21" s="678"/>
      <c r="AI21" s="861"/>
    </row>
    <row r="22" spans="1:35" ht="23.25" hidden="1" customHeight="1">
      <c r="A22" s="689"/>
      <c r="B22" s="689"/>
      <c r="C22" s="690" t="s">
        <v>30</v>
      </c>
      <c r="D22" s="834"/>
      <c r="E22" s="32" t="s">
        <v>32</v>
      </c>
      <c r="F22" s="27" t="s">
        <v>61</v>
      </c>
      <c r="G22" s="580"/>
      <c r="H22" s="581"/>
      <c r="I22" s="637" t="s">
        <v>39</v>
      </c>
      <c r="J22" s="33">
        <v>2</v>
      </c>
      <c r="K22" s="813"/>
      <c r="L22" s="813"/>
      <c r="M22" s="816"/>
      <c r="N22" s="990">
        <v>18</v>
      </c>
      <c r="O22" s="990"/>
      <c r="P22" s="979"/>
      <c r="Q22" s="1112"/>
      <c r="R22" s="1112"/>
      <c r="S22" s="1229"/>
      <c r="T22" s="1230"/>
      <c r="U22" s="1230"/>
      <c r="V22" s="1230"/>
      <c r="W22" s="1230"/>
      <c r="X22" s="1230"/>
      <c r="Y22" s="1230"/>
      <c r="Z22" s="1230"/>
      <c r="AA22" s="1229"/>
      <c r="AB22" s="1230"/>
      <c r="AC22" s="1230"/>
      <c r="AD22" s="1230"/>
      <c r="AE22" s="1230"/>
      <c r="AF22" s="1230"/>
      <c r="AG22" s="1230"/>
      <c r="AH22" s="1230"/>
      <c r="AI22" s="864"/>
    </row>
    <row r="23" spans="1:35" ht="23.25" hidden="1" customHeight="1">
      <c r="A23" s="689"/>
      <c r="B23" s="689"/>
      <c r="C23" s="690" t="s">
        <v>48</v>
      </c>
      <c r="D23" s="834"/>
      <c r="E23" s="32" t="s">
        <v>32</v>
      </c>
      <c r="F23" s="27" t="s">
        <v>62</v>
      </c>
      <c r="G23" s="580"/>
      <c r="H23" s="581"/>
      <c r="I23" s="637" t="s">
        <v>39</v>
      </c>
      <c r="J23" s="33">
        <v>2</v>
      </c>
      <c r="K23" s="810"/>
      <c r="L23" s="810"/>
      <c r="M23" s="810"/>
      <c r="N23" s="990"/>
      <c r="O23" s="990">
        <v>18</v>
      </c>
      <c r="P23" s="979"/>
      <c r="Q23" s="1109"/>
      <c r="R23" s="1109"/>
      <c r="S23" s="677"/>
      <c r="T23" s="677"/>
      <c r="U23" s="677"/>
      <c r="V23" s="677"/>
      <c r="W23" s="678"/>
      <c r="X23" s="678"/>
      <c r="Y23" s="678"/>
      <c r="Z23" s="678"/>
      <c r="AA23" s="677"/>
      <c r="AB23" s="677"/>
      <c r="AC23" s="677"/>
      <c r="AD23" s="677"/>
      <c r="AE23" s="678"/>
      <c r="AF23" s="678"/>
      <c r="AG23" s="678"/>
      <c r="AH23" s="678"/>
      <c r="AI23" s="861"/>
    </row>
    <row r="24" spans="1:35" ht="23.25" hidden="1" customHeight="1">
      <c r="A24" s="689"/>
      <c r="B24" s="689"/>
      <c r="C24" s="691" t="s">
        <v>55</v>
      </c>
      <c r="D24" s="834"/>
      <c r="E24" s="101" t="s">
        <v>32</v>
      </c>
      <c r="F24" s="692" t="s">
        <v>63</v>
      </c>
      <c r="G24" s="580"/>
      <c r="H24" s="581"/>
      <c r="I24" s="693">
        <v>2</v>
      </c>
      <c r="J24" s="693">
        <v>2</v>
      </c>
      <c r="K24" s="810"/>
      <c r="L24" s="810"/>
      <c r="M24" s="810"/>
      <c r="N24" s="693">
        <v>6</v>
      </c>
      <c r="O24" s="693">
        <v>12</v>
      </c>
      <c r="P24" s="979"/>
      <c r="Q24" s="1109"/>
      <c r="R24" s="1109"/>
      <c r="S24" s="677"/>
      <c r="T24" s="677"/>
      <c r="U24" s="677"/>
      <c r="V24" s="677"/>
      <c r="W24" s="678"/>
      <c r="X24" s="678"/>
      <c r="Y24" s="678"/>
      <c r="Z24" s="678"/>
      <c r="AA24" s="677"/>
      <c r="AB24" s="677"/>
      <c r="AC24" s="677"/>
      <c r="AD24" s="677"/>
      <c r="AE24" s="678"/>
      <c r="AF24" s="678"/>
      <c r="AG24" s="678"/>
      <c r="AH24" s="678"/>
      <c r="AI24" s="861"/>
    </row>
    <row r="25" spans="1:35" ht="23.25" hidden="1" customHeight="1">
      <c r="A25" s="689"/>
      <c r="B25" s="689"/>
      <c r="C25" s="694" t="s">
        <v>56</v>
      </c>
      <c r="D25" s="834"/>
      <c r="E25" s="101" t="s">
        <v>32</v>
      </c>
      <c r="F25" s="692" t="s">
        <v>64</v>
      </c>
      <c r="G25" s="580"/>
      <c r="H25" s="581"/>
      <c r="I25" s="693">
        <v>2</v>
      </c>
      <c r="J25" s="693">
        <v>2</v>
      </c>
      <c r="K25" s="810"/>
      <c r="L25" s="810"/>
      <c r="M25" s="810"/>
      <c r="N25" s="693">
        <v>6</v>
      </c>
      <c r="O25" s="693">
        <v>12</v>
      </c>
      <c r="P25" s="979"/>
      <c r="Q25" s="1109"/>
      <c r="R25" s="1109"/>
      <c r="S25" s="677"/>
      <c r="T25" s="677"/>
      <c r="U25" s="677"/>
      <c r="V25" s="677"/>
      <c r="W25" s="678"/>
      <c r="X25" s="678"/>
      <c r="Y25" s="678"/>
      <c r="Z25" s="678"/>
      <c r="AA25" s="677"/>
      <c r="AB25" s="677"/>
      <c r="AC25" s="677"/>
      <c r="AD25" s="677"/>
      <c r="AE25" s="678"/>
      <c r="AF25" s="678"/>
      <c r="AG25" s="678"/>
      <c r="AH25" s="678"/>
      <c r="AI25" s="861"/>
    </row>
    <row r="26" spans="1:35" ht="23.25" hidden="1" customHeight="1">
      <c r="A26" s="689"/>
      <c r="B26" s="689"/>
      <c r="C26" s="695" t="s">
        <v>49</v>
      </c>
      <c r="D26" s="834"/>
      <c r="E26" s="101" t="s">
        <v>32</v>
      </c>
      <c r="F26" s="692" t="s">
        <v>64</v>
      </c>
      <c r="G26" s="580"/>
      <c r="H26" s="581"/>
      <c r="I26" s="696">
        <v>2</v>
      </c>
      <c r="J26" s="696">
        <v>2</v>
      </c>
      <c r="K26" s="810"/>
      <c r="L26" s="810"/>
      <c r="M26" s="810"/>
      <c r="N26" s="696">
        <v>6</v>
      </c>
      <c r="O26" s="696">
        <v>12</v>
      </c>
      <c r="P26" s="979"/>
      <c r="Q26" s="1109"/>
      <c r="R26" s="1109"/>
      <c r="S26" s="677"/>
      <c r="T26" s="677"/>
      <c r="U26" s="677"/>
      <c r="V26" s="677"/>
      <c r="W26" s="678"/>
      <c r="X26" s="678"/>
      <c r="Y26" s="678"/>
      <c r="Z26" s="678"/>
      <c r="AA26" s="677"/>
      <c r="AB26" s="677"/>
      <c r="AC26" s="677"/>
      <c r="AD26" s="677"/>
      <c r="AE26" s="678"/>
      <c r="AF26" s="678"/>
      <c r="AG26" s="678"/>
      <c r="AH26" s="678"/>
      <c r="AI26" s="861"/>
    </row>
    <row r="27" spans="1:35" ht="23.25" hidden="1" customHeight="1">
      <c r="A27" s="689"/>
      <c r="B27" s="689"/>
      <c r="C27" s="695" t="s">
        <v>57</v>
      </c>
      <c r="D27" s="834"/>
      <c r="E27" s="101" t="s">
        <v>32</v>
      </c>
      <c r="F27" s="692" t="s">
        <v>64</v>
      </c>
      <c r="G27" s="580"/>
      <c r="H27" s="581"/>
      <c r="I27" s="696">
        <v>3</v>
      </c>
      <c r="J27" s="696">
        <v>3</v>
      </c>
      <c r="K27" s="814"/>
      <c r="L27" s="814"/>
      <c r="M27" s="816"/>
      <c r="N27" s="696"/>
      <c r="O27" s="696">
        <v>18</v>
      </c>
      <c r="P27" s="979"/>
      <c r="Q27" s="1113"/>
      <c r="R27" s="1113"/>
      <c r="S27" s="568"/>
      <c r="T27" s="568"/>
      <c r="U27" s="568"/>
      <c r="V27" s="568"/>
      <c r="W27" s="568"/>
      <c r="X27" s="568"/>
      <c r="Y27" s="568"/>
      <c r="Z27" s="568"/>
      <c r="AA27" s="568"/>
      <c r="AB27" s="568"/>
      <c r="AC27" s="568"/>
      <c r="AD27" s="568"/>
      <c r="AE27" s="568"/>
      <c r="AF27" s="568"/>
      <c r="AG27" s="568"/>
      <c r="AH27" s="568"/>
      <c r="AI27" s="865"/>
    </row>
    <row r="28" spans="1:35" ht="23.25" hidden="1" customHeight="1">
      <c r="A28" s="689"/>
      <c r="B28" s="689"/>
      <c r="C28" s="695" t="s">
        <v>58</v>
      </c>
      <c r="D28" s="834"/>
      <c r="E28" s="101" t="s">
        <v>32</v>
      </c>
      <c r="F28" s="692" t="s">
        <v>64</v>
      </c>
      <c r="G28" s="580"/>
      <c r="H28" s="581"/>
      <c r="I28" s="696">
        <v>2</v>
      </c>
      <c r="J28" s="696">
        <v>2</v>
      </c>
      <c r="K28" s="814"/>
      <c r="L28" s="814"/>
      <c r="M28" s="816"/>
      <c r="N28" s="696"/>
      <c r="O28" s="696">
        <v>18</v>
      </c>
      <c r="P28" s="979"/>
      <c r="Q28" s="1113"/>
      <c r="R28" s="1113"/>
      <c r="S28" s="568"/>
      <c r="T28" s="568"/>
      <c r="U28" s="568"/>
      <c r="V28" s="568"/>
      <c r="W28" s="568"/>
      <c r="X28" s="568"/>
      <c r="Y28" s="568"/>
      <c r="Z28" s="568"/>
      <c r="AA28" s="568"/>
      <c r="AB28" s="568"/>
      <c r="AC28" s="568"/>
      <c r="AD28" s="568"/>
      <c r="AE28" s="568"/>
      <c r="AF28" s="568"/>
      <c r="AG28" s="568"/>
      <c r="AH28" s="568"/>
      <c r="AI28" s="865"/>
    </row>
    <row r="29" spans="1:35" ht="23.25" hidden="1" customHeight="1">
      <c r="A29" s="689"/>
      <c r="B29" s="689"/>
      <c r="C29" s="695" t="s">
        <v>59</v>
      </c>
      <c r="D29" s="834"/>
      <c r="E29" s="101" t="s">
        <v>32</v>
      </c>
      <c r="F29" s="692" t="s">
        <v>65</v>
      </c>
      <c r="G29" s="580"/>
      <c r="H29" s="581"/>
      <c r="I29" s="696">
        <v>2</v>
      </c>
      <c r="J29" s="696">
        <v>2</v>
      </c>
      <c r="K29" s="813"/>
      <c r="L29" s="813"/>
      <c r="M29" s="816"/>
      <c r="N29" s="696"/>
      <c r="O29" s="696">
        <v>12</v>
      </c>
      <c r="P29" s="979"/>
      <c r="Q29" s="1112"/>
      <c r="R29" s="1112"/>
      <c r="S29" s="1229"/>
      <c r="T29" s="1230"/>
      <c r="U29" s="1230"/>
      <c r="V29" s="1230"/>
      <c r="W29" s="1229"/>
      <c r="X29" s="1230"/>
      <c r="Y29" s="1230"/>
      <c r="Z29" s="1230"/>
      <c r="AA29" s="1229"/>
      <c r="AB29" s="1230"/>
      <c r="AC29" s="1230"/>
      <c r="AD29" s="1230"/>
      <c r="AE29" s="1229"/>
      <c r="AF29" s="1230"/>
      <c r="AG29" s="1230"/>
      <c r="AH29" s="1230"/>
      <c r="AI29" s="864"/>
    </row>
    <row r="30" spans="1:35" ht="51.75" hidden="1" customHeight="1">
      <c r="A30" s="689"/>
      <c r="B30" s="689"/>
      <c r="C30" s="697" t="s">
        <v>347</v>
      </c>
      <c r="D30" s="834"/>
      <c r="E30" s="101" t="s">
        <v>32</v>
      </c>
      <c r="F30" s="692" t="s">
        <v>64</v>
      </c>
      <c r="G30" s="580"/>
      <c r="H30" s="581"/>
      <c r="I30" s="696">
        <v>2</v>
      </c>
      <c r="J30" s="696">
        <v>2</v>
      </c>
      <c r="K30" s="810"/>
      <c r="L30" s="810"/>
      <c r="M30" s="810"/>
      <c r="N30" s="696"/>
      <c r="O30" s="696"/>
      <c r="P30" s="979"/>
      <c r="Q30" s="1109"/>
      <c r="R30" s="1109"/>
      <c r="S30" s="677"/>
      <c r="T30" s="677"/>
      <c r="U30" s="677"/>
      <c r="V30" s="677"/>
      <c r="W30" s="678"/>
      <c r="X30" s="678"/>
      <c r="Y30" s="678"/>
      <c r="Z30" s="678"/>
      <c r="AA30" s="677"/>
      <c r="AB30" s="677"/>
      <c r="AC30" s="677"/>
      <c r="AD30" s="677"/>
      <c r="AE30" s="698"/>
      <c r="AF30" s="698"/>
      <c r="AG30" s="698"/>
      <c r="AH30" s="698"/>
      <c r="AI30" s="861"/>
    </row>
    <row r="31" spans="1:35" ht="23.25" hidden="1" customHeight="1">
      <c r="A31" s="684"/>
      <c r="B31" s="684" t="s">
        <v>102</v>
      </c>
      <c r="C31" s="573" t="s">
        <v>103</v>
      </c>
      <c r="D31" s="639" t="s">
        <v>104</v>
      </c>
      <c r="E31" s="892"/>
      <c r="F31" s="574" t="s">
        <v>105</v>
      </c>
      <c r="G31" s="574" t="s">
        <v>106</v>
      </c>
      <c r="H31" s="575"/>
      <c r="I31" s="639" t="s">
        <v>39</v>
      </c>
      <c r="J31" s="639" t="s">
        <v>39</v>
      </c>
      <c r="K31" s="810"/>
      <c r="L31" s="810"/>
      <c r="M31" s="816"/>
      <c r="N31" s="998"/>
      <c r="O31" s="952">
        <v>18</v>
      </c>
      <c r="P31" s="976"/>
      <c r="Q31" s="1109"/>
      <c r="R31" s="1109"/>
      <c r="S31" s="677"/>
      <c r="T31" s="677"/>
      <c r="U31" s="677"/>
      <c r="V31" s="677"/>
      <c r="W31" s="678"/>
      <c r="X31" s="678"/>
      <c r="Y31" s="678"/>
      <c r="Z31" s="678"/>
      <c r="AA31" s="677"/>
      <c r="AB31" s="677"/>
      <c r="AC31" s="677"/>
      <c r="AD31" s="677"/>
      <c r="AE31" s="698"/>
      <c r="AF31" s="698"/>
      <c r="AG31" s="698"/>
      <c r="AH31" s="698"/>
      <c r="AI31" s="861"/>
    </row>
    <row r="32" spans="1:35" ht="23.25" hidden="1" customHeight="1">
      <c r="A32" s="684"/>
      <c r="B32" s="684" t="s">
        <v>107</v>
      </c>
      <c r="C32" s="573" t="s">
        <v>108</v>
      </c>
      <c r="D32" s="639" t="s">
        <v>109</v>
      </c>
      <c r="E32" s="892"/>
      <c r="F32" s="574" t="s">
        <v>105</v>
      </c>
      <c r="G32" s="574" t="s">
        <v>106</v>
      </c>
      <c r="H32" s="575"/>
      <c r="I32" s="639" t="s">
        <v>39</v>
      </c>
      <c r="J32" s="639" t="s">
        <v>39</v>
      </c>
      <c r="K32" s="810"/>
      <c r="L32" s="810"/>
      <c r="M32" s="816"/>
      <c r="N32" s="998"/>
      <c r="O32" s="952">
        <v>18</v>
      </c>
      <c r="P32" s="976"/>
      <c r="Q32" s="1109"/>
      <c r="R32" s="1109"/>
      <c r="S32" s="677"/>
      <c r="T32" s="677"/>
      <c r="U32" s="677"/>
      <c r="V32" s="677"/>
      <c r="W32" s="678"/>
      <c r="X32" s="678"/>
      <c r="Y32" s="678"/>
      <c r="Z32" s="678"/>
      <c r="AA32" s="677"/>
      <c r="AB32" s="677"/>
      <c r="AC32" s="677"/>
      <c r="AD32" s="677"/>
      <c r="AE32" s="698"/>
      <c r="AF32" s="698"/>
      <c r="AG32" s="698"/>
      <c r="AH32" s="698"/>
      <c r="AI32" s="861"/>
    </row>
    <row r="33" spans="1:35" ht="23.25" hidden="1" customHeight="1">
      <c r="A33" s="684"/>
      <c r="B33" s="684" t="s">
        <v>110</v>
      </c>
      <c r="C33" s="573" t="s">
        <v>111</v>
      </c>
      <c r="D33" s="639" t="s">
        <v>112</v>
      </c>
      <c r="E33" s="892"/>
      <c r="F33" s="574" t="s">
        <v>105</v>
      </c>
      <c r="G33" s="574" t="s">
        <v>106</v>
      </c>
      <c r="H33" s="575"/>
      <c r="I33" s="639" t="s">
        <v>39</v>
      </c>
      <c r="J33" s="639" t="s">
        <v>39</v>
      </c>
      <c r="K33" s="810"/>
      <c r="L33" s="810"/>
      <c r="M33" s="816"/>
      <c r="N33" s="998"/>
      <c r="O33" s="952">
        <v>18</v>
      </c>
      <c r="P33" s="976"/>
      <c r="Q33" s="1109"/>
      <c r="R33" s="1109"/>
      <c r="S33" s="677"/>
      <c r="T33" s="677"/>
      <c r="U33" s="677"/>
      <c r="V33" s="677"/>
      <c r="W33" s="678"/>
      <c r="X33" s="678"/>
      <c r="Y33" s="678"/>
      <c r="Z33" s="678"/>
      <c r="AA33" s="677"/>
      <c r="AB33" s="677"/>
      <c r="AC33" s="677"/>
      <c r="AD33" s="677"/>
      <c r="AE33" s="698"/>
      <c r="AF33" s="698"/>
      <c r="AG33" s="698"/>
      <c r="AH33" s="698"/>
      <c r="AI33" s="861"/>
    </row>
    <row r="34" spans="1:35" ht="23.25" hidden="1" customHeight="1">
      <c r="A34" s="576"/>
      <c r="B34" s="576"/>
      <c r="C34" s="699"/>
      <c r="D34" s="838"/>
      <c r="E34" s="838"/>
      <c r="F34" s="700"/>
      <c r="G34" s="700"/>
      <c r="H34" s="701" t="s">
        <v>67</v>
      </c>
      <c r="I34" s="702"/>
      <c r="J34" s="702"/>
      <c r="K34" s="815"/>
      <c r="L34" s="815"/>
      <c r="M34" s="817"/>
      <c r="N34" s="996">
        <f>SUM(N19:N30)</f>
        <v>54</v>
      </c>
      <c r="O34" s="948">
        <f>SUM(O19:O30)</f>
        <v>162</v>
      </c>
      <c r="P34" s="985">
        <f>SUM(P1:P13)</f>
        <v>0</v>
      </c>
      <c r="Q34" s="1114"/>
      <c r="R34" s="1114"/>
      <c r="S34" s="1229"/>
      <c r="T34" s="1230"/>
      <c r="U34" s="1230"/>
      <c r="V34" s="1230"/>
      <c r="W34" s="1230"/>
      <c r="X34" s="1230"/>
      <c r="Y34" s="1230"/>
      <c r="Z34" s="1230"/>
      <c r="AA34" s="1229"/>
      <c r="AB34" s="1230"/>
      <c r="AC34" s="1230"/>
      <c r="AD34" s="1230"/>
      <c r="AE34" s="662"/>
      <c r="AF34" s="662"/>
      <c r="AG34" s="662"/>
      <c r="AH34" s="662"/>
      <c r="AI34" s="866"/>
    </row>
    <row r="35" spans="1:35" ht="16.5" hidden="1" customHeight="1">
      <c r="A35" s="566"/>
      <c r="B35" s="566"/>
      <c r="C35" s="577" t="s">
        <v>69</v>
      </c>
      <c r="D35" s="836"/>
      <c r="E35" s="836"/>
      <c r="F35" s="578"/>
      <c r="G35" s="578"/>
      <c r="H35" s="579"/>
      <c r="I35" s="638"/>
      <c r="J35" s="638"/>
      <c r="K35" s="812"/>
      <c r="L35" s="812"/>
      <c r="M35" s="850"/>
      <c r="N35" s="961"/>
      <c r="O35" s="946"/>
      <c r="P35" s="972"/>
      <c r="Q35" s="1111"/>
      <c r="R35" s="1111"/>
      <c r="S35" s="677"/>
      <c r="T35" s="677"/>
      <c r="U35" s="677"/>
      <c r="V35" s="677"/>
      <c r="W35" s="678"/>
      <c r="X35" s="678"/>
      <c r="Y35" s="678"/>
      <c r="Z35" s="678"/>
      <c r="AA35" s="677"/>
      <c r="AB35" s="677"/>
      <c r="AC35" s="677"/>
      <c r="AD35" s="677"/>
      <c r="AE35" s="698"/>
      <c r="AF35" s="698"/>
      <c r="AG35" s="698"/>
      <c r="AH35" s="698"/>
      <c r="AI35" s="863"/>
    </row>
    <row r="36" spans="1:35" ht="23.25" hidden="1" customHeight="1">
      <c r="A36" s="689"/>
      <c r="B36" s="689"/>
      <c r="C36" s="703" t="s">
        <v>70</v>
      </c>
      <c r="D36" s="834"/>
      <c r="E36" s="893" t="s">
        <v>32</v>
      </c>
      <c r="F36" s="582" t="s">
        <v>76</v>
      </c>
      <c r="G36" s="580"/>
      <c r="H36" s="581"/>
      <c r="I36" s="636" t="s">
        <v>79</v>
      </c>
      <c r="J36" s="636" t="s">
        <v>79</v>
      </c>
      <c r="K36" s="810"/>
      <c r="L36" s="810"/>
      <c r="M36" s="810"/>
      <c r="N36" s="947">
        <v>24</v>
      </c>
      <c r="O36" s="947">
        <v>24</v>
      </c>
      <c r="P36" s="976"/>
      <c r="Q36" s="1109"/>
      <c r="R36" s="1109"/>
      <c r="S36" s="677"/>
      <c r="T36" s="677"/>
      <c r="U36" s="677"/>
      <c r="V36" s="677"/>
      <c r="W36" s="678"/>
      <c r="X36" s="678"/>
      <c r="Y36" s="678"/>
      <c r="Z36" s="678"/>
      <c r="AA36" s="677"/>
      <c r="AB36" s="677"/>
      <c r="AC36" s="677"/>
      <c r="AD36" s="677"/>
      <c r="AE36" s="698"/>
      <c r="AF36" s="698"/>
      <c r="AG36" s="698"/>
      <c r="AH36" s="698"/>
      <c r="AI36" s="861"/>
    </row>
    <row r="37" spans="1:35" ht="23.25" hidden="1" customHeight="1">
      <c r="A37" s="689"/>
      <c r="B37" s="689"/>
      <c r="C37" s="703" t="s">
        <v>71</v>
      </c>
      <c r="D37" s="834"/>
      <c r="E37" s="893" t="s">
        <v>32</v>
      </c>
      <c r="F37" s="582" t="s">
        <v>76</v>
      </c>
      <c r="G37" s="580"/>
      <c r="H37" s="581"/>
      <c r="I37" s="636" t="s">
        <v>80</v>
      </c>
      <c r="J37" s="636" t="s">
        <v>80</v>
      </c>
      <c r="K37" s="810"/>
      <c r="L37" s="810"/>
      <c r="M37" s="810"/>
      <c r="N37" s="947">
        <v>20</v>
      </c>
      <c r="O37" s="947"/>
      <c r="P37" s="976"/>
      <c r="Q37" s="1109"/>
      <c r="R37" s="1109"/>
      <c r="S37" s="677"/>
      <c r="T37" s="677"/>
      <c r="U37" s="677"/>
      <c r="V37" s="677"/>
      <c r="W37" s="678"/>
      <c r="X37" s="678"/>
      <c r="Y37" s="678"/>
      <c r="Z37" s="678"/>
      <c r="AA37" s="677"/>
      <c r="AB37" s="677"/>
      <c r="AC37" s="677"/>
      <c r="AD37" s="677"/>
      <c r="AE37" s="698"/>
      <c r="AF37" s="698"/>
      <c r="AG37" s="698"/>
      <c r="AH37" s="698"/>
      <c r="AI37" s="861"/>
    </row>
    <row r="38" spans="1:35" ht="23.25" hidden="1" customHeight="1">
      <c r="A38" s="689"/>
      <c r="B38" s="689"/>
      <c r="C38" s="704" t="s">
        <v>72</v>
      </c>
      <c r="D38" s="834"/>
      <c r="E38" s="893" t="s">
        <v>32</v>
      </c>
      <c r="F38" s="582" t="s">
        <v>76</v>
      </c>
      <c r="G38" s="580"/>
      <c r="H38" s="581"/>
      <c r="I38" s="636">
        <v>4</v>
      </c>
      <c r="J38" s="636">
        <v>4</v>
      </c>
      <c r="K38" s="816"/>
      <c r="L38" s="816"/>
      <c r="M38" s="816"/>
      <c r="N38" s="947"/>
      <c r="O38" s="942">
        <v>30</v>
      </c>
      <c r="P38" s="976"/>
      <c r="Q38" s="1115"/>
      <c r="R38" s="1115"/>
      <c r="AI38" s="867"/>
    </row>
    <row r="39" spans="1:35" ht="23.25" hidden="1" customHeight="1">
      <c r="A39" s="689"/>
      <c r="B39" s="689"/>
      <c r="C39" s="705" t="s">
        <v>73</v>
      </c>
      <c r="D39" s="834"/>
      <c r="E39" s="894" t="s">
        <v>32</v>
      </c>
      <c r="F39" s="41" t="s">
        <v>77</v>
      </c>
      <c r="G39" s="580"/>
      <c r="H39" s="581"/>
      <c r="I39" s="635" t="s">
        <v>39</v>
      </c>
      <c r="J39" s="635" t="s">
        <v>39</v>
      </c>
      <c r="K39" s="816"/>
      <c r="L39" s="816"/>
      <c r="M39" s="816"/>
      <c r="N39" s="980"/>
      <c r="O39" s="967">
        <v>18</v>
      </c>
      <c r="P39" s="976"/>
      <c r="Q39" s="1115"/>
      <c r="R39" s="1115"/>
      <c r="AI39" s="867"/>
    </row>
    <row r="40" spans="1:35" ht="23.25" hidden="1" customHeight="1">
      <c r="A40" s="689"/>
      <c r="B40" s="689"/>
      <c r="C40" s="706" t="s">
        <v>28</v>
      </c>
      <c r="D40" s="834"/>
      <c r="E40" s="32" t="s">
        <v>32</v>
      </c>
      <c r="F40" s="27" t="s">
        <v>78</v>
      </c>
      <c r="G40" s="580"/>
      <c r="H40" s="581"/>
      <c r="I40" s="634" t="s">
        <v>38</v>
      </c>
      <c r="J40" s="634" t="s">
        <v>38</v>
      </c>
      <c r="K40" s="816"/>
      <c r="L40" s="816"/>
      <c r="M40" s="816"/>
      <c r="N40" s="966">
        <v>18</v>
      </c>
      <c r="O40" s="966">
        <v>18</v>
      </c>
      <c r="P40" s="976"/>
      <c r="Q40" s="1115"/>
      <c r="R40" s="1115"/>
      <c r="AI40" s="867"/>
    </row>
    <row r="41" spans="1:35" ht="23.25" hidden="1" customHeight="1">
      <c r="A41" s="689"/>
      <c r="B41" s="689"/>
      <c r="C41" s="706" t="s">
        <v>74</v>
      </c>
      <c r="D41" s="834"/>
      <c r="E41" s="32" t="s">
        <v>32</v>
      </c>
      <c r="F41" s="27" t="s">
        <v>78</v>
      </c>
      <c r="G41" s="580"/>
      <c r="H41" s="581"/>
      <c r="I41" s="634" t="s">
        <v>39</v>
      </c>
      <c r="J41" s="634" t="s">
        <v>39</v>
      </c>
      <c r="K41" s="816"/>
      <c r="L41" s="816"/>
      <c r="M41" s="816"/>
      <c r="N41" s="966">
        <v>18</v>
      </c>
      <c r="O41" s="966"/>
      <c r="P41" s="976"/>
      <c r="Q41" s="1115"/>
      <c r="R41" s="1115"/>
      <c r="AI41" s="867"/>
    </row>
    <row r="42" spans="1:35" ht="23.25" hidden="1" customHeight="1">
      <c r="A42" s="689"/>
      <c r="B42" s="689"/>
      <c r="C42" s="706" t="s">
        <v>75</v>
      </c>
      <c r="D42" s="834"/>
      <c r="E42" s="32" t="s">
        <v>32</v>
      </c>
      <c r="F42" s="27" t="s">
        <v>78</v>
      </c>
      <c r="G42" s="580"/>
      <c r="H42" s="581"/>
      <c r="I42" s="634" t="s">
        <v>39</v>
      </c>
      <c r="J42" s="634" t="s">
        <v>39</v>
      </c>
      <c r="K42" s="816"/>
      <c r="L42" s="816"/>
      <c r="M42" s="816"/>
      <c r="N42" s="966"/>
      <c r="O42" s="966">
        <v>18</v>
      </c>
      <c r="P42" s="976"/>
      <c r="Q42" s="1115"/>
      <c r="R42" s="1115"/>
      <c r="AI42" s="867"/>
    </row>
    <row r="43" spans="1:35" ht="23.25" hidden="1" customHeight="1">
      <c r="A43" s="689"/>
      <c r="B43" s="689"/>
      <c r="C43" s="706" t="s">
        <v>27</v>
      </c>
      <c r="D43" s="834"/>
      <c r="E43" s="32" t="s">
        <v>32</v>
      </c>
      <c r="F43" s="27" t="s">
        <v>78</v>
      </c>
      <c r="G43" s="580"/>
      <c r="H43" s="581"/>
      <c r="I43" s="634" t="s">
        <v>36</v>
      </c>
      <c r="J43" s="634" t="s">
        <v>36</v>
      </c>
      <c r="K43" s="816"/>
      <c r="L43" s="816"/>
      <c r="M43" s="816"/>
      <c r="N43" s="966"/>
      <c r="O43" s="966">
        <v>24</v>
      </c>
      <c r="P43" s="976"/>
      <c r="Q43" s="1115"/>
      <c r="R43" s="1115"/>
      <c r="AI43" s="867"/>
    </row>
    <row r="44" spans="1:35" ht="23.25" hidden="1" customHeight="1">
      <c r="A44" s="689"/>
      <c r="B44" s="689"/>
      <c r="C44" s="707" t="s">
        <v>31</v>
      </c>
      <c r="D44" s="834"/>
      <c r="E44" s="895" t="s">
        <v>33</v>
      </c>
      <c r="F44" s="692" t="s">
        <v>64</v>
      </c>
      <c r="G44" s="580"/>
      <c r="H44" s="581"/>
      <c r="I44" s="633">
        <v>2</v>
      </c>
      <c r="J44" s="633">
        <v>2</v>
      </c>
      <c r="K44" s="816"/>
      <c r="L44" s="816"/>
      <c r="M44" s="816"/>
      <c r="N44" s="951"/>
      <c r="O44" s="978">
        <v>18</v>
      </c>
      <c r="P44" s="976"/>
      <c r="Q44" s="1115"/>
      <c r="R44" s="1115"/>
      <c r="AI44" s="867"/>
    </row>
    <row r="45" spans="1:35" ht="23.25" hidden="1" customHeight="1">
      <c r="A45" s="576"/>
      <c r="B45" s="576"/>
      <c r="C45" s="699"/>
      <c r="D45" s="838"/>
      <c r="E45" s="838"/>
      <c r="F45" s="700"/>
      <c r="G45" s="700"/>
      <c r="H45" s="701" t="s">
        <v>67</v>
      </c>
      <c r="I45" s="702"/>
      <c r="J45" s="702"/>
      <c r="K45" s="817"/>
      <c r="L45" s="817"/>
      <c r="M45" s="817"/>
      <c r="N45" s="996">
        <f>SUM(N36:N44)</f>
        <v>80</v>
      </c>
      <c r="O45" s="948">
        <f>SUM(O36:O44)</f>
        <v>150</v>
      </c>
      <c r="P45" s="985">
        <f>SUM(P18:P30)</f>
        <v>0</v>
      </c>
      <c r="Q45" s="1116"/>
      <c r="R45" s="1116"/>
      <c r="AI45" s="868"/>
    </row>
    <row r="46" spans="1:35" ht="23.25" hidden="1" customHeight="1">
      <c r="A46" s="708"/>
      <c r="B46" s="708"/>
      <c r="C46" s="583"/>
      <c r="D46" s="845"/>
      <c r="E46" s="896"/>
      <c r="F46" s="584"/>
      <c r="G46" s="585"/>
      <c r="H46" s="586"/>
      <c r="I46" s="632"/>
      <c r="J46" s="631"/>
      <c r="K46" s="818"/>
      <c r="L46" s="818"/>
      <c r="M46" s="818"/>
      <c r="N46" s="960"/>
      <c r="O46" s="958"/>
      <c r="P46" s="945"/>
      <c r="Q46" s="958"/>
      <c r="R46" s="958"/>
      <c r="AI46" s="869"/>
    </row>
    <row r="47" spans="1:35" ht="23.25" hidden="1" customHeight="1">
      <c r="A47" s="587"/>
      <c r="B47" s="587"/>
      <c r="C47" s="588" t="s">
        <v>14</v>
      </c>
      <c r="D47" s="844"/>
      <c r="E47" s="844"/>
      <c r="F47" s="587"/>
      <c r="G47" s="587"/>
      <c r="H47" s="589"/>
      <c r="I47" s="630"/>
      <c r="J47" s="630"/>
      <c r="K47" s="819"/>
      <c r="L47" s="819"/>
      <c r="M47" s="819"/>
      <c r="N47" s="959"/>
      <c r="O47" s="957"/>
      <c r="P47" s="957"/>
      <c r="Q47" s="1117"/>
      <c r="R47" s="1117"/>
      <c r="AI47" s="870"/>
    </row>
    <row r="48" spans="1:35" ht="23.25" hidden="1" customHeight="1">
      <c r="A48" s="587"/>
      <c r="B48" s="587"/>
      <c r="C48" s="590" t="s">
        <v>81</v>
      </c>
      <c r="D48" s="629"/>
      <c r="E48" s="629"/>
      <c r="F48" s="591"/>
      <c r="G48" s="591"/>
      <c r="H48" s="591"/>
      <c r="I48" s="629"/>
      <c r="J48" s="629"/>
      <c r="K48" s="819"/>
      <c r="L48" s="819"/>
      <c r="M48" s="819"/>
      <c r="N48" s="957"/>
      <c r="O48" s="968"/>
      <c r="P48" s="957"/>
      <c r="Q48" s="1117"/>
      <c r="R48" s="1117"/>
      <c r="AI48" s="870"/>
    </row>
    <row r="49" spans="1:35" ht="27.75" hidden="1" customHeight="1">
      <c r="A49" s="709"/>
      <c r="B49" s="709"/>
      <c r="C49" s="710" t="s">
        <v>49</v>
      </c>
      <c r="D49" s="829"/>
      <c r="E49" s="76" t="s">
        <v>32</v>
      </c>
      <c r="F49" s="72" t="s">
        <v>34</v>
      </c>
      <c r="G49" s="580"/>
      <c r="H49" s="581"/>
      <c r="I49" s="628" t="s">
        <v>38</v>
      </c>
      <c r="J49" s="76">
        <v>5</v>
      </c>
      <c r="K49" s="816"/>
      <c r="L49" s="816"/>
      <c r="M49" s="816"/>
      <c r="N49" s="107">
        <v>18</v>
      </c>
      <c r="O49" s="107">
        <v>24</v>
      </c>
      <c r="P49" s="994"/>
      <c r="Q49" s="1115"/>
      <c r="R49" s="1115"/>
      <c r="AI49" s="867"/>
    </row>
    <row r="50" spans="1:35" ht="27.75" hidden="1" customHeight="1">
      <c r="A50" s="709"/>
      <c r="B50" s="709"/>
      <c r="C50" s="711" t="s">
        <v>40</v>
      </c>
      <c r="D50" s="829"/>
      <c r="E50" s="32" t="s">
        <v>32</v>
      </c>
      <c r="F50" s="27" t="s">
        <v>51</v>
      </c>
      <c r="G50" s="580"/>
      <c r="H50" s="581"/>
      <c r="I50" s="637" t="s">
        <v>38</v>
      </c>
      <c r="J50" s="32">
        <v>5</v>
      </c>
      <c r="K50" s="816"/>
      <c r="L50" s="816"/>
      <c r="M50" s="816"/>
      <c r="N50" s="995">
        <v>18</v>
      </c>
      <c r="O50" s="995">
        <v>18</v>
      </c>
      <c r="P50" s="994"/>
      <c r="Q50" s="1115"/>
      <c r="R50" s="1115"/>
      <c r="AI50" s="867"/>
    </row>
    <row r="51" spans="1:35" ht="27.75" hidden="1" customHeight="1">
      <c r="A51" s="712"/>
      <c r="B51" s="712"/>
      <c r="C51" s="713" t="s">
        <v>41</v>
      </c>
      <c r="D51" s="839"/>
      <c r="E51" s="897" t="s">
        <v>50</v>
      </c>
      <c r="F51" s="18" t="s">
        <v>52</v>
      </c>
      <c r="G51" s="592"/>
      <c r="H51" s="593"/>
      <c r="I51" s="714">
        <v>2</v>
      </c>
      <c r="J51" s="714">
        <v>2</v>
      </c>
      <c r="K51" s="816"/>
      <c r="L51" s="816"/>
      <c r="M51" s="816"/>
      <c r="N51" s="714"/>
      <c r="O51" s="714">
        <v>18</v>
      </c>
      <c r="P51" s="994"/>
      <c r="Q51" s="1115"/>
      <c r="R51" s="1115"/>
      <c r="AI51" s="867"/>
    </row>
    <row r="52" spans="1:35" ht="27.75" hidden="1" customHeight="1">
      <c r="A52" s="712"/>
      <c r="B52" s="712"/>
      <c r="C52" s="715" t="s">
        <v>42</v>
      </c>
      <c r="D52" s="839"/>
      <c r="E52" s="898" t="s">
        <v>50</v>
      </c>
      <c r="F52" s="19" t="s">
        <v>52</v>
      </c>
      <c r="G52" s="594"/>
      <c r="H52" s="593"/>
      <c r="I52" s="716">
        <v>2</v>
      </c>
      <c r="J52" s="716">
        <v>2</v>
      </c>
      <c r="K52" s="816"/>
      <c r="L52" s="816"/>
      <c r="M52" s="816"/>
      <c r="N52" s="738"/>
      <c r="O52" s="738">
        <v>18</v>
      </c>
      <c r="P52" s="994"/>
      <c r="Q52" s="1115"/>
      <c r="R52" s="1115"/>
      <c r="AI52" s="867"/>
    </row>
    <row r="53" spans="1:35" ht="27.75" hidden="1" customHeight="1">
      <c r="A53" s="712"/>
      <c r="B53" s="712"/>
      <c r="C53" s="715" t="s">
        <v>43</v>
      </c>
      <c r="D53" s="839"/>
      <c r="E53" s="898" t="s">
        <v>50</v>
      </c>
      <c r="F53" s="18" t="s">
        <v>53</v>
      </c>
      <c r="G53" s="594"/>
      <c r="H53" s="593"/>
      <c r="I53" s="716">
        <v>1</v>
      </c>
      <c r="J53" s="716">
        <v>1</v>
      </c>
      <c r="K53" s="816"/>
      <c r="L53" s="816"/>
      <c r="M53" s="816"/>
      <c r="N53" s="738">
        <v>4</v>
      </c>
      <c r="O53" s="738"/>
      <c r="P53" s="994"/>
      <c r="Q53" s="1115"/>
      <c r="R53" s="1115"/>
      <c r="AI53" s="867"/>
    </row>
    <row r="54" spans="1:35" ht="27.75" hidden="1" customHeight="1">
      <c r="A54" s="712"/>
      <c r="B54" s="712"/>
      <c r="C54" s="715" t="s">
        <v>44</v>
      </c>
      <c r="D54" s="839"/>
      <c r="E54" s="898" t="s">
        <v>50</v>
      </c>
      <c r="F54" s="19" t="s">
        <v>54</v>
      </c>
      <c r="G54" s="594"/>
      <c r="H54" s="593"/>
      <c r="I54" s="716">
        <v>5</v>
      </c>
      <c r="J54" s="716">
        <v>5</v>
      </c>
      <c r="K54" s="816"/>
      <c r="L54" s="816"/>
      <c r="M54" s="816"/>
      <c r="N54" s="738">
        <v>18</v>
      </c>
      <c r="O54" s="738">
        <v>18</v>
      </c>
      <c r="P54" s="994"/>
      <c r="Q54" s="1115"/>
      <c r="R54" s="1115"/>
      <c r="AI54" s="867"/>
    </row>
    <row r="55" spans="1:35" ht="27.75" hidden="1" customHeight="1">
      <c r="A55" s="717"/>
      <c r="B55" s="717"/>
      <c r="C55" s="715" t="s">
        <v>45</v>
      </c>
      <c r="D55" s="612"/>
      <c r="E55" s="898" t="s">
        <v>50</v>
      </c>
      <c r="F55" s="18" t="s">
        <v>54</v>
      </c>
      <c r="G55" s="571"/>
      <c r="H55" s="572"/>
      <c r="I55" s="716">
        <v>3</v>
      </c>
      <c r="J55" s="716">
        <v>3</v>
      </c>
      <c r="K55" s="816"/>
      <c r="L55" s="816"/>
      <c r="M55" s="816"/>
      <c r="N55" s="738"/>
      <c r="O55" s="738">
        <v>24</v>
      </c>
      <c r="P55" s="976"/>
      <c r="Q55" s="1115"/>
      <c r="R55" s="1115"/>
      <c r="AI55" s="867"/>
    </row>
    <row r="56" spans="1:35" ht="27.75" hidden="1" customHeight="1">
      <c r="A56" s="717"/>
      <c r="B56" s="717"/>
      <c r="C56" s="715" t="s">
        <v>46</v>
      </c>
      <c r="D56" s="612"/>
      <c r="E56" s="898" t="s">
        <v>50</v>
      </c>
      <c r="F56" s="19" t="s">
        <v>54</v>
      </c>
      <c r="G56" s="571"/>
      <c r="H56" s="572"/>
      <c r="I56" s="716">
        <v>2</v>
      </c>
      <c r="J56" s="716">
        <v>2</v>
      </c>
      <c r="K56" s="816"/>
      <c r="L56" s="816"/>
      <c r="M56" s="816"/>
      <c r="N56" s="738"/>
      <c r="O56" s="738">
        <v>18</v>
      </c>
      <c r="P56" s="976"/>
      <c r="Q56" s="1115"/>
      <c r="R56" s="1115"/>
      <c r="AI56" s="867"/>
    </row>
    <row r="57" spans="1:35" ht="27.75" hidden="1" customHeight="1">
      <c r="A57" s="717"/>
      <c r="B57" s="717"/>
      <c r="C57" s="715" t="s">
        <v>47</v>
      </c>
      <c r="D57" s="612"/>
      <c r="E57" s="898" t="s">
        <v>50</v>
      </c>
      <c r="F57" s="18" t="s">
        <v>54</v>
      </c>
      <c r="G57" s="571"/>
      <c r="H57" s="572"/>
      <c r="I57" s="716">
        <v>1</v>
      </c>
      <c r="J57" s="716">
        <v>1</v>
      </c>
      <c r="K57" s="816"/>
      <c r="L57" s="816"/>
      <c r="M57" s="816"/>
      <c r="N57" s="738"/>
      <c r="O57" s="738">
        <v>10</v>
      </c>
      <c r="P57" s="976"/>
      <c r="Q57" s="1115"/>
      <c r="R57" s="1115"/>
      <c r="AI57" s="867"/>
    </row>
    <row r="58" spans="1:35" ht="23.25" hidden="1" customHeight="1">
      <c r="A58" s="674"/>
      <c r="B58" s="674"/>
      <c r="C58" s="715" t="s">
        <v>48</v>
      </c>
      <c r="D58" s="612"/>
      <c r="E58" s="898" t="s">
        <v>50</v>
      </c>
      <c r="F58" s="19"/>
      <c r="G58" s="571"/>
      <c r="H58" s="572"/>
      <c r="I58" s="716">
        <v>2</v>
      </c>
      <c r="J58" s="716">
        <v>2</v>
      </c>
      <c r="K58" s="816"/>
      <c r="L58" s="816"/>
      <c r="M58" s="816"/>
      <c r="N58" s="738"/>
      <c r="O58" s="738">
        <v>18</v>
      </c>
      <c r="P58" s="976"/>
      <c r="Q58" s="1115"/>
      <c r="R58" s="1115"/>
      <c r="AI58" s="867"/>
    </row>
    <row r="59" spans="1:35" ht="23.25" hidden="1" customHeight="1">
      <c r="A59" s="674"/>
      <c r="B59" s="674"/>
      <c r="C59" s="718" t="s">
        <v>31</v>
      </c>
      <c r="D59" s="612"/>
      <c r="E59" s="899" t="s">
        <v>33</v>
      </c>
      <c r="F59" s="20"/>
      <c r="G59" s="571"/>
      <c r="H59" s="572"/>
      <c r="I59" s="719">
        <v>2</v>
      </c>
      <c r="J59" s="719">
        <v>2</v>
      </c>
      <c r="K59" s="816"/>
      <c r="L59" s="816"/>
      <c r="M59" s="816"/>
      <c r="N59" s="939"/>
      <c r="O59" s="939">
        <v>18</v>
      </c>
      <c r="P59" s="976"/>
      <c r="Q59" s="1115"/>
      <c r="R59" s="1115"/>
      <c r="AI59" s="867"/>
    </row>
    <row r="60" spans="1:35" ht="23.25" hidden="1" customHeight="1">
      <c r="A60" s="576"/>
      <c r="B60" s="576"/>
      <c r="C60" s="685"/>
      <c r="D60" s="754"/>
      <c r="E60" s="754"/>
      <c r="F60" s="686"/>
      <c r="G60" s="686"/>
      <c r="H60" s="687" t="s">
        <v>82</v>
      </c>
      <c r="I60" s="688"/>
      <c r="J60" s="688"/>
      <c r="K60" s="817"/>
      <c r="L60" s="817"/>
      <c r="M60" s="817"/>
      <c r="N60" s="956">
        <f>SUM(N49:N59)</f>
        <v>58</v>
      </c>
      <c r="O60" s="938">
        <f>SUM(O49:O59)</f>
        <v>184</v>
      </c>
      <c r="P60" s="985">
        <f>SUM(P54:P59)</f>
        <v>0</v>
      </c>
      <c r="Q60" s="1116"/>
      <c r="R60" s="1116"/>
      <c r="AI60" s="868"/>
    </row>
    <row r="61" spans="1:35" ht="23.25" hidden="1" customHeight="1">
      <c r="A61" s="587"/>
      <c r="B61" s="587"/>
      <c r="C61" s="590" t="s">
        <v>85</v>
      </c>
      <c r="D61" s="629"/>
      <c r="E61" s="629"/>
      <c r="F61" s="591"/>
      <c r="G61" s="591"/>
      <c r="H61" s="591"/>
      <c r="I61" s="629"/>
      <c r="J61" s="629"/>
      <c r="K61" s="819"/>
      <c r="L61" s="819"/>
      <c r="M61" s="819"/>
      <c r="N61" s="957"/>
      <c r="O61" s="968"/>
      <c r="P61" s="957"/>
      <c r="Q61" s="1117"/>
      <c r="R61" s="1117"/>
      <c r="AI61" s="870"/>
    </row>
    <row r="62" spans="1:35" ht="27.75" hidden="1" customHeight="1">
      <c r="A62" s="709"/>
      <c r="B62" s="709"/>
      <c r="C62" s="720" t="s">
        <v>40</v>
      </c>
      <c r="D62" s="828"/>
      <c r="E62" s="900" t="s">
        <v>32</v>
      </c>
      <c r="F62" s="68" t="s">
        <v>78</v>
      </c>
      <c r="G62" s="596"/>
      <c r="H62" s="597"/>
      <c r="I62" s="627" t="s">
        <v>38</v>
      </c>
      <c r="J62" s="626">
        <v>5</v>
      </c>
      <c r="K62" s="816"/>
      <c r="L62" s="816"/>
      <c r="M62" s="816"/>
      <c r="N62" s="107">
        <v>18</v>
      </c>
      <c r="O62" s="107">
        <v>24</v>
      </c>
      <c r="P62" s="994"/>
      <c r="Q62" s="1115"/>
      <c r="R62" s="1115"/>
      <c r="AI62" s="867"/>
    </row>
    <row r="63" spans="1:35" ht="27.75" hidden="1" customHeight="1">
      <c r="A63" s="709"/>
      <c r="B63" s="709"/>
      <c r="C63" s="721" t="s">
        <v>83</v>
      </c>
      <c r="D63" s="828"/>
      <c r="E63" s="901" t="s">
        <v>32</v>
      </c>
      <c r="F63" s="722" t="s">
        <v>84</v>
      </c>
      <c r="G63" s="596"/>
      <c r="H63" s="597"/>
      <c r="I63" s="625" t="s">
        <v>79</v>
      </c>
      <c r="J63" s="624">
        <v>6</v>
      </c>
      <c r="K63" s="816"/>
      <c r="L63" s="816"/>
      <c r="M63" s="816"/>
      <c r="N63" s="995">
        <v>18</v>
      </c>
      <c r="O63" s="995">
        <v>18</v>
      </c>
      <c r="P63" s="994"/>
      <c r="Q63" s="1115"/>
      <c r="R63" s="1115"/>
      <c r="AI63" s="867"/>
    </row>
    <row r="64" spans="1:35" ht="27.75" hidden="1" customHeight="1">
      <c r="A64" s="709"/>
      <c r="B64" s="709"/>
      <c r="C64" s="721" t="s">
        <v>41</v>
      </c>
      <c r="D64" s="828"/>
      <c r="E64" s="902" t="s">
        <v>50</v>
      </c>
      <c r="F64" s="722" t="s">
        <v>88</v>
      </c>
      <c r="G64" s="596"/>
      <c r="H64" s="597"/>
      <c r="I64" s="625" t="s">
        <v>39</v>
      </c>
      <c r="J64" s="624">
        <v>2</v>
      </c>
      <c r="K64" s="816"/>
      <c r="L64" s="816"/>
      <c r="M64" s="816"/>
      <c r="N64" s="714"/>
      <c r="O64" s="714">
        <v>18</v>
      </c>
      <c r="P64" s="994"/>
      <c r="Q64" s="1115"/>
      <c r="R64" s="1115"/>
      <c r="AI64" s="867"/>
    </row>
    <row r="65" spans="1:35" ht="27.75" hidden="1" customHeight="1">
      <c r="A65" s="709"/>
      <c r="B65" s="709"/>
      <c r="C65" s="723" t="s">
        <v>31</v>
      </c>
      <c r="D65" s="828"/>
      <c r="E65" s="902" t="s">
        <v>50</v>
      </c>
      <c r="F65" s="598"/>
      <c r="G65" s="596"/>
      <c r="H65" s="597"/>
      <c r="I65" s="623">
        <v>2</v>
      </c>
      <c r="J65" s="623">
        <v>2</v>
      </c>
      <c r="K65" s="816"/>
      <c r="L65" s="816"/>
      <c r="M65" s="816"/>
      <c r="N65" s="738"/>
      <c r="O65" s="738">
        <v>18</v>
      </c>
      <c r="P65" s="994"/>
      <c r="Q65" s="1115"/>
      <c r="R65" s="1115"/>
      <c r="AI65" s="867"/>
    </row>
    <row r="66" spans="1:35" ht="27.75" hidden="1" customHeight="1">
      <c r="A66" s="709"/>
      <c r="B66" s="709"/>
      <c r="C66" s="723" t="s">
        <v>43</v>
      </c>
      <c r="D66" s="828"/>
      <c r="E66" s="902" t="s">
        <v>50</v>
      </c>
      <c r="F66" s="58" t="s">
        <v>89</v>
      </c>
      <c r="G66" s="596"/>
      <c r="H66" s="597"/>
      <c r="I66" s="622" t="s">
        <v>91</v>
      </c>
      <c r="J66" s="621">
        <v>1</v>
      </c>
      <c r="K66" s="816"/>
      <c r="L66" s="816"/>
      <c r="M66" s="816"/>
      <c r="N66" s="738">
        <v>4</v>
      </c>
      <c r="O66" s="738"/>
      <c r="P66" s="994"/>
      <c r="Q66" s="1115"/>
      <c r="R66" s="1115"/>
      <c r="AI66" s="867"/>
    </row>
    <row r="67" spans="1:35" ht="27.75" hidden="1" customHeight="1">
      <c r="A67" s="712"/>
      <c r="B67" s="712"/>
      <c r="C67" s="724" t="s">
        <v>44</v>
      </c>
      <c r="D67" s="839"/>
      <c r="E67" s="903" t="s">
        <v>50</v>
      </c>
      <c r="F67" s="59" t="s">
        <v>90</v>
      </c>
      <c r="G67" s="592"/>
      <c r="H67" s="593"/>
      <c r="I67" s="620" t="s">
        <v>38</v>
      </c>
      <c r="J67" s="619">
        <v>5</v>
      </c>
      <c r="K67" s="816"/>
      <c r="L67" s="816"/>
      <c r="M67" s="816"/>
      <c r="N67" s="738">
        <v>18</v>
      </c>
      <c r="O67" s="738">
        <v>18</v>
      </c>
      <c r="P67" s="994"/>
      <c r="Q67" s="1115"/>
      <c r="R67" s="1115"/>
      <c r="AI67" s="867"/>
    </row>
    <row r="68" spans="1:35" ht="27.75" hidden="1" customHeight="1">
      <c r="A68" s="717"/>
      <c r="B68" s="717"/>
      <c r="C68" s="725" t="s">
        <v>86</v>
      </c>
      <c r="D68" s="612"/>
      <c r="E68" s="898" t="s">
        <v>50</v>
      </c>
      <c r="F68" s="726" t="s">
        <v>52</v>
      </c>
      <c r="G68" s="571"/>
      <c r="H68" s="572"/>
      <c r="I68" s="618" t="s">
        <v>80</v>
      </c>
      <c r="J68" s="617">
        <v>3</v>
      </c>
      <c r="K68" s="816"/>
      <c r="L68" s="816"/>
      <c r="M68" s="816"/>
      <c r="N68" s="738"/>
      <c r="O68" s="738">
        <v>24</v>
      </c>
      <c r="P68" s="976"/>
      <c r="Q68" s="1115"/>
      <c r="R68" s="1115"/>
      <c r="AI68" s="867"/>
    </row>
    <row r="69" spans="1:35" ht="27.75" hidden="1" customHeight="1">
      <c r="A69" s="717"/>
      <c r="B69" s="717"/>
      <c r="C69" s="727" t="s">
        <v>87</v>
      </c>
      <c r="D69" s="612"/>
      <c r="E69" s="898" t="s">
        <v>50</v>
      </c>
      <c r="F69" s="18" t="s">
        <v>90</v>
      </c>
      <c r="G69" s="571"/>
      <c r="H69" s="572"/>
      <c r="I69" s="620" t="s">
        <v>80</v>
      </c>
      <c r="J69" s="619">
        <v>3</v>
      </c>
      <c r="K69" s="816"/>
      <c r="L69" s="816"/>
      <c r="M69" s="816"/>
      <c r="N69" s="738"/>
      <c r="O69" s="738">
        <v>18</v>
      </c>
      <c r="P69" s="976"/>
      <c r="Q69" s="1115"/>
      <c r="R69" s="1115"/>
      <c r="AI69" s="867"/>
    </row>
    <row r="70" spans="1:35" ht="27.75" hidden="1" customHeight="1">
      <c r="A70" s="717"/>
      <c r="B70" s="717"/>
      <c r="C70" s="728" t="s">
        <v>46</v>
      </c>
      <c r="D70" s="612"/>
      <c r="E70" s="898" t="s">
        <v>50</v>
      </c>
      <c r="F70" s="18" t="s">
        <v>90</v>
      </c>
      <c r="G70" s="571"/>
      <c r="H70" s="572"/>
      <c r="I70" s="618" t="s">
        <v>39</v>
      </c>
      <c r="J70" s="617">
        <v>2</v>
      </c>
      <c r="K70" s="816"/>
      <c r="L70" s="816"/>
      <c r="M70" s="816"/>
      <c r="N70" s="738"/>
      <c r="O70" s="738">
        <v>10</v>
      </c>
      <c r="P70" s="976"/>
      <c r="Q70" s="1115"/>
      <c r="R70" s="1115"/>
      <c r="AI70" s="867"/>
    </row>
    <row r="71" spans="1:35" ht="23.25" hidden="1" customHeight="1">
      <c r="A71" s="674"/>
      <c r="B71" s="674"/>
      <c r="C71" s="728" t="s">
        <v>47</v>
      </c>
      <c r="D71" s="612"/>
      <c r="E71" s="898" t="s">
        <v>50</v>
      </c>
      <c r="F71" s="18" t="s">
        <v>90</v>
      </c>
      <c r="G71" s="571"/>
      <c r="H71" s="572"/>
      <c r="I71" s="618" t="s">
        <v>91</v>
      </c>
      <c r="J71" s="617">
        <v>1</v>
      </c>
      <c r="K71" s="816"/>
      <c r="L71" s="816"/>
      <c r="M71" s="816"/>
      <c r="N71" s="738"/>
      <c r="O71" s="738">
        <v>18</v>
      </c>
      <c r="P71" s="976"/>
      <c r="Q71" s="1115"/>
      <c r="R71" s="1115"/>
      <c r="AI71" s="867"/>
    </row>
    <row r="72" spans="1:35" ht="23.25" hidden="1" customHeight="1">
      <c r="A72" s="576"/>
      <c r="B72" s="576"/>
      <c r="C72" s="685"/>
      <c r="D72" s="754"/>
      <c r="E72" s="754"/>
      <c r="F72" s="686"/>
      <c r="G72" s="686"/>
      <c r="H72" s="687" t="s">
        <v>92</v>
      </c>
      <c r="I72" s="688"/>
      <c r="J72" s="688"/>
      <c r="K72" s="817"/>
      <c r="L72" s="817"/>
      <c r="M72" s="817"/>
      <c r="N72" s="956">
        <f>SUM(N61:N71)</f>
        <v>58</v>
      </c>
      <c r="O72" s="938">
        <f>SUM(O61:O71)</f>
        <v>166</v>
      </c>
      <c r="P72" s="985">
        <f>SUM(P66:P71)</f>
        <v>0</v>
      </c>
      <c r="Q72" s="1116"/>
      <c r="R72" s="1116"/>
      <c r="AI72" s="868"/>
    </row>
    <row r="73" spans="1:35" ht="23.25" hidden="1" customHeight="1">
      <c r="A73" s="587"/>
      <c r="B73" s="587"/>
      <c r="C73" s="599" t="s">
        <v>93</v>
      </c>
      <c r="D73" s="630"/>
      <c r="E73" s="616"/>
      <c r="F73" s="600"/>
      <c r="G73" s="600"/>
      <c r="H73" s="587"/>
      <c r="I73" s="630"/>
      <c r="J73" s="616"/>
      <c r="K73" s="819"/>
      <c r="L73" s="819"/>
      <c r="M73" s="819"/>
      <c r="N73" s="957"/>
      <c r="O73" s="968"/>
      <c r="P73" s="957"/>
      <c r="Q73" s="1117"/>
      <c r="R73" s="1117"/>
      <c r="AI73" s="870"/>
    </row>
    <row r="74" spans="1:35" ht="27.75" hidden="1" customHeight="1">
      <c r="A74" s="712"/>
      <c r="B74" s="712"/>
      <c r="C74" s="729" t="s">
        <v>457</v>
      </c>
      <c r="D74" s="839"/>
      <c r="E74" s="904" t="s">
        <v>32</v>
      </c>
      <c r="F74" s="730" t="s">
        <v>98</v>
      </c>
      <c r="G74" s="594"/>
      <c r="H74" s="593"/>
      <c r="I74" s="731">
        <v>2</v>
      </c>
      <c r="J74" s="731">
        <v>2</v>
      </c>
      <c r="K74" s="816"/>
      <c r="L74" s="816"/>
      <c r="M74" s="816"/>
      <c r="N74" s="731"/>
      <c r="O74" s="731">
        <v>15</v>
      </c>
      <c r="P74" s="994"/>
      <c r="Q74" s="1115"/>
      <c r="R74" s="1115"/>
      <c r="AI74" s="867"/>
    </row>
    <row r="75" spans="1:35" ht="27.75" hidden="1" customHeight="1">
      <c r="A75" s="712"/>
      <c r="B75" s="712"/>
      <c r="C75" s="732" t="s">
        <v>95</v>
      </c>
      <c r="D75" s="839"/>
      <c r="E75" s="905" t="s">
        <v>32</v>
      </c>
      <c r="F75" s="733" t="s">
        <v>98</v>
      </c>
      <c r="G75" s="594"/>
      <c r="H75" s="593"/>
      <c r="I75" s="734">
        <v>3</v>
      </c>
      <c r="J75" s="734">
        <v>3</v>
      </c>
      <c r="K75" s="816"/>
      <c r="L75" s="816"/>
      <c r="M75" s="816"/>
      <c r="N75" s="693">
        <v>6</v>
      </c>
      <c r="O75" s="693">
        <v>12</v>
      </c>
      <c r="P75" s="994"/>
      <c r="Q75" s="1115"/>
      <c r="R75" s="1115"/>
      <c r="AI75" s="867"/>
    </row>
    <row r="76" spans="1:35" ht="27.75" hidden="1" customHeight="1">
      <c r="A76" s="712"/>
      <c r="B76" s="712"/>
      <c r="C76" s="735" t="s">
        <v>40</v>
      </c>
      <c r="D76" s="839"/>
      <c r="E76" s="906" t="s">
        <v>32</v>
      </c>
      <c r="F76" s="57" t="s">
        <v>99</v>
      </c>
      <c r="G76" s="594"/>
      <c r="H76" s="601"/>
      <c r="I76" s="637" t="s">
        <v>38</v>
      </c>
      <c r="J76" s="637">
        <v>5</v>
      </c>
      <c r="K76" s="816"/>
      <c r="L76" s="816"/>
      <c r="M76" s="816"/>
      <c r="N76" s="997">
        <v>18</v>
      </c>
      <c r="O76" s="997">
        <v>18</v>
      </c>
      <c r="P76" s="994"/>
      <c r="Q76" s="1115"/>
      <c r="R76" s="1115"/>
      <c r="AI76" s="867"/>
    </row>
    <row r="77" spans="1:35" ht="27.75" hidden="1" customHeight="1">
      <c r="A77" s="712"/>
      <c r="B77" s="712"/>
      <c r="C77" s="736" t="s">
        <v>96</v>
      </c>
      <c r="D77" s="839"/>
      <c r="E77" s="903" t="s">
        <v>50</v>
      </c>
      <c r="F77" s="737" t="s">
        <v>100</v>
      </c>
      <c r="G77" s="594"/>
      <c r="H77" s="601"/>
      <c r="I77" s="738">
        <v>2</v>
      </c>
      <c r="J77" s="738">
        <v>2</v>
      </c>
      <c r="K77" s="816"/>
      <c r="L77" s="816"/>
      <c r="M77" s="816"/>
      <c r="N77" s="983"/>
      <c r="O77" s="983">
        <v>18</v>
      </c>
      <c r="P77" s="994"/>
      <c r="Q77" s="1115"/>
      <c r="R77" s="1115"/>
      <c r="AI77" s="867"/>
    </row>
    <row r="78" spans="1:35" ht="27.75" hidden="1" customHeight="1">
      <c r="A78" s="712"/>
      <c r="B78" s="712"/>
      <c r="C78" s="739" t="s">
        <v>44</v>
      </c>
      <c r="D78" s="839"/>
      <c r="E78" s="902" t="s">
        <v>50</v>
      </c>
      <c r="F78" s="58" t="s">
        <v>101</v>
      </c>
      <c r="G78" s="594"/>
      <c r="H78" s="593"/>
      <c r="I78" s="615" t="s">
        <v>38</v>
      </c>
      <c r="J78" s="615">
        <v>5</v>
      </c>
      <c r="K78" s="816"/>
      <c r="L78" s="816"/>
      <c r="M78" s="816"/>
      <c r="N78" s="987">
        <v>18</v>
      </c>
      <c r="O78" s="987">
        <v>18</v>
      </c>
      <c r="P78" s="994"/>
      <c r="Q78" s="1115"/>
      <c r="R78" s="1115"/>
      <c r="AI78" s="867"/>
    </row>
    <row r="79" spans="1:35" ht="27.75" hidden="1" customHeight="1">
      <c r="A79" s="712"/>
      <c r="B79" s="712"/>
      <c r="C79" s="740" t="s">
        <v>87</v>
      </c>
      <c r="D79" s="839"/>
      <c r="E79" s="902" t="s">
        <v>50</v>
      </c>
      <c r="F79" s="59" t="s">
        <v>101</v>
      </c>
      <c r="G79" s="594"/>
      <c r="H79" s="593"/>
      <c r="I79" s="614" t="s">
        <v>80</v>
      </c>
      <c r="J79" s="614">
        <v>3</v>
      </c>
      <c r="K79" s="816"/>
      <c r="L79" s="816"/>
      <c r="M79" s="816"/>
      <c r="N79" s="987"/>
      <c r="O79" s="987">
        <v>24</v>
      </c>
      <c r="P79" s="994"/>
      <c r="Q79" s="1115"/>
      <c r="R79" s="1115"/>
      <c r="AI79" s="867"/>
    </row>
    <row r="80" spans="1:35" ht="27.75" hidden="1" customHeight="1">
      <c r="A80" s="717"/>
      <c r="B80" s="717"/>
      <c r="C80" s="739" t="s">
        <v>46</v>
      </c>
      <c r="D80" s="612"/>
      <c r="E80" s="902" t="s">
        <v>50</v>
      </c>
      <c r="F80" s="58" t="s">
        <v>101</v>
      </c>
      <c r="G80" s="571"/>
      <c r="H80" s="572"/>
      <c r="I80" s="614" t="s">
        <v>39</v>
      </c>
      <c r="J80" s="614">
        <v>2</v>
      </c>
      <c r="K80" s="816"/>
      <c r="L80" s="816"/>
      <c r="M80" s="816"/>
      <c r="N80" s="987"/>
      <c r="O80" s="987">
        <v>18</v>
      </c>
      <c r="P80" s="976"/>
      <c r="Q80" s="1115"/>
      <c r="R80" s="1115"/>
      <c r="AI80" s="867"/>
    </row>
    <row r="81" spans="1:242" ht="27.75" hidden="1" customHeight="1">
      <c r="A81" s="717"/>
      <c r="B81" s="717"/>
      <c r="C81" s="740" t="s">
        <v>47</v>
      </c>
      <c r="D81" s="612"/>
      <c r="E81" s="907" t="s">
        <v>50</v>
      </c>
      <c r="F81" s="59" t="s">
        <v>101</v>
      </c>
      <c r="G81" s="571"/>
      <c r="H81" s="572"/>
      <c r="I81" s="613" t="s">
        <v>91</v>
      </c>
      <c r="J81" s="613">
        <v>1</v>
      </c>
      <c r="K81" s="816"/>
      <c r="L81" s="816"/>
      <c r="M81" s="816"/>
      <c r="N81" s="991"/>
      <c r="O81" s="991">
        <v>10</v>
      </c>
      <c r="P81" s="962"/>
      <c r="Q81" s="1115"/>
      <c r="R81" s="1115"/>
      <c r="AI81" s="867"/>
    </row>
    <row r="82" spans="1:242" ht="27.75" hidden="1" customHeight="1">
      <c r="A82" s="717"/>
      <c r="B82" s="717"/>
      <c r="C82" s="728" t="s">
        <v>41</v>
      </c>
      <c r="D82" s="612"/>
      <c r="E82" s="907" t="s">
        <v>50</v>
      </c>
      <c r="F82" s="741" t="s">
        <v>89</v>
      </c>
      <c r="G82" s="571"/>
      <c r="H82" s="572"/>
      <c r="I82" s="742">
        <v>2</v>
      </c>
      <c r="J82" s="742">
        <v>2</v>
      </c>
      <c r="K82" s="816"/>
      <c r="L82" s="816"/>
      <c r="M82" s="816"/>
      <c r="N82" s="940"/>
      <c r="O82" s="940">
        <v>18</v>
      </c>
      <c r="P82" s="962"/>
      <c r="Q82" s="1115"/>
      <c r="R82" s="1115"/>
      <c r="AI82" s="867"/>
    </row>
    <row r="83" spans="1:242" ht="23.25" hidden="1" customHeight="1">
      <c r="A83" s="674"/>
      <c r="B83" s="674"/>
      <c r="C83" s="728" t="s">
        <v>86</v>
      </c>
      <c r="D83" s="612"/>
      <c r="E83" s="907" t="s">
        <v>50</v>
      </c>
      <c r="F83" s="741" t="s">
        <v>53</v>
      </c>
      <c r="G83" s="571"/>
      <c r="H83" s="572"/>
      <c r="I83" s="742">
        <v>3</v>
      </c>
      <c r="J83" s="742">
        <v>3</v>
      </c>
      <c r="K83" s="816"/>
      <c r="L83" s="816"/>
      <c r="M83" s="816"/>
      <c r="N83" s="940">
        <v>12</v>
      </c>
      <c r="O83" s="940">
        <v>12</v>
      </c>
      <c r="P83" s="962"/>
      <c r="Q83" s="1115"/>
      <c r="R83" s="1115"/>
      <c r="AI83" s="867"/>
    </row>
    <row r="84" spans="1:242" ht="5.25" hidden="1" customHeight="1">
      <c r="A84" s="743"/>
      <c r="B84" s="674"/>
      <c r="C84" s="728" t="s">
        <v>97</v>
      </c>
      <c r="D84" s="612"/>
      <c r="E84" s="907" t="s">
        <v>50</v>
      </c>
      <c r="F84" s="741" t="s">
        <v>89</v>
      </c>
      <c r="G84" s="571"/>
      <c r="H84" s="572"/>
      <c r="I84" s="742">
        <v>2</v>
      </c>
      <c r="J84" s="742">
        <v>2</v>
      </c>
      <c r="K84" s="816"/>
      <c r="L84" s="816"/>
      <c r="M84" s="816"/>
      <c r="N84" s="940"/>
      <c r="O84" s="940">
        <v>18</v>
      </c>
      <c r="P84" s="962"/>
      <c r="Q84" s="1115"/>
      <c r="R84" s="1115"/>
      <c r="AI84" s="867"/>
    </row>
    <row r="85" spans="1:242" s="749" customFormat="1" ht="23.25" customHeight="1">
      <c r="A85" s="769" t="s">
        <v>342</v>
      </c>
      <c r="B85" s="1071" t="s">
        <v>607</v>
      </c>
      <c r="C85" s="745" t="s">
        <v>343</v>
      </c>
      <c r="D85" s="747"/>
      <c r="E85" s="747"/>
      <c r="F85" s="746"/>
      <c r="G85" s="746"/>
      <c r="H85" s="746"/>
      <c r="I85" s="746"/>
      <c r="J85" s="746"/>
      <c r="K85" s="746"/>
      <c r="L85" s="746"/>
      <c r="M85" s="846"/>
      <c r="N85" s="747"/>
      <c r="O85" s="747"/>
      <c r="P85" s="1118"/>
      <c r="Q85" s="1146"/>
      <c r="R85" s="1146"/>
      <c r="S85" s="846"/>
      <c r="T85" s="746"/>
      <c r="U85" s="746"/>
      <c r="V85" s="746"/>
      <c r="W85" s="746"/>
      <c r="X85" s="746"/>
      <c r="Y85" s="746"/>
      <c r="Z85" s="746"/>
      <c r="AA85" s="746"/>
      <c r="AB85" s="746"/>
      <c r="AC85" s="746"/>
      <c r="AD85" s="746"/>
      <c r="AE85" s="746"/>
      <c r="AF85" s="746"/>
      <c r="AG85" s="746"/>
      <c r="AH85" s="746"/>
      <c r="AI85" s="871"/>
      <c r="AJ85" s="748"/>
      <c r="AK85" s="748"/>
      <c r="AL85" s="748"/>
      <c r="AM85" s="748"/>
      <c r="AN85" s="748"/>
      <c r="AO85" s="748"/>
      <c r="AP85" s="748"/>
      <c r="AQ85" s="748"/>
      <c r="AR85" s="748"/>
      <c r="AS85" s="748"/>
      <c r="AT85" s="748"/>
      <c r="AU85" s="748"/>
      <c r="AV85" s="748"/>
      <c r="AW85" s="748"/>
      <c r="AX85" s="748"/>
      <c r="AY85" s="748"/>
      <c r="AZ85" s="748"/>
      <c r="BA85" s="748"/>
      <c r="BB85" s="748"/>
      <c r="BC85" s="748"/>
      <c r="BD85" s="748"/>
      <c r="BE85" s="748"/>
      <c r="BF85" s="748"/>
      <c r="BG85" s="748"/>
      <c r="BH85" s="748"/>
      <c r="BI85" s="748"/>
      <c r="BJ85" s="748"/>
      <c r="BK85" s="748"/>
      <c r="BL85" s="748"/>
      <c r="BM85" s="748"/>
      <c r="BN85" s="748"/>
      <c r="BO85" s="748"/>
      <c r="BP85" s="748"/>
      <c r="BQ85" s="748"/>
      <c r="BR85" s="748"/>
      <c r="BS85" s="748"/>
      <c r="BT85" s="748"/>
      <c r="BU85" s="748"/>
      <c r="BV85" s="748"/>
      <c r="BW85" s="748"/>
      <c r="BX85" s="748"/>
      <c r="BY85" s="748"/>
      <c r="BZ85" s="748"/>
      <c r="CA85" s="748"/>
      <c r="CB85" s="748"/>
      <c r="CC85" s="748"/>
      <c r="CD85" s="748"/>
      <c r="CE85" s="748"/>
      <c r="CF85" s="748"/>
      <c r="CG85" s="748"/>
      <c r="CH85" s="748"/>
      <c r="CI85" s="748"/>
      <c r="CJ85" s="748"/>
      <c r="CK85" s="748"/>
      <c r="CL85" s="748"/>
      <c r="CM85" s="748"/>
      <c r="CN85" s="748"/>
      <c r="CO85" s="748"/>
      <c r="CP85" s="748"/>
      <c r="CQ85" s="748"/>
      <c r="CR85" s="748"/>
      <c r="CS85" s="748"/>
      <c r="CT85" s="748"/>
      <c r="CU85" s="748"/>
      <c r="CV85" s="748"/>
      <c r="CW85" s="748"/>
      <c r="CX85" s="748"/>
      <c r="CY85" s="748"/>
      <c r="CZ85" s="748"/>
      <c r="DA85" s="748"/>
      <c r="DB85" s="748"/>
      <c r="DC85" s="748"/>
      <c r="DD85" s="748"/>
      <c r="DE85" s="748"/>
      <c r="DF85" s="748"/>
      <c r="DG85" s="748"/>
      <c r="DH85" s="748"/>
      <c r="DI85" s="748"/>
      <c r="DJ85" s="748"/>
      <c r="DK85" s="748"/>
      <c r="DL85" s="748"/>
      <c r="DM85" s="748"/>
      <c r="DN85" s="748"/>
      <c r="DO85" s="748"/>
      <c r="DP85" s="748"/>
      <c r="DQ85" s="748"/>
      <c r="DR85" s="748"/>
      <c r="DS85" s="748"/>
      <c r="DT85" s="748"/>
      <c r="DU85" s="748"/>
      <c r="DV85" s="748"/>
      <c r="DW85" s="748"/>
      <c r="DX85" s="748"/>
      <c r="DY85" s="748"/>
      <c r="DZ85" s="748"/>
      <c r="EA85" s="748"/>
      <c r="EB85" s="748"/>
      <c r="EC85" s="748"/>
      <c r="ED85" s="748"/>
      <c r="EE85" s="748"/>
      <c r="EF85" s="748"/>
      <c r="EG85" s="748"/>
      <c r="EH85" s="748"/>
      <c r="EI85" s="748"/>
      <c r="EJ85" s="748"/>
      <c r="EK85" s="748"/>
      <c r="EL85" s="748"/>
      <c r="EM85" s="748"/>
      <c r="EN85" s="748"/>
      <c r="EO85" s="748"/>
      <c r="EP85" s="748"/>
      <c r="EQ85" s="748"/>
      <c r="ER85" s="748"/>
      <c r="ES85" s="748"/>
      <c r="ET85" s="748"/>
      <c r="EU85" s="748"/>
      <c r="EV85" s="748"/>
      <c r="EW85" s="748"/>
      <c r="EX85" s="748"/>
      <c r="EY85" s="748"/>
      <c r="EZ85" s="748"/>
      <c r="FA85" s="748"/>
      <c r="FB85" s="748"/>
      <c r="FC85" s="748"/>
      <c r="FD85" s="748"/>
      <c r="FE85" s="748"/>
      <c r="FF85" s="748"/>
      <c r="FG85" s="748"/>
      <c r="FH85" s="748"/>
      <c r="FI85" s="748"/>
      <c r="FJ85" s="748"/>
      <c r="FK85" s="748"/>
      <c r="FL85" s="748"/>
      <c r="FM85" s="748"/>
      <c r="FN85" s="748"/>
      <c r="FO85" s="748"/>
      <c r="FP85" s="748"/>
      <c r="FQ85" s="748"/>
      <c r="FR85" s="748"/>
      <c r="FS85" s="748"/>
      <c r="FT85" s="748"/>
      <c r="FU85" s="748"/>
      <c r="FV85" s="748"/>
      <c r="FW85" s="748"/>
      <c r="FX85" s="748"/>
      <c r="FY85" s="748"/>
      <c r="FZ85" s="748"/>
      <c r="GA85" s="748"/>
      <c r="GB85" s="748"/>
      <c r="GC85" s="748"/>
      <c r="GD85" s="748"/>
      <c r="GE85" s="748"/>
      <c r="GF85" s="748"/>
      <c r="GG85" s="748"/>
      <c r="GH85" s="748"/>
      <c r="GI85" s="748"/>
      <c r="GJ85" s="748"/>
      <c r="GK85" s="748"/>
      <c r="GL85" s="748"/>
      <c r="GM85" s="748"/>
      <c r="GN85" s="748"/>
      <c r="GO85" s="748"/>
      <c r="GP85" s="748"/>
      <c r="GQ85" s="748"/>
      <c r="GR85" s="748"/>
      <c r="GS85" s="748"/>
      <c r="GT85" s="748"/>
      <c r="GU85" s="748"/>
      <c r="GV85" s="748"/>
      <c r="GW85" s="748"/>
      <c r="GX85" s="748"/>
      <c r="GY85" s="748"/>
      <c r="GZ85" s="748"/>
      <c r="HA85" s="748"/>
      <c r="HB85" s="748"/>
      <c r="HC85" s="748"/>
      <c r="HD85" s="748"/>
      <c r="HE85" s="748"/>
      <c r="HF85" s="748"/>
      <c r="HG85" s="748"/>
      <c r="HH85" s="748"/>
      <c r="HI85" s="748"/>
      <c r="HJ85" s="748"/>
      <c r="HK85" s="748"/>
      <c r="HL85" s="748"/>
      <c r="HM85" s="748"/>
      <c r="HN85" s="748"/>
      <c r="HO85" s="748"/>
      <c r="HP85" s="748"/>
      <c r="HQ85" s="748"/>
      <c r="HR85" s="748"/>
      <c r="HS85" s="748"/>
      <c r="HT85" s="748"/>
      <c r="HU85" s="748"/>
      <c r="HV85" s="748"/>
      <c r="HW85" s="748"/>
      <c r="HX85" s="748"/>
      <c r="HY85" s="748"/>
      <c r="HZ85" s="748"/>
      <c r="IA85" s="748"/>
      <c r="IB85" s="748"/>
      <c r="IC85" s="748"/>
      <c r="ID85" s="748"/>
      <c r="IE85" s="748"/>
      <c r="IF85" s="748"/>
      <c r="IG85" s="748"/>
      <c r="IH85" s="748"/>
    </row>
    <row r="86" spans="1:242" ht="23.25" hidden="1" customHeight="1">
      <c r="A86" s="796" t="s">
        <v>606</v>
      </c>
      <c r="B86" s="797" t="s">
        <v>287</v>
      </c>
      <c r="C86" s="798" t="s">
        <v>15</v>
      </c>
      <c r="D86" s="800" t="s">
        <v>460</v>
      </c>
      <c r="E86" s="800"/>
      <c r="F86" s="799"/>
      <c r="G86" s="799"/>
      <c r="H86" s="799"/>
      <c r="I86" s="800">
        <f>+SUM(I87:I94)-I90+I97+I100+I103+I107</f>
        <v>30</v>
      </c>
      <c r="J86" s="800">
        <f>+SUM(J87:J94)-J90+J97+J100+J103+J107</f>
        <v>30</v>
      </c>
      <c r="K86" s="820"/>
      <c r="L86" s="820"/>
      <c r="M86" s="851"/>
      <c r="N86" s="973"/>
      <c r="O86" s="965"/>
      <c r="P86" s="1122"/>
      <c r="Q86" s="1147"/>
      <c r="R86" s="1147"/>
      <c r="S86" s="802"/>
      <c r="T86" s="801"/>
      <c r="U86" s="801"/>
      <c r="V86" s="801"/>
      <c r="W86" s="801"/>
      <c r="X86" s="801"/>
      <c r="Y86" s="801"/>
      <c r="Z86" s="801"/>
      <c r="AA86" s="801"/>
      <c r="AB86" s="801"/>
      <c r="AC86" s="801"/>
      <c r="AD86" s="801"/>
      <c r="AE86" s="801"/>
      <c r="AF86" s="801"/>
      <c r="AG86" s="801"/>
      <c r="AH86" s="801"/>
      <c r="AI86" s="872"/>
      <c r="AJ86" s="803"/>
      <c r="AK86" s="803"/>
      <c r="AL86" s="803"/>
      <c r="AM86" s="803"/>
      <c r="AN86" s="803"/>
      <c r="AO86" s="803"/>
      <c r="AP86" s="803"/>
      <c r="AQ86" s="803"/>
      <c r="AR86" s="803"/>
      <c r="AS86" s="803"/>
      <c r="AT86" s="803"/>
      <c r="AU86" s="803"/>
      <c r="AV86" s="803"/>
      <c r="AW86" s="803"/>
      <c r="AX86" s="803"/>
      <c r="AY86" s="803"/>
      <c r="AZ86" s="803"/>
      <c r="BA86" s="803"/>
      <c r="BB86" s="803"/>
      <c r="BC86" s="803"/>
      <c r="BD86" s="803"/>
      <c r="BE86" s="803"/>
      <c r="BF86" s="803"/>
      <c r="BG86" s="803"/>
      <c r="BH86" s="803"/>
      <c r="BI86" s="803"/>
      <c r="BJ86" s="803"/>
      <c r="BK86" s="803"/>
      <c r="BL86" s="803"/>
      <c r="BM86" s="803"/>
      <c r="BN86" s="803"/>
      <c r="BO86" s="803"/>
      <c r="BP86" s="803"/>
      <c r="BQ86" s="803"/>
      <c r="BR86" s="803"/>
      <c r="BS86" s="803"/>
      <c r="BT86" s="803"/>
      <c r="BU86" s="803"/>
      <c r="BV86" s="803"/>
      <c r="BW86" s="803"/>
      <c r="BX86" s="803"/>
      <c r="BY86" s="803"/>
      <c r="BZ86" s="803"/>
      <c r="CA86" s="803"/>
      <c r="CB86" s="803"/>
      <c r="CC86" s="803"/>
      <c r="CD86" s="803"/>
      <c r="CE86" s="803"/>
      <c r="CF86" s="803"/>
      <c r="CG86" s="803"/>
      <c r="CH86" s="803"/>
      <c r="CI86" s="803"/>
      <c r="CJ86" s="803"/>
      <c r="CK86" s="803"/>
      <c r="CL86" s="803"/>
      <c r="CM86" s="803"/>
      <c r="CN86" s="803"/>
      <c r="CO86" s="803"/>
      <c r="CP86" s="803"/>
      <c r="CQ86" s="803"/>
      <c r="CR86" s="803"/>
      <c r="CS86" s="803"/>
      <c r="CT86" s="803"/>
      <c r="CU86" s="803"/>
      <c r="CV86" s="803"/>
      <c r="CW86" s="803"/>
      <c r="CX86" s="803"/>
      <c r="CY86" s="803"/>
      <c r="CZ86" s="803"/>
      <c r="DA86" s="803"/>
      <c r="DB86" s="803"/>
      <c r="DC86" s="803"/>
      <c r="DD86" s="803"/>
      <c r="DE86" s="803"/>
      <c r="DF86" s="803"/>
      <c r="DG86" s="803"/>
      <c r="DH86" s="803"/>
      <c r="DI86" s="803"/>
      <c r="DJ86" s="803"/>
      <c r="DK86" s="803"/>
      <c r="DL86" s="803"/>
      <c r="DM86" s="803"/>
      <c r="DN86" s="803"/>
      <c r="DO86" s="803"/>
      <c r="DP86" s="803"/>
      <c r="DQ86" s="803"/>
      <c r="DR86" s="803"/>
      <c r="DS86" s="803"/>
      <c r="DT86" s="803"/>
      <c r="DU86" s="803"/>
      <c r="DV86" s="803"/>
      <c r="DW86" s="803"/>
      <c r="DX86" s="803"/>
      <c r="DY86" s="803"/>
      <c r="DZ86" s="803"/>
      <c r="EA86" s="803"/>
      <c r="EB86" s="803"/>
      <c r="EC86" s="803"/>
      <c r="ED86" s="803"/>
      <c r="EE86" s="803"/>
      <c r="EF86" s="803"/>
      <c r="EG86" s="803"/>
      <c r="EH86" s="803"/>
      <c r="EI86" s="803"/>
      <c r="EJ86" s="803"/>
      <c r="EK86" s="803"/>
      <c r="EL86" s="803"/>
      <c r="EM86" s="803"/>
      <c r="EN86" s="803"/>
      <c r="EO86" s="803"/>
      <c r="EP86" s="803"/>
      <c r="EQ86" s="803"/>
      <c r="ER86" s="803"/>
      <c r="ES86" s="803"/>
      <c r="ET86" s="803"/>
      <c r="EU86" s="803"/>
      <c r="EV86" s="803"/>
      <c r="EW86" s="803"/>
      <c r="EX86" s="803"/>
      <c r="EY86" s="803"/>
      <c r="EZ86" s="803"/>
      <c r="FA86" s="803"/>
      <c r="FB86" s="803"/>
      <c r="FC86" s="803"/>
      <c r="FD86" s="803"/>
      <c r="FE86" s="803"/>
      <c r="FF86" s="803"/>
      <c r="FG86" s="803"/>
      <c r="FH86" s="803"/>
      <c r="FI86" s="803"/>
      <c r="FJ86" s="803"/>
      <c r="FK86" s="803"/>
      <c r="FL86" s="803"/>
      <c r="FM86" s="803"/>
      <c r="FN86" s="803"/>
      <c r="FO86" s="803"/>
      <c r="FP86" s="803"/>
      <c r="FQ86" s="803"/>
      <c r="FR86" s="803"/>
      <c r="FS86" s="803"/>
      <c r="FT86" s="803"/>
      <c r="FU86" s="803"/>
      <c r="FV86" s="803"/>
      <c r="FW86" s="803"/>
      <c r="FX86" s="803"/>
      <c r="FY86" s="803"/>
      <c r="FZ86" s="803"/>
      <c r="GA86" s="803"/>
      <c r="GB86" s="803"/>
      <c r="GC86" s="803"/>
      <c r="GD86" s="803"/>
      <c r="GE86" s="803"/>
      <c r="GF86" s="803"/>
      <c r="GG86" s="803"/>
      <c r="GH86" s="803"/>
      <c r="GI86" s="803"/>
      <c r="GJ86" s="803"/>
      <c r="GK86" s="803"/>
      <c r="GL86" s="803"/>
      <c r="GM86" s="803"/>
      <c r="GN86" s="803"/>
      <c r="GO86" s="803"/>
      <c r="GP86" s="803"/>
      <c r="GQ86" s="803"/>
      <c r="GR86" s="803"/>
      <c r="GS86" s="803"/>
      <c r="GT86" s="803"/>
      <c r="GU86" s="803"/>
      <c r="GV86" s="803"/>
      <c r="GW86" s="803"/>
      <c r="GX86" s="803"/>
      <c r="GY86" s="803"/>
      <c r="GZ86" s="803"/>
      <c r="HA86" s="803"/>
      <c r="HB86" s="803"/>
      <c r="HC86" s="803"/>
      <c r="HD86" s="803"/>
      <c r="HE86" s="803"/>
      <c r="HF86" s="803"/>
      <c r="HG86" s="803"/>
      <c r="HH86" s="803"/>
      <c r="HI86" s="803"/>
      <c r="HJ86" s="803"/>
      <c r="HK86" s="803"/>
      <c r="HL86" s="803"/>
      <c r="HM86" s="803"/>
      <c r="HN86" s="803"/>
      <c r="HO86" s="803"/>
      <c r="HP86" s="803"/>
      <c r="HQ86" s="803"/>
      <c r="HR86" s="803"/>
      <c r="HS86" s="803"/>
      <c r="HT86" s="803"/>
      <c r="HU86" s="803"/>
      <c r="HV86" s="803"/>
      <c r="HW86" s="803"/>
      <c r="HX86" s="803"/>
      <c r="HY86" s="803"/>
      <c r="HZ86" s="803"/>
      <c r="IA86" s="803"/>
      <c r="IB86" s="803"/>
      <c r="IC86" s="803"/>
      <c r="ID86" s="803"/>
      <c r="IE86" s="803"/>
      <c r="IF86" s="803"/>
      <c r="IG86" s="803"/>
      <c r="IH86" s="803"/>
    </row>
    <row r="87" spans="1:242" s="753" customFormat="1" ht="43.5" hidden="1" customHeight="1">
      <c r="A87" s="609"/>
      <c r="B87" s="609" t="s">
        <v>217</v>
      </c>
      <c r="C87" s="770" t="s">
        <v>113</v>
      </c>
      <c r="D87" s="611" t="s">
        <v>461</v>
      </c>
      <c r="E87" s="857" t="s">
        <v>115</v>
      </c>
      <c r="F87" s="786"/>
      <c r="G87" s="1026" t="s">
        <v>558</v>
      </c>
      <c r="H87" s="777" t="s">
        <v>350</v>
      </c>
      <c r="I87" s="611">
        <v>5</v>
      </c>
      <c r="J87" s="611">
        <v>5</v>
      </c>
      <c r="K87" s="970" t="s">
        <v>441</v>
      </c>
      <c r="L87" s="970" t="str">
        <f>"09"</f>
        <v>09</v>
      </c>
      <c r="M87" s="822"/>
      <c r="N87" s="971">
        <v>18</v>
      </c>
      <c r="O87" s="971">
        <v>24</v>
      </c>
      <c r="P87" s="1123"/>
      <c r="Q87" s="1120"/>
      <c r="R87" s="1120"/>
      <c r="S87" s="1138">
        <v>1</v>
      </c>
      <c r="T87" s="922" t="s">
        <v>171</v>
      </c>
      <c r="U87" s="922"/>
      <c r="V87" s="922"/>
      <c r="W87" s="651">
        <v>1</v>
      </c>
      <c r="X87" s="647" t="s">
        <v>174</v>
      </c>
      <c r="Y87" s="647" t="s">
        <v>172</v>
      </c>
      <c r="Z87" s="647" t="s">
        <v>235</v>
      </c>
      <c r="AA87" s="925">
        <v>1</v>
      </c>
      <c r="AB87" s="922" t="s">
        <v>174</v>
      </c>
      <c r="AC87" s="922" t="s">
        <v>172</v>
      </c>
      <c r="AD87" s="922" t="s">
        <v>235</v>
      </c>
      <c r="AE87" s="651">
        <v>1</v>
      </c>
      <c r="AF87" s="647" t="s">
        <v>174</v>
      </c>
      <c r="AG87" s="647" t="s">
        <v>172</v>
      </c>
      <c r="AH87" s="647" t="s">
        <v>235</v>
      </c>
      <c r="AI87" s="875" t="s">
        <v>510</v>
      </c>
      <c r="AJ87" s="752"/>
      <c r="AK87" s="752"/>
      <c r="AL87" s="752"/>
      <c r="AM87" s="752"/>
      <c r="AN87" s="752"/>
      <c r="AO87" s="752"/>
      <c r="AP87" s="752"/>
      <c r="AQ87" s="752"/>
      <c r="AR87" s="752"/>
      <c r="AS87" s="752"/>
      <c r="AT87" s="752"/>
      <c r="AU87" s="752"/>
      <c r="AV87" s="752"/>
      <c r="AW87" s="752"/>
      <c r="AX87" s="752"/>
      <c r="AY87" s="752"/>
      <c r="AZ87" s="752"/>
      <c r="BA87" s="752"/>
      <c r="BB87" s="752"/>
      <c r="BC87" s="752"/>
      <c r="BD87" s="752"/>
      <c r="BE87" s="752"/>
      <c r="BF87" s="752"/>
      <c r="BG87" s="752"/>
      <c r="BH87" s="752"/>
      <c r="BI87" s="752"/>
      <c r="BJ87" s="752"/>
      <c r="BK87" s="752"/>
      <c r="BL87" s="752"/>
      <c r="BM87" s="752"/>
      <c r="BN87" s="752"/>
      <c r="BO87" s="752"/>
      <c r="BP87" s="752"/>
      <c r="BQ87" s="752"/>
      <c r="BR87" s="752"/>
      <c r="BS87" s="752"/>
      <c r="BT87" s="752"/>
      <c r="BU87" s="752"/>
      <c r="BV87" s="752"/>
      <c r="BW87" s="752"/>
      <c r="BX87" s="752"/>
      <c r="BY87" s="752"/>
      <c r="BZ87" s="752"/>
      <c r="CA87" s="752"/>
      <c r="CB87" s="752"/>
      <c r="CC87" s="752"/>
      <c r="CD87" s="752"/>
      <c r="CE87" s="752"/>
      <c r="CF87" s="752"/>
      <c r="CG87" s="752"/>
      <c r="CH87" s="752"/>
      <c r="CI87" s="752"/>
      <c r="CJ87" s="752"/>
      <c r="CK87" s="752"/>
      <c r="CL87" s="752"/>
      <c r="CM87" s="752"/>
      <c r="CN87" s="752"/>
      <c r="CO87" s="752"/>
      <c r="CP87" s="752"/>
      <c r="CQ87" s="752"/>
      <c r="CR87" s="752"/>
      <c r="CS87" s="752"/>
      <c r="CT87" s="752"/>
      <c r="CU87" s="752"/>
      <c r="CV87" s="752"/>
      <c r="CW87" s="752"/>
      <c r="CX87" s="752"/>
      <c r="CY87" s="752"/>
      <c r="CZ87" s="752"/>
      <c r="DA87" s="752"/>
      <c r="DB87" s="752"/>
      <c r="DC87" s="752"/>
      <c r="DD87" s="752"/>
      <c r="DE87" s="752"/>
      <c r="DF87" s="752"/>
      <c r="DG87" s="752"/>
      <c r="DH87" s="752"/>
      <c r="DI87" s="752"/>
      <c r="DJ87" s="752"/>
      <c r="DK87" s="752"/>
      <c r="DL87" s="752"/>
      <c r="DM87" s="752"/>
      <c r="DN87" s="752"/>
      <c r="DO87" s="752"/>
      <c r="DP87" s="752"/>
      <c r="DQ87" s="752"/>
      <c r="DR87" s="752"/>
      <c r="DS87" s="752"/>
      <c r="DT87" s="752"/>
      <c r="DU87" s="752"/>
      <c r="DV87" s="752"/>
      <c r="DW87" s="752"/>
      <c r="DX87" s="752"/>
      <c r="DY87" s="752"/>
      <c r="DZ87" s="752"/>
      <c r="EA87" s="752"/>
      <c r="EB87" s="752"/>
      <c r="EC87" s="752"/>
      <c r="ED87" s="752"/>
      <c r="EE87" s="752"/>
      <c r="EF87" s="752"/>
      <c r="EG87" s="752"/>
      <c r="EH87" s="752"/>
      <c r="EI87" s="752"/>
      <c r="EJ87" s="752"/>
      <c r="EK87" s="752"/>
      <c r="EL87" s="752"/>
      <c r="EM87" s="752"/>
      <c r="EN87" s="752"/>
      <c r="EO87" s="752"/>
      <c r="EP87" s="752"/>
      <c r="EQ87" s="752"/>
      <c r="ER87" s="752"/>
      <c r="ES87" s="752"/>
      <c r="ET87" s="752"/>
      <c r="EU87" s="752"/>
      <c r="EV87" s="752"/>
      <c r="EW87" s="752"/>
      <c r="EX87" s="752"/>
      <c r="EY87" s="752"/>
      <c r="EZ87" s="752"/>
      <c r="FA87" s="752"/>
      <c r="FB87" s="752"/>
      <c r="FC87" s="752"/>
      <c r="FD87" s="752"/>
      <c r="FE87" s="752"/>
      <c r="FF87" s="752"/>
      <c r="FG87" s="752"/>
      <c r="FH87" s="752"/>
      <c r="FI87" s="752"/>
      <c r="FJ87" s="752"/>
      <c r="FK87" s="752"/>
      <c r="FL87" s="752"/>
      <c r="FM87" s="752"/>
      <c r="FN87" s="752"/>
      <c r="FO87" s="752"/>
      <c r="FP87" s="752"/>
      <c r="FQ87" s="752"/>
      <c r="FR87" s="752"/>
      <c r="FS87" s="752"/>
      <c r="FT87" s="752"/>
      <c r="FU87" s="752"/>
      <c r="FV87" s="752"/>
      <c r="FW87" s="752"/>
      <c r="FX87" s="752"/>
      <c r="FY87" s="752"/>
      <c r="FZ87" s="752"/>
      <c r="GA87" s="752"/>
      <c r="GB87" s="752"/>
      <c r="GC87" s="752"/>
      <c r="GD87" s="752"/>
      <c r="GE87" s="752"/>
      <c r="GF87" s="752"/>
      <c r="GG87" s="752"/>
      <c r="GH87" s="752"/>
      <c r="GI87" s="752"/>
      <c r="GJ87" s="752"/>
      <c r="GK87" s="752"/>
      <c r="GL87" s="752"/>
      <c r="GM87" s="752"/>
      <c r="GN87" s="752"/>
      <c r="GO87" s="752"/>
      <c r="GP87" s="752"/>
      <c r="GQ87" s="752"/>
      <c r="GR87" s="752"/>
      <c r="GS87" s="752"/>
      <c r="GT87" s="752"/>
      <c r="GU87" s="752"/>
      <c r="GV87" s="752"/>
      <c r="GW87" s="752"/>
      <c r="GX87" s="752"/>
      <c r="GY87" s="752"/>
      <c r="GZ87" s="752"/>
      <c r="HA87" s="752"/>
      <c r="HB87" s="752"/>
      <c r="HC87" s="752"/>
      <c r="HD87" s="752"/>
      <c r="HE87" s="752"/>
      <c r="HF87" s="752"/>
      <c r="HG87" s="752"/>
      <c r="HH87" s="752"/>
      <c r="HI87" s="752"/>
      <c r="HJ87" s="752"/>
      <c r="HK87" s="752"/>
      <c r="HL87" s="752"/>
      <c r="HM87" s="752"/>
      <c r="HN87" s="752"/>
      <c r="HO87" s="752"/>
      <c r="HP87" s="752"/>
      <c r="HQ87" s="752"/>
      <c r="HR87" s="752"/>
      <c r="HS87" s="752"/>
      <c r="HT87" s="752"/>
      <c r="HU87" s="752"/>
      <c r="HV87" s="752"/>
      <c r="HW87" s="752"/>
      <c r="HX87" s="752"/>
      <c r="HY87" s="752"/>
      <c r="HZ87" s="752"/>
      <c r="IA87" s="752"/>
      <c r="IB87" s="752"/>
      <c r="IC87" s="752"/>
      <c r="ID87" s="752"/>
      <c r="IE87" s="752"/>
      <c r="IF87" s="752"/>
      <c r="IG87" s="752"/>
      <c r="IH87" s="752"/>
    </row>
    <row r="88" spans="1:242" s="751" customFormat="1" ht="33" hidden="1" customHeight="1">
      <c r="A88" s="609"/>
      <c r="B88" s="609" t="s">
        <v>294</v>
      </c>
      <c r="C88" s="774" t="s">
        <v>585</v>
      </c>
      <c r="D88" s="776" t="s">
        <v>462</v>
      </c>
      <c r="E88" s="964" t="s">
        <v>115</v>
      </c>
      <c r="F88" s="772"/>
      <c r="G88" s="776" t="s">
        <v>558</v>
      </c>
      <c r="H88" s="777" t="s">
        <v>350</v>
      </c>
      <c r="I88" s="611">
        <v>5</v>
      </c>
      <c r="J88" s="611">
        <v>5</v>
      </c>
      <c r="K88" s="931" t="s">
        <v>442</v>
      </c>
      <c r="L88" s="931" t="str">
        <f t="shared" ref="L88:L91" si="0">"09"</f>
        <v>09</v>
      </c>
      <c r="M88" s="823"/>
      <c r="N88" s="971">
        <v>18</v>
      </c>
      <c r="O88" s="971">
        <v>24</v>
      </c>
      <c r="P88" s="1123"/>
      <c r="Q88" s="1120"/>
      <c r="R88" s="1120"/>
      <c r="S88" s="1138">
        <v>1</v>
      </c>
      <c r="T88" s="922" t="s">
        <v>171</v>
      </c>
      <c r="U88" s="922"/>
      <c r="V88" s="922"/>
      <c r="W88" s="651">
        <v>1</v>
      </c>
      <c r="X88" s="647" t="s">
        <v>174</v>
      </c>
      <c r="Y88" s="647" t="s">
        <v>172</v>
      </c>
      <c r="Z88" s="647" t="s">
        <v>235</v>
      </c>
      <c r="AA88" s="925">
        <v>1</v>
      </c>
      <c r="AB88" s="922" t="s">
        <v>174</v>
      </c>
      <c r="AC88" s="922" t="s">
        <v>172</v>
      </c>
      <c r="AD88" s="922" t="s">
        <v>235</v>
      </c>
      <c r="AE88" s="651">
        <v>1</v>
      </c>
      <c r="AF88" s="647" t="s">
        <v>174</v>
      </c>
      <c r="AG88" s="647" t="s">
        <v>172</v>
      </c>
      <c r="AH88" s="647" t="s">
        <v>235</v>
      </c>
      <c r="AI88" s="873"/>
      <c r="AJ88" s="750"/>
      <c r="AK88" s="750"/>
      <c r="AL88" s="750"/>
      <c r="AM88" s="750"/>
      <c r="AN88" s="750"/>
      <c r="AO88" s="750"/>
      <c r="AP88" s="750"/>
      <c r="AQ88" s="750"/>
      <c r="AR88" s="750"/>
      <c r="AS88" s="750"/>
      <c r="AT88" s="750"/>
      <c r="AU88" s="750"/>
      <c r="AV88" s="750"/>
      <c r="AW88" s="750"/>
      <c r="AX88" s="750"/>
      <c r="AY88" s="750"/>
      <c r="AZ88" s="750"/>
      <c r="BA88" s="750"/>
      <c r="BB88" s="750"/>
      <c r="BC88" s="750"/>
      <c r="BD88" s="750"/>
      <c r="BE88" s="750"/>
      <c r="BF88" s="750"/>
      <c r="BG88" s="750"/>
      <c r="BH88" s="750"/>
      <c r="BI88" s="750"/>
      <c r="BJ88" s="750"/>
      <c r="BK88" s="750"/>
      <c r="BL88" s="750"/>
      <c r="BM88" s="750"/>
      <c r="BN88" s="750"/>
      <c r="BO88" s="750"/>
      <c r="BP88" s="750"/>
      <c r="BQ88" s="750"/>
      <c r="BR88" s="750"/>
      <c r="BS88" s="750"/>
      <c r="BT88" s="750"/>
      <c r="BU88" s="750"/>
      <c r="BV88" s="750"/>
      <c r="BW88" s="750"/>
      <c r="BX88" s="750"/>
      <c r="BY88" s="750"/>
      <c r="BZ88" s="750"/>
      <c r="CA88" s="750"/>
      <c r="CB88" s="750"/>
      <c r="CC88" s="750"/>
      <c r="CD88" s="750"/>
      <c r="CE88" s="750"/>
      <c r="CF88" s="750"/>
      <c r="CG88" s="750"/>
      <c r="CH88" s="750"/>
      <c r="CI88" s="750"/>
      <c r="CJ88" s="750"/>
      <c r="CK88" s="750"/>
      <c r="CL88" s="750"/>
      <c r="CM88" s="750"/>
      <c r="CN88" s="750"/>
      <c r="CO88" s="750"/>
      <c r="CP88" s="750"/>
      <c r="CQ88" s="750"/>
      <c r="CR88" s="750"/>
      <c r="CS88" s="750"/>
      <c r="CT88" s="750"/>
      <c r="CU88" s="750"/>
      <c r="CV88" s="750"/>
      <c r="CW88" s="750"/>
      <c r="CX88" s="750"/>
      <c r="CY88" s="750"/>
      <c r="CZ88" s="750"/>
      <c r="DA88" s="750"/>
      <c r="DB88" s="750"/>
      <c r="DC88" s="750"/>
      <c r="DD88" s="750"/>
      <c r="DE88" s="750"/>
      <c r="DF88" s="750"/>
      <c r="DG88" s="750"/>
      <c r="DH88" s="750"/>
      <c r="DI88" s="750"/>
      <c r="DJ88" s="750"/>
      <c r="DK88" s="750"/>
      <c r="DL88" s="750"/>
      <c r="DM88" s="750"/>
      <c r="DN88" s="750"/>
      <c r="DO88" s="750"/>
      <c r="DP88" s="750"/>
      <c r="DQ88" s="750"/>
      <c r="DR88" s="750"/>
      <c r="DS88" s="750"/>
      <c r="DT88" s="750"/>
      <c r="DU88" s="750"/>
      <c r="DV88" s="750"/>
      <c r="DW88" s="750"/>
      <c r="DX88" s="750"/>
      <c r="DY88" s="750"/>
      <c r="DZ88" s="750"/>
      <c r="EA88" s="750"/>
      <c r="EB88" s="750"/>
      <c r="EC88" s="750"/>
      <c r="ED88" s="750"/>
      <c r="EE88" s="750"/>
      <c r="EF88" s="750"/>
      <c r="EG88" s="750"/>
      <c r="EH88" s="750"/>
      <c r="EI88" s="750"/>
      <c r="EJ88" s="750"/>
      <c r="EK88" s="750"/>
      <c r="EL88" s="750"/>
      <c r="EM88" s="750"/>
      <c r="EN88" s="750"/>
      <c r="EO88" s="750"/>
      <c r="EP88" s="750"/>
      <c r="EQ88" s="750"/>
      <c r="ER88" s="750"/>
      <c r="ES88" s="750"/>
      <c r="ET88" s="750"/>
      <c r="EU88" s="750"/>
      <c r="EV88" s="750"/>
      <c r="EW88" s="750"/>
      <c r="EX88" s="750"/>
      <c r="EY88" s="750"/>
      <c r="EZ88" s="750"/>
      <c r="FA88" s="750"/>
      <c r="FB88" s="750"/>
      <c r="FC88" s="750"/>
      <c r="FD88" s="750"/>
      <c r="FE88" s="750"/>
      <c r="FF88" s="750"/>
      <c r="FG88" s="750"/>
      <c r="FH88" s="750"/>
      <c r="FI88" s="750"/>
      <c r="FJ88" s="750"/>
      <c r="FK88" s="750"/>
      <c r="FL88" s="750"/>
      <c r="FM88" s="750"/>
      <c r="FN88" s="750"/>
      <c r="FO88" s="750"/>
      <c r="FP88" s="750"/>
      <c r="FQ88" s="750"/>
      <c r="FR88" s="750"/>
      <c r="FS88" s="750"/>
      <c r="FT88" s="750"/>
      <c r="FU88" s="750"/>
      <c r="FV88" s="750"/>
      <c r="FW88" s="750"/>
      <c r="FX88" s="750"/>
      <c r="FY88" s="750"/>
      <c r="FZ88" s="750"/>
      <c r="GA88" s="750"/>
      <c r="GB88" s="750"/>
      <c r="GC88" s="750"/>
      <c r="GD88" s="750"/>
      <c r="GE88" s="750"/>
      <c r="GF88" s="750"/>
      <c r="GG88" s="750"/>
      <c r="GH88" s="750"/>
      <c r="GI88" s="750"/>
      <c r="GJ88" s="750"/>
      <c r="GK88" s="750"/>
      <c r="GL88" s="750"/>
      <c r="GM88" s="750"/>
      <c r="GN88" s="750"/>
      <c r="GO88" s="750"/>
      <c r="GP88" s="750"/>
      <c r="GQ88" s="750"/>
      <c r="GR88" s="750"/>
      <c r="GS88" s="750"/>
      <c r="GT88" s="750"/>
      <c r="GU88" s="750"/>
      <c r="GV88" s="750"/>
      <c r="GW88" s="750"/>
      <c r="GX88" s="750"/>
      <c r="GY88" s="750"/>
      <c r="GZ88" s="750"/>
      <c r="HA88" s="750"/>
      <c r="HB88" s="750"/>
      <c r="HC88" s="750"/>
      <c r="HD88" s="750"/>
      <c r="HE88" s="750"/>
      <c r="HF88" s="750"/>
      <c r="HG88" s="750"/>
      <c r="HH88" s="750"/>
      <c r="HI88" s="750"/>
      <c r="HJ88" s="750"/>
      <c r="HK88" s="750"/>
      <c r="HL88" s="750"/>
      <c r="HM88" s="750"/>
      <c r="HN88" s="750"/>
      <c r="HO88" s="750"/>
      <c r="HP88" s="750"/>
      <c r="HQ88" s="750"/>
      <c r="HR88" s="750"/>
      <c r="HS88" s="750"/>
      <c r="HT88" s="750"/>
      <c r="HU88" s="750"/>
      <c r="HV88" s="750"/>
      <c r="HW88" s="750"/>
      <c r="HX88" s="750"/>
      <c r="HY88" s="750"/>
      <c r="HZ88" s="750"/>
      <c r="IA88" s="750"/>
      <c r="IB88" s="750"/>
      <c r="IC88" s="750"/>
      <c r="ID88" s="750"/>
      <c r="IE88" s="750"/>
      <c r="IF88" s="750"/>
      <c r="IG88" s="750"/>
      <c r="IH88" s="750"/>
    </row>
    <row r="89" spans="1:242" s="1073" customFormat="1" ht="51" hidden="1">
      <c r="A89" s="1074"/>
      <c r="B89" s="1074" t="s">
        <v>608</v>
      </c>
      <c r="C89" s="1075" t="s">
        <v>609</v>
      </c>
      <c r="D89" s="1076" t="s">
        <v>610</v>
      </c>
      <c r="E89" s="1077" t="s">
        <v>115</v>
      </c>
      <c r="F89" s="1078"/>
      <c r="G89" s="1079" t="s">
        <v>558</v>
      </c>
      <c r="H89" s="1080" t="s">
        <v>350</v>
      </c>
      <c r="I89" s="1081">
        <v>4</v>
      </c>
      <c r="J89" s="1081">
        <v>4</v>
      </c>
      <c r="K89" s="1082" t="s">
        <v>443</v>
      </c>
      <c r="L89" s="1082" t="s">
        <v>372</v>
      </c>
      <c r="M89" s="1082"/>
      <c r="N89" s="1074">
        <v>18</v>
      </c>
      <c r="O89" s="1074">
        <v>18</v>
      </c>
      <c r="P89" s="1124"/>
      <c r="Q89" s="1148"/>
      <c r="R89" s="1148"/>
      <c r="S89" s="1139">
        <v>1</v>
      </c>
      <c r="T89" s="1083" t="s">
        <v>171</v>
      </c>
      <c r="U89" s="1083"/>
      <c r="V89" s="1083"/>
      <c r="W89" s="1084">
        <v>1</v>
      </c>
      <c r="X89" s="1083" t="s">
        <v>174</v>
      </c>
      <c r="Y89" s="1083" t="s">
        <v>172</v>
      </c>
      <c r="Z89" s="1083" t="s">
        <v>235</v>
      </c>
      <c r="AA89" s="1084">
        <v>1</v>
      </c>
      <c r="AB89" s="1083" t="s">
        <v>174</v>
      </c>
      <c r="AC89" s="1083" t="s">
        <v>172</v>
      </c>
      <c r="AD89" s="1083" t="s">
        <v>235</v>
      </c>
      <c r="AE89" s="1084">
        <v>1</v>
      </c>
      <c r="AF89" s="1083" t="s">
        <v>174</v>
      </c>
      <c r="AG89" s="1083" t="s">
        <v>172</v>
      </c>
      <c r="AH89" s="1083" t="s">
        <v>235</v>
      </c>
      <c r="AI89" s="1085" t="s">
        <v>611</v>
      </c>
      <c r="AJ89" s="1072"/>
      <c r="AK89" s="1072"/>
      <c r="AL89" s="1072"/>
      <c r="AM89" s="1072"/>
      <c r="AN89" s="1072"/>
      <c r="AO89" s="1072"/>
      <c r="AP89" s="1072"/>
      <c r="AQ89" s="1072"/>
      <c r="AR89" s="1072"/>
      <c r="AS89" s="1072"/>
      <c r="AT89" s="1072"/>
      <c r="AU89" s="1072"/>
      <c r="AV89" s="1072"/>
      <c r="AW89" s="1072"/>
      <c r="AX89" s="1072"/>
      <c r="AY89" s="1072"/>
      <c r="AZ89" s="1072"/>
      <c r="BA89" s="1072"/>
      <c r="BB89" s="1072"/>
      <c r="BC89" s="1072"/>
      <c r="BD89" s="1072"/>
      <c r="BE89" s="1072"/>
      <c r="BF89" s="1072"/>
      <c r="BG89" s="1072"/>
      <c r="BH89" s="1072"/>
      <c r="BI89" s="1072"/>
      <c r="BJ89" s="1072"/>
      <c r="BK89" s="1072"/>
      <c r="BL89" s="1072"/>
      <c r="BM89" s="1072"/>
      <c r="BN89" s="1072"/>
      <c r="BO89" s="1072"/>
      <c r="BP89" s="1072"/>
      <c r="BQ89" s="1072"/>
      <c r="BR89" s="1072"/>
      <c r="BS89" s="1072"/>
      <c r="BT89" s="1072"/>
      <c r="BU89" s="1072"/>
      <c r="BV89" s="1072"/>
      <c r="BW89" s="1072"/>
      <c r="BX89" s="1072"/>
      <c r="BY89" s="1072"/>
      <c r="BZ89" s="1072"/>
      <c r="CA89" s="1072"/>
      <c r="CB89" s="1072"/>
      <c r="CC89" s="1072"/>
      <c r="CD89" s="1072"/>
      <c r="CE89" s="1072"/>
      <c r="CF89" s="1072"/>
      <c r="CG89" s="1072"/>
      <c r="CH89" s="1072"/>
      <c r="CI89" s="1072"/>
      <c r="CJ89" s="1072"/>
      <c r="CK89" s="1072"/>
      <c r="CL89" s="1072"/>
      <c r="CM89" s="1072"/>
      <c r="CN89" s="1072"/>
      <c r="CO89" s="1072"/>
      <c r="CP89" s="1072"/>
      <c r="CQ89" s="1072"/>
      <c r="CR89" s="1072"/>
      <c r="CS89" s="1072"/>
      <c r="CT89" s="1072"/>
      <c r="CU89" s="1072"/>
      <c r="CV89" s="1072"/>
      <c r="CW89" s="1072"/>
      <c r="CX89" s="1072"/>
      <c r="CY89" s="1072"/>
      <c r="CZ89" s="1072"/>
      <c r="DA89" s="1072"/>
      <c r="DB89" s="1072"/>
      <c r="DC89" s="1072"/>
      <c r="DD89" s="1072"/>
      <c r="DE89" s="1072"/>
      <c r="DF89" s="1072"/>
      <c r="DG89" s="1072"/>
      <c r="DH89" s="1072"/>
      <c r="DI89" s="1072"/>
      <c r="DJ89" s="1072"/>
      <c r="DK89" s="1072"/>
      <c r="DL89" s="1072"/>
      <c r="DM89" s="1072"/>
      <c r="DN89" s="1072"/>
      <c r="DO89" s="1072"/>
      <c r="DP89" s="1072"/>
      <c r="DQ89" s="1072"/>
      <c r="DR89" s="1072"/>
      <c r="DS89" s="1072"/>
      <c r="DT89" s="1072"/>
      <c r="DU89" s="1072"/>
      <c r="DV89" s="1072"/>
      <c r="DW89" s="1072"/>
      <c r="DX89" s="1072"/>
      <c r="DY89" s="1072"/>
      <c r="DZ89" s="1072"/>
      <c r="EA89" s="1072"/>
      <c r="EB89" s="1072"/>
      <c r="EC89" s="1072"/>
      <c r="ED89" s="1072"/>
      <c r="EE89" s="1072"/>
      <c r="EF89" s="1072"/>
      <c r="EG89" s="1072"/>
      <c r="EH89" s="1072"/>
      <c r="EI89" s="1072"/>
      <c r="EJ89" s="1072"/>
      <c r="EK89" s="1072"/>
      <c r="EL89" s="1072"/>
      <c r="EM89" s="1072"/>
      <c r="EN89" s="1072"/>
      <c r="EO89" s="1072"/>
      <c r="EP89" s="1072"/>
      <c r="EQ89" s="1072"/>
      <c r="ER89" s="1072"/>
      <c r="ES89" s="1072"/>
      <c r="ET89" s="1072"/>
      <c r="EU89" s="1072"/>
      <c r="EV89" s="1072"/>
      <c r="EW89" s="1072"/>
      <c r="EX89" s="1072"/>
      <c r="EY89" s="1072"/>
      <c r="EZ89" s="1072"/>
      <c r="FA89" s="1072"/>
      <c r="FB89" s="1072"/>
      <c r="FC89" s="1072"/>
      <c r="FD89" s="1072"/>
      <c r="FE89" s="1072"/>
      <c r="FF89" s="1072"/>
      <c r="FG89" s="1072"/>
      <c r="FH89" s="1072"/>
      <c r="FI89" s="1072"/>
      <c r="FJ89" s="1072"/>
      <c r="FK89" s="1072"/>
      <c r="FL89" s="1072"/>
      <c r="FM89" s="1072"/>
      <c r="FN89" s="1072"/>
      <c r="FO89" s="1072"/>
      <c r="FP89" s="1072"/>
      <c r="FQ89" s="1072"/>
      <c r="FR89" s="1072"/>
      <c r="FS89" s="1072"/>
      <c r="FT89" s="1072"/>
      <c r="FU89" s="1072"/>
      <c r="FV89" s="1072"/>
      <c r="FW89" s="1072"/>
      <c r="FX89" s="1072"/>
      <c r="FY89" s="1072"/>
      <c r="FZ89" s="1072"/>
      <c r="GA89" s="1072"/>
      <c r="GB89" s="1072"/>
      <c r="GC89" s="1072"/>
      <c r="GD89" s="1072"/>
      <c r="GE89" s="1072"/>
      <c r="GF89" s="1072"/>
      <c r="GG89" s="1072"/>
      <c r="GH89" s="1072"/>
      <c r="GI89" s="1072"/>
      <c r="GJ89" s="1072"/>
      <c r="GK89" s="1072"/>
      <c r="GL89" s="1072"/>
      <c r="GM89" s="1072"/>
      <c r="GN89" s="1072"/>
      <c r="GO89" s="1072"/>
      <c r="GP89" s="1072"/>
      <c r="GQ89" s="1072"/>
      <c r="GR89" s="1072"/>
      <c r="GS89" s="1072"/>
      <c r="GT89" s="1072"/>
      <c r="GU89" s="1072"/>
      <c r="GV89" s="1072"/>
      <c r="GW89" s="1072"/>
      <c r="GX89" s="1072"/>
      <c r="GY89" s="1072"/>
      <c r="GZ89" s="1072"/>
      <c r="HA89" s="1072"/>
      <c r="HB89" s="1072"/>
      <c r="HC89" s="1072"/>
      <c r="HD89" s="1072"/>
      <c r="HE89" s="1072"/>
      <c r="HF89" s="1072"/>
      <c r="HG89" s="1072"/>
      <c r="HH89" s="1072"/>
      <c r="HI89" s="1072"/>
      <c r="HJ89" s="1072"/>
      <c r="HK89" s="1072"/>
      <c r="HL89" s="1072"/>
      <c r="HM89" s="1072"/>
      <c r="HN89" s="1072"/>
      <c r="HO89" s="1072"/>
      <c r="HP89" s="1072"/>
      <c r="HQ89" s="1072"/>
      <c r="HR89" s="1072"/>
      <c r="HS89" s="1072"/>
      <c r="HT89" s="1072"/>
      <c r="HU89" s="1072"/>
      <c r="HV89" s="1072"/>
      <c r="HW89" s="1072"/>
      <c r="HX89" s="1072"/>
      <c r="HY89" s="1072"/>
      <c r="HZ89" s="1072"/>
      <c r="IA89" s="1072"/>
      <c r="IB89" s="1072"/>
      <c r="IC89" s="1072"/>
      <c r="ID89" s="1072"/>
      <c r="IE89" s="1072"/>
      <c r="IF89" s="1072"/>
      <c r="IG89" s="1072"/>
      <c r="IH89" s="1072"/>
    </row>
    <row r="90" spans="1:242" s="1087" customFormat="1" ht="25.5" hidden="1">
      <c r="A90" s="1088"/>
      <c r="B90" s="1088" t="s">
        <v>295</v>
      </c>
      <c r="C90" s="1089" t="s">
        <v>44</v>
      </c>
      <c r="D90" s="1090"/>
      <c r="E90" s="1091" t="s">
        <v>115</v>
      </c>
      <c r="F90" s="1092"/>
      <c r="G90" s="1090" t="s">
        <v>558</v>
      </c>
      <c r="H90" s="1093" t="s">
        <v>350</v>
      </c>
      <c r="I90" s="1094">
        <v>4</v>
      </c>
      <c r="J90" s="1094">
        <v>4</v>
      </c>
      <c r="K90" s="1095" t="s">
        <v>443</v>
      </c>
      <c r="L90" s="1095" t="str">
        <f t="shared" si="0"/>
        <v>09</v>
      </c>
      <c r="M90" s="1095"/>
      <c r="N90" s="1096">
        <v>18</v>
      </c>
      <c r="O90" s="1096">
        <v>18</v>
      </c>
      <c r="P90" s="1125"/>
      <c r="Q90" s="1149"/>
      <c r="R90" s="1149"/>
      <c r="S90" s="1140">
        <v>1</v>
      </c>
      <c r="T90" s="1097" t="s">
        <v>171</v>
      </c>
      <c r="U90" s="1097"/>
      <c r="V90" s="1097"/>
      <c r="W90" s="1098">
        <v>1</v>
      </c>
      <c r="X90" s="1097" t="s">
        <v>174</v>
      </c>
      <c r="Y90" s="1097" t="s">
        <v>172</v>
      </c>
      <c r="Z90" s="1097" t="s">
        <v>235</v>
      </c>
      <c r="AA90" s="1098">
        <v>1</v>
      </c>
      <c r="AB90" s="1097" t="s">
        <v>174</v>
      </c>
      <c r="AC90" s="1097" t="s">
        <v>172</v>
      </c>
      <c r="AD90" s="1097" t="s">
        <v>235</v>
      </c>
      <c r="AE90" s="1098">
        <v>1</v>
      </c>
      <c r="AF90" s="1097" t="s">
        <v>174</v>
      </c>
      <c r="AG90" s="1097" t="s">
        <v>172</v>
      </c>
      <c r="AH90" s="1097" t="s">
        <v>235</v>
      </c>
      <c r="AI90" s="1099"/>
      <c r="AJ90" s="1086"/>
      <c r="AK90" s="1086"/>
      <c r="AL90" s="1086"/>
      <c r="AM90" s="1086"/>
      <c r="AN90" s="1086"/>
      <c r="AO90" s="1086"/>
      <c r="AP90" s="1086"/>
      <c r="AQ90" s="1086"/>
      <c r="AR90" s="1086"/>
      <c r="AS90" s="1086"/>
      <c r="AT90" s="1086"/>
      <c r="AU90" s="1086"/>
      <c r="AV90" s="1086"/>
      <c r="AW90" s="1086"/>
      <c r="AX90" s="1086"/>
      <c r="AY90" s="1086"/>
      <c r="AZ90" s="1086"/>
      <c r="BA90" s="1086"/>
      <c r="BB90" s="1086"/>
      <c r="BC90" s="1086"/>
      <c r="BD90" s="1086"/>
      <c r="BE90" s="1086"/>
      <c r="BF90" s="1086"/>
      <c r="BG90" s="1086"/>
      <c r="BH90" s="1086"/>
      <c r="BI90" s="1086"/>
      <c r="BJ90" s="1086"/>
      <c r="BK90" s="1086"/>
      <c r="BL90" s="1086"/>
      <c r="BM90" s="1086"/>
      <c r="BN90" s="1086"/>
      <c r="BO90" s="1086"/>
      <c r="BP90" s="1086"/>
      <c r="BQ90" s="1086"/>
      <c r="BR90" s="1086"/>
      <c r="BS90" s="1086"/>
      <c r="BT90" s="1086"/>
      <c r="BU90" s="1086"/>
      <c r="BV90" s="1086"/>
      <c r="BW90" s="1086"/>
      <c r="BX90" s="1086"/>
      <c r="BY90" s="1086"/>
      <c r="BZ90" s="1086"/>
      <c r="CA90" s="1086"/>
      <c r="CB90" s="1086"/>
      <c r="CC90" s="1086"/>
      <c r="CD90" s="1086"/>
      <c r="CE90" s="1086"/>
      <c r="CF90" s="1086"/>
      <c r="CG90" s="1086"/>
      <c r="CH90" s="1086"/>
      <c r="CI90" s="1086"/>
      <c r="CJ90" s="1086"/>
      <c r="CK90" s="1086"/>
      <c r="CL90" s="1086"/>
      <c r="CM90" s="1086"/>
      <c r="CN90" s="1086"/>
      <c r="CO90" s="1086"/>
      <c r="CP90" s="1086"/>
      <c r="CQ90" s="1086"/>
      <c r="CR90" s="1086"/>
      <c r="CS90" s="1086"/>
      <c r="CT90" s="1086"/>
      <c r="CU90" s="1086"/>
      <c r="CV90" s="1086"/>
      <c r="CW90" s="1086"/>
      <c r="CX90" s="1086"/>
      <c r="CY90" s="1086"/>
      <c r="CZ90" s="1086"/>
      <c r="DA90" s="1086"/>
      <c r="DB90" s="1086"/>
      <c r="DC90" s="1086"/>
      <c r="DD90" s="1086"/>
      <c r="DE90" s="1086"/>
      <c r="DF90" s="1086"/>
      <c r="DG90" s="1086"/>
      <c r="DH90" s="1086"/>
      <c r="DI90" s="1086"/>
      <c r="DJ90" s="1086"/>
      <c r="DK90" s="1086"/>
      <c r="DL90" s="1086"/>
      <c r="DM90" s="1086"/>
      <c r="DN90" s="1086"/>
      <c r="DO90" s="1086"/>
      <c r="DP90" s="1086"/>
      <c r="DQ90" s="1086"/>
      <c r="DR90" s="1086"/>
      <c r="DS90" s="1086"/>
      <c r="DT90" s="1086"/>
      <c r="DU90" s="1086"/>
      <c r="DV90" s="1086"/>
      <c r="DW90" s="1086"/>
      <c r="DX90" s="1086"/>
      <c r="DY90" s="1086"/>
      <c r="DZ90" s="1086"/>
      <c r="EA90" s="1086"/>
      <c r="EB90" s="1086"/>
      <c r="EC90" s="1086"/>
      <c r="ED90" s="1086"/>
      <c r="EE90" s="1086"/>
      <c r="EF90" s="1086"/>
      <c r="EG90" s="1086"/>
      <c r="EH90" s="1086"/>
      <c r="EI90" s="1086"/>
      <c r="EJ90" s="1086"/>
      <c r="EK90" s="1086"/>
      <c r="EL90" s="1086"/>
      <c r="EM90" s="1086"/>
      <c r="EN90" s="1086"/>
      <c r="EO90" s="1086"/>
      <c r="EP90" s="1086"/>
      <c r="EQ90" s="1086"/>
      <c r="ER90" s="1086"/>
      <c r="ES90" s="1086"/>
      <c r="ET90" s="1086"/>
      <c r="EU90" s="1086"/>
      <c r="EV90" s="1086"/>
      <c r="EW90" s="1086"/>
      <c r="EX90" s="1086"/>
      <c r="EY90" s="1086"/>
      <c r="EZ90" s="1086"/>
      <c r="FA90" s="1086"/>
      <c r="FB90" s="1086"/>
      <c r="FC90" s="1086"/>
      <c r="FD90" s="1086"/>
      <c r="FE90" s="1086"/>
      <c r="FF90" s="1086"/>
      <c r="FG90" s="1086"/>
      <c r="FH90" s="1086"/>
      <c r="FI90" s="1086"/>
      <c r="FJ90" s="1086"/>
      <c r="FK90" s="1086"/>
      <c r="FL90" s="1086"/>
      <c r="FM90" s="1086"/>
      <c r="FN90" s="1086"/>
      <c r="FO90" s="1086"/>
      <c r="FP90" s="1086"/>
      <c r="FQ90" s="1086"/>
      <c r="FR90" s="1086"/>
      <c r="FS90" s="1086"/>
      <c r="FT90" s="1086"/>
      <c r="FU90" s="1086"/>
      <c r="FV90" s="1086"/>
      <c r="FW90" s="1086"/>
      <c r="FX90" s="1086"/>
      <c r="FY90" s="1086"/>
      <c r="FZ90" s="1086"/>
      <c r="GA90" s="1086"/>
      <c r="GB90" s="1086"/>
      <c r="GC90" s="1086"/>
      <c r="GD90" s="1086"/>
      <c r="GE90" s="1086"/>
      <c r="GF90" s="1086"/>
      <c r="GG90" s="1086"/>
      <c r="GH90" s="1086"/>
      <c r="GI90" s="1086"/>
      <c r="GJ90" s="1086"/>
      <c r="GK90" s="1086"/>
      <c r="GL90" s="1086"/>
      <c r="GM90" s="1086"/>
      <c r="GN90" s="1086"/>
      <c r="GO90" s="1086"/>
      <c r="GP90" s="1086"/>
      <c r="GQ90" s="1086"/>
      <c r="GR90" s="1086"/>
      <c r="GS90" s="1086"/>
      <c r="GT90" s="1086"/>
      <c r="GU90" s="1086"/>
      <c r="GV90" s="1086"/>
      <c r="GW90" s="1086"/>
      <c r="GX90" s="1086"/>
      <c r="GY90" s="1086"/>
      <c r="GZ90" s="1086"/>
      <c r="HA90" s="1086"/>
      <c r="HB90" s="1086"/>
      <c r="HC90" s="1086"/>
      <c r="HD90" s="1086"/>
      <c r="HE90" s="1086"/>
      <c r="HF90" s="1086"/>
      <c r="HG90" s="1086"/>
      <c r="HH90" s="1086"/>
      <c r="HI90" s="1086"/>
      <c r="HJ90" s="1086"/>
      <c r="HK90" s="1086"/>
      <c r="HL90" s="1086"/>
      <c r="HM90" s="1086"/>
      <c r="HN90" s="1086"/>
      <c r="HO90" s="1086"/>
      <c r="HP90" s="1086"/>
      <c r="HQ90" s="1086"/>
      <c r="HR90" s="1086"/>
      <c r="HS90" s="1086"/>
      <c r="HT90" s="1086"/>
      <c r="HU90" s="1086"/>
      <c r="HV90" s="1086"/>
      <c r="HW90" s="1086"/>
      <c r="HX90" s="1086"/>
      <c r="HY90" s="1086"/>
      <c r="HZ90" s="1086"/>
      <c r="IA90" s="1086"/>
      <c r="IB90" s="1086"/>
      <c r="IC90" s="1086"/>
      <c r="ID90" s="1086"/>
      <c r="IE90" s="1086"/>
      <c r="IF90" s="1086"/>
      <c r="IG90" s="1086"/>
      <c r="IH90" s="1086"/>
    </row>
    <row r="91" spans="1:242" s="753" customFormat="1" ht="38.25" hidden="1">
      <c r="A91" s="609"/>
      <c r="B91" s="609" t="s">
        <v>218</v>
      </c>
      <c r="C91" s="770" t="s">
        <v>114</v>
      </c>
      <c r="D91" s="611" t="s">
        <v>463</v>
      </c>
      <c r="E91" s="857" t="s">
        <v>115</v>
      </c>
      <c r="F91" s="786"/>
      <c r="G91" s="1026" t="s">
        <v>558</v>
      </c>
      <c r="H91" s="777" t="s">
        <v>350</v>
      </c>
      <c r="I91" s="611">
        <v>3</v>
      </c>
      <c r="J91" s="611">
        <v>3</v>
      </c>
      <c r="K91" s="970" t="s">
        <v>444</v>
      </c>
      <c r="L91" s="970" t="str">
        <f t="shared" si="0"/>
        <v>09</v>
      </c>
      <c r="M91" s="822"/>
      <c r="N91" s="971"/>
      <c r="O91" s="971">
        <v>24</v>
      </c>
      <c r="P91" s="1123"/>
      <c r="Q91" s="1120"/>
      <c r="R91" s="1120"/>
      <c r="S91" s="1138">
        <v>1</v>
      </c>
      <c r="T91" s="922" t="s">
        <v>171</v>
      </c>
      <c r="U91" s="922"/>
      <c r="V91" s="922"/>
      <c r="W91" s="651">
        <v>1</v>
      </c>
      <c r="X91" s="647" t="s">
        <v>174</v>
      </c>
      <c r="Y91" s="647" t="s">
        <v>172</v>
      </c>
      <c r="Z91" s="647" t="s">
        <v>235</v>
      </c>
      <c r="AA91" s="925">
        <v>1</v>
      </c>
      <c r="AB91" s="922" t="s">
        <v>174</v>
      </c>
      <c r="AC91" s="922" t="s">
        <v>172</v>
      </c>
      <c r="AD91" s="922" t="s">
        <v>235</v>
      </c>
      <c r="AE91" s="651">
        <v>1</v>
      </c>
      <c r="AF91" s="647" t="s">
        <v>174</v>
      </c>
      <c r="AG91" s="647" t="s">
        <v>172</v>
      </c>
      <c r="AH91" s="647" t="s">
        <v>235</v>
      </c>
      <c r="AI91" s="875" t="s">
        <v>511</v>
      </c>
      <c r="AJ91" s="752"/>
      <c r="AK91" s="752"/>
      <c r="AL91" s="752"/>
      <c r="AM91" s="752"/>
      <c r="AN91" s="752"/>
      <c r="AO91" s="752"/>
      <c r="AP91" s="752"/>
      <c r="AQ91" s="752"/>
      <c r="AR91" s="752"/>
      <c r="AS91" s="752"/>
      <c r="AT91" s="752"/>
      <c r="AU91" s="752"/>
      <c r="AV91" s="752"/>
      <c r="AW91" s="752"/>
      <c r="AX91" s="752"/>
      <c r="AY91" s="752"/>
      <c r="AZ91" s="752"/>
      <c r="BA91" s="752"/>
      <c r="BB91" s="752"/>
      <c r="BC91" s="752"/>
      <c r="BD91" s="752"/>
      <c r="BE91" s="752"/>
      <c r="BF91" s="752"/>
      <c r="BG91" s="752"/>
      <c r="BH91" s="752"/>
      <c r="BI91" s="752"/>
      <c r="BJ91" s="752"/>
      <c r="BK91" s="752"/>
      <c r="BL91" s="752"/>
      <c r="BM91" s="752"/>
      <c r="BN91" s="752"/>
      <c r="BO91" s="752"/>
      <c r="BP91" s="752"/>
      <c r="BQ91" s="752"/>
      <c r="BR91" s="752"/>
      <c r="BS91" s="752"/>
      <c r="BT91" s="752"/>
      <c r="BU91" s="752"/>
      <c r="BV91" s="752"/>
      <c r="BW91" s="752"/>
      <c r="BX91" s="752"/>
      <c r="BY91" s="752"/>
      <c r="BZ91" s="752"/>
      <c r="CA91" s="752"/>
      <c r="CB91" s="752"/>
      <c r="CC91" s="752"/>
      <c r="CD91" s="752"/>
      <c r="CE91" s="752"/>
      <c r="CF91" s="752"/>
      <c r="CG91" s="752"/>
      <c r="CH91" s="752"/>
      <c r="CI91" s="752"/>
      <c r="CJ91" s="752"/>
      <c r="CK91" s="752"/>
      <c r="CL91" s="752"/>
      <c r="CM91" s="752"/>
      <c r="CN91" s="752"/>
      <c r="CO91" s="752"/>
      <c r="CP91" s="752"/>
      <c r="CQ91" s="752"/>
      <c r="CR91" s="752"/>
      <c r="CS91" s="752"/>
      <c r="CT91" s="752"/>
      <c r="CU91" s="752"/>
      <c r="CV91" s="752"/>
      <c r="CW91" s="752"/>
      <c r="CX91" s="752"/>
      <c r="CY91" s="752"/>
      <c r="CZ91" s="752"/>
      <c r="DA91" s="752"/>
      <c r="DB91" s="752"/>
      <c r="DC91" s="752"/>
      <c r="DD91" s="752"/>
      <c r="DE91" s="752"/>
      <c r="DF91" s="752"/>
      <c r="DG91" s="752"/>
      <c r="DH91" s="752"/>
      <c r="DI91" s="752"/>
      <c r="DJ91" s="752"/>
      <c r="DK91" s="752"/>
      <c r="DL91" s="752"/>
      <c r="DM91" s="752"/>
      <c r="DN91" s="752"/>
      <c r="DO91" s="752"/>
      <c r="DP91" s="752"/>
      <c r="DQ91" s="752"/>
      <c r="DR91" s="752"/>
      <c r="DS91" s="752"/>
      <c r="DT91" s="752"/>
      <c r="DU91" s="752"/>
      <c r="DV91" s="752"/>
      <c r="DW91" s="752"/>
      <c r="DX91" s="752"/>
      <c r="DY91" s="752"/>
      <c r="DZ91" s="752"/>
      <c r="EA91" s="752"/>
      <c r="EB91" s="752"/>
      <c r="EC91" s="752"/>
      <c r="ED91" s="752"/>
      <c r="EE91" s="752"/>
      <c r="EF91" s="752"/>
      <c r="EG91" s="752"/>
      <c r="EH91" s="752"/>
      <c r="EI91" s="752"/>
      <c r="EJ91" s="752"/>
      <c r="EK91" s="752"/>
      <c r="EL91" s="752"/>
      <c r="EM91" s="752"/>
      <c r="EN91" s="752"/>
      <c r="EO91" s="752"/>
      <c r="EP91" s="752"/>
      <c r="EQ91" s="752"/>
      <c r="ER91" s="752"/>
      <c r="ES91" s="752"/>
      <c r="ET91" s="752"/>
      <c r="EU91" s="752"/>
      <c r="EV91" s="752"/>
      <c r="EW91" s="752"/>
      <c r="EX91" s="752"/>
      <c r="EY91" s="752"/>
      <c r="EZ91" s="752"/>
      <c r="FA91" s="752"/>
      <c r="FB91" s="752"/>
      <c r="FC91" s="752"/>
      <c r="FD91" s="752"/>
      <c r="FE91" s="752"/>
      <c r="FF91" s="752"/>
      <c r="FG91" s="752"/>
      <c r="FH91" s="752"/>
      <c r="FI91" s="752"/>
      <c r="FJ91" s="752"/>
      <c r="FK91" s="752"/>
      <c r="FL91" s="752"/>
      <c r="FM91" s="752"/>
      <c r="FN91" s="752"/>
      <c r="FO91" s="752"/>
      <c r="FP91" s="752"/>
      <c r="FQ91" s="752"/>
      <c r="FR91" s="752"/>
      <c r="FS91" s="752"/>
      <c r="FT91" s="752"/>
      <c r="FU91" s="752"/>
      <c r="FV91" s="752"/>
      <c r="FW91" s="752"/>
      <c r="FX91" s="752"/>
      <c r="FY91" s="752"/>
      <c r="FZ91" s="752"/>
      <c r="GA91" s="752"/>
      <c r="GB91" s="752"/>
      <c r="GC91" s="752"/>
      <c r="GD91" s="752"/>
      <c r="GE91" s="752"/>
      <c r="GF91" s="752"/>
      <c r="GG91" s="752"/>
      <c r="GH91" s="752"/>
      <c r="GI91" s="752"/>
      <c r="GJ91" s="752"/>
      <c r="GK91" s="752"/>
      <c r="GL91" s="752"/>
      <c r="GM91" s="752"/>
      <c r="GN91" s="752"/>
      <c r="GO91" s="752"/>
      <c r="GP91" s="752"/>
      <c r="GQ91" s="752"/>
      <c r="GR91" s="752"/>
      <c r="GS91" s="752"/>
      <c r="GT91" s="752"/>
      <c r="GU91" s="752"/>
      <c r="GV91" s="752"/>
      <c r="GW91" s="752"/>
      <c r="GX91" s="752"/>
      <c r="GY91" s="752"/>
      <c r="GZ91" s="752"/>
      <c r="HA91" s="752"/>
      <c r="HB91" s="752"/>
      <c r="HC91" s="752"/>
      <c r="HD91" s="752"/>
      <c r="HE91" s="752"/>
      <c r="HF91" s="752"/>
      <c r="HG91" s="752"/>
      <c r="HH91" s="752"/>
      <c r="HI91" s="752"/>
      <c r="HJ91" s="752"/>
      <c r="HK91" s="752"/>
      <c r="HL91" s="752"/>
      <c r="HM91" s="752"/>
      <c r="HN91" s="752"/>
      <c r="HO91" s="752"/>
      <c r="HP91" s="752"/>
      <c r="HQ91" s="752"/>
      <c r="HR91" s="752"/>
      <c r="HS91" s="752"/>
      <c r="HT91" s="752"/>
      <c r="HU91" s="752"/>
      <c r="HV91" s="752"/>
      <c r="HW91" s="752"/>
      <c r="HX91" s="752"/>
      <c r="HY91" s="752"/>
      <c r="HZ91" s="752"/>
      <c r="IA91" s="752"/>
      <c r="IB91" s="752"/>
      <c r="IC91" s="752"/>
      <c r="ID91" s="752"/>
      <c r="IE91" s="752"/>
      <c r="IF91" s="752"/>
      <c r="IG91" s="752"/>
      <c r="IH91" s="752"/>
    </row>
    <row r="92" spans="1:242" s="753" customFormat="1" ht="43.5" hidden="1" customHeight="1">
      <c r="A92" s="609"/>
      <c r="B92" s="609" t="s">
        <v>596</v>
      </c>
      <c r="C92" s="770" t="s">
        <v>597</v>
      </c>
      <c r="D92" s="611" t="s">
        <v>465</v>
      </c>
      <c r="E92" s="964" t="s">
        <v>115</v>
      </c>
      <c r="F92" s="772"/>
      <c r="G92" s="1026" t="s">
        <v>558</v>
      </c>
      <c r="H92" s="777" t="s">
        <v>350</v>
      </c>
      <c r="I92" s="1062">
        <v>1</v>
      </c>
      <c r="J92" s="1062">
        <v>1</v>
      </c>
      <c r="K92" s="970" t="s">
        <v>446</v>
      </c>
      <c r="L92" s="970" t="str">
        <f>"08"</f>
        <v>08</v>
      </c>
      <c r="M92" s="822"/>
      <c r="N92" s="971"/>
      <c r="O92" s="974">
        <v>12</v>
      </c>
      <c r="P92" s="1123"/>
      <c r="Q92" s="1120"/>
      <c r="R92" s="1120"/>
      <c r="S92" s="1138">
        <v>1</v>
      </c>
      <c r="T92" s="922" t="s">
        <v>171</v>
      </c>
      <c r="U92" s="922"/>
      <c r="V92" s="922"/>
      <c r="W92" s="651">
        <v>1</v>
      </c>
      <c r="X92" s="647" t="s">
        <v>174</v>
      </c>
      <c r="Y92" s="647" t="s">
        <v>172</v>
      </c>
      <c r="Z92" s="647" t="s">
        <v>242</v>
      </c>
      <c r="AA92" s="925">
        <v>1</v>
      </c>
      <c r="AB92" s="922" t="s">
        <v>174</v>
      </c>
      <c r="AC92" s="922" t="s">
        <v>172</v>
      </c>
      <c r="AD92" s="922" t="s">
        <v>242</v>
      </c>
      <c r="AE92" s="651">
        <v>1</v>
      </c>
      <c r="AF92" s="647" t="s">
        <v>174</v>
      </c>
      <c r="AG92" s="647" t="s">
        <v>172</v>
      </c>
      <c r="AH92" s="647" t="s">
        <v>242</v>
      </c>
      <c r="AI92" s="875" t="s">
        <v>514</v>
      </c>
      <c r="AJ92" s="752"/>
      <c r="AK92" s="752"/>
      <c r="AL92" s="752"/>
      <c r="AM92" s="752"/>
      <c r="AN92" s="752"/>
      <c r="AO92" s="752"/>
      <c r="AP92" s="752"/>
      <c r="AQ92" s="752"/>
      <c r="AR92" s="752"/>
      <c r="AS92" s="752"/>
      <c r="AT92" s="752"/>
      <c r="AU92" s="752"/>
      <c r="AV92" s="752"/>
      <c r="AW92" s="752"/>
      <c r="AX92" s="752"/>
      <c r="AY92" s="752"/>
      <c r="AZ92" s="752"/>
      <c r="BA92" s="752"/>
      <c r="BB92" s="752"/>
      <c r="BC92" s="752"/>
      <c r="BD92" s="752"/>
      <c r="BE92" s="752"/>
      <c r="BF92" s="752"/>
      <c r="BG92" s="752"/>
      <c r="BH92" s="752"/>
      <c r="BI92" s="752"/>
      <c r="BJ92" s="752"/>
      <c r="BK92" s="752"/>
      <c r="BL92" s="752"/>
      <c r="BM92" s="752"/>
      <c r="BN92" s="752"/>
      <c r="BO92" s="752"/>
      <c r="BP92" s="752"/>
      <c r="BQ92" s="752"/>
      <c r="BR92" s="752"/>
      <c r="BS92" s="752"/>
      <c r="BT92" s="752"/>
      <c r="BU92" s="752"/>
      <c r="BV92" s="752"/>
      <c r="BW92" s="752"/>
      <c r="BX92" s="752"/>
      <c r="BY92" s="752"/>
      <c r="BZ92" s="752"/>
      <c r="CA92" s="752"/>
      <c r="CB92" s="752"/>
      <c r="CC92" s="752"/>
      <c r="CD92" s="752"/>
      <c r="CE92" s="752"/>
      <c r="CF92" s="752"/>
      <c r="CG92" s="752"/>
      <c r="CH92" s="752"/>
      <c r="CI92" s="752"/>
      <c r="CJ92" s="752"/>
      <c r="CK92" s="752"/>
      <c r="CL92" s="752"/>
      <c r="CM92" s="752"/>
      <c r="CN92" s="752"/>
      <c r="CO92" s="752"/>
      <c r="CP92" s="752"/>
      <c r="CQ92" s="752"/>
      <c r="CR92" s="752"/>
      <c r="CS92" s="752"/>
      <c r="CT92" s="752"/>
      <c r="CU92" s="752"/>
      <c r="CV92" s="752"/>
      <c r="CW92" s="752"/>
      <c r="CX92" s="752"/>
      <c r="CY92" s="752"/>
      <c r="CZ92" s="752"/>
      <c r="DA92" s="752"/>
      <c r="DB92" s="752"/>
      <c r="DC92" s="752"/>
      <c r="DD92" s="752"/>
      <c r="DE92" s="752"/>
      <c r="DF92" s="752"/>
      <c r="DG92" s="752"/>
      <c r="DH92" s="752"/>
      <c r="DI92" s="752"/>
      <c r="DJ92" s="752"/>
      <c r="DK92" s="752"/>
      <c r="DL92" s="752"/>
      <c r="DM92" s="752"/>
      <c r="DN92" s="752"/>
      <c r="DO92" s="752"/>
      <c r="DP92" s="752"/>
      <c r="DQ92" s="752"/>
      <c r="DR92" s="752"/>
      <c r="DS92" s="752"/>
      <c r="DT92" s="752"/>
      <c r="DU92" s="752"/>
      <c r="DV92" s="752"/>
      <c r="DW92" s="752"/>
      <c r="DX92" s="752"/>
      <c r="DY92" s="752"/>
      <c r="DZ92" s="752"/>
      <c r="EA92" s="752"/>
      <c r="EB92" s="752"/>
      <c r="EC92" s="752"/>
      <c r="ED92" s="752"/>
      <c r="EE92" s="752"/>
      <c r="EF92" s="752"/>
      <c r="EG92" s="752"/>
      <c r="EH92" s="752"/>
      <c r="EI92" s="752"/>
      <c r="EJ92" s="752"/>
      <c r="EK92" s="752"/>
      <c r="EL92" s="752"/>
      <c r="EM92" s="752"/>
      <c r="EN92" s="752"/>
      <c r="EO92" s="752"/>
      <c r="EP92" s="752"/>
      <c r="EQ92" s="752"/>
      <c r="ER92" s="752"/>
      <c r="ES92" s="752"/>
      <c r="ET92" s="752"/>
      <c r="EU92" s="752"/>
      <c r="EV92" s="752"/>
      <c r="EW92" s="752"/>
      <c r="EX92" s="752"/>
      <c r="EY92" s="752"/>
      <c r="EZ92" s="752"/>
      <c r="FA92" s="752"/>
      <c r="FB92" s="752"/>
      <c r="FC92" s="752"/>
      <c r="FD92" s="752"/>
      <c r="FE92" s="752"/>
      <c r="FF92" s="752"/>
      <c r="FG92" s="752"/>
      <c r="FH92" s="752"/>
      <c r="FI92" s="752"/>
      <c r="FJ92" s="752"/>
      <c r="FK92" s="752"/>
      <c r="FL92" s="752"/>
      <c r="FM92" s="752"/>
      <c r="FN92" s="752"/>
      <c r="FO92" s="752"/>
      <c r="FP92" s="752"/>
      <c r="FQ92" s="752"/>
      <c r="FR92" s="752"/>
      <c r="FS92" s="752"/>
      <c r="FT92" s="752"/>
      <c r="FU92" s="752"/>
      <c r="FV92" s="752"/>
      <c r="FW92" s="752"/>
      <c r="FX92" s="752"/>
      <c r="FY92" s="752"/>
      <c r="FZ92" s="752"/>
      <c r="GA92" s="752"/>
      <c r="GB92" s="752"/>
      <c r="GC92" s="752"/>
      <c r="GD92" s="752"/>
      <c r="GE92" s="752"/>
      <c r="GF92" s="752"/>
      <c r="GG92" s="752"/>
      <c r="GH92" s="752"/>
      <c r="GI92" s="752"/>
      <c r="GJ92" s="752"/>
      <c r="GK92" s="752"/>
      <c r="GL92" s="752"/>
      <c r="GM92" s="752"/>
      <c r="GN92" s="752"/>
      <c r="GO92" s="752"/>
      <c r="GP92" s="752"/>
      <c r="GQ92" s="752"/>
      <c r="GR92" s="752"/>
      <c r="GS92" s="752"/>
      <c r="GT92" s="752"/>
      <c r="GU92" s="752"/>
      <c r="GV92" s="752"/>
      <c r="GW92" s="752"/>
      <c r="GX92" s="752"/>
      <c r="GY92" s="752"/>
      <c r="GZ92" s="752"/>
      <c r="HA92" s="752"/>
      <c r="HB92" s="752"/>
      <c r="HC92" s="752"/>
      <c r="HD92" s="752"/>
      <c r="HE92" s="752"/>
      <c r="HF92" s="752"/>
      <c r="HG92" s="752"/>
      <c r="HH92" s="752"/>
      <c r="HI92" s="752"/>
      <c r="HJ92" s="752"/>
      <c r="HK92" s="752"/>
      <c r="HL92" s="752"/>
      <c r="HM92" s="752"/>
      <c r="HN92" s="752"/>
      <c r="HO92" s="752"/>
      <c r="HP92" s="752"/>
      <c r="HQ92" s="752"/>
      <c r="HR92" s="752"/>
      <c r="HS92" s="752"/>
      <c r="HT92" s="752"/>
      <c r="HU92" s="752"/>
      <c r="HV92" s="752"/>
      <c r="HW92" s="752"/>
      <c r="HX92" s="752"/>
      <c r="HY92" s="752"/>
      <c r="HZ92" s="752"/>
      <c r="IA92" s="752"/>
      <c r="IB92" s="752"/>
      <c r="IC92" s="752"/>
      <c r="ID92" s="752"/>
      <c r="IE92" s="752"/>
      <c r="IF92" s="752"/>
      <c r="IG92" s="752"/>
      <c r="IH92" s="752"/>
    </row>
    <row r="93" spans="1:242" s="753" customFormat="1" hidden="1">
      <c r="A93" s="937"/>
      <c r="B93" s="937"/>
      <c r="C93" s="1014"/>
      <c r="D93" s="885"/>
      <c r="E93" s="1015"/>
      <c r="F93" s="1016"/>
      <c r="G93" s="1017"/>
      <c r="H93" s="1018"/>
      <c r="I93" s="885"/>
      <c r="J93" s="885"/>
      <c r="K93" s="970"/>
      <c r="L93" s="970"/>
      <c r="M93" s="822"/>
      <c r="N93" s="1019"/>
      <c r="O93" s="1019"/>
      <c r="P93" s="1123"/>
      <c r="Q93" s="1120"/>
      <c r="R93" s="1120"/>
      <c r="S93" s="1138"/>
      <c r="T93" s="1020"/>
      <c r="U93" s="1020"/>
      <c r="V93" s="1020"/>
      <c r="W93" s="1021"/>
      <c r="X93" s="1022"/>
      <c r="Y93" s="1022"/>
      <c r="Z93" s="1022"/>
      <c r="AA93" s="1023"/>
      <c r="AB93" s="1020"/>
      <c r="AC93" s="1020"/>
      <c r="AD93" s="1020"/>
      <c r="AE93" s="1021"/>
      <c r="AF93" s="1022"/>
      <c r="AG93" s="1022"/>
      <c r="AH93" s="1022"/>
      <c r="AI93" s="875"/>
      <c r="AJ93" s="752"/>
      <c r="AK93" s="752"/>
      <c r="AL93" s="752"/>
      <c r="AM93" s="752"/>
      <c r="AN93" s="752"/>
      <c r="AO93" s="752"/>
      <c r="AP93" s="752"/>
      <c r="AQ93" s="752"/>
      <c r="AR93" s="752"/>
      <c r="AS93" s="752"/>
      <c r="AT93" s="752"/>
      <c r="AU93" s="752"/>
      <c r="AV93" s="752"/>
      <c r="AW93" s="752"/>
      <c r="AX93" s="752"/>
      <c r="AY93" s="752"/>
      <c r="AZ93" s="752"/>
      <c r="BA93" s="752"/>
      <c r="BB93" s="752"/>
      <c r="BC93" s="752"/>
      <c r="BD93" s="752"/>
      <c r="BE93" s="752"/>
      <c r="BF93" s="752"/>
      <c r="BG93" s="752"/>
      <c r="BH93" s="752"/>
      <c r="BI93" s="752"/>
      <c r="BJ93" s="752"/>
      <c r="BK93" s="752"/>
      <c r="BL93" s="752"/>
      <c r="BM93" s="752"/>
      <c r="BN93" s="752"/>
      <c r="BO93" s="752"/>
      <c r="BP93" s="752"/>
      <c r="BQ93" s="752"/>
      <c r="BR93" s="752"/>
      <c r="BS93" s="752"/>
      <c r="BT93" s="752"/>
      <c r="BU93" s="752"/>
      <c r="BV93" s="752"/>
      <c r="BW93" s="752"/>
      <c r="BX93" s="752"/>
      <c r="BY93" s="752"/>
      <c r="BZ93" s="752"/>
      <c r="CA93" s="752"/>
      <c r="CB93" s="752"/>
      <c r="CC93" s="752"/>
      <c r="CD93" s="752"/>
      <c r="CE93" s="752"/>
      <c r="CF93" s="752"/>
      <c r="CG93" s="752"/>
      <c r="CH93" s="752"/>
      <c r="CI93" s="752"/>
      <c r="CJ93" s="752"/>
      <c r="CK93" s="752"/>
      <c r="CL93" s="752"/>
      <c r="CM93" s="752"/>
      <c r="CN93" s="752"/>
      <c r="CO93" s="752"/>
      <c r="CP93" s="752"/>
      <c r="CQ93" s="752"/>
      <c r="CR93" s="752"/>
      <c r="CS93" s="752"/>
      <c r="CT93" s="752"/>
      <c r="CU93" s="752"/>
      <c r="CV93" s="752"/>
      <c r="CW93" s="752"/>
      <c r="CX93" s="752"/>
      <c r="CY93" s="752"/>
      <c r="CZ93" s="752"/>
      <c r="DA93" s="752"/>
      <c r="DB93" s="752"/>
      <c r="DC93" s="752"/>
      <c r="DD93" s="752"/>
      <c r="DE93" s="752"/>
      <c r="DF93" s="752"/>
      <c r="DG93" s="752"/>
      <c r="DH93" s="752"/>
      <c r="DI93" s="752"/>
      <c r="DJ93" s="752"/>
      <c r="DK93" s="752"/>
      <c r="DL93" s="752"/>
      <c r="DM93" s="752"/>
      <c r="DN93" s="752"/>
      <c r="DO93" s="752"/>
      <c r="DP93" s="752"/>
      <c r="DQ93" s="752"/>
      <c r="DR93" s="752"/>
      <c r="DS93" s="752"/>
      <c r="DT93" s="752"/>
      <c r="DU93" s="752"/>
      <c r="DV93" s="752"/>
      <c r="DW93" s="752"/>
      <c r="DX93" s="752"/>
      <c r="DY93" s="752"/>
      <c r="DZ93" s="752"/>
      <c r="EA93" s="752"/>
      <c r="EB93" s="752"/>
      <c r="EC93" s="752"/>
      <c r="ED93" s="752"/>
      <c r="EE93" s="752"/>
      <c r="EF93" s="752"/>
      <c r="EG93" s="752"/>
      <c r="EH93" s="752"/>
      <c r="EI93" s="752"/>
      <c r="EJ93" s="752"/>
      <c r="EK93" s="752"/>
      <c r="EL93" s="752"/>
      <c r="EM93" s="752"/>
      <c r="EN93" s="752"/>
      <c r="EO93" s="752"/>
      <c r="EP93" s="752"/>
      <c r="EQ93" s="752"/>
      <c r="ER93" s="752"/>
      <c r="ES93" s="752"/>
      <c r="ET93" s="752"/>
      <c r="EU93" s="752"/>
      <c r="EV93" s="752"/>
      <c r="EW93" s="752"/>
      <c r="EX93" s="752"/>
      <c r="EY93" s="752"/>
      <c r="EZ93" s="752"/>
      <c r="FA93" s="752"/>
      <c r="FB93" s="752"/>
      <c r="FC93" s="752"/>
      <c r="FD93" s="752"/>
      <c r="FE93" s="752"/>
      <c r="FF93" s="752"/>
      <c r="FG93" s="752"/>
      <c r="FH93" s="752"/>
      <c r="FI93" s="752"/>
      <c r="FJ93" s="752"/>
      <c r="FK93" s="752"/>
      <c r="FL93" s="752"/>
      <c r="FM93" s="752"/>
      <c r="FN93" s="752"/>
      <c r="FO93" s="752"/>
      <c r="FP93" s="752"/>
      <c r="FQ93" s="752"/>
      <c r="FR93" s="752"/>
      <c r="FS93" s="752"/>
      <c r="FT93" s="752"/>
      <c r="FU93" s="752"/>
      <c r="FV93" s="752"/>
      <c r="FW93" s="752"/>
      <c r="FX93" s="752"/>
      <c r="FY93" s="752"/>
      <c r="FZ93" s="752"/>
      <c r="GA93" s="752"/>
      <c r="GB93" s="752"/>
      <c r="GC93" s="752"/>
      <c r="GD93" s="752"/>
      <c r="GE93" s="752"/>
      <c r="GF93" s="752"/>
      <c r="GG93" s="752"/>
      <c r="GH93" s="752"/>
      <c r="GI93" s="752"/>
      <c r="GJ93" s="752"/>
      <c r="GK93" s="752"/>
      <c r="GL93" s="752"/>
      <c r="GM93" s="752"/>
      <c r="GN93" s="752"/>
      <c r="GO93" s="752"/>
      <c r="GP93" s="752"/>
      <c r="GQ93" s="752"/>
      <c r="GR93" s="752"/>
      <c r="GS93" s="752"/>
      <c r="GT93" s="752"/>
      <c r="GU93" s="752"/>
      <c r="GV93" s="752"/>
      <c r="GW93" s="752"/>
      <c r="GX93" s="752"/>
      <c r="GY93" s="752"/>
      <c r="GZ93" s="752"/>
      <c r="HA93" s="752"/>
      <c r="HB93" s="752"/>
      <c r="HC93" s="752"/>
      <c r="HD93" s="752"/>
      <c r="HE93" s="752"/>
      <c r="HF93" s="752"/>
      <c r="HG93" s="752"/>
      <c r="HH93" s="752"/>
      <c r="HI93" s="752"/>
      <c r="HJ93" s="752"/>
      <c r="HK93" s="752"/>
      <c r="HL93" s="752"/>
      <c r="HM93" s="752"/>
      <c r="HN93" s="752"/>
      <c r="HO93" s="752"/>
      <c r="HP93" s="752"/>
      <c r="HQ93" s="752"/>
      <c r="HR93" s="752"/>
      <c r="HS93" s="752"/>
      <c r="HT93" s="752"/>
      <c r="HU93" s="752"/>
      <c r="HV93" s="752"/>
      <c r="HW93" s="752"/>
      <c r="HX93" s="752"/>
      <c r="HY93" s="752"/>
      <c r="HZ93" s="752"/>
      <c r="IA93" s="752"/>
      <c r="IB93" s="752"/>
      <c r="IC93" s="752"/>
      <c r="ID93" s="752"/>
      <c r="IE93" s="752"/>
      <c r="IF93" s="752"/>
      <c r="IG93" s="752"/>
      <c r="IH93" s="752"/>
    </row>
    <row r="94" spans="1:242" s="751" customFormat="1" ht="36" hidden="1" customHeight="1">
      <c r="A94" s="664" t="s">
        <v>293</v>
      </c>
      <c r="B94" s="664" t="s">
        <v>292</v>
      </c>
      <c r="C94" s="665" t="s">
        <v>328</v>
      </c>
      <c r="D94" s="841"/>
      <c r="E94" s="908" t="s">
        <v>118</v>
      </c>
      <c r="F94" s="666"/>
      <c r="G94" s="667"/>
      <c r="H94" s="779" t="s">
        <v>346</v>
      </c>
      <c r="I94" s="669">
        <v>3</v>
      </c>
      <c r="J94" s="669">
        <v>3</v>
      </c>
      <c r="K94" s="953"/>
      <c r="L94" s="953"/>
      <c r="M94" s="821"/>
      <c r="N94" s="963"/>
      <c r="O94" s="963"/>
      <c r="P94" s="1126"/>
      <c r="Q94" s="1150"/>
      <c r="R94" s="1150"/>
      <c r="S94" s="1141"/>
      <c r="T94" s="671"/>
      <c r="U94" s="671"/>
      <c r="V94" s="671"/>
      <c r="W94" s="670"/>
      <c r="X94" s="671"/>
      <c r="Y94" s="671"/>
      <c r="Z94" s="671"/>
      <c r="AA94" s="670"/>
      <c r="AB94" s="671"/>
      <c r="AC94" s="671"/>
      <c r="AD94" s="671"/>
      <c r="AE94" s="670"/>
      <c r="AF94" s="671"/>
      <c r="AG94" s="671"/>
      <c r="AH94" s="671"/>
      <c r="AI94" s="874"/>
      <c r="AJ94" s="750"/>
      <c r="AK94" s="750"/>
      <c r="AL94" s="750"/>
      <c r="AM94" s="750"/>
      <c r="AN94" s="750"/>
      <c r="AO94" s="750"/>
      <c r="AP94" s="750"/>
      <c r="AQ94" s="750"/>
      <c r="AR94" s="750"/>
      <c r="AS94" s="750"/>
      <c r="AT94" s="750"/>
      <c r="AU94" s="750"/>
      <c r="AV94" s="750"/>
      <c r="AW94" s="750"/>
      <c r="AX94" s="750"/>
      <c r="AY94" s="750"/>
      <c r="AZ94" s="750"/>
      <c r="BA94" s="750"/>
      <c r="BB94" s="750"/>
      <c r="BC94" s="750"/>
      <c r="BD94" s="750"/>
      <c r="BE94" s="750"/>
      <c r="BF94" s="750"/>
      <c r="BG94" s="750"/>
      <c r="BH94" s="750"/>
      <c r="BI94" s="750"/>
      <c r="BJ94" s="750"/>
      <c r="BK94" s="750"/>
      <c r="BL94" s="750"/>
      <c r="BM94" s="750"/>
      <c r="BN94" s="750"/>
      <c r="BO94" s="750"/>
      <c r="BP94" s="750"/>
      <c r="BQ94" s="750"/>
      <c r="BR94" s="750"/>
      <c r="BS94" s="750"/>
      <c r="BT94" s="750"/>
      <c r="BU94" s="750"/>
      <c r="BV94" s="750"/>
      <c r="BW94" s="750"/>
      <c r="BX94" s="750"/>
      <c r="BY94" s="750"/>
      <c r="BZ94" s="750"/>
      <c r="CA94" s="750"/>
      <c r="CB94" s="750"/>
      <c r="CC94" s="750"/>
      <c r="CD94" s="750"/>
      <c r="CE94" s="750"/>
      <c r="CF94" s="750"/>
      <c r="CG94" s="750"/>
      <c r="CH94" s="750"/>
      <c r="CI94" s="750"/>
      <c r="CJ94" s="750"/>
      <c r="CK94" s="750"/>
      <c r="CL94" s="750"/>
      <c r="CM94" s="750"/>
      <c r="CN94" s="750"/>
      <c r="CO94" s="750"/>
      <c r="CP94" s="750"/>
      <c r="CQ94" s="750"/>
      <c r="CR94" s="750"/>
      <c r="CS94" s="750"/>
      <c r="CT94" s="750"/>
      <c r="CU94" s="750"/>
      <c r="CV94" s="750"/>
      <c r="CW94" s="750"/>
      <c r="CX94" s="750"/>
      <c r="CY94" s="750"/>
      <c r="CZ94" s="750"/>
      <c r="DA94" s="750"/>
      <c r="DB94" s="750"/>
      <c r="DC94" s="750"/>
      <c r="DD94" s="750"/>
      <c r="DE94" s="750"/>
      <c r="DF94" s="750"/>
      <c r="DG94" s="750"/>
      <c r="DH94" s="750"/>
      <c r="DI94" s="750"/>
      <c r="DJ94" s="750"/>
      <c r="DK94" s="750"/>
      <c r="DL94" s="750"/>
      <c r="DM94" s="750"/>
      <c r="DN94" s="750"/>
      <c r="DO94" s="750"/>
      <c r="DP94" s="750"/>
      <c r="DQ94" s="750"/>
      <c r="DR94" s="750"/>
      <c r="DS94" s="750"/>
      <c r="DT94" s="750"/>
      <c r="DU94" s="750"/>
      <c r="DV94" s="750"/>
      <c r="DW94" s="750"/>
      <c r="DX94" s="750"/>
      <c r="DY94" s="750"/>
      <c r="DZ94" s="750"/>
      <c r="EA94" s="750"/>
      <c r="EB94" s="750"/>
      <c r="EC94" s="750"/>
      <c r="ED94" s="750"/>
      <c r="EE94" s="750"/>
      <c r="EF94" s="750"/>
      <c r="EG94" s="750"/>
      <c r="EH94" s="750"/>
      <c r="EI94" s="750"/>
      <c r="EJ94" s="750"/>
      <c r="EK94" s="750"/>
      <c r="EL94" s="750"/>
      <c r="EM94" s="750"/>
      <c r="EN94" s="750"/>
      <c r="EO94" s="750"/>
      <c r="EP94" s="750"/>
      <c r="EQ94" s="750"/>
      <c r="ER94" s="750"/>
      <c r="ES94" s="750"/>
      <c r="ET94" s="750"/>
      <c r="EU94" s="750"/>
      <c r="EV94" s="750"/>
      <c r="EW94" s="750"/>
      <c r="EX94" s="750"/>
      <c r="EY94" s="750"/>
      <c r="EZ94" s="750"/>
      <c r="FA94" s="750"/>
      <c r="FB94" s="750"/>
      <c r="FC94" s="750"/>
      <c r="FD94" s="750"/>
      <c r="FE94" s="750"/>
      <c r="FF94" s="750"/>
      <c r="FG94" s="750"/>
      <c r="FH94" s="750"/>
      <c r="FI94" s="750"/>
      <c r="FJ94" s="750"/>
      <c r="FK94" s="750"/>
      <c r="FL94" s="750"/>
      <c r="FM94" s="750"/>
      <c r="FN94" s="750"/>
      <c r="FO94" s="750"/>
      <c r="FP94" s="750"/>
      <c r="FQ94" s="750"/>
      <c r="FR94" s="750"/>
      <c r="FS94" s="750"/>
      <c r="FT94" s="750"/>
      <c r="FU94" s="750"/>
      <c r="FV94" s="750"/>
      <c r="FW94" s="750"/>
      <c r="FX94" s="750"/>
      <c r="FY94" s="750"/>
      <c r="FZ94" s="750"/>
      <c r="GA94" s="750"/>
      <c r="GB94" s="750"/>
      <c r="GC94" s="750"/>
      <c r="GD94" s="750"/>
      <c r="GE94" s="750"/>
      <c r="GF94" s="750"/>
      <c r="GG94" s="750"/>
      <c r="GH94" s="750"/>
      <c r="GI94" s="750"/>
      <c r="GJ94" s="750"/>
      <c r="GK94" s="750"/>
      <c r="GL94" s="750"/>
      <c r="GM94" s="750"/>
      <c r="GN94" s="750"/>
      <c r="GO94" s="750"/>
      <c r="GP94" s="750"/>
      <c r="GQ94" s="750"/>
      <c r="GR94" s="750"/>
      <c r="GS94" s="750"/>
      <c r="GT94" s="750"/>
      <c r="GU94" s="750"/>
      <c r="GV94" s="750"/>
      <c r="GW94" s="750"/>
      <c r="GX94" s="750"/>
      <c r="GY94" s="750"/>
      <c r="GZ94" s="750"/>
      <c r="HA94" s="750"/>
      <c r="HB94" s="750"/>
      <c r="HC94" s="750"/>
      <c r="HD94" s="750"/>
      <c r="HE94" s="750"/>
      <c r="HF94" s="750"/>
      <c r="HG94" s="750"/>
      <c r="HH94" s="750"/>
      <c r="HI94" s="750"/>
      <c r="HJ94" s="750"/>
      <c r="HK94" s="750"/>
      <c r="HL94" s="750"/>
      <c r="HM94" s="750"/>
      <c r="HN94" s="750"/>
      <c r="HO94" s="750"/>
      <c r="HP94" s="750"/>
      <c r="HQ94" s="750"/>
      <c r="HR94" s="750"/>
      <c r="HS94" s="750"/>
      <c r="HT94" s="750"/>
      <c r="HU94" s="750"/>
      <c r="HV94" s="750"/>
      <c r="HW94" s="750"/>
      <c r="HX94" s="750"/>
      <c r="HY94" s="750"/>
      <c r="HZ94" s="750"/>
      <c r="IA94" s="750"/>
      <c r="IB94" s="750"/>
      <c r="IC94" s="750"/>
      <c r="ID94" s="750"/>
      <c r="IE94" s="750"/>
      <c r="IF94" s="750"/>
      <c r="IG94" s="750"/>
      <c r="IH94" s="750"/>
    </row>
    <row r="95" spans="1:242" s="753" customFormat="1" ht="47.25" hidden="1" customHeight="1">
      <c r="A95" s="609"/>
      <c r="B95" s="609" t="s">
        <v>291</v>
      </c>
      <c r="C95" s="770" t="s">
        <v>576</v>
      </c>
      <c r="D95" s="611" t="s">
        <v>466</v>
      </c>
      <c r="E95" s="857" t="s">
        <v>509</v>
      </c>
      <c r="F95" s="786" t="s">
        <v>507</v>
      </c>
      <c r="G95" s="1026" t="s">
        <v>128</v>
      </c>
      <c r="H95" s="777" t="s">
        <v>351</v>
      </c>
      <c r="I95" s="611">
        <v>3</v>
      </c>
      <c r="J95" s="611">
        <v>3</v>
      </c>
      <c r="K95" s="970" t="s">
        <v>452</v>
      </c>
      <c r="L95" s="970">
        <v>70</v>
      </c>
      <c r="M95" s="822"/>
      <c r="N95" s="1042">
        <v>20</v>
      </c>
      <c r="O95" s="1043"/>
      <c r="P95" s="1123"/>
      <c r="Q95" s="1120"/>
      <c r="R95" s="1120"/>
      <c r="S95" s="1138">
        <v>1</v>
      </c>
      <c r="T95" s="1045" t="s">
        <v>171</v>
      </c>
      <c r="U95" s="1044" t="s">
        <v>243</v>
      </c>
      <c r="V95" s="1045"/>
      <c r="W95" s="651">
        <v>1</v>
      </c>
      <c r="X95" s="647" t="s">
        <v>174</v>
      </c>
      <c r="Y95" s="647" t="s">
        <v>243</v>
      </c>
      <c r="Z95" s="647" t="s">
        <v>238</v>
      </c>
      <c r="AA95" s="925">
        <v>1</v>
      </c>
      <c r="AB95" s="922" t="s">
        <v>174</v>
      </c>
      <c r="AC95" s="922" t="s">
        <v>243</v>
      </c>
      <c r="AD95" s="922" t="s">
        <v>238</v>
      </c>
      <c r="AE95" s="651">
        <v>1</v>
      </c>
      <c r="AF95" s="647" t="s">
        <v>174</v>
      </c>
      <c r="AG95" s="647" t="s">
        <v>243</v>
      </c>
      <c r="AH95" s="647" t="s">
        <v>238</v>
      </c>
      <c r="AI95" s="875" t="s">
        <v>516</v>
      </c>
      <c r="AJ95" s="752"/>
      <c r="AK95" s="752"/>
      <c r="AL95" s="752"/>
      <c r="AM95" s="752"/>
      <c r="AN95" s="752"/>
      <c r="AO95" s="752"/>
      <c r="AP95" s="752"/>
      <c r="AQ95" s="752"/>
      <c r="AR95" s="752"/>
      <c r="AS95" s="752"/>
      <c r="AT95" s="752"/>
      <c r="AU95" s="752"/>
      <c r="AV95" s="752"/>
      <c r="AW95" s="752"/>
      <c r="AX95" s="752"/>
      <c r="AY95" s="752"/>
      <c r="AZ95" s="752"/>
      <c r="BA95" s="752"/>
      <c r="BB95" s="752"/>
      <c r="BC95" s="752"/>
      <c r="BD95" s="752"/>
      <c r="BE95" s="752"/>
      <c r="BF95" s="752"/>
      <c r="BG95" s="752"/>
      <c r="BH95" s="752"/>
      <c r="BI95" s="752"/>
      <c r="BJ95" s="752"/>
      <c r="BK95" s="752"/>
      <c r="BL95" s="752"/>
      <c r="BM95" s="752"/>
      <c r="BN95" s="752"/>
      <c r="BO95" s="752"/>
      <c r="BP95" s="752"/>
      <c r="BQ95" s="752"/>
      <c r="BR95" s="752"/>
      <c r="BS95" s="752"/>
      <c r="BT95" s="752"/>
      <c r="BU95" s="752"/>
      <c r="BV95" s="752"/>
      <c r="BW95" s="752"/>
      <c r="BX95" s="752"/>
      <c r="BY95" s="752"/>
      <c r="BZ95" s="752"/>
      <c r="CA95" s="752"/>
      <c r="CB95" s="752"/>
      <c r="CC95" s="752"/>
      <c r="CD95" s="752"/>
      <c r="CE95" s="752"/>
      <c r="CF95" s="752"/>
      <c r="CG95" s="752"/>
      <c r="CH95" s="752"/>
      <c r="CI95" s="752"/>
      <c r="CJ95" s="752"/>
      <c r="CK95" s="752"/>
      <c r="CL95" s="752"/>
      <c r="CM95" s="752"/>
      <c r="CN95" s="752"/>
      <c r="CO95" s="752"/>
      <c r="CP95" s="752"/>
      <c r="CQ95" s="752"/>
      <c r="CR95" s="752"/>
      <c r="CS95" s="752"/>
      <c r="CT95" s="752"/>
      <c r="CU95" s="752"/>
      <c r="CV95" s="752"/>
      <c r="CW95" s="752"/>
      <c r="CX95" s="752"/>
      <c r="CY95" s="752"/>
      <c r="CZ95" s="752"/>
      <c r="DA95" s="752"/>
      <c r="DB95" s="752"/>
      <c r="DC95" s="752"/>
      <c r="DD95" s="752"/>
      <c r="DE95" s="752"/>
      <c r="DF95" s="752"/>
      <c r="DG95" s="752"/>
      <c r="DH95" s="752"/>
      <c r="DI95" s="752"/>
      <c r="DJ95" s="752"/>
      <c r="DK95" s="752"/>
      <c r="DL95" s="752"/>
      <c r="DM95" s="752"/>
      <c r="DN95" s="752"/>
      <c r="DO95" s="752"/>
      <c r="DP95" s="752"/>
      <c r="DQ95" s="752"/>
      <c r="DR95" s="752"/>
      <c r="DS95" s="752"/>
      <c r="DT95" s="752"/>
      <c r="DU95" s="752"/>
      <c r="DV95" s="752"/>
      <c r="DW95" s="752"/>
      <c r="DX95" s="752"/>
      <c r="DY95" s="752"/>
      <c r="DZ95" s="752"/>
      <c r="EA95" s="752"/>
      <c r="EB95" s="752"/>
      <c r="EC95" s="752"/>
      <c r="ED95" s="752"/>
      <c r="EE95" s="752"/>
      <c r="EF95" s="752"/>
      <c r="EG95" s="752"/>
      <c r="EH95" s="752"/>
      <c r="EI95" s="752"/>
      <c r="EJ95" s="752"/>
      <c r="EK95" s="752"/>
      <c r="EL95" s="752"/>
      <c r="EM95" s="752"/>
      <c r="EN95" s="752"/>
      <c r="EO95" s="752"/>
      <c r="EP95" s="752"/>
      <c r="EQ95" s="752"/>
      <c r="ER95" s="752"/>
      <c r="ES95" s="752"/>
      <c r="ET95" s="752"/>
      <c r="EU95" s="752"/>
      <c r="EV95" s="752"/>
      <c r="EW95" s="752"/>
      <c r="EX95" s="752"/>
      <c r="EY95" s="752"/>
      <c r="EZ95" s="752"/>
      <c r="FA95" s="752"/>
      <c r="FB95" s="752"/>
      <c r="FC95" s="752"/>
      <c r="FD95" s="752"/>
      <c r="FE95" s="752"/>
      <c r="FF95" s="752"/>
      <c r="FG95" s="752"/>
      <c r="FH95" s="752"/>
      <c r="FI95" s="752"/>
      <c r="FJ95" s="752"/>
      <c r="FK95" s="752"/>
      <c r="FL95" s="752"/>
      <c r="FM95" s="752"/>
      <c r="FN95" s="752"/>
      <c r="FO95" s="752"/>
      <c r="FP95" s="752"/>
      <c r="FQ95" s="752"/>
      <c r="FR95" s="752"/>
      <c r="FS95" s="752"/>
      <c r="FT95" s="752"/>
      <c r="FU95" s="752"/>
      <c r="FV95" s="752"/>
      <c r="FW95" s="752"/>
      <c r="FX95" s="752"/>
      <c r="FY95" s="752"/>
      <c r="FZ95" s="752"/>
      <c r="GA95" s="752"/>
      <c r="GB95" s="752"/>
      <c r="GC95" s="752"/>
      <c r="GD95" s="752"/>
      <c r="GE95" s="752"/>
      <c r="GF95" s="752"/>
      <c r="GG95" s="752"/>
      <c r="GH95" s="752"/>
      <c r="GI95" s="752"/>
      <c r="GJ95" s="752"/>
      <c r="GK95" s="752"/>
      <c r="GL95" s="752"/>
      <c r="GM95" s="752"/>
      <c r="GN95" s="752"/>
      <c r="GO95" s="752"/>
      <c r="GP95" s="752"/>
      <c r="GQ95" s="752"/>
      <c r="GR95" s="752"/>
      <c r="GS95" s="752"/>
      <c r="GT95" s="752"/>
      <c r="GU95" s="752"/>
      <c r="GV95" s="752"/>
      <c r="GW95" s="752"/>
      <c r="GX95" s="752"/>
      <c r="GY95" s="752"/>
      <c r="GZ95" s="752"/>
      <c r="HA95" s="752"/>
      <c r="HB95" s="752"/>
      <c r="HC95" s="752"/>
      <c r="HD95" s="752"/>
      <c r="HE95" s="752"/>
      <c r="HF95" s="752"/>
      <c r="HG95" s="752"/>
      <c r="HH95" s="752"/>
      <c r="HI95" s="752"/>
      <c r="HJ95" s="752"/>
      <c r="HK95" s="752"/>
      <c r="HL95" s="752"/>
      <c r="HM95" s="752"/>
      <c r="HN95" s="752"/>
      <c r="HO95" s="752"/>
      <c r="HP95" s="752"/>
      <c r="HQ95" s="752"/>
      <c r="HR95" s="752"/>
      <c r="HS95" s="752"/>
      <c r="HT95" s="752"/>
      <c r="HU95" s="752"/>
      <c r="HV95" s="752"/>
      <c r="HW95" s="752"/>
      <c r="HX95" s="752"/>
      <c r="HY95" s="752"/>
      <c r="HZ95" s="752"/>
      <c r="IA95" s="752"/>
      <c r="IB95" s="752"/>
      <c r="IC95" s="752"/>
      <c r="ID95" s="752"/>
      <c r="IE95" s="752"/>
      <c r="IF95" s="752"/>
      <c r="IG95" s="752"/>
      <c r="IH95" s="752"/>
    </row>
    <row r="96" spans="1:242" s="753" customFormat="1" ht="51" hidden="1">
      <c r="A96" s="609"/>
      <c r="B96" s="609" t="s">
        <v>240</v>
      </c>
      <c r="C96" s="770" t="s">
        <v>577</v>
      </c>
      <c r="D96" s="611" t="s">
        <v>464</v>
      </c>
      <c r="E96" s="857" t="s">
        <v>509</v>
      </c>
      <c r="F96" s="786" t="s">
        <v>402</v>
      </c>
      <c r="G96" s="1027" t="s">
        <v>558</v>
      </c>
      <c r="H96" s="777" t="s">
        <v>351</v>
      </c>
      <c r="I96" s="611">
        <v>3</v>
      </c>
      <c r="J96" s="611">
        <v>3</v>
      </c>
      <c r="K96" s="970" t="s">
        <v>445</v>
      </c>
      <c r="L96" s="970" t="str">
        <f>"09"</f>
        <v>09</v>
      </c>
      <c r="M96" s="822"/>
      <c r="N96" s="971"/>
      <c r="O96" s="971">
        <v>24</v>
      </c>
      <c r="P96" s="1123"/>
      <c r="Q96" s="1120"/>
      <c r="R96" s="1120"/>
      <c r="S96" s="1138">
        <v>1</v>
      </c>
      <c r="T96" s="922" t="s">
        <v>171</v>
      </c>
      <c r="U96" s="922"/>
      <c r="V96" s="922"/>
      <c r="W96" s="651">
        <v>1</v>
      </c>
      <c r="X96" s="647" t="s">
        <v>174</v>
      </c>
      <c r="Y96" s="647" t="s">
        <v>172</v>
      </c>
      <c r="Z96" s="647" t="s">
        <v>236</v>
      </c>
      <c r="AA96" s="925">
        <v>1</v>
      </c>
      <c r="AB96" s="922" t="s">
        <v>174</v>
      </c>
      <c r="AC96" s="922" t="s">
        <v>172</v>
      </c>
      <c r="AD96" s="922" t="s">
        <v>236</v>
      </c>
      <c r="AE96" s="651">
        <v>1</v>
      </c>
      <c r="AF96" s="647" t="s">
        <v>174</v>
      </c>
      <c r="AG96" s="647" t="s">
        <v>172</v>
      </c>
      <c r="AH96" s="647" t="s">
        <v>236</v>
      </c>
      <c r="AI96" s="875" t="s">
        <v>517</v>
      </c>
      <c r="AJ96" s="752"/>
      <c r="AK96" s="752"/>
      <c r="AL96" s="752"/>
      <c r="AM96" s="752"/>
      <c r="AN96" s="752"/>
      <c r="AO96" s="752"/>
      <c r="AP96" s="752"/>
      <c r="AQ96" s="752"/>
      <c r="AR96" s="752"/>
      <c r="AS96" s="752"/>
      <c r="AT96" s="752"/>
      <c r="AU96" s="752"/>
      <c r="AV96" s="752"/>
      <c r="AW96" s="752"/>
      <c r="AX96" s="752"/>
      <c r="AY96" s="752"/>
      <c r="AZ96" s="752"/>
      <c r="BA96" s="752"/>
      <c r="BB96" s="752"/>
      <c r="BC96" s="752"/>
      <c r="BD96" s="752"/>
      <c r="BE96" s="752"/>
      <c r="BF96" s="752"/>
      <c r="BG96" s="752"/>
      <c r="BH96" s="752"/>
      <c r="BI96" s="752"/>
      <c r="BJ96" s="752"/>
      <c r="BK96" s="752"/>
      <c r="BL96" s="752"/>
      <c r="BM96" s="752"/>
      <c r="BN96" s="752"/>
      <c r="BO96" s="752"/>
      <c r="BP96" s="752"/>
      <c r="BQ96" s="752"/>
      <c r="BR96" s="752"/>
      <c r="BS96" s="752"/>
      <c r="BT96" s="752"/>
      <c r="BU96" s="752"/>
      <c r="BV96" s="752"/>
      <c r="BW96" s="752"/>
      <c r="BX96" s="752"/>
      <c r="BY96" s="752"/>
      <c r="BZ96" s="752"/>
      <c r="CA96" s="752"/>
      <c r="CB96" s="752"/>
      <c r="CC96" s="752"/>
      <c r="CD96" s="752"/>
      <c r="CE96" s="752"/>
      <c r="CF96" s="752"/>
      <c r="CG96" s="752"/>
      <c r="CH96" s="752"/>
      <c r="CI96" s="752"/>
      <c r="CJ96" s="752"/>
      <c r="CK96" s="752"/>
      <c r="CL96" s="752"/>
      <c r="CM96" s="752"/>
      <c r="CN96" s="752"/>
      <c r="CO96" s="752"/>
      <c r="CP96" s="752"/>
      <c r="CQ96" s="752"/>
      <c r="CR96" s="752"/>
      <c r="CS96" s="752"/>
      <c r="CT96" s="752"/>
      <c r="CU96" s="752"/>
      <c r="CV96" s="752"/>
      <c r="CW96" s="752"/>
      <c r="CX96" s="752"/>
      <c r="CY96" s="752"/>
      <c r="CZ96" s="752"/>
      <c r="DA96" s="752"/>
      <c r="DB96" s="752"/>
      <c r="DC96" s="752"/>
      <c r="DD96" s="752"/>
      <c r="DE96" s="752"/>
      <c r="DF96" s="752"/>
      <c r="DG96" s="752"/>
      <c r="DH96" s="752"/>
      <c r="DI96" s="752"/>
      <c r="DJ96" s="752"/>
      <c r="DK96" s="752"/>
      <c r="DL96" s="752"/>
      <c r="DM96" s="752"/>
      <c r="DN96" s="752"/>
      <c r="DO96" s="752"/>
      <c r="DP96" s="752"/>
      <c r="DQ96" s="752"/>
      <c r="DR96" s="752"/>
      <c r="DS96" s="752"/>
      <c r="DT96" s="752"/>
      <c r="DU96" s="752"/>
      <c r="DV96" s="752"/>
      <c r="DW96" s="752"/>
      <c r="DX96" s="752"/>
      <c r="DY96" s="752"/>
      <c r="DZ96" s="752"/>
      <c r="EA96" s="752"/>
      <c r="EB96" s="752"/>
      <c r="EC96" s="752"/>
      <c r="ED96" s="752"/>
      <c r="EE96" s="752"/>
      <c r="EF96" s="752"/>
      <c r="EG96" s="752"/>
      <c r="EH96" s="752"/>
      <c r="EI96" s="752"/>
      <c r="EJ96" s="752"/>
      <c r="EK96" s="752"/>
      <c r="EL96" s="752"/>
      <c r="EM96" s="752"/>
      <c r="EN96" s="752"/>
      <c r="EO96" s="752"/>
      <c r="EP96" s="752"/>
      <c r="EQ96" s="752"/>
      <c r="ER96" s="752"/>
      <c r="ES96" s="752"/>
      <c r="ET96" s="752"/>
      <c r="EU96" s="752"/>
      <c r="EV96" s="752"/>
      <c r="EW96" s="752"/>
      <c r="EX96" s="752"/>
      <c r="EY96" s="752"/>
      <c r="EZ96" s="752"/>
      <c r="FA96" s="752"/>
      <c r="FB96" s="752"/>
      <c r="FC96" s="752"/>
      <c r="FD96" s="752"/>
      <c r="FE96" s="752"/>
      <c r="FF96" s="752"/>
      <c r="FG96" s="752"/>
      <c r="FH96" s="752"/>
      <c r="FI96" s="752"/>
      <c r="FJ96" s="752"/>
      <c r="FK96" s="752"/>
      <c r="FL96" s="752"/>
      <c r="FM96" s="752"/>
      <c r="FN96" s="752"/>
      <c r="FO96" s="752"/>
      <c r="FP96" s="752"/>
      <c r="FQ96" s="752"/>
      <c r="FR96" s="752"/>
      <c r="FS96" s="752"/>
      <c r="FT96" s="752"/>
      <c r="FU96" s="752"/>
      <c r="FV96" s="752"/>
      <c r="FW96" s="752"/>
      <c r="FX96" s="752"/>
      <c r="FY96" s="752"/>
      <c r="FZ96" s="752"/>
      <c r="GA96" s="752"/>
      <c r="GB96" s="752"/>
      <c r="GC96" s="752"/>
      <c r="GD96" s="752"/>
      <c r="GE96" s="752"/>
      <c r="GF96" s="752"/>
      <c r="GG96" s="752"/>
      <c r="GH96" s="752"/>
      <c r="GI96" s="752"/>
      <c r="GJ96" s="752"/>
      <c r="GK96" s="752"/>
      <c r="GL96" s="752"/>
      <c r="GM96" s="752"/>
      <c r="GN96" s="752"/>
      <c r="GO96" s="752"/>
      <c r="GP96" s="752"/>
      <c r="GQ96" s="752"/>
      <c r="GR96" s="752"/>
      <c r="GS96" s="752"/>
      <c r="GT96" s="752"/>
      <c r="GU96" s="752"/>
      <c r="GV96" s="752"/>
      <c r="GW96" s="752"/>
      <c r="GX96" s="752"/>
      <c r="GY96" s="752"/>
      <c r="GZ96" s="752"/>
      <c r="HA96" s="752"/>
      <c r="HB96" s="752"/>
      <c r="HC96" s="752"/>
      <c r="HD96" s="752"/>
      <c r="HE96" s="752"/>
      <c r="HF96" s="752"/>
      <c r="HG96" s="752"/>
      <c r="HH96" s="752"/>
      <c r="HI96" s="752"/>
      <c r="HJ96" s="752"/>
      <c r="HK96" s="752"/>
      <c r="HL96" s="752"/>
      <c r="HM96" s="752"/>
      <c r="HN96" s="752"/>
      <c r="HO96" s="752"/>
      <c r="HP96" s="752"/>
      <c r="HQ96" s="752"/>
      <c r="HR96" s="752"/>
      <c r="HS96" s="752"/>
      <c r="HT96" s="752"/>
      <c r="HU96" s="752"/>
      <c r="HV96" s="752"/>
      <c r="HW96" s="752"/>
      <c r="HX96" s="752"/>
      <c r="HY96" s="752"/>
      <c r="HZ96" s="752"/>
      <c r="IA96" s="752"/>
      <c r="IB96" s="752"/>
      <c r="IC96" s="752"/>
      <c r="ID96" s="752"/>
      <c r="IE96" s="752"/>
      <c r="IF96" s="752"/>
      <c r="IG96" s="752"/>
      <c r="IH96" s="752"/>
    </row>
    <row r="97" spans="1:242" s="751" customFormat="1" ht="36" hidden="1" customHeight="1">
      <c r="A97" s="664" t="s">
        <v>605</v>
      </c>
      <c r="B97" s="1063" t="s">
        <v>599</v>
      </c>
      <c r="C97" s="665" t="s">
        <v>301</v>
      </c>
      <c r="D97" s="841"/>
      <c r="E97" s="908" t="s">
        <v>118</v>
      </c>
      <c r="F97" s="666"/>
      <c r="G97" s="667"/>
      <c r="H97" s="668" t="s">
        <v>346</v>
      </c>
      <c r="I97" s="1024">
        <v>3</v>
      </c>
      <c r="J97" s="1024">
        <v>3</v>
      </c>
      <c r="K97" s="821"/>
      <c r="L97" s="821"/>
      <c r="M97" s="821"/>
      <c r="N97" s="963"/>
      <c r="O97" s="963"/>
      <c r="P97" s="1126"/>
      <c r="Q97" s="1150"/>
      <c r="R97" s="1150"/>
      <c r="S97" s="1141"/>
      <c r="T97" s="671"/>
      <c r="U97" s="671"/>
      <c r="V97" s="671"/>
      <c r="W97" s="670"/>
      <c r="X97" s="671"/>
      <c r="Y97" s="671"/>
      <c r="Z97" s="671"/>
      <c r="AA97" s="670"/>
      <c r="AB97" s="671"/>
      <c r="AC97" s="671"/>
      <c r="AD97" s="671"/>
      <c r="AE97" s="670"/>
      <c r="AF97" s="671"/>
      <c r="AG97" s="671"/>
      <c r="AH97" s="671"/>
      <c r="AI97" s="874"/>
      <c r="AJ97" s="750"/>
      <c r="AK97" s="750"/>
      <c r="AL97" s="750"/>
      <c r="AM97" s="750"/>
      <c r="AN97" s="750"/>
      <c r="AO97" s="750"/>
      <c r="AP97" s="750"/>
      <c r="AQ97" s="750"/>
      <c r="AR97" s="750"/>
      <c r="AS97" s="750"/>
      <c r="AT97" s="750"/>
      <c r="AU97" s="750"/>
      <c r="AV97" s="750"/>
      <c r="AW97" s="750"/>
      <c r="AX97" s="750"/>
      <c r="AY97" s="750"/>
      <c r="AZ97" s="750"/>
      <c r="BA97" s="750"/>
      <c r="BB97" s="750"/>
      <c r="BC97" s="750"/>
      <c r="BD97" s="750"/>
      <c r="BE97" s="750"/>
      <c r="BF97" s="750"/>
      <c r="BG97" s="750"/>
      <c r="BH97" s="750"/>
      <c r="BI97" s="750"/>
      <c r="BJ97" s="750"/>
      <c r="BK97" s="750"/>
      <c r="BL97" s="750"/>
      <c r="BM97" s="750"/>
      <c r="BN97" s="750"/>
      <c r="BO97" s="750"/>
      <c r="BP97" s="750"/>
      <c r="BQ97" s="750"/>
      <c r="BR97" s="750"/>
      <c r="BS97" s="750"/>
      <c r="BT97" s="750"/>
      <c r="BU97" s="750"/>
      <c r="BV97" s="750"/>
      <c r="BW97" s="750"/>
      <c r="BX97" s="750"/>
      <c r="BY97" s="750"/>
      <c r="BZ97" s="750"/>
      <c r="CA97" s="750"/>
      <c r="CB97" s="750"/>
      <c r="CC97" s="750"/>
      <c r="CD97" s="750"/>
      <c r="CE97" s="750"/>
      <c r="CF97" s="750"/>
      <c r="CG97" s="750"/>
      <c r="CH97" s="750"/>
      <c r="CI97" s="750"/>
      <c r="CJ97" s="750"/>
      <c r="CK97" s="750"/>
      <c r="CL97" s="750"/>
      <c r="CM97" s="750"/>
      <c r="CN97" s="750"/>
      <c r="CO97" s="750"/>
      <c r="CP97" s="750"/>
      <c r="CQ97" s="750"/>
      <c r="CR97" s="750"/>
      <c r="CS97" s="750"/>
      <c r="CT97" s="750"/>
      <c r="CU97" s="750"/>
      <c r="CV97" s="750"/>
      <c r="CW97" s="750"/>
      <c r="CX97" s="750"/>
      <c r="CY97" s="750"/>
      <c r="CZ97" s="750"/>
      <c r="DA97" s="750"/>
      <c r="DB97" s="750"/>
      <c r="DC97" s="750"/>
      <c r="DD97" s="750"/>
      <c r="DE97" s="750"/>
      <c r="DF97" s="750"/>
      <c r="DG97" s="750"/>
      <c r="DH97" s="750"/>
      <c r="DI97" s="750"/>
      <c r="DJ97" s="750"/>
      <c r="DK97" s="750"/>
      <c r="DL97" s="750"/>
      <c r="DM97" s="750"/>
      <c r="DN97" s="750"/>
      <c r="DO97" s="750"/>
      <c r="DP97" s="750"/>
      <c r="DQ97" s="750"/>
      <c r="DR97" s="750"/>
      <c r="DS97" s="750"/>
      <c r="DT97" s="750"/>
      <c r="DU97" s="750"/>
      <c r="DV97" s="750"/>
      <c r="DW97" s="750"/>
      <c r="DX97" s="750"/>
      <c r="DY97" s="750"/>
      <c r="DZ97" s="750"/>
      <c r="EA97" s="750"/>
      <c r="EB97" s="750"/>
      <c r="EC97" s="750"/>
      <c r="ED97" s="750"/>
      <c r="EE97" s="750"/>
      <c r="EF97" s="750"/>
      <c r="EG97" s="750"/>
      <c r="EH97" s="750"/>
      <c r="EI97" s="750"/>
      <c r="EJ97" s="750"/>
      <c r="EK97" s="750"/>
      <c r="EL97" s="750"/>
      <c r="EM97" s="750"/>
      <c r="EN97" s="750"/>
      <c r="EO97" s="750"/>
      <c r="EP97" s="750"/>
      <c r="EQ97" s="750"/>
      <c r="ER97" s="750"/>
      <c r="ES97" s="750"/>
      <c r="ET97" s="750"/>
      <c r="EU97" s="750"/>
      <c r="EV97" s="750"/>
      <c r="EW97" s="750"/>
      <c r="EX97" s="750"/>
      <c r="EY97" s="750"/>
      <c r="EZ97" s="750"/>
      <c r="FA97" s="750"/>
      <c r="FB97" s="750"/>
      <c r="FC97" s="750"/>
      <c r="FD97" s="750"/>
      <c r="FE97" s="750"/>
      <c r="FF97" s="750"/>
      <c r="FG97" s="750"/>
      <c r="FH97" s="750"/>
      <c r="FI97" s="750"/>
      <c r="FJ97" s="750"/>
      <c r="FK97" s="750"/>
      <c r="FL97" s="750"/>
      <c r="FM97" s="750"/>
      <c r="FN97" s="750"/>
      <c r="FO97" s="750"/>
      <c r="FP97" s="750"/>
      <c r="FQ97" s="750"/>
      <c r="FR97" s="750"/>
      <c r="FS97" s="750"/>
      <c r="FT97" s="750"/>
      <c r="FU97" s="750"/>
      <c r="FV97" s="750"/>
      <c r="FW97" s="750"/>
      <c r="FX97" s="750"/>
      <c r="FY97" s="750"/>
      <c r="FZ97" s="750"/>
      <c r="GA97" s="750"/>
      <c r="GB97" s="750"/>
      <c r="GC97" s="750"/>
      <c r="GD97" s="750"/>
      <c r="GE97" s="750"/>
      <c r="GF97" s="750"/>
      <c r="GG97" s="750"/>
      <c r="GH97" s="750"/>
      <c r="GI97" s="750"/>
      <c r="GJ97" s="750"/>
      <c r="GK97" s="750"/>
      <c r="GL97" s="750"/>
      <c r="GM97" s="750"/>
      <c r="GN97" s="750"/>
      <c r="GO97" s="750"/>
      <c r="GP97" s="750"/>
      <c r="GQ97" s="750"/>
      <c r="GR97" s="750"/>
      <c r="GS97" s="750"/>
      <c r="GT97" s="750"/>
      <c r="GU97" s="750"/>
      <c r="GV97" s="750"/>
      <c r="GW97" s="750"/>
      <c r="GX97" s="750"/>
      <c r="GY97" s="750"/>
      <c r="GZ97" s="750"/>
      <c r="HA97" s="750"/>
      <c r="HB97" s="750"/>
      <c r="HC97" s="750"/>
      <c r="HD97" s="750"/>
      <c r="HE97" s="750"/>
      <c r="HF97" s="750"/>
      <c r="HG97" s="750"/>
      <c r="HH97" s="750"/>
      <c r="HI97" s="750"/>
      <c r="HJ97" s="750"/>
      <c r="HK97" s="750"/>
      <c r="HL97" s="750"/>
      <c r="HM97" s="750"/>
      <c r="HN97" s="750"/>
      <c r="HO97" s="750"/>
      <c r="HP97" s="750"/>
      <c r="HQ97" s="750"/>
      <c r="HR97" s="750"/>
      <c r="HS97" s="750"/>
      <c r="HT97" s="750"/>
      <c r="HU97" s="750"/>
      <c r="HV97" s="750"/>
      <c r="HW97" s="750"/>
      <c r="HX97" s="750"/>
      <c r="HY97" s="750"/>
      <c r="HZ97" s="750"/>
      <c r="IA97" s="750"/>
      <c r="IB97" s="750"/>
      <c r="IC97" s="750"/>
      <c r="ID97" s="750"/>
      <c r="IE97" s="750"/>
      <c r="IF97" s="750"/>
      <c r="IG97" s="750"/>
      <c r="IH97" s="750"/>
    </row>
    <row r="98" spans="1:242" s="753" customFormat="1" ht="49.5" hidden="1" customHeight="1">
      <c r="A98" s="609"/>
      <c r="B98" s="609" t="s">
        <v>598</v>
      </c>
      <c r="C98" s="771" t="s">
        <v>595</v>
      </c>
      <c r="D98" s="611" t="s">
        <v>465</v>
      </c>
      <c r="E98" s="857" t="s">
        <v>509</v>
      </c>
      <c r="F98" s="772"/>
      <c r="G98" s="1026" t="s">
        <v>558</v>
      </c>
      <c r="H98" s="777" t="s">
        <v>351</v>
      </c>
      <c r="I98" s="1024">
        <v>3</v>
      </c>
      <c r="J98" s="1024">
        <v>3</v>
      </c>
      <c r="K98" s="970" t="s">
        <v>446</v>
      </c>
      <c r="L98" s="970" t="str">
        <f>"08"</f>
        <v>08</v>
      </c>
      <c r="M98" s="822"/>
      <c r="N98" s="971"/>
      <c r="O98" s="1025">
        <v>18</v>
      </c>
      <c r="P98" s="1123"/>
      <c r="Q98" s="1120"/>
      <c r="R98" s="1120"/>
      <c r="S98" s="1138">
        <v>1</v>
      </c>
      <c r="T98" s="922" t="s">
        <v>171</v>
      </c>
      <c r="U98" s="922"/>
      <c r="V98" s="922"/>
      <c r="W98" s="651">
        <v>1</v>
      </c>
      <c r="X98" s="647" t="s">
        <v>174</v>
      </c>
      <c r="Y98" s="647" t="s">
        <v>172</v>
      </c>
      <c r="Z98" s="647" t="s">
        <v>236</v>
      </c>
      <c r="AA98" s="925">
        <v>1</v>
      </c>
      <c r="AB98" s="922" t="s">
        <v>174</v>
      </c>
      <c r="AC98" s="922" t="s">
        <v>172</v>
      </c>
      <c r="AD98" s="922" t="s">
        <v>236</v>
      </c>
      <c r="AE98" s="651">
        <v>1</v>
      </c>
      <c r="AF98" s="647" t="s">
        <v>174</v>
      </c>
      <c r="AG98" s="647" t="s">
        <v>172</v>
      </c>
      <c r="AH98" s="647" t="s">
        <v>236</v>
      </c>
      <c r="AI98" s="875" t="s">
        <v>514</v>
      </c>
      <c r="AJ98" s="752"/>
      <c r="AK98" s="752"/>
      <c r="AL98" s="752"/>
      <c r="AM98" s="752"/>
      <c r="AN98" s="752"/>
      <c r="AO98" s="752"/>
      <c r="AP98" s="752"/>
      <c r="AQ98" s="752"/>
      <c r="AR98" s="752"/>
      <c r="AS98" s="752"/>
      <c r="AT98" s="752"/>
      <c r="AU98" s="752"/>
      <c r="AV98" s="752"/>
      <c r="AW98" s="752"/>
      <c r="AX98" s="752"/>
      <c r="AY98" s="752"/>
      <c r="AZ98" s="752"/>
      <c r="BA98" s="752"/>
      <c r="BB98" s="752"/>
      <c r="BC98" s="752"/>
      <c r="BD98" s="752"/>
      <c r="BE98" s="752"/>
      <c r="BF98" s="752"/>
      <c r="BG98" s="752"/>
      <c r="BH98" s="752"/>
      <c r="BI98" s="752"/>
      <c r="BJ98" s="752"/>
      <c r="BK98" s="752"/>
      <c r="BL98" s="752"/>
      <c r="BM98" s="752"/>
      <c r="BN98" s="752"/>
      <c r="BO98" s="752"/>
      <c r="BP98" s="752"/>
      <c r="BQ98" s="752"/>
      <c r="BR98" s="752"/>
      <c r="BS98" s="752"/>
      <c r="BT98" s="752"/>
      <c r="BU98" s="752"/>
      <c r="BV98" s="752"/>
      <c r="BW98" s="752"/>
      <c r="BX98" s="752"/>
      <c r="BY98" s="752"/>
      <c r="BZ98" s="752"/>
      <c r="CA98" s="752"/>
      <c r="CB98" s="752"/>
      <c r="CC98" s="752"/>
      <c r="CD98" s="752"/>
      <c r="CE98" s="752"/>
      <c r="CF98" s="752"/>
      <c r="CG98" s="752"/>
      <c r="CH98" s="752"/>
      <c r="CI98" s="752"/>
      <c r="CJ98" s="752"/>
      <c r="CK98" s="752"/>
      <c r="CL98" s="752"/>
      <c r="CM98" s="752"/>
      <c r="CN98" s="752"/>
      <c r="CO98" s="752"/>
      <c r="CP98" s="752"/>
      <c r="CQ98" s="752"/>
      <c r="CR98" s="752"/>
      <c r="CS98" s="752"/>
      <c r="CT98" s="752"/>
      <c r="CU98" s="752"/>
      <c r="CV98" s="752"/>
      <c r="CW98" s="752"/>
      <c r="CX98" s="752"/>
      <c r="CY98" s="752"/>
      <c r="CZ98" s="752"/>
      <c r="DA98" s="752"/>
      <c r="DB98" s="752"/>
      <c r="DC98" s="752"/>
      <c r="DD98" s="752"/>
      <c r="DE98" s="752"/>
      <c r="DF98" s="752"/>
      <c r="DG98" s="752"/>
      <c r="DH98" s="752"/>
      <c r="DI98" s="752"/>
      <c r="DJ98" s="752"/>
      <c r="DK98" s="752"/>
      <c r="DL98" s="752"/>
      <c r="DM98" s="752"/>
      <c r="DN98" s="752"/>
      <c r="DO98" s="752"/>
      <c r="DP98" s="752"/>
      <c r="DQ98" s="752"/>
      <c r="DR98" s="752"/>
      <c r="DS98" s="752"/>
      <c r="DT98" s="752"/>
      <c r="DU98" s="752"/>
      <c r="DV98" s="752"/>
      <c r="DW98" s="752"/>
      <c r="DX98" s="752"/>
      <c r="DY98" s="752"/>
      <c r="DZ98" s="752"/>
      <c r="EA98" s="752"/>
      <c r="EB98" s="752"/>
      <c r="EC98" s="752"/>
      <c r="ED98" s="752"/>
      <c r="EE98" s="752"/>
      <c r="EF98" s="752"/>
      <c r="EG98" s="752"/>
      <c r="EH98" s="752"/>
      <c r="EI98" s="752"/>
      <c r="EJ98" s="752"/>
      <c r="EK98" s="752"/>
      <c r="EL98" s="752"/>
      <c r="EM98" s="752"/>
      <c r="EN98" s="752"/>
      <c r="EO98" s="752"/>
      <c r="EP98" s="752"/>
      <c r="EQ98" s="752"/>
      <c r="ER98" s="752"/>
      <c r="ES98" s="752"/>
      <c r="ET98" s="752"/>
      <c r="EU98" s="752"/>
      <c r="EV98" s="752"/>
      <c r="EW98" s="752"/>
      <c r="EX98" s="752"/>
      <c r="EY98" s="752"/>
      <c r="EZ98" s="752"/>
      <c r="FA98" s="752"/>
      <c r="FB98" s="752"/>
      <c r="FC98" s="752"/>
      <c r="FD98" s="752"/>
      <c r="FE98" s="752"/>
      <c r="FF98" s="752"/>
      <c r="FG98" s="752"/>
      <c r="FH98" s="752"/>
      <c r="FI98" s="752"/>
      <c r="FJ98" s="752"/>
      <c r="FK98" s="752"/>
      <c r="FL98" s="752"/>
      <c r="FM98" s="752"/>
      <c r="FN98" s="752"/>
      <c r="FO98" s="752"/>
      <c r="FP98" s="752"/>
      <c r="FQ98" s="752"/>
      <c r="FR98" s="752"/>
      <c r="FS98" s="752"/>
      <c r="FT98" s="752"/>
      <c r="FU98" s="752"/>
      <c r="FV98" s="752"/>
      <c r="FW98" s="752"/>
      <c r="FX98" s="752"/>
      <c r="FY98" s="752"/>
      <c r="FZ98" s="752"/>
      <c r="GA98" s="752"/>
      <c r="GB98" s="752"/>
      <c r="GC98" s="752"/>
      <c r="GD98" s="752"/>
      <c r="GE98" s="752"/>
      <c r="GF98" s="752"/>
      <c r="GG98" s="752"/>
      <c r="GH98" s="752"/>
      <c r="GI98" s="752"/>
      <c r="GJ98" s="752"/>
      <c r="GK98" s="752"/>
      <c r="GL98" s="752"/>
      <c r="GM98" s="752"/>
      <c r="GN98" s="752"/>
      <c r="GO98" s="752"/>
      <c r="GP98" s="752"/>
      <c r="GQ98" s="752"/>
      <c r="GR98" s="752"/>
      <c r="GS98" s="752"/>
      <c r="GT98" s="752"/>
      <c r="GU98" s="752"/>
      <c r="GV98" s="752"/>
      <c r="GW98" s="752"/>
      <c r="GX98" s="752"/>
      <c r="GY98" s="752"/>
      <c r="GZ98" s="752"/>
      <c r="HA98" s="752"/>
      <c r="HB98" s="752"/>
      <c r="HC98" s="752"/>
      <c r="HD98" s="752"/>
      <c r="HE98" s="752"/>
      <c r="HF98" s="752"/>
      <c r="HG98" s="752"/>
      <c r="HH98" s="752"/>
      <c r="HI98" s="752"/>
      <c r="HJ98" s="752"/>
      <c r="HK98" s="752"/>
      <c r="HL98" s="752"/>
      <c r="HM98" s="752"/>
      <c r="HN98" s="752"/>
      <c r="HO98" s="752"/>
      <c r="HP98" s="752"/>
      <c r="HQ98" s="752"/>
      <c r="HR98" s="752"/>
      <c r="HS98" s="752"/>
      <c r="HT98" s="752"/>
      <c r="HU98" s="752"/>
      <c r="HV98" s="752"/>
      <c r="HW98" s="752"/>
      <c r="HX98" s="752"/>
      <c r="HY98" s="752"/>
      <c r="HZ98" s="752"/>
      <c r="IA98" s="752"/>
      <c r="IB98" s="752"/>
      <c r="IC98" s="752"/>
      <c r="ID98" s="752"/>
      <c r="IE98" s="752"/>
      <c r="IF98" s="752"/>
      <c r="IG98" s="752"/>
      <c r="IH98" s="752"/>
    </row>
    <row r="99" spans="1:242" ht="49.5" hidden="1" customHeight="1">
      <c r="A99" s="674"/>
      <c r="B99" s="1070" t="s">
        <v>604</v>
      </c>
      <c r="C99" s="771" t="s">
        <v>578</v>
      </c>
      <c r="D99" s="612"/>
      <c r="E99" s="857" t="s">
        <v>509</v>
      </c>
      <c r="F99" s="787" t="s">
        <v>341</v>
      </c>
      <c r="G99" s="1028" t="s">
        <v>120</v>
      </c>
      <c r="H99" s="777" t="s">
        <v>351</v>
      </c>
      <c r="I99" s="1024">
        <v>3</v>
      </c>
      <c r="J99" s="1024">
        <v>3</v>
      </c>
      <c r="K99" s="970" t="s">
        <v>120</v>
      </c>
      <c r="L99" s="970" t="str">
        <f>"06"</f>
        <v>06</v>
      </c>
      <c r="M99" s="822"/>
      <c r="N99" s="971">
        <v>30</v>
      </c>
      <c r="O99" s="971"/>
      <c r="P99" s="1123"/>
      <c r="Q99" s="1120"/>
      <c r="R99" s="1120"/>
      <c r="S99" s="1138">
        <v>1</v>
      </c>
      <c r="T99" s="922" t="s">
        <v>174</v>
      </c>
      <c r="U99" s="922" t="s">
        <v>172</v>
      </c>
      <c r="V99" s="922" t="s">
        <v>242</v>
      </c>
      <c r="W99" s="651">
        <v>1</v>
      </c>
      <c r="X99" s="647" t="s">
        <v>174</v>
      </c>
      <c r="Y99" s="647" t="s">
        <v>172</v>
      </c>
      <c r="Z99" s="647" t="s">
        <v>242</v>
      </c>
      <c r="AA99" s="925">
        <v>1</v>
      </c>
      <c r="AB99" s="922" t="s">
        <v>174</v>
      </c>
      <c r="AC99" s="922" t="s">
        <v>172</v>
      </c>
      <c r="AD99" s="922" t="s">
        <v>242</v>
      </c>
      <c r="AE99" s="651">
        <v>1</v>
      </c>
      <c r="AF99" s="647" t="s">
        <v>174</v>
      </c>
      <c r="AG99" s="647" t="s">
        <v>172</v>
      </c>
      <c r="AH99" s="647" t="s">
        <v>242</v>
      </c>
      <c r="AI99" s="875" t="s">
        <v>515</v>
      </c>
    </row>
    <row r="100" spans="1:242" s="751" customFormat="1" ht="42.75" hidden="1" customHeight="1">
      <c r="A100" s="664" t="s">
        <v>300</v>
      </c>
      <c r="B100" s="664" t="s">
        <v>220</v>
      </c>
      <c r="C100" s="665" t="s">
        <v>325</v>
      </c>
      <c r="D100" s="841" t="s">
        <v>467</v>
      </c>
      <c r="E100" s="664" t="s">
        <v>572</v>
      </c>
      <c r="F100" s="664" t="s">
        <v>353</v>
      </c>
      <c r="G100" s="841" t="s">
        <v>579</v>
      </c>
      <c r="H100" s="668"/>
      <c r="I100" s="1243">
        <v>2</v>
      </c>
      <c r="J100" s="1252">
        <v>2</v>
      </c>
      <c r="K100" s="953" t="s">
        <v>453</v>
      </c>
      <c r="L100" s="953">
        <v>27</v>
      </c>
      <c r="M100" s="821"/>
      <c r="N100" s="821">
        <v>12</v>
      </c>
      <c r="O100" s="821">
        <v>12</v>
      </c>
      <c r="P100" s="1246"/>
      <c r="Q100" s="1121"/>
      <c r="R100" s="1121"/>
      <c r="S100" s="1255">
        <v>1</v>
      </c>
      <c r="T100" s="1240" t="s">
        <v>171</v>
      </c>
      <c r="U100" s="1240" t="s">
        <v>285</v>
      </c>
      <c r="V100" s="1240" t="s">
        <v>286</v>
      </c>
      <c r="W100" s="1237">
        <v>1</v>
      </c>
      <c r="X100" s="1234" t="s">
        <v>174</v>
      </c>
      <c r="Y100" s="1234" t="s">
        <v>285</v>
      </c>
      <c r="Z100" s="1234" t="s">
        <v>286</v>
      </c>
      <c r="AA100" s="1249" t="s">
        <v>237</v>
      </c>
      <c r="AB100" s="1240" t="s">
        <v>174</v>
      </c>
      <c r="AC100" s="1240" t="s">
        <v>285</v>
      </c>
      <c r="AD100" s="1240" t="s">
        <v>286</v>
      </c>
      <c r="AE100" s="1237" t="s">
        <v>237</v>
      </c>
      <c r="AF100" s="1234" t="s">
        <v>174</v>
      </c>
      <c r="AG100" s="1234" t="s">
        <v>285</v>
      </c>
      <c r="AH100" s="1234" t="s">
        <v>286</v>
      </c>
      <c r="AI100" s="874"/>
      <c r="AJ100" s="750"/>
      <c r="AK100" s="750"/>
      <c r="AL100" s="750"/>
      <c r="AM100" s="750"/>
      <c r="AN100" s="750"/>
      <c r="AO100" s="750"/>
      <c r="AP100" s="750"/>
      <c r="AQ100" s="750"/>
      <c r="AR100" s="750"/>
      <c r="AS100" s="750"/>
      <c r="AT100" s="750"/>
      <c r="AU100" s="750"/>
      <c r="AV100" s="750"/>
      <c r="AW100" s="750"/>
      <c r="AX100" s="750"/>
      <c r="AY100" s="750"/>
      <c r="AZ100" s="750"/>
      <c r="BA100" s="750"/>
      <c r="BB100" s="750"/>
      <c r="BC100" s="750"/>
      <c r="BD100" s="750"/>
      <c r="BE100" s="750"/>
      <c r="BF100" s="750"/>
      <c r="BG100" s="750"/>
      <c r="BH100" s="750"/>
      <c r="BI100" s="750"/>
      <c r="BJ100" s="750"/>
      <c r="BK100" s="750"/>
      <c r="BL100" s="750"/>
      <c r="BM100" s="750"/>
      <c r="BN100" s="750"/>
      <c r="BO100" s="750"/>
      <c r="BP100" s="750"/>
      <c r="BQ100" s="750"/>
      <c r="BR100" s="750"/>
      <c r="BS100" s="750"/>
      <c r="BT100" s="750"/>
      <c r="BU100" s="750"/>
      <c r="BV100" s="750"/>
      <c r="BW100" s="750"/>
      <c r="BX100" s="750"/>
      <c r="BY100" s="750"/>
      <c r="BZ100" s="750"/>
      <c r="CA100" s="750"/>
      <c r="CB100" s="750"/>
      <c r="CC100" s="750"/>
      <c r="CD100" s="750"/>
      <c r="CE100" s="750"/>
      <c r="CF100" s="750"/>
      <c r="CG100" s="750"/>
      <c r="CH100" s="750"/>
      <c r="CI100" s="750"/>
      <c r="CJ100" s="750"/>
      <c r="CK100" s="750"/>
      <c r="CL100" s="750"/>
      <c r="CM100" s="750"/>
      <c r="CN100" s="750"/>
      <c r="CO100" s="750"/>
      <c r="CP100" s="750"/>
      <c r="CQ100" s="750"/>
      <c r="CR100" s="750"/>
      <c r="CS100" s="750"/>
      <c r="CT100" s="750"/>
      <c r="CU100" s="750"/>
      <c r="CV100" s="750"/>
      <c r="CW100" s="750"/>
      <c r="CX100" s="750"/>
      <c r="CY100" s="750"/>
      <c r="CZ100" s="750"/>
      <c r="DA100" s="750"/>
      <c r="DB100" s="750"/>
      <c r="DC100" s="750"/>
      <c r="DD100" s="750"/>
      <c r="DE100" s="750"/>
      <c r="DF100" s="750"/>
      <c r="DG100" s="750"/>
      <c r="DH100" s="750"/>
      <c r="DI100" s="750"/>
      <c r="DJ100" s="750"/>
      <c r="DK100" s="750"/>
      <c r="DL100" s="750"/>
      <c r="DM100" s="750"/>
      <c r="DN100" s="750"/>
      <c r="DO100" s="750"/>
      <c r="DP100" s="750"/>
      <c r="DQ100" s="750"/>
      <c r="DR100" s="750"/>
      <c r="DS100" s="750"/>
      <c r="DT100" s="750"/>
      <c r="DU100" s="750"/>
      <c r="DV100" s="750"/>
      <c r="DW100" s="750"/>
      <c r="DX100" s="750"/>
      <c r="DY100" s="750"/>
      <c r="DZ100" s="750"/>
      <c r="EA100" s="750"/>
      <c r="EB100" s="750"/>
      <c r="EC100" s="750"/>
      <c r="ED100" s="750"/>
      <c r="EE100" s="750"/>
      <c r="EF100" s="750"/>
      <c r="EG100" s="750"/>
      <c r="EH100" s="750"/>
      <c r="EI100" s="750"/>
      <c r="EJ100" s="750"/>
      <c r="EK100" s="750"/>
      <c r="EL100" s="750"/>
      <c r="EM100" s="750"/>
      <c r="EN100" s="750"/>
      <c r="EO100" s="750"/>
      <c r="EP100" s="750"/>
      <c r="EQ100" s="750"/>
      <c r="ER100" s="750"/>
      <c r="ES100" s="750"/>
      <c r="ET100" s="750"/>
      <c r="EU100" s="750"/>
      <c r="EV100" s="750"/>
      <c r="EW100" s="750"/>
      <c r="EX100" s="750"/>
      <c r="EY100" s="750"/>
      <c r="EZ100" s="750"/>
      <c r="FA100" s="750"/>
      <c r="FB100" s="750"/>
      <c r="FC100" s="750"/>
      <c r="FD100" s="750"/>
      <c r="FE100" s="750"/>
      <c r="FF100" s="750"/>
      <c r="FG100" s="750"/>
      <c r="FH100" s="750"/>
      <c r="FI100" s="750"/>
      <c r="FJ100" s="750"/>
      <c r="FK100" s="750"/>
      <c r="FL100" s="750"/>
      <c r="FM100" s="750"/>
      <c r="FN100" s="750"/>
      <c r="FO100" s="750"/>
      <c r="FP100" s="750"/>
      <c r="FQ100" s="750"/>
      <c r="FR100" s="750"/>
      <c r="FS100" s="750"/>
      <c r="FT100" s="750"/>
      <c r="FU100" s="750"/>
      <c r="FV100" s="750"/>
      <c r="FW100" s="750"/>
      <c r="FX100" s="750"/>
      <c r="FY100" s="750"/>
      <c r="FZ100" s="750"/>
      <c r="GA100" s="750"/>
      <c r="GB100" s="750"/>
      <c r="GC100" s="750"/>
      <c r="GD100" s="750"/>
      <c r="GE100" s="750"/>
      <c r="GF100" s="750"/>
      <c r="GG100" s="750"/>
      <c r="GH100" s="750"/>
      <c r="GI100" s="750"/>
      <c r="GJ100" s="750"/>
      <c r="GK100" s="750"/>
      <c r="GL100" s="750"/>
      <c r="GM100" s="750"/>
      <c r="GN100" s="750"/>
      <c r="GO100" s="750"/>
      <c r="GP100" s="750"/>
      <c r="GQ100" s="750"/>
      <c r="GR100" s="750"/>
      <c r="GS100" s="750"/>
      <c r="GT100" s="750"/>
      <c r="GU100" s="750"/>
      <c r="GV100" s="750"/>
      <c r="GW100" s="750"/>
      <c r="GX100" s="750"/>
      <c r="GY100" s="750"/>
      <c r="GZ100" s="750"/>
      <c r="HA100" s="750"/>
      <c r="HB100" s="750"/>
      <c r="HC100" s="750"/>
      <c r="HD100" s="750"/>
      <c r="HE100" s="750"/>
      <c r="HF100" s="750"/>
      <c r="HG100" s="750"/>
      <c r="HH100" s="750"/>
      <c r="HI100" s="750"/>
      <c r="HJ100" s="750"/>
      <c r="HK100" s="750"/>
      <c r="HL100" s="750"/>
      <c r="HM100" s="750"/>
      <c r="HN100" s="750"/>
      <c r="HO100" s="750"/>
      <c r="HP100" s="750"/>
      <c r="HQ100" s="750"/>
      <c r="HR100" s="750"/>
      <c r="HS100" s="750"/>
      <c r="HT100" s="750"/>
      <c r="HU100" s="750"/>
      <c r="HV100" s="750"/>
      <c r="HW100" s="750"/>
      <c r="HX100" s="750"/>
      <c r="HY100" s="750"/>
      <c r="HZ100" s="750"/>
      <c r="IA100" s="750"/>
      <c r="IB100" s="750"/>
      <c r="IC100" s="750"/>
      <c r="ID100" s="750"/>
      <c r="IE100" s="750"/>
      <c r="IF100" s="750"/>
      <c r="IG100" s="750"/>
      <c r="IH100" s="750"/>
    </row>
    <row r="101" spans="1:242" s="751" customFormat="1" ht="25.5" hidden="1">
      <c r="A101" s="609"/>
      <c r="B101" s="609" t="s">
        <v>297</v>
      </c>
      <c r="C101" s="778" t="s">
        <v>296</v>
      </c>
      <c r="D101" s="832"/>
      <c r="E101" s="609" t="s">
        <v>352</v>
      </c>
      <c r="F101" s="602" t="s">
        <v>354</v>
      </c>
      <c r="G101" s="832" t="s">
        <v>579</v>
      </c>
      <c r="H101" s="775"/>
      <c r="I101" s="1244"/>
      <c r="J101" s="1253"/>
      <c r="K101" s="931" t="s">
        <v>453</v>
      </c>
      <c r="L101" s="931">
        <v>27</v>
      </c>
      <c r="M101" s="823"/>
      <c r="N101" s="609">
        <v>12</v>
      </c>
      <c r="O101" s="609"/>
      <c r="P101" s="1247"/>
      <c r="Q101" s="1121"/>
      <c r="R101" s="1121"/>
      <c r="S101" s="1256"/>
      <c r="T101" s="1241"/>
      <c r="U101" s="1241"/>
      <c r="V101" s="1241"/>
      <c r="W101" s="1238"/>
      <c r="X101" s="1235"/>
      <c r="Y101" s="1235"/>
      <c r="Z101" s="1235"/>
      <c r="AA101" s="1250"/>
      <c r="AB101" s="1241"/>
      <c r="AC101" s="1241"/>
      <c r="AD101" s="1241"/>
      <c r="AE101" s="1238"/>
      <c r="AF101" s="1235"/>
      <c r="AG101" s="1235"/>
      <c r="AH101" s="1235"/>
      <c r="AI101" s="876" t="s">
        <v>552</v>
      </c>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S101" s="750"/>
      <c r="CT101" s="750"/>
      <c r="CU101" s="750"/>
      <c r="CV101" s="750"/>
      <c r="CW101" s="750"/>
      <c r="CX101" s="750"/>
      <c r="CY101" s="750"/>
      <c r="CZ101" s="750"/>
      <c r="DA101" s="750"/>
      <c r="DB101" s="750"/>
      <c r="DC101" s="750"/>
      <c r="DD101" s="750"/>
      <c r="DE101" s="750"/>
      <c r="DF101" s="750"/>
      <c r="DG101" s="750"/>
      <c r="DH101" s="750"/>
      <c r="DI101" s="750"/>
      <c r="DJ101" s="750"/>
      <c r="DK101" s="750"/>
      <c r="DL101" s="750"/>
      <c r="DM101" s="750"/>
      <c r="DN101" s="750"/>
      <c r="DO101" s="750"/>
      <c r="DP101" s="750"/>
      <c r="DQ101" s="750"/>
      <c r="DR101" s="750"/>
      <c r="DS101" s="750"/>
      <c r="DT101" s="750"/>
      <c r="DU101" s="750"/>
      <c r="DV101" s="750"/>
      <c r="DW101" s="750"/>
      <c r="DX101" s="750"/>
      <c r="DY101" s="750"/>
      <c r="DZ101" s="750"/>
      <c r="EA101" s="750"/>
      <c r="EB101" s="750"/>
      <c r="EC101" s="750"/>
      <c r="ED101" s="750"/>
      <c r="EE101" s="750"/>
      <c r="EF101" s="750"/>
      <c r="EG101" s="750"/>
      <c r="EH101" s="750"/>
      <c r="EI101" s="750"/>
      <c r="EJ101" s="750"/>
      <c r="EK101" s="750"/>
      <c r="EL101" s="750"/>
      <c r="EM101" s="750"/>
      <c r="EN101" s="750"/>
      <c r="EO101" s="750"/>
      <c r="EP101" s="750"/>
      <c r="EQ101" s="750"/>
      <c r="ER101" s="750"/>
      <c r="ES101" s="750"/>
      <c r="ET101" s="750"/>
      <c r="EU101" s="750"/>
      <c r="EV101" s="750"/>
      <c r="EW101" s="750"/>
      <c r="EX101" s="750"/>
      <c r="EY101" s="750"/>
      <c r="EZ101" s="750"/>
      <c r="FA101" s="750"/>
      <c r="FB101" s="750"/>
      <c r="FC101" s="750"/>
      <c r="FD101" s="750"/>
      <c r="FE101" s="750"/>
      <c r="FF101" s="750"/>
      <c r="FG101" s="750"/>
      <c r="FH101" s="750"/>
      <c r="FI101" s="750"/>
      <c r="FJ101" s="750"/>
      <c r="FK101" s="750"/>
      <c r="FL101" s="750"/>
      <c r="FM101" s="750"/>
      <c r="FN101" s="750"/>
      <c r="FO101" s="750"/>
      <c r="FP101" s="750"/>
      <c r="FQ101" s="750"/>
      <c r="FR101" s="750"/>
      <c r="FS101" s="750"/>
      <c r="FT101" s="750"/>
      <c r="FU101" s="750"/>
      <c r="FV101" s="750"/>
      <c r="FW101" s="750"/>
      <c r="FX101" s="750"/>
      <c r="FY101" s="750"/>
      <c r="FZ101" s="750"/>
      <c r="GA101" s="750"/>
      <c r="GB101" s="750"/>
      <c r="GC101" s="750"/>
      <c r="GD101" s="750"/>
      <c r="GE101" s="750"/>
      <c r="GF101" s="750"/>
      <c r="GG101" s="750"/>
      <c r="GH101" s="750"/>
      <c r="GI101" s="750"/>
      <c r="GJ101" s="750"/>
      <c r="GK101" s="750"/>
      <c r="GL101" s="750"/>
      <c r="GM101" s="750"/>
      <c r="GN101" s="750"/>
      <c r="GO101" s="750"/>
      <c r="GP101" s="750"/>
      <c r="GQ101" s="750"/>
      <c r="GR101" s="750"/>
      <c r="GS101" s="750"/>
      <c r="GT101" s="750"/>
      <c r="GU101" s="750"/>
      <c r="GV101" s="750"/>
      <c r="GW101" s="750"/>
      <c r="GX101" s="750"/>
      <c r="GY101" s="750"/>
      <c r="GZ101" s="750"/>
      <c r="HA101" s="750"/>
      <c r="HB101" s="750"/>
      <c r="HC101" s="750"/>
      <c r="HD101" s="750"/>
      <c r="HE101" s="750"/>
      <c r="HF101" s="750"/>
      <c r="HG101" s="750"/>
      <c r="HH101" s="750"/>
      <c r="HI101" s="750"/>
      <c r="HJ101" s="750"/>
      <c r="HK101" s="750"/>
      <c r="HL101" s="750"/>
      <c r="HM101" s="750"/>
      <c r="HN101" s="750"/>
      <c r="HO101" s="750"/>
      <c r="HP101" s="750"/>
      <c r="HQ101" s="750"/>
      <c r="HR101" s="750"/>
      <c r="HS101" s="750"/>
      <c r="HT101" s="750"/>
      <c r="HU101" s="750"/>
      <c r="HV101" s="750"/>
      <c r="HW101" s="750"/>
      <c r="HX101" s="750"/>
      <c r="HY101" s="750"/>
      <c r="HZ101" s="750"/>
      <c r="IA101" s="750"/>
      <c r="IB101" s="750"/>
      <c r="IC101" s="750"/>
      <c r="ID101" s="750"/>
      <c r="IE101" s="750"/>
      <c r="IF101" s="750"/>
      <c r="IG101" s="750"/>
      <c r="IH101" s="750"/>
    </row>
    <row r="102" spans="1:242" s="751" customFormat="1" ht="25.5" hidden="1">
      <c r="A102" s="609"/>
      <c r="B102" s="609" t="s">
        <v>298</v>
      </c>
      <c r="C102" s="778" t="s">
        <v>299</v>
      </c>
      <c r="D102" s="832"/>
      <c r="E102" s="609" t="s">
        <v>352</v>
      </c>
      <c r="F102" s="602" t="s">
        <v>353</v>
      </c>
      <c r="G102" s="832" t="s">
        <v>579</v>
      </c>
      <c r="H102" s="775"/>
      <c r="I102" s="1245"/>
      <c r="J102" s="1254"/>
      <c r="K102" s="931" t="s">
        <v>453</v>
      </c>
      <c r="L102" s="931">
        <v>27</v>
      </c>
      <c r="M102" s="823"/>
      <c r="N102" s="609"/>
      <c r="O102" s="609">
        <v>12</v>
      </c>
      <c r="P102" s="1248"/>
      <c r="Q102" s="1121"/>
      <c r="R102" s="1121"/>
      <c r="S102" s="1257"/>
      <c r="T102" s="1242"/>
      <c r="U102" s="1242"/>
      <c r="V102" s="1242"/>
      <c r="W102" s="1239"/>
      <c r="X102" s="1236"/>
      <c r="Y102" s="1236"/>
      <c r="Z102" s="1236"/>
      <c r="AA102" s="1251"/>
      <c r="AB102" s="1242"/>
      <c r="AC102" s="1242"/>
      <c r="AD102" s="1242"/>
      <c r="AE102" s="1239"/>
      <c r="AF102" s="1236"/>
      <c r="AG102" s="1236"/>
      <c r="AH102" s="1236"/>
      <c r="AI102" s="876" t="s">
        <v>553</v>
      </c>
      <c r="AJ102" s="750"/>
      <c r="AK102" s="750"/>
      <c r="AL102" s="750"/>
      <c r="AM102" s="750"/>
      <c r="AN102" s="750"/>
      <c r="AO102" s="750"/>
      <c r="AP102" s="750"/>
      <c r="AQ102" s="750"/>
      <c r="AR102" s="750"/>
      <c r="AS102" s="750"/>
      <c r="AT102" s="750"/>
      <c r="AU102" s="750"/>
      <c r="AV102" s="750"/>
      <c r="AW102" s="750"/>
      <c r="AX102" s="750"/>
      <c r="AY102" s="750"/>
      <c r="AZ102" s="750"/>
      <c r="BA102" s="750"/>
      <c r="BB102" s="750"/>
      <c r="BC102" s="750"/>
      <c r="BD102" s="750"/>
      <c r="BE102" s="750"/>
      <c r="BF102" s="750"/>
      <c r="BG102" s="750"/>
      <c r="BH102" s="750"/>
      <c r="BI102" s="750"/>
      <c r="BJ102" s="750"/>
      <c r="BK102" s="750"/>
      <c r="BL102" s="750"/>
      <c r="BM102" s="750"/>
      <c r="BN102" s="750"/>
      <c r="BO102" s="750"/>
      <c r="BP102" s="750"/>
      <c r="BQ102" s="750"/>
      <c r="BR102" s="750"/>
      <c r="BS102" s="750"/>
      <c r="BT102" s="750"/>
      <c r="BU102" s="750"/>
      <c r="BV102" s="750"/>
      <c r="BW102" s="750"/>
      <c r="BX102" s="750"/>
      <c r="BY102" s="750"/>
      <c r="BZ102" s="750"/>
      <c r="CA102" s="750"/>
      <c r="CB102" s="750"/>
      <c r="CC102" s="750"/>
      <c r="CD102" s="750"/>
      <c r="CE102" s="750"/>
      <c r="CF102" s="750"/>
      <c r="CG102" s="750"/>
      <c r="CH102" s="750"/>
      <c r="CI102" s="750"/>
      <c r="CJ102" s="750"/>
      <c r="CK102" s="750"/>
      <c r="CL102" s="750"/>
      <c r="CM102" s="750"/>
      <c r="CN102" s="750"/>
      <c r="CO102" s="750"/>
      <c r="CP102" s="750"/>
      <c r="CQ102" s="750"/>
      <c r="CR102" s="750"/>
      <c r="CS102" s="750"/>
      <c r="CT102" s="750"/>
      <c r="CU102" s="750"/>
      <c r="CV102" s="750"/>
      <c r="CW102" s="750"/>
      <c r="CX102" s="750"/>
      <c r="CY102" s="750"/>
      <c r="CZ102" s="750"/>
      <c r="DA102" s="750"/>
      <c r="DB102" s="750"/>
      <c r="DC102" s="750"/>
      <c r="DD102" s="750"/>
      <c r="DE102" s="750"/>
      <c r="DF102" s="750"/>
      <c r="DG102" s="750"/>
      <c r="DH102" s="750"/>
      <c r="DI102" s="750"/>
      <c r="DJ102" s="750"/>
      <c r="DK102" s="750"/>
      <c r="DL102" s="750"/>
      <c r="DM102" s="750"/>
      <c r="DN102" s="750"/>
      <c r="DO102" s="750"/>
      <c r="DP102" s="750"/>
      <c r="DQ102" s="750"/>
      <c r="DR102" s="750"/>
      <c r="DS102" s="750"/>
      <c r="DT102" s="750"/>
      <c r="DU102" s="750"/>
      <c r="DV102" s="750"/>
      <c r="DW102" s="750"/>
      <c r="DX102" s="750"/>
      <c r="DY102" s="750"/>
      <c r="DZ102" s="750"/>
      <c r="EA102" s="750"/>
      <c r="EB102" s="750"/>
      <c r="EC102" s="750"/>
      <c r="ED102" s="750"/>
      <c r="EE102" s="750"/>
      <c r="EF102" s="750"/>
      <c r="EG102" s="750"/>
      <c r="EH102" s="750"/>
      <c r="EI102" s="750"/>
      <c r="EJ102" s="750"/>
      <c r="EK102" s="750"/>
      <c r="EL102" s="750"/>
      <c r="EM102" s="750"/>
      <c r="EN102" s="750"/>
      <c r="EO102" s="750"/>
      <c r="EP102" s="750"/>
      <c r="EQ102" s="750"/>
      <c r="ER102" s="750"/>
      <c r="ES102" s="750"/>
      <c r="ET102" s="750"/>
      <c r="EU102" s="750"/>
      <c r="EV102" s="750"/>
      <c r="EW102" s="750"/>
      <c r="EX102" s="750"/>
      <c r="EY102" s="750"/>
      <c r="EZ102" s="750"/>
      <c r="FA102" s="750"/>
      <c r="FB102" s="750"/>
      <c r="FC102" s="750"/>
      <c r="FD102" s="750"/>
      <c r="FE102" s="750"/>
      <c r="FF102" s="750"/>
      <c r="FG102" s="750"/>
      <c r="FH102" s="750"/>
      <c r="FI102" s="750"/>
      <c r="FJ102" s="750"/>
      <c r="FK102" s="750"/>
      <c r="FL102" s="750"/>
      <c r="FM102" s="750"/>
      <c r="FN102" s="750"/>
      <c r="FO102" s="750"/>
      <c r="FP102" s="750"/>
      <c r="FQ102" s="750"/>
      <c r="FR102" s="750"/>
      <c r="FS102" s="750"/>
      <c r="FT102" s="750"/>
      <c r="FU102" s="750"/>
      <c r="FV102" s="750"/>
      <c r="FW102" s="750"/>
      <c r="FX102" s="750"/>
      <c r="FY102" s="750"/>
      <c r="FZ102" s="750"/>
      <c r="GA102" s="750"/>
      <c r="GB102" s="750"/>
      <c r="GC102" s="750"/>
      <c r="GD102" s="750"/>
      <c r="GE102" s="750"/>
      <c r="GF102" s="750"/>
      <c r="GG102" s="750"/>
      <c r="GH102" s="750"/>
      <c r="GI102" s="750"/>
      <c r="GJ102" s="750"/>
      <c r="GK102" s="750"/>
      <c r="GL102" s="750"/>
      <c r="GM102" s="750"/>
      <c r="GN102" s="750"/>
      <c r="GO102" s="750"/>
      <c r="GP102" s="750"/>
      <c r="GQ102" s="750"/>
      <c r="GR102" s="750"/>
      <c r="GS102" s="750"/>
      <c r="GT102" s="750"/>
      <c r="GU102" s="750"/>
      <c r="GV102" s="750"/>
      <c r="GW102" s="750"/>
      <c r="GX102" s="750"/>
      <c r="GY102" s="750"/>
      <c r="GZ102" s="750"/>
      <c r="HA102" s="750"/>
      <c r="HB102" s="750"/>
      <c r="HC102" s="750"/>
      <c r="HD102" s="750"/>
      <c r="HE102" s="750"/>
      <c r="HF102" s="750"/>
      <c r="HG102" s="750"/>
      <c r="HH102" s="750"/>
      <c r="HI102" s="750"/>
      <c r="HJ102" s="750"/>
      <c r="HK102" s="750"/>
      <c r="HL102" s="750"/>
      <c r="HM102" s="750"/>
      <c r="HN102" s="750"/>
      <c r="HO102" s="750"/>
      <c r="HP102" s="750"/>
      <c r="HQ102" s="750"/>
      <c r="HR102" s="750"/>
      <c r="HS102" s="750"/>
      <c r="HT102" s="750"/>
      <c r="HU102" s="750"/>
      <c r="HV102" s="750"/>
      <c r="HW102" s="750"/>
      <c r="HX102" s="750"/>
      <c r="HY102" s="750"/>
      <c r="HZ102" s="750"/>
      <c r="IA102" s="750"/>
      <c r="IB102" s="750"/>
      <c r="IC102" s="750"/>
      <c r="ID102" s="750"/>
      <c r="IE102" s="750"/>
      <c r="IF102" s="750"/>
      <c r="IG102" s="750"/>
      <c r="IH102" s="750"/>
    </row>
    <row r="103" spans="1:242" s="751" customFormat="1" ht="36" hidden="1" customHeight="1">
      <c r="A103" s="664" t="s">
        <v>290</v>
      </c>
      <c r="B103" s="664" t="s">
        <v>221</v>
      </c>
      <c r="C103" s="665" t="s">
        <v>355</v>
      </c>
      <c r="D103" s="841"/>
      <c r="E103" s="908" t="s">
        <v>115</v>
      </c>
      <c r="F103" s="666"/>
      <c r="G103" s="667"/>
      <c r="H103" s="779" t="s">
        <v>356</v>
      </c>
      <c r="I103" s="669">
        <v>2</v>
      </c>
      <c r="J103" s="669">
        <v>2</v>
      </c>
      <c r="K103" s="821"/>
      <c r="L103" s="821"/>
      <c r="M103" s="821"/>
      <c r="N103" s="963"/>
      <c r="O103" s="963"/>
      <c r="P103" s="1126"/>
      <c r="Q103" s="1150"/>
      <c r="R103" s="1150"/>
      <c r="S103" s="1141"/>
      <c r="T103" s="671"/>
      <c r="U103" s="671"/>
      <c r="V103" s="671"/>
      <c r="W103" s="670"/>
      <c r="X103" s="671"/>
      <c r="Y103" s="671"/>
      <c r="Z103" s="671"/>
      <c r="AA103" s="670"/>
      <c r="AB103" s="671"/>
      <c r="AC103" s="671"/>
      <c r="AD103" s="671"/>
      <c r="AE103" s="670"/>
      <c r="AF103" s="671"/>
      <c r="AG103" s="671"/>
      <c r="AH103" s="671"/>
      <c r="AI103" s="874"/>
      <c r="AJ103" s="750"/>
      <c r="AK103" s="750"/>
      <c r="AL103" s="750"/>
      <c r="AM103" s="750"/>
      <c r="AN103" s="750"/>
      <c r="AO103" s="750"/>
      <c r="AP103" s="750"/>
      <c r="AQ103" s="750"/>
      <c r="AR103" s="750"/>
      <c r="AS103" s="750"/>
      <c r="AT103" s="750"/>
      <c r="AU103" s="750"/>
      <c r="AV103" s="750"/>
      <c r="AW103" s="750"/>
      <c r="AX103" s="750"/>
      <c r="AY103" s="750"/>
      <c r="AZ103" s="750"/>
      <c r="BA103" s="750"/>
      <c r="BB103" s="750"/>
      <c r="BC103" s="750"/>
      <c r="BD103" s="750"/>
      <c r="BE103" s="750"/>
      <c r="BF103" s="750"/>
      <c r="BG103" s="750"/>
      <c r="BH103" s="750"/>
      <c r="BI103" s="750"/>
      <c r="BJ103" s="750"/>
      <c r="BK103" s="750"/>
      <c r="BL103" s="750"/>
      <c r="BM103" s="750"/>
      <c r="BN103" s="750"/>
      <c r="BO103" s="750"/>
      <c r="BP103" s="750"/>
      <c r="BQ103" s="750"/>
      <c r="BR103" s="750"/>
      <c r="BS103" s="750"/>
      <c r="BT103" s="750"/>
      <c r="BU103" s="750"/>
      <c r="BV103" s="750"/>
      <c r="BW103" s="750"/>
      <c r="BX103" s="750"/>
      <c r="BY103" s="750"/>
      <c r="BZ103" s="750"/>
      <c r="CA103" s="750"/>
      <c r="CB103" s="750"/>
      <c r="CC103" s="750"/>
      <c r="CD103" s="750"/>
      <c r="CE103" s="750"/>
      <c r="CF103" s="750"/>
      <c r="CG103" s="750"/>
      <c r="CH103" s="750"/>
      <c r="CI103" s="750"/>
      <c r="CJ103" s="750"/>
      <c r="CK103" s="750"/>
      <c r="CL103" s="750"/>
      <c r="CM103" s="750"/>
      <c r="CN103" s="750"/>
      <c r="CO103" s="750"/>
      <c r="CP103" s="750"/>
      <c r="CQ103" s="750"/>
      <c r="CR103" s="750"/>
      <c r="CS103" s="750"/>
      <c r="CT103" s="750"/>
      <c r="CU103" s="750"/>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750"/>
      <c r="DW103" s="750"/>
      <c r="DX103" s="750"/>
      <c r="DY103" s="750"/>
      <c r="DZ103" s="750"/>
      <c r="EA103" s="750"/>
      <c r="EB103" s="750"/>
      <c r="EC103" s="750"/>
      <c r="ED103" s="750"/>
      <c r="EE103" s="750"/>
      <c r="EF103" s="750"/>
      <c r="EG103" s="750"/>
      <c r="EH103" s="750"/>
      <c r="EI103" s="750"/>
      <c r="EJ103" s="750"/>
      <c r="EK103" s="750"/>
      <c r="EL103" s="750"/>
      <c r="EM103" s="750"/>
      <c r="EN103" s="750"/>
      <c r="EO103" s="750"/>
      <c r="EP103" s="750"/>
      <c r="EQ103" s="750"/>
      <c r="ER103" s="750"/>
      <c r="ES103" s="750"/>
      <c r="ET103" s="750"/>
      <c r="EU103" s="750"/>
      <c r="EV103" s="750"/>
      <c r="EW103" s="750"/>
      <c r="EX103" s="750"/>
      <c r="EY103" s="750"/>
      <c r="EZ103" s="750"/>
      <c r="FA103" s="750"/>
      <c r="FB103" s="750"/>
      <c r="FC103" s="750"/>
      <c r="FD103" s="750"/>
      <c r="FE103" s="750"/>
      <c r="FF103" s="750"/>
      <c r="FG103" s="750"/>
      <c r="FH103" s="750"/>
      <c r="FI103" s="750"/>
      <c r="FJ103" s="750"/>
      <c r="FK103" s="750"/>
      <c r="FL103" s="750"/>
      <c r="FM103" s="750"/>
      <c r="FN103" s="750"/>
      <c r="FO103" s="750"/>
      <c r="FP103" s="750"/>
      <c r="FQ103" s="750"/>
      <c r="FR103" s="750"/>
      <c r="FS103" s="750"/>
      <c r="FT103" s="750"/>
      <c r="FU103" s="750"/>
      <c r="FV103" s="750"/>
      <c r="FW103" s="750"/>
      <c r="FX103" s="750"/>
      <c r="FY103" s="750"/>
      <c r="FZ103" s="750"/>
      <c r="GA103" s="750"/>
      <c r="GB103" s="750"/>
      <c r="GC103" s="750"/>
      <c r="GD103" s="750"/>
      <c r="GE103" s="750"/>
      <c r="GF103" s="750"/>
      <c r="GG103" s="750"/>
      <c r="GH103" s="750"/>
      <c r="GI103" s="750"/>
      <c r="GJ103" s="750"/>
      <c r="GK103" s="750"/>
      <c r="GL103" s="750"/>
      <c r="GM103" s="750"/>
      <c r="GN103" s="750"/>
      <c r="GO103" s="750"/>
      <c r="GP103" s="750"/>
      <c r="GQ103" s="750"/>
      <c r="GR103" s="750"/>
      <c r="GS103" s="750"/>
      <c r="GT103" s="750"/>
      <c r="GU103" s="750"/>
      <c r="GV103" s="750"/>
      <c r="GW103" s="750"/>
      <c r="GX103" s="750"/>
      <c r="GY103" s="750"/>
      <c r="GZ103" s="750"/>
      <c r="HA103" s="750"/>
      <c r="HB103" s="750"/>
      <c r="HC103" s="750"/>
      <c r="HD103" s="750"/>
      <c r="HE103" s="750"/>
      <c r="HF103" s="750"/>
      <c r="HG103" s="750"/>
      <c r="HH103" s="750"/>
      <c r="HI103" s="750"/>
      <c r="HJ103" s="750"/>
      <c r="HK103" s="750"/>
      <c r="HL103" s="750"/>
      <c r="HM103" s="750"/>
      <c r="HN103" s="750"/>
      <c r="HO103" s="750"/>
      <c r="HP103" s="750"/>
      <c r="HQ103" s="750"/>
      <c r="HR103" s="750"/>
      <c r="HS103" s="750"/>
      <c r="HT103" s="750"/>
      <c r="HU103" s="750"/>
      <c r="HV103" s="750"/>
      <c r="HW103" s="750"/>
      <c r="HX103" s="750"/>
      <c r="HY103" s="750"/>
      <c r="HZ103" s="750"/>
      <c r="IA103" s="750"/>
      <c r="IB103" s="750"/>
      <c r="IC103" s="750"/>
      <c r="ID103" s="750"/>
      <c r="IE103" s="750"/>
      <c r="IF103" s="750"/>
      <c r="IG103" s="750"/>
      <c r="IH103" s="750"/>
    </row>
    <row r="104" spans="1:242" s="751" customFormat="1" ht="51" hidden="1" customHeight="1">
      <c r="A104" s="609"/>
      <c r="B104" s="609" t="s">
        <v>358</v>
      </c>
      <c r="C104" s="771" t="s">
        <v>357</v>
      </c>
      <c r="D104" s="776" t="s">
        <v>468</v>
      </c>
      <c r="E104" s="909"/>
      <c r="F104" s="1041" t="s">
        <v>560</v>
      </c>
      <c r="G104" s="776" t="s">
        <v>556</v>
      </c>
      <c r="H104" s="773"/>
      <c r="I104" s="776">
        <v>2</v>
      </c>
      <c r="J104" s="776">
        <v>2</v>
      </c>
      <c r="K104" s="931" t="s">
        <v>434</v>
      </c>
      <c r="L104" s="931">
        <v>12</v>
      </c>
      <c r="M104" s="823"/>
      <c r="N104" s="974"/>
      <c r="O104" s="974">
        <v>18</v>
      </c>
      <c r="P104" s="1127"/>
      <c r="Q104" s="1121"/>
      <c r="R104" s="1121"/>
      <c r="S104" s="1138">
        <v>1</v>
      </c>
      <c r="T104" s="922" t="s">
        <v>171</v>
      </c>
      <c r="U104" s="922" t="s">
        <v>458</v>
      </c>
      <c r="V104" s="922" t="s">
        <v>238</v>
      </c>
      <c r="W104" s="651">
        <v>1</v>
      </c>
      <c r="X104" s="647" t="s">
        <v>174</v>
      </c>
      <c r="Y104" s="647" t="s">
        <v>172</v>
      </c>
      <c r="Z104" s="647" t="s">
        <v>236</v>
      </c>
      <c r="AA104" s="925">
        <v>1</v>
      </c>
      <c r="AB104" s="922" t="s">
        <v>174</v>
      </c>
      <c r="AC104" s="922" t="s">
        <v>255</v>
      </c>
      <c r="AD104" s="922" t="s">
        <v>239</v>
      </c>
      <c r="AE104" s="651">
        <v>1</v>
      </c>
      <c r="AF104" s="647" t="s">
        <v>174</v>
      </c>
      <c r="AG104" s="647" t="s">
        <v>255</v>
      </c>
      <c r="AH104" s="647" t="s">
        <v>239</v>
      </c>
      <c r="AI104" s="876" t="s">
        <v>513</v>
      </c>
      <c r="AJ104" s="750"/>
      <c r="AK104" s="750"/>
      <c r="AL104" s="750"/>
      <c r="AM104" s="750"/>
      <c r="AN104" s="750"/>
      <c r="AO104" s="750"/>
      <c r="AP104" s="750"/>
      <c r="AQ104" s="750"/>
      <c r="AR104" s="750"/>
      <c r="AS104" s="750"/>
      <c r="AT104" s="750"/>
      <c r="AU104" s="750"/>
      <c r="AV104" s="750"/>
      <c r="AW104" s="750"/>
      <c r="AX104" s="750"/>
      <c r="AY104" s="750"/>
      <c r="AZ104" s="750"/>
      <c r="BA104" s="750"/>
      <c r="BB104" s="750"/>
      <c r="BC104" s="750"/>
      <c r="BD104" s="750"/>
      <c r="BE104" s="750"/>
      <c r="BF104" s="750"/>
      <c r="BG104" s="750"/>
      <c r="BH104" s="750"/>
      <c r="BI104" s="750"/>
      <c r="BJ104" s="750"/>
      <c r="BK104" s="750"/>
      <c r="BL104" s="750"/>
      <c r="BM104" s="750"/>
      <c r="BN104" s="750"/>
      <c r="BO104" s="750"/>
      <c r="BP104" s="750"/>
      <c r="BQ104" s="750"/>
      <c r="BR104" s="750"/>
      <c r="BS104" s="750"/>
      <c r="BT104" s="750"/>
      <c r="BU104" s="750"/>
      <c r="BV104" s="750"/>
      <c r="BW104" s="750"/>
      <c r="BX104" s="750"/>
      <c r="BY104" s="750"/>
      <c r="BZ104" s="750"/>
      <c r="CA104" s="750"/>
      <c r="CB104" s="750"/>
      <c r="CC104" s="750"/>
      <c r="CD104" s="750"/>
      <c r="CE104" s="750"/>
      <c r="CF104" s="750"/>
      <c r="CG104" s="750"/>
      <c r="CH104" s="750"/>
      <c r="CI104" s="750"/>
      <c r="CJ104" s="750"/>
      <c r="CK104" s="750"/>
      <c r="CL104" s="750"/>
      <c r="CM104" s="750"/>
      <c r="CN104" s="750"/>
      <c r="CO104" s="750"/>
      <c r="CP104" s="750"/>
      <c r="CQ104" s="750"/>
      <c r="CR104" s="750"/>
      <c r="CS104" s="750"/>
      <c r="CT104" s="750"/>
      <c r="CU104" s="750"/>
      <c r="CV104" s="750"/>
      <c r="CW104" s="750"/>
      <c r="CX104" s="750"/>
      <c r="CY104" s="750"/>
      <c r="CZ104" s="750"/>
      <c r="DA104" s="750"/>
      <c r="DB104" s="750"/>
      <c r="DC104" s="750"/>
      <c r="DD104" s="750"/>
      <c r="DE104" s="750"/>
      <c r="DF104" s="750"/>
      <c r="DG104" s="750"/>
      <c r="DH104" s="750"/>
      <c r="DI104" s="750"/>
      <c r="DJ104" s="750"/>
      <c r="DK104" s="750"/>
      <c r="DL104" s="750"/>
      <c r="DM104" s="750"/>
      <c r="DN104" s="750"/>
      <c r="DO104" s="750"/>
      <c r="DP104" s="750"/>
      <c r="DQ104" s="750"/>
      <c r="DR104" s="750"/>
      <c r="DS104" s="750"/>
      <c r="DT104" s="750"/>
      <c r="DU104" s="750"/>
      <c r="DV104" s="750"/>
      <c r="DW104" s="750"/>
      <c r="DX104" s="750"/>
      <c r="DY104" s="750"/>
      <c r="DZ104" s="750"/>
      <c r="EA104" s="750"/>
      <c r="EB104" s="750"/>
      <c r="EC104" s="750"/>
      <c r="ED104" s="750"/>
      <c r="EE104" s="750"/>
      <c r="EF104" s="750"/>
      <c r="EG104" s="750"/>
      <c r="EH104" s="750"/>
      <c r="EI104" s="750"/>
      <c r="EJ104" s="750"/>
      <c r="EK104" s="750"/>
      <c r="EL104" s="750"/>
      <c r="EM104" s="750"/>
      <c r="EN104" s="750"/>
      <c r="EO104" s="750"/>
      <c r="EP104" s="750"/>
      <c r="EQ104" s="750"/>
      <c r="ER104" s="750"/>
      <c r="ES104" s="750"/>
      <c r="ET104" s="750"/>
      <c r="EU104" s="750"/>
      <c r="EV104" s="750"/>
      <c r="EW104" s="750"/>
      <c r="EX104" s="750"/>
      <c r="EY104" s="750"/>
      <c r="EZ104" s="750"/>
      <c r="FA104" s="750"/>
      <c r="FB104" s="750"/>
      <c r="FC104" s="750"/>
      <c r="FD104" s="750"/>
      <c r="FE104" s="750"/>
      <c r="FF104" s="750"/>
      <c r="FG104" s="750"/>
      <c r="FH104" s="750"/>
      <c r="FI104" s="750"/>
      <c r="FJ104" s="750"/>
      <c r="FK104" s="750"/>
      <c r="FL104" s="750"/>
      <c r="FM104" s="750"/>
      <c r="FN104" s="750"/>
      <c r="FO104" s="750"/>
      <c r="FP104" s="750"/>
      <c r="FQ104" s="750"/>
      <c r="FR104" s="750"/>
      <c r="FS104" s="750"/>
      <c r="FT104" s="750"/>
      <c r="FU104" s="750"/>
      <c r="FV104" s="750"/>
      <c r="FW104" s="750"/>
      <c r="FX104" s="750"/>
      <c r="FY104" s="750"/>
      <c r="FZ104" s="750"/>
      <c r="GA104" s="750"/>
      <c r="GB104" s="750"/>
      <c r="GC104" s="750"/>
      <c r="GD104" s="750"/>
      <c r="GE104" s="750"/>
      <c r="GF104" s="750"/>
      <c r="GG104" s="750"/>
      <c r="GH104" s="750"/>
      <c r="GI104" s="750"/>
      <c r="GJ104" s="750"/>
      <c r="GK104" s="750"/>
      <c r="GL104" s="750"/>
      <c r="GM104" s="750"/>
      <c r="GN104" s="750"/>
      <c r="GO104" s="750"/>
      <c r="GP104" s="750"/>
      <c r="GQ104" s="750"/>
      <c r="GR104" s="750"/>
      <c r="GS104" s="750"/>
      <c r="GT104" s="750"/>
      <c r="GU104" s="750"/>
      <c r="GV104" s="750"/>
      <c r="GW104" s="750"/>
      <c r="GX104" s="750"/>
      <c r="GY104" s="750"/>
      <c r="GZ104" s="750"/>
      <c r="HA104" s="750"/>
      <c r="HB104" s="750"/>
      <c r="HC104" s="750"/>
      <c r="HD104" s="750"/>
      <c r="HE104" s="750"/>
      <c r="HF104" s="750"/>
      <c r="HG104" s="750"/>
      <c r="HH104" s="750"/>
      <c r="HI104" s="750"/>
      <c r="HJ104" s="750"/>
      <c r="HK104" s="750"/>
      <c r="HL104" s="750"/>
      <c r="HM104" s="750"/>
      <c r="HN104" s="750"/>
      <c r="HO104" s="750"/>
      <c r="HP104" s="750"/>
      <c r="HQ104" s="750"/>
      <c r="HR104" s="750"/>
      <c r="HS104" s="750"/>
      <c r="HT104" s="750"/>
      <c r="HU104" s="750"/>
      <c r="HV104" s="750"/>
      <c r="HW104" s="750"/>
      <c r="HX104" s="750"/>
      <c r="HY104" s="750"/>
      <c r="HZ104" s="750"/>
      <c r="IA104" s="750"/>
      <c r="IB104" s="750"/>
      <c r="IC104" s="750"/>
      <c r="ID104" s="750"/>
      <c r="IE104" s="750"/>
      <c r="IF104" s="750"/>
      <c r="IG104" s="750"/>
      <c r="IH104" s="750"/>
    </row>
    <row r="105" spans="1:242" s="751" customFormat="1" ht="51" hidden="1" customHeight="1">
      <c r="A105" s="609"/>
      <c r="B105" s="609" t="s">
        <v>222</v>
      </c>
      <c r="C105" s="771" t="s">
        <v>326</v>
      </c>
      <c r="D105" s="776" t="s">
        <v>469</v>
      </c>
      <c r="E105" s="909"/>
      <c r="F105" s="1041" t="s">
        <v>560</v>
      </c>
      <c r="G105" s="776" t="s">
        <v>557</v>
      </c>
      <c r="H105" s="773"/>
      <c r="I105" s="776">
        <v>2</v>
      </c>
      <c r="J105" s="776">
        <v>2</v>
      </c>
      <c r="K105" s="1032" t="s">
        <v>584</v>
      </c>
      <c r="L105" s="931">
        <v>11</v>
      </c>
      <c r="M105" s="823"/>
      <c r="N105" s="974"/>
      <c r="O105" s="974">
        <v>18</v>
      </c>
      <c r="P105" s="1127"/>
      <c r="Q105" s="1121"/>
      <c r="R105" s="1121"/>
      <c r="S105" s="1138">
        <v>1</v>
      </c>
      <c r="T105" s="922" t="s">
        <v>171</v>
      </c>
      <c r="U105" s="922" t="s">
        <v>458</v>
      </c>
      <c r="V105" s="922"/>
      <c r="W105" s="651">
        <v>1</v>
      </c>
      <c r="X105" s="647" t="s">
        <v>174</v>
      </c>
      <c r="Y105" s="647" t="s">
        <v>172</v>
      </c>
      <c r="Z105" s="647" t="s">
        <v>236</v>
      </c>
      <c r="AA105" s="925">
        <v>1</v>
      </c>
      <c r="AB105" s="922" t="s">
        <v>174</v>
      </c>
      <c r="AC105" s="922" t="s">
        <v>172</v>
      </c>
      <c r="AD105" s="922" t="s">
        <v>236</v>
      </c>
      <c r="AE105" s="651">
        <v>1</v>
      </c>
      <c r="AF105" s="647" t="s">
        <v>174</v>
      </c>
      <c r="AG105" s="647" t="s">
        <v>172</v>
      </c>
      <c r="AH105" s="647" t="s">
        <v>236</v>
      </c>
      <c r="AI105" s="876" t="s">
        <v>512</v>
      </c>
      <c r="AJ105" s="750"/>
      <c r="AK105" s="750"/>
      <c r="AL105" s="750"/>
      <c r="AM105" s="750"/>
      <c r="AN105" s="750"/>
      <c r="AO105" s="750"/>
      <c r="AP105" s="750"/>
      <c r="AQ105" s="750"/>
      <c r="AR105" s="750"/>
      <c r="AS105" s="750"/>
      <c r="AT105" s="750"/>
      <c r="AU105" s="750"/>
      <c r="AV105" s="750"/>
      <c r="AW105" s="750"/>
      <c r="AX105" s="750"/>
      <c r="AY105" s="750"/>
      <c r="AZ105" s="750"/>
      <c r="BA105" s="750"/>
      <c r="BB105" s="750"/>
      <c r="BC105" s="750"/>
      <c r="BD105" s="750"/>
      <c r="BE105" s="750"/>
      <c r="BF105" s="750"/>
      <c r="BG105" s="750"/>
      <c r="BH105" s="750"/>
      <c r="BI105" s="750"/>
      <c r="BJ105" s="750"/>
      <c r="BK105" s="750"/>
      <c r="BL105" s="750"/>
      <c r="BM105" s="750"/>
      <c r="BN105" s="750"/>
      <c r="BO105" s="750"/>
      <c r="BP105" s="750"/>
      <c r="BQ105" s="750"/>
      <c r="BR105" s="750"/>
      <c r="BS105" s="750"/>
      <c r="BT105" s="750"/>
      <c r="BU105" s="750"/>
      <c r="BV105" s="750"/>
      <c r="BW105" s="750"/>
      <c r="BX105" s="750"/>
      <c r="BY105" s="750"/>
      <c r="BZ105" s="750"/>
      <c r="CA105" s="750"/>
      <c r="CB105" s="750"/>
      <c r="CC105" s="750"/>
      <c r="CD105" s="750"/>
      <c r="CE105" s="750"/>
      <c r="CF105" s="750"/>
      <c r="CG105" s="750"/>
      <c r="CH105" s="750"/>
      <c r="CI105" s="750"/>
      <c r="CJ105" s="750"/>
      <c r="CK105" s="750"/>
      <c r="CL105" s="750"/>
      <c r="CM105" s="750"/>
      <c r="CN105" s="750"/>
      <c r="CO105" s="750"/>
      <c r="CP105" s="750"/>
      <c r="CQ105" s="750"/>
      <c r="CR105" s="750"/>
      <c r="CS105" s="750"/>
      <c r="CT105" s="750"/>
      <c r="CU105" s="750"/>
      <c r="CV105" s="750"/>
      <c r="CW105" s="750"/>
      <c r="CX105" s="750"/>
      <c r="CY105" s="750"/>
      <c r="CZ105" s="750"/>
      <c r="DA105" s="750"/>
      <c r="DB105" s="750"/>
      <c r="DC105" s="750"/>
      <c r="DD105" s="750"/>
      <c r="DE105" s="750"/>
      <c r="DF105" s="750"/>
      <c r="DG105" s="750"/>
      <c r="DH105" s="750"/>
      <c r="DI105" s="750"/>
      <c r="DJ105" s="750"/>
      <c r="DK105" s="750"/>
      <c r="DL105" s="750"/>
      <c r="DM105" s="750"/>
      <c r="DN105" s="750"/>
      <c r="DO105" s="750"/>
      <c r="DP105" s="750"/>
      <c r="DQ105" s="750"/>
      <c r="DR105" s="750"/>
      <c r="DS105" s="750"/>
      <c r="DT105" s="750"/>
      <c r="DU105" s="750"/>
      <c r="DV105" s="750"/>
      <c r="DW105" s="750"/>
      <c r="DX105" s="750"/>
      <c r="DY105" s="750"/>
      <c r="DZ105" s="750"/>
      <c r="EA105" s="750"/>
      <c r="EB105" s="750"/>
      <c r="EC105" s="750"/>
      <c r="ED105" s="750"/>
      <c r="EE105" s="750"/>
      <c r="EF105" s="750"/>
      <c r="EG105" s="750"/>
      <c r="EH105" s="750"/>
      <c r="EI105" s="750"/>
      <c r="EJ105" s="750"/>
      <c r="EK105" s="750"/>
      <c r="EL105" s="750"/>
      <c r="EM105" s="750"/>
      <c r="EN105" s="750"/>
      <c r="EO105" s="750"/>
      <c r="EP105" s="750"/>
      <c r="EQ105" s="750"/>
      <c r="ER105" s="750"/>
      <c r="ES105" s="750"/>
      <c r="ET105" s="750"/>
      <c r="EU105" s="750"/>
      <c r="EV105" s="750"/>
      <c r="EW105" s="750"/>
      <c r="EX105" s="750"/>
      <c r="EY105" s="750"/>
      <c r="EZ105" s="750"/>
      <c r="FA105" s="750"/>
      <c r="FB105" s="750"/>
      <c r="FC105" s="750"/>
      <c r="FD105" s="750"/>
      <c r="FE105" s="750"/>
      <c r="FF105" s="750"/>
      <c r="FG105" s="750"/>
      <c r="FH105" s="750"/>
      <c r="FI105" s="750"/>
      <c r="FJ105" s="750"/>
      <c r="FK105" s="750"/>
      <c r="FL105" s="750"/>
      <c r="FM105" s="750"/>
      <c r="FN105" s="750"/>
      <c r="FO105" s="750"/>
      <c r="FP105" s="750"/>
      <c r="FQ105" s="750"/>
      <c r="FR105" s="750"/>
      <c r="FS105" s="750"/>
      <c r="FT105" s="750"/>
      <c r="FU105" s="750"/>
      <c r="FV105" s="750"/>
      <c r="FW105" s="750"/>
      <c r="FX105" s="750"/>
      <c r="FY105" s="750"/>
      <c r="FZ105" s="750"/>
      <c r="GA105" s="750"/>
      <c r="GB105" s="750"/>
      <c r="GC105" s="750"/>
      <c r="GD105" s="750"/>
      <c r="GE105" s="750"/>
      <c r="GF105" s="750"/>
      <c r="GG105" s="750"/>
      <c r="GH105" s="750"/>
      <c r="GI105" s="750"/>
      <c r="GJ105" s="750"/>
      <c r="GK105" s="750"/>
      <c r="GL105" s="750"/>
      <c r="GM105" s="750"/>
      <c r="GN105" s="750"/>
      <c r="GO105" s="750"/>
      <c r="GP105" s="750"/>
      <c r="GQ105" s="750"/>
      <c r="GR105" s="750"/>
      <c r="GS105" s="750"/>
      <c r="GT105" s="750"/>
      <c r="GU105" s="750"/>
      <c r="GV105" s="750"/>
      <c r="GW105" s="750"/>
      <c r="GX105" s="750"/>
      <c r="GY105" s="750"/>
      <c r="GZ105" s="750"/>
      <c r="HA105" s="750"/>
      <c r="HB105" s="750"/>
      <c r="HC105" s="750"/>
      <c r="HD105" s="750"/>
      <c r="HE105" s="750"/>
      <c r="HF105" s="750"/>
      <c r="HG105" s="750"/>
      <c r="HH105" s="750"/>
      <c r="HI105" s="750"/>
      <c r="HJ105" s="750"/>
      <c r="HK105" s="750"/>
      <c r="HL105" s="750"/>
      <c r="HM105" s="750"/>
      <c r="HN105" s="750"/>
      <c r="HO105" s="750"/>
      <c r="HP105" s="750"/>
      <c r="HQ105" s="750"/>
      <c r="HR105" s="750"/>
      <c r="HS105" s="750"/>
      <c r="HT105" s="750"/>
      <c r="HU105" s="750"/>
      <c r="HV105" s="750"/>
      <c r="HW105" s="750"/>
      <c r="HX105" s="750"/>
      <c r="HY105" s="750"/>
      <c r="HZ105" s="750"/>
      <c r="IA105" s="750"/>
      <c r="IB105" s="750"/>
      <c r="IC105" s="750"/>
      <c r="ID105" s="750"/>
      <c r="IE105" s="750"/>
      <c r="IF105" s="750"/>
      <c r="IG105" s="750"/>
      <c r="IH105" s="750"/>
    </row>
    <row r="106" spans="1:242" s="751" customFormat="1" ht="51" hidden="1" customHeight="1">
      <c r="A106" s="609"/>
      <c r="B106" s="609" t="s">
        <v>223</v>
      </c>
      <c r="C106" s="771" t="s">
        <v>327</v>
      </c>
      <c r="D106" s="776" t="s">
        <v>470</v>
      </c>
      <c r="E106" s="909"/>
      <c r="F106" s="1041" t="s">
        <v>560</v>
      </c>
      <c r="G106" s="776" t="s">
        <v>557</v>
      </c>
      <c r="H106" s="773"/>
      <c r="I106" s="776">
        <v>2</v>
      </c>
      <c r="J106" s="776">
        <v>2</v>
      </c>
      <c r="K106" s="931" t="s">
        <v>451</v>
      </c>
      <c r="L106" s="931">
        <v>14</v>
      </c>
      <c r="M106" s="823"/>
      <c r="N106" s="974"/>
      <c r="O106" s="974">
        <v>18</v>
      </c>
      <c r="P106" s="1127"/>
      <c r="Q106" s="1121"/>
      <c r="R106" s="1121"/>
      <c r="S106" s="1138">
        <v>1</v>
      </c>
      <c r="T106" s="922" t="s">
        <v>171</v>
      </c>
      <c r="U106" s="922" t="s">
        <v>458</v>
      </c>
      <c r="V106" s="922"/>
      <c r="W106" s="651">
        <v>1</v>
      </c>
      <c r="X106" s="647" t="s">
        <v>174</v>
      </c>
      <c r="Y106" s="647" t="s">
        <v>172</v>
      </c>
      <c r="Z106" s="647" t="s">
        <v>236</v>
      </c>
      <c r="AA106" s="925">
        <v>1</v>
      </c>
      <c r="AB106" s="922" t="s">
        <v>174</v>
      </c>
      <c r="AC106" s="922" t="s">
        <v>172</v>
      </c>
      <c r="AD106" s="922" t="s">
        <v>236</v>
      </c>
      <c r="AE106" s="651">
        <v>1</v>
      </c>
      <c r="AF106" s="647" t="s">
        <v>174</v>
      </c>
      <c r="AG106" s="647" t="s">
        <v>172</v>
      </c>
      <c r="AH106" s="647" t="s">
        <v>236</v>
      </c>
      <c r="AI106" s="876" t="s">
        <v>512</v>
      </c>
      <c r="AJ106" s="750"/>
      <c r="AK106" s="750"/>
      <c r="AL106" s="750"/>
      <c r="AM106" s="750"/>
      <c r="AN106" s="750"/>
      <c r="AO106" s="750"/>
      <c r="AP106" s="750"/>
      <c r="AQ106" s="750"/>
      <c r="AR106" s="750"/>
      <c r="AS106" s="750"/>
      <c r="AT106" s="750"/>
      <c r="AU106" s="750"/>
      <c r="AV106" s="750"/>
      <c r="AW106" s="750"/>
      <c r="AX106" s="750"/>
      <c r="AY106" s="750"/>
      <c r="AZ106" s="750"/>
      <c r="BA106" s="750"/>
      <c r="BB106" s="750"/>
      <c r="BC106" s="750"/>
      <c r="BD106" s="750"/>
      <c r="BE106" s="750"/>
      <c r="BF106" s="750"/>
      <c r="BG106" s="750"/>
      <c r="BH106" s="750"/>
      <c r="BI106" s="750"/>
      <c r="BJ106" s="750"/>
      <c r="BK106" s="750"/>
      <c r="BL106" s="750"/>
      <c r="BM106" s="750"/>
      <c r="BN106" s="750"/>
      <c r="BO106" s="750"/>
      <c r="BP106" s="750"/>
      <c r="BQ106" s="750"/>
      <c r="BR106" s="750"/>
      <c r="BS106" s="750"/>
      <c r="BT106" s="750"/>
      <c r="BU106" s="750"/>
      <c r="BV106" s="750"/>
      <c r="BW106" s="750"/>
      <c r="BX106" s="750"/>
      <c r="BY106" s="750"/>
      <c r="BZ106" s="750"/>
      <c r="CA106" s="750"/>
      <c r="CB106" s="750"/>
      <c r="CC106" s="750"/>
      <c r="CD106" s="750"/>
      <c r="CE106" s="750"/>
      <c r="CF106" s="750"/>
      <c r="CG106" s="750"/>
      <c r="CH106" s="750"/>
      <c r="CI106" s="750"/>
      <c r="CJ106" s="750"/>
      <c r="CK106" s="750"/>
      <c r="CL106" s="750"/>
      <c r="CM106" s="750"/>
      <c r="CN106" s="750"/>
      <c r="CO106" s="750"/>
      <c r="CP106" s="750"/>
      <c r="CQ106" s="750"/>
      <c r="CR106" s="750"/>
      <c r="CS106" s="750"/>
      <c r="CT106" s="750"/>
      <c r="CU106" s="750"/>
      <c r="CV106" s="750"/>
      <c r="CW106" s="750"/>
      <c r="CX106" s="750"/>
      <c r="CY106" s="750"/>
      <c r="CZ106" s="750"/>
      <c r="DA106" s="750"/>
      <c r="DB106" s="750"/>
      <c r="DC106" s="750"/>
      <c r="DD106" s="750"/>
      <c r="DE106" s="750"/>
      <c r="DF106" s="750"/>
      <c r="DG106" s="750"/>
      <c r="DH106" s="750"/>
      <c r="DI106" s="750"/>
      <c r="DJ106" s="750"/>
      <c r="DK106" s="750"/>
      <c r="DL106" s="750"/>
      <c r="DM106" s="750"/>
      <c r="DN106" s="750"/>
      <c r="DO106" s="750"/>
      <c r="DP106" s="750"/>
      <c r="DQ106" s="750"/>
      <c r="DR106" s="750"/>
      <c r="DS106" s="750"/>
      <c r="DT106" s="750"/>
      <c r="DU106" s="750"/>
      <c r="DV106" s="750"/>
      <c r="DW106" s="750"/>
      <c r="DX106" s="750"/>
      <c r="DY106" s="750"/>
      <c r="DZ106" s="750"/>
      <c r="EA106" s="750"/>
      <c r="EB106" s="750"/>
      <c r="EC106" s="750"/>
      <c r="ED106" s="750"/>
      <c r="EE106" s="750"/>
      <c r="EF106" s="750"/>
      <c r="EG106" s="750"/>
      <c r="EH106" s="750"/>
      <c r="EI106" s="750"/>
      <c r="EJ106" s="750"/>
      <c r="EK106" s="750"/>
      <c r="EL106" s="750"/>
      <c r="EM106" s="750"/>
      <c r="EN106" s="750"/>
      <c r="EO106" s="750"/>
      <c r="EP106" s="750"/>
      <c r="EQ106" s="750"/>
      <c r="ER106" s="750"/>
      <c r="ES106" s="750"/>
      <c r="ET106" s="750"/>
      <c r="EU106" s="750"/>
      <c r="EV106" s="750"/>
      <c r="EW106" s="750"/>
      <c r="EX106" s="750"/>
      <c r="EY106" s="750"/>
      <c r="EZ106" s="750"/>
      <c r="FA106" s="750"/>
      <c r="FB106" s="750"/>
      <c r="FC106" s="750"/>
      <c r="FD106" s="750"/>
      <c r="FE106" s="750"/>
      <c r="FF106" s="750"/>
      <c r="FG106" s="750"/>
      <c r="FH106" s="750"/>
      <c r="FI106" s="750"/>
      <c r="FJ106" s="750"/>
      <c r="FK106" s="750"/>
      <c r="FL106" s="750"/>
      <c r="FM106" s="750"/>
      <c r="FN106" s="750"/>
      <c r="FO106" s="750"/>
      <c r="FP106" s="750"/>
      <c r="FQ106" s="750"/>
      <c r="FR106" s="750"/>
      <c r="FS106" s="750"/>
      <c r="FT106" s="750"/>
      <c r="FU106" s="750"/>
      <c r="FV106" s="750"/>
      <c r="FW106" s="750"/>
      <c r="FX106" s="750"/>
      <c r="FY106" s="750"/>
      <c r="FZ106" s="750"/>
      <c r="GA106" s="750"/>
      <c r="GB106" s="750"/>
      <c r="GC106" s="750"/>
      <c r="GD106" s="750"/>
      <c r="GE106" s="750"/>
      <c r="GF106" s="750"/>
      <c r="GG106" s="750"/>
      <c r="GH106" s="750"/>
      <c r="GI106" s="750"/>
      <c r="GJ106" s="750"/>
      <c r="GK106" s="750"/>
      <c r="GL106" s="750"/>
      <c r="GM106" s="750"/>
      <c r="GN106" s="750"/>
      <c r="GO106" s="750"/>
      <c r="GP106" s="750"/>
      <c r="GQ106" s="750"/>
      <c r="GR106" s="750"/>
      <c r="GS106" s="750"/>
      <c r="GT106" s="750"/>
      <c r="GU106" s="750"/>
      <c r="GV106" s="750"/>
      <c r="GW106" s="750"/>
      <c r="GX106" s="750"/>
      <c r="GY106" s="750"/>
      <c r="GZ106" s="750"/>
      <c r="HA106" s="750"/>
      <c r="HB106" s="750"/>
      <c r="HC106" s="750"/>
      <c r="HD106" s="750"/>
      <c r="HE106" s="750"/>
      <c r="HF106" s="750"/>
      <c r="HG106" s="750"/>
      <c r="HH106" s="750"/>
      <c r="HI106" s="750"/>
      <c r="HJ106" s="750"/>
      <c r="HK106" s="750"/>
      <c r="HL106" s="750"/>
      <c r="HM106" s="750"/>
      <c r="HN106" s="750"/>
      <c r="HO106" s="750"/>
      <c r="HP106" s="750"/>
      <c r="HQ106" s="750"/>
      <c r="HR106" s="750"/>
      <c r="HS106" s="750"/>
      <c r="HT106" s="750"/>
      <c r="HU106" s="750"/>
      <c r="HV106" s="750"/>
      <c r="HW106" s="750"/>
      <c r="HX106" s="750"/>
      <c r="HY106" s="750"/>
      <c r="HZ106" s="750"/>
      <c r="IA106" s="750"/>
      <c r="IB106" s="750"/>
      <c r="IC106" s="750"/>
      <c r="ID106" s="750"/>
      <c r="IE106" s="750"/>
      <c r="IF106" s="750"/>
      <c r="IG106" s="750"/>
      <c r="IH106" s="750"/>
    </row>
    <row r="107" spans="1:242" s="751" customFormat="1" ht="36" hidden="1" customHeight="1">
      <c r="A107" s="664" t="s">
        <v>289</v>
      </c>
      <c r="B107" s="664" t="s">
        <v>219</v>
      </c>
      <c r="C107" s="665" t="s">
        <v>359</v>
      </c>
      <c r="D107" s="841" t="s">
        <v>471</v>
      </c>
      <c r="E107" s="908" t="s">
        <v>115</v>
      </c>
      <c r="F107" s="665" t="s">
        <v>360</v>
      </c>
      <c r="G107" s="667"/>
      <c r="H107" s="779" t="s">
        <v>356</v>
      </c>
      <c r="I107" s="669">
        <v>2</v>
      </c>
      <c r="J107" s="669">
        <v>2</v>
      </c>
      <c r="K107" s="821"/>
      <c r="L107" s="821"/>
      <c r="M107" s="821"/>
      <c r="N107" s="963">
        <v>15</v>
      </c>
      <c r="O107" s="963"/>
      <c r="P107" s="1126"/>
      <c r="Q107" s="1150"/>
      <c r="R107" s="1150"/>
      <c r="S107" s="1141"/>
      <c r="T107" s="671"/>
      <c r="U107" s="671"/>
      <c r="V107" s="671"/>
      <c r="W107" s="670"/>
      <c r="X107" s="671"/>
      <c r="Y107" s="671"/>
      <c r="Z107" s="671"/>
      <c r="AA107" s="670"/>
      <c r="AB107" s="671"/>
      <c r="AC107" s="671"/>
      <c r="AD107" s="671"/>
      <c r="AE107" s="670"/>
      <c r="AF107" s="671"/>
      <c r="AG107" s="671"/>
      <c r="AH107" s="671"/>
      <c r="AI107" s="874"/>
      <c r="AJ107" s="750"/>
      <c r="AK107" s="750"/>
      <c r="AL107" s="750"/>
      <c r="AM107" s="750"/>
      <c r="AN107" s="750"/>
      <c r="AO107" s="750"/>
      <c r="AP107" s="750"/>
      <c r="AQ107" s="750"/>
      <c r="AR107" s="750"/>
      <c r="AS107" s="750"/>
      <c r="AT107" s="750"/>
      <c r="AU107" s="750"/>
      <c r="AV107" s="750"/>
      <c r="AW107" s="750"/>
      <c r="AX107" s="750"/>
      <c r="AY107" s="750"/>
      <c r="AZ107" s="750"/>
      <c r="BA107" s="750"/>
      <c r="BB107" s="750"/>
      <c r="BC107" s="750"/>
      <c r="BD107" s="750"/>
      <c r="BE107" s="750"/>
      <c r="BF107" s="750"/>
      <c r="BG107" s="750"/>
      <c r="BH107" s="750"/>
      <c r="BI107" s="750"/>
      <c r="BJ107" s="750"/>
      <c r="BK107" s="750"/>
      <c r="BL107" s="750"/>
      <c r="BM107" s="750"/>
      <c r="BN107" s="750"/>
      <c r="BO107" s="750"/>
      <c r="BP107" s="750"/>
      <c r="BQ107" s="750"/>
      <c r="BR107" s="750"/>
      <c r="BS107" s="750"/>
      <c r="BT107" s="750"/>
      <c r="BU107" s="750"/>
      <c r="BV107" s="750"/>
      <c r="BW107" s="750"/>
      <c r="BX107" s="750"/>
      <c r="BY107" s="750"/>
      <c r="BZ107" s="750"/>
      <c r="CA107" s="750"/>
      <c r="CB107" s="750"/>
      <c r="CC107" s="750"/>
      <c r="CD107" s="750"/>
      <c r="CE107" s="750"/>
      <c r="CF107" s="750"/>
      <c r="CG107" s="750"/>
      <c r="CH107" s="750"/>
      <c r="CI107" s="750"/>
      <c r="CJ107" s="750"/>
      <c r="CK107" s="750"/>
      <c r="CL107" s="750"/>
      <c r="CM107" s="750"/>
      <c r="CN107" s="750"/>
      <c r="CO107" s="750"/>
      <c r="CP107" s="750"/>
      <c r="CQ107" s="750"/>
      <c r="CR107" s="750"/>
      <c r="CS107" s="750"/>
      <c r="CT107" s="750"/>
      <c r="CU107" s="750"/>
      <c r="CV107" s="750"/>
      <c r="CW107" s="750"/>
      <c r="CX107" s="750"/>
      <c r="CY107" s="750"/>
      <c r="CZ107" s="750"/>
      <c r="DA107" s="750"/>
      <c r="DB107" s="750"/>
      <c r="DC107" s="750"/>
      <c r="DD107" s="750"/>
      <c r="DE107" s="750"/>
      <c r="DF107" s="750"/>
      <c r="DG107" s="750"/>
      <c r="DH107" s="750"/>
      <c r="DI107" s="750"/>
      <c r="DJ107" s="750"/>
      <c r="DK107" s="750"/>
      <c r="DL107" s="750"/>
      <c r="DM107" s="750"/>
      <c r="DN107" s="750"/>
      <c r="DO107" s="750"/>
      <c r="DP107" s="750"/>
      <c r="DQ107" s="750"/>
      <c r="DR107" s="750"/>
      <c r="DS107" s="750"/>
      <c r="DT107" s="750"/>
      <c r="DU107" s="750"/>
      <c r="DV107" s="750"/>
      <c r="DW107" s="750"/>
      <c r="DX107" s="750"/>
      <c r="DY107" s="750"/>
      <c r="DZ107" s="750"/>
      <c r="EA107" s="750"/>
      <c r="EB107" s="750"/>
      <c r="EC107" s="750"/>
      <c r="ED107" s="750"/>
      <c r="EE107" s="750"/>
      <c r="EF107" s="750"/>
      <c r="EG107" s="750"/>
      <c r="EH107" s="750"/>
      <c r="EI107" s="750"/>
      <c r="EJ107" s="750"/>
      <c r="EK107" s="750"/>
      <c r="EL107" s="750"/>
      <c r="EM107" s="750"/>
      <c r="EN107" s="750"/>
      <c r="EO107" s="750"/>
      <c r="EP107" s="750"/>
      <c r="EQ107" s="750"/>
      <c r="ER107" s="750"/>
      <c r="ES107" s="750"/>
      <c r="ET107" s="750"/>
      <c r="EU107" s="750"/>
      <c r="EV107" s="750"/>
      <c r="EW107" s="750"/>
      <c r="EX107" s="750"/>
      <c r="EY107" s="750"/>
      <c r="EZ107" s="750"/>
      <c r="FA107" s="750"/>
      <c r="FB107" s="750"/>
      <c r="FC107" s="750"/>
      <c r="FD107" s="750"/>
      <c r="FE107" s="750"/>
      <c r="FF107" s="750"/>
      <c r="FG107" s="750"/>
      <c r="FH107" s="750"/>
      <c r="FI107" s="750"/>
      <c r="FJ107" s="750"/>
      <c r="FK107" s="750"/>
      <c r="FL107" s="750"/>
      <c r="FM107" s="750"/>
      <c r="FN107" s="750"/>
      <c r="FO107" s="750"/>
      <c r="FP107" s="750"/>
      <c r="FQ107" s="750"/>
      <c r="FR107" s="750"/>
      <c r="FS107" s="750"/>
      <c r="FT107" s="750"/>
      <c r="FU107" s="750"/>
      <c r="FV107" s="750"/>
      <c r="FW107" s="750"/>
      <c r="FX107" s="750"/>
      <c r="FY107" s="750"/>
      <c r="FZ107" s="750"/>
      <c r="GA107" s="750"/>
      <c r="GB107" s="750"/>
      <c r="GC107" s="750"/>
      <c r="GD107" s="750"/>
      <c r="GE107" s="750"/>
      <c r="GF107" s="750"/>
      <c r="GG107" s="750"/>
      <c r="GH107" s="750"/>
      <c r="GI107" s="750"/>
      <c r="GJ107" s="750"/>
      <c r="GK107" s="750"/>
      <c r="GL107" s="750"/>
      <c r="GM107" s="750"/>
      <c r="GN107" s="750"/>
      <c r="GO107" s="750"/>
      <c r="GP107" s="750"/>
      <c r="GQ107" s="750"/>
      <c r="GR107" s="750"/>
      <c r="GS107" s="750"/>
      <c r="GT107" s="750"/>
      <c r="GU107" s="750"/>
      <c r="GV107" s="750"/>
      <c r="GW107" s="750"/>
      <c r="GX107" s="750"/>
      <c r="GY107" s="750"/>
      <c r="GZ107" s="750"/>
      <c r="HA107" s="750"/>
      <c r="HB107" s="750"/>
      <c r="HC107" s="750"/>
      <c r="HD107" s="750"/>
      <c r="HE107" s="750"/>
      <c r="HF107" s="750"/>
      <c r="HG107" s="750"/>
      <c r="HH107" s="750"/>
      <c r="HI107" s="750"/>
      <c r="HJ107" s="750"/>
      <c r="HK107" s="750"/>
      <c r="HL107" s="750"/>
      <c r="HM107" s="750"/>
      <c r="HN107" s="750"/>
      <c r="HO107" s="750"/>
      <c r="HP107" s="750"/>
      <c r="HQ107" s="750"/>
      <c r="HR107" s="750"/>
      <c r="HS107" s="750"/>
      <c r="HT107" s="750"/>
      <c r="HU107" s="750"/>
      <c r="HV107" s="750"/>
      <c r="HW107" s="750"/>
      <c r="HX107" s="750"/>
      <c r="HY107" s="750"/>
      <c r="HZ107" s="750"/>
      <c r="IA107" s="750"/>
      <c r="IB107" s="750"/>
      <c r="IC107" s="750"/>
      <c r="ID107" s="750"/>
      <c r="IE107" s="750"/>
      <c r="IF107" s="750"/>
      <c r="IG107" s="750"/>
      <c r="IH107" s="750"/>
    </row>
    <row r="108" spans="1:242" ht="23.25" hidden="1" customHeight="1">
      <c r="A108" s="576"/>
      <c r="B108" s="576"/>
      <c r="C108" s="685"/>
      <c r="D108" s="754"/>
      <c r="E108" s="754"/>
      <c r="F108" s="686"/>
      <c r="G108" s="686"/>
      <c r="H108" s="686"/>
      <c r="I108" s="754"/>
      <c r="J108" s="755" t="s">
        <v>16</v>
      </c>
      <c r="K108" s="824"/>
      <c r="L108" s="824"/>
      <c r="M108" s="852"/>
      <c r="N108" s="954">
        <f>SUM(N87:N107)</f>
        <v>161</v>
      </c>
      <c r="O108" s="989">
        <f>SUM(O87:O107)</f>
        <v>240</v>
      </c>
      <c r="P108" s="1128">
        <f>SUM(P87:P107)</f>
        <v>0</v>
      </c>
      <c r="Q108" s="1151"/>
      <c r="R108" s="1151"/>
      <c r="S108" s="766"/>
      <c r="T108" s="756"/>
      <c r="U108" s="756"/>
      <c r="V108" s="756"/>
      <c r="W108" s="756"/>
      <c r="X108" s="756"/>
      <c r="Y108" s="756"/>
      <c r="Z108" s="756"/>
      <c r="AA108" s="756"/>
      <c r="AB108" s="756"/>
      <c r="AC108" s="756"/>
      <c r="AD108" s="756"/>
      <c r="AE108" s="756"/>
      <c r="AF108" s="756"/>
      <c r="AG108" s="756"/>
      <c r="AH108" s="756"/>
      <c r="AI108" s="877"/>
    </row>
    <row r="109" spans="1:242" ht="23.25" customHeight="1">
      <c r="A109" s="757"/>
      <c r="B109" s="757"/>
      <c r="C109" s="758"/>
      <c r="D109" s="759"/>
      <c r="E109" s="759"/>
      <c r="F109" s="758"/>
      <c r="G109" s="758"/>
      <c r="H109" s="758"/>
      <c r="I109" s="759"/>
      <c r="J109" s="759"/>
      <c r="K109" s="825"/>
      <c r="L109" s="825"/>
      <c r="M109" s="853"/>
      <c r="N109" s="975"/>
      <c r="O109" s="969"/>
      <c r="P109" s="1129"/>
      <c r="Q109" s="1152"/>
      <c r="R109" s="1152"/>
      <c r="S109" s="767"/>
      <c r="T109" s="760"/>
      <c r="U109" s="760"/>
      <c r="V109" s="760"/>
      <c r="W109" s="760"/>
      <c r="X109" s="760"/>
      <c r="Y109" s="760"/>
      <c r="Z109" s="760"/>
      <c r="AA109" s="760"/>
      <c r="AB109" s="760"/>
      <c r="AC109" s="760"/>
      <c r="AD109" s="760"/>
      <c r="AE109" s="760"/>
      <c r="AF109" s="760"/>
      <c r="AG109" s="760"/>
      <c r="AH109" s="760"/>
      <c r="AI109" s="878"/>
    </row>
    <row r="110" spans="1:242" ht="23.25" customHeight="1">
      <c r="A110" s="796" t="s">
        <v>345</v>
      </c>
      <c r="B110" s="797" t="s">
        <v>344</v>
      </c>
      <c r="C110" s="798" t="s">
        <v>17</v>
      </c>
      <c r="D110" s="800" t="s">
        <v>475</v>
      </c>
      <c r="E110" s="800"/>
      <c r="F110" s="799"/>
      <c r="G110" s="799"/>
      <c r="H110" s="799"/>
      <c r="I110" s="797">
        <f>SUM(I111:I117)+I121+I125+I129</f>
        <v>30</v>
      </c>
      <c r="J110" s="797">
        <f>SUM(J111:J117)+J121+J125+J129</f>
        <v>30</v>
      </c>
      <c r="K110" s="820"/>
      <c r="L110" s="820"/>
      <c r="M110" s="851"/>
      <c r="N110" s="973"/>
      <c r="O110" s="965"/>
      <c r="P110" s="1122"/>
      <c r="Q110" s="1147"/>
      <c r="R110" s="1147"/>
      <c r="S110" s="802"/>
      <c r="T110" s="801"/>
      <c r="U110" s="801"/>
      <c r="V110" s="801"/>
      <c r="W110" s="801"/>
      <c r="X110" s="801"/>
      <c r="Y110" s="801"/>
      <c r="Z110" s="801"/>
      <c r="AA110" s="801"/>
      <c r="AB110" s="801"/>
      <c r="AC110" s="801"/>
      <c r="AD110" s="801"/>
      <c r="AE110" s="801"/>
      <c r="AF110" s="801"/>
      <c r="AG110" s="801"/>
      <c r="AH110" s="801"/>
      <c r="AI110" s="872"/>
      <c r="AJ110" s="803"/>
      <c r="AK110" s="803"/>
      <c r="AL110" s="803"/>
      <c r="AM110" s="803"/>
      <c r="AN110" s="803"/>
      <c r="AO110" s="803"/>
      <c r="AP110" s="803"/>
      <c r="AQ110" s="803"/>
      <c r="AR110" s="803"/>
      <c r="AS110" s="803"/>
      <c r="AT110" s="803"/>
      <c r="AU110" s="803"/>
      <c r="AV110" s="803"/>
      <c r="AW110" s="803"/>
      <c r="AX110" s="803"/>
      <c r="AY110" s="803"/>
      <c r="AZ110" s="803"/>
      <c r="BA110" s="803"/>
      <c r="BB110" s="803"/>
      <c r="BC110" s="803"/>
      <c r="BD110" s="803"/>
      <c r="BE110" s="803"/>
      <c r="BF110" s="803"/>
      <c r="BG110" s="803"/>
      <c r="BH110" s="803"/>
      <c r="BI110" s="803"/>
      <c r="BJ110" s="803"/>
      <c r="BK110" s="803"/>
      <c r="BL110" s="803"/>
      <c r="BM110" s="803"/>
      <c r="BN110" s="803"/>
      <c r="BO110" s="803"/>
      <c r="BP110" s="803"/>
      <c r="BQ110" s="803"/>
      <c r="BR110" s="803"/>
      <c r="BS110" s="803"/>
      <c r="BT110" s="803"/>
      <c r="BU110" s="803"/>
      <c r="BV110" s="803"/>
      <c r="BW110" s="803"/>
      <c r="BX110" s="803"/>
      <c r="BY110" s="803"/>
      <c r="BZ110" s="803"/>
      <c r="CA110" s="803"/>
      <c r="CB110" s="803"/>
      <c r="CC110" s="803"/>
      <c r="CD110" s="803"/>
      <c r="CE110" s="803"/>
      <c r="CF110" s="803"/>
      <c r="CG110" s="803"/>
      <c r="CH110" s="803"/>
      <c r="CI110" s="803"/>
      <c r="CJ110" s="803"/>
      <c r="CK110" s="803"/>
      <c r="CL110" s="803"/>
      <c r="CM110" s="803"/>
      <c r="CN110" s="803"/>
      <c r="CO110" s="803"/>
      <c r="CP110" s="803"/>
      <c r="CQ110" s="803"/>
      <c r="CR110" s="803"/>
      <c r="CS110" s="803"/>
      <c r="CT110" s="803"/>
      <c r="CU110" s="803"/>
      <c r="CV110" s="803"/>
      <c r="CW110" s="803"/>
      <c r="CX110" s="803"/>
      <c r="CY110" s="803"/>
      <c r="CZ110" s="803"/>
      <c r="DA110" s="803"/>
      <c r="DB110" s="803"/>
      <c r="DC110" s="803"/>
      <c r="DD110" s="803"/>
      <c r="DE110" s="803"/>
      <c r="DF110" s="803"/>
      <c r="DG110" s="803"/>
      <c r="DH110" s="803"/>
      <c r="DI110" s="803"/>
      <c r="DJ110" s="803"/>
      <c r="DK110" s="803"/>
      <c r="DL110" s="803"/>
      <c r="DM110" s="803"/>
      <c r="DN110" s="803"/>
      <c r="DO110" s="803"/>
      <c r="DP110" s="803"/>
      <c r="DQ110" s="803"/>
      <c r="DR110" s="803"/>
      <c r="DS110" s="803"/>
      <c r="DT110" s="803"/>
      <c r="DU110" s="803"/>
      <c r="DV110" s="803"/>
      <c r="DW110" s="803"/>
      <c r="DX110" s="803"/>
      <c r="DY110" s="803"/>
      <c r="DZ110" s="803"/>
      <c r="EA110" s="803"/>
      <c r="EB110" s="803"/>
      <c r="EC110" s="803"/>
      <c r="ED110" s="803"/>
      <c r="EE110" s="803"/>
      <c r="EF110" s="803"/>
      <c r="EG110" s="803"/>
      <c r="EH110" s="803"/>
      <c r="EI110" s="803"/>
      <c r="EJ110" s="803"/>
      <c r="EK110" s="803"/>
      <c r="EL110" s="803"/>
      <c r="EM110" s="803"/>
      <c r="EN110" s="803"/>
      <c r="EO110" s="803"/>
      <c r="EP110" s="803"/>
      <c r="EQ110" s="803"/>
      <c r="ER110" s="803"/>
      <c r="ES110" s="803"/>
      <c r="ET110" s="803"/>
      <c r="EU110" s="803"/>
      <c r="EV110" s="803"/>
      <c r="EW110" s="803"/>
      <c r="EX110" s="803"/>
      <c r="EY110" s="803"/>
      <c r="EZ110" s="803"/>
      <c r="FA110" s="803"/>
      <c r="FB110" s="803"/>
      <c r="FC110" s="803"/>
      <c r="FD110" s="803"/>
      <c r="FE110" s="803"/>
      <c r="FF110" s="803"/>
      <c r="FG110" s="803"/>
      <c r="FH110" s="803"/>
      <c r="FI110" s="803"/>
      <c r="FJ110" s="803"/>
      <c r="FK110" s="803"/>
      <c r="FL110" s="803"/>
      <c r="FM110" s="803"/>
      <c r="FN110" s="803"/>
      <c r="FO110" s="803"/>
      <c r="FP110" s="803"/>
      <c r="FQ110" s="803"/>
      <c r="FR110" s="803"/>
      <c r="FS110" s="803"/>
      <c r="FT110" s="803"/>
      <c r="FU110" s="803"/>
      <c r="FV110" s="803"/>
      <c r="FW110" s="803"/>
      <c r="FX110" s="803"/>
      <c r="FY110" s="803"/>
      <c r="FZ110" s="803"/>
      <c r="GA110" s="803"/>
      <c r="GB110" s="803"/>
      <c r="GC110" s="803"/>
      <c r="GD110" s="803"/>
      <c r="GE110" s="803"/>
      <c r="GF110" s="803"/>
      <c r="GG110" s="803"/>
      <c r="GH110" s="803"/>
      <c r="GI110" s="803"/>
      <c r="GJ110" s="803"/>
      <c r="GK110" s="803"/>
      <c r="GL110" s="803"/>
      <c r="GM110" s="803"/>
      <c r="GN110" s="803"/>
      <c r="GO110" s="803"/>
      <c r="GP110" s="803"/>
      <c r="GQ110" s="803"/>
      <c r="GR110" s="803"/>
      <c r="GS110" s="803"/>
      <c r="GT110" s="803"/>
      <c r="GU110" s="803"/>
      <c r="GV110" s="803"/>
      <c r="GW110" s="803"/>
      <c r="GX110" s="803"/>
      <c r="GY110" s="803"/>
      <c r="GZ110" s="803"/>
      <c r="HA110" s="803"/>
      <c r="HB110" s="803"/>
      <c r="HC110" s="803"/>
      <c r="HD110" s="803"/>
      <c r="HE110" s="803"/>
      <c r="HF110" s="803"/>
      <c r="HG110" s="803"/>
      <c r="HH110" s="803"/>
      <c r="HI110" s="803"/>
      <c r="HJ110" s="803"/>
      <c r="HK110" s="803"/>
      <c r="HL110" s="803"/>
      <c r="HM110" s="803"/>
      <c r="HN110" s="803"/>
      <c r="HO110" s="803"/>
      <c r="HP110" s="803"/>
      <c r="HQ110" s="803"/>
      <c r="HR110" s="803"/>
      <c r="HS110" s="803"/>
      <c r="HT110" s="803"/>
      <c r="HU110" s="803"/>
      <c r="HV110" s="803"/>
      <c r="HW110" s="803"/>
      <c r="HX110" s="803"/>
      <c r="HY110" s="803"/>
      <c r="HZ110" s="803"/>
      <c r="IA110" s="803"/>
      <c r="IB110" s="803"/>
      <c r="IC110" s="803"/>
      <c r="ID110" s="803"/>
      <c r="IE110" s="803"/>
      <c r="IF110" s="803"/>
      <c r="IG110" s="803"/>
      <c r="IH110" s="803"/>
    </row>
    <row r="111" spans="1:242" ht="36.75" customHeight="1">
      <c r="A111" s="609"/>
      <c r="B111" s="609" t="s">
        <v>244</v>
      </c>
      <c r="C111" s="771" t="s">
        <v>121</v>
      </c>
      <c r="D111" s="785"/>
      <c r="E111" s="910" t="s">
        <v>115</v>
      </c>
      <c r="F111" s="781"/>
      <c r="G111" s="595" t="s">
        <v>558</v>
      </c>
      <c r="H111" s="572"/>
      <c r="I111" s="1100">
        <v>5</v>
      </c>
      <c r="J111" s="1100">
        <v>5</v>
      </c>
      <c r="K111" s="1000" t="s">
        <v>448</v>
      </c>
      <c r="L111" s="970" t="s">
        <v>372</v>
      </c>
      <c r="M111" s="822"/>
      <c r="N111" s="971">
        <v>18</v>
      </c>
      <c r="O111" s="971">
        <v>24</v>
      </c>
      <c r="P111" s="1123"/>
      <c r="Q111" s="1156" t="s">
        <v>615</v>
      </c>
      <c r="R111" s="1156" t="s">
        <v>617</v>
      </c>
      <c r="S111" s="1186">
        <v>1</v>
      </c>
      <c r="T111" s="1179" t="s">
        <v>171</v>
      </c>
      <c r="U111" s="1179"/>
      <c r="V111" s="1179"/>
      <c r="W111" s="1178">
        <v>1</v>
      </c>
      <c r="X111" s="1179" t="s">
        <v>174</v>
      </c>
      <c r="Y111" s="1179" t="s">
        <v>172</v>
      </c>
      <c r="Z111" s="1179" t="s">
        <v>235</v>
      </c>
      <c r="AA111" s="925">
        <v>1</v>
      </c>
      <c r="AB111" s="922" t="s">
        <v>174</v>
      </c>
      <c r="AC111" s="922" t="s">
        <v>172</v>
      </c>
      <c r="AD111" s="922" t="s">
        <v>235</v>
      </c>
      <c r="AE111" s="651">
        <v>1</v>
      </c>
      <c r="AF111" s="647" t="s">
        <v>174</v>
      </c>
      <c r="AG111" s="647" t="s">
        <v>172</v>
      </c>
      <c r="AH111" s="647" t="s">
        <v>235</v>
      </c>
      <c r="AI111" s="875" t="s">
        <v>518</v>
      </c>
    </row>
    <row r="112" spans="1:242" s="1068" customFormat="1" ht="25.5">
      <c r="A112" s="609"/>
      <c r="B112" s="609" t="s">
        <v>315</v>
      </c>
      <c r="C112" s="774" t="s">
        <v>586</v>
      </c>
      <c r="D112" s="609"/>
      <c r="E112" s="964" t="s">
        <v>115</v>
      </c>
      <c r="F112" s="786"/>
      <c r="G112" s="1064" t="s">
        <v>558</v>
      </c>
      <c r="H112" s="773"/>
      <c r="I112" s="1101">
        <v>5</v>
      </c>
      <c r="J112" s="1101">
        <v>5</v>
      </c>
      <c r="K112" s="964" t="s">
        <v>448</v>
      </c>
      <c r="L112" s="1032" t="s">
        <v>372</v>
      </c>
      <c r="M112" s="823"/>
      <c r="N112" s="974">
        <v>18</v>
      </c>
      <c r="O112" s="974">
        <v>24</v>
      </c>
      <c r="P112" s="1127"/>
      <c r="Q112" s="1156" t="s">
        <v>615</v>
      </c>
      <c r="R112" s="1156" t="s">
        <v>617</v>
      </c>
      <c r="S112" s="1186">
        <v>1</v>
      </c>
      <c r="T112" s="1186" t="s">
        <v>171</v>
      </c>
      <c r="U112" s="1186"/>
      <c r="V112" s="1186"/>
      <c r="W112" s="1178">
        <v>1</v>
      </c>
      <c r="X112" s="1178" t="s">
        <v>174</v>
      </c>
      <c r="Y112" s="1178" t="s">
        <v>172</v>
      </c>
      <c r="Z112" s="1178" t="s">
        <v>235</v>
      </c>
      <c r="AA112" s="1066">
        <v>1</v>
      </c>
      <c r="AB112" s="1065" t="s">
        <v>174</v>
      </c>
      <c r="AC112" s="1065" t="s">
        <v>172</v>
      </c>
      <c r="AD112" s="1065" t="s">
        <v>235</v>
      </c>
      <c r="AE112" s="1066">
        <v>1</v>
      </c>
      <c r="AF112" s="1065" t="s">
        <v>174</v>
      </c>
      <c r="AG112" s="1065" t="s">
        <v>172</v>
      </c>
      <c r="AH112" s="1065" t="s">
        <v>235</v>
      </c>
      <c r="AI112" s="876"/>
      <c r="AJ112" s="1067"/>
      <c r="AK112" s="1067"/>
      <c r="AL112" s="1067"/>
      <c r="AM112" s="1067"/>
      <c r="AN112" s="1067"/>
      <c r="AO112" s="1067"/>
      <c r="AP112" s="1067"/>
      <c r="AQ112" s="1067"/>
      <c r="AR112" s="1067"/>
      <c r="AS112" s="1067"/>
      <c r="AT112" s="1067"/>
      <c r="AU112" s="1067"/>
      <c r="AV112" s="1067"/>
      <c r="AW112" s="1067"/>
      <c r="AX112" s="1067"/>
      <c r="AY112" s="1067"/>
      <c r="AZ112" s="1067"/>
      <c r="BA112" s="1067"/>
      <c r="BB112" s="1067"/>
      <c r="BC112" s="1067"/>
      <c r="BD112" s="1067"/>
      <c r="BE112" s="1067"/>
      <c r="BF112" s="1067"/>
      <c r="BG112" s="1067"/>
      <c r="BH112" s="1067"/>
      <c r="BI112" s="1067"/>
      <c r="BJ112" s="1067"/>
      <c r="BK112" s="1067"/>
      <c r="BL112" s="1067"/>
      <c r="BM112" s="1067"/>
      <c r="BN112" s="1067"/>
      <c r="BO112" s="1067"/>
      <c r="BP112" s="1067"/>
      <c r="BQ112" s="1067"/>
      <c r="BR112" s="1067"/>
      <c r="BS112" s="1067"/>
      <c r="BT112" s="1067"/>
      <c r="BU112" s="1067"/>
      <c r="BV112" s="1067"/>
      <c r="BW112" s="1067"/>
      <c r="BX112" s="1067"/>
      <c r="BY112" s="1067"/>
      <c r="BZ112" s="1067"/>
      <c r="CA112" s="1067"/>
      <c r="CB112" s="1067"/>
      <c r="CC112" s="1067"/>
      <c r="CD112" s="1067"/>
      <c r="CE112" s="1067"/>
      <c r="CF112" s="1067"/>
      <c r="CG112" s="1067"/>
      <c r="CH112" s="1067"/>
      <c r="CI112" s="1067"/>
      <c r="CJ112" s="1067"/>
      <c r="CK112" s="1067"/>
      <c r="CL112" s="1067"/>
      <c r="CM112" s="1067"/>
      <c r="CN112" s="1067"/>
      <c r="CO112" s="1067"/>
      <c r="CP112" s="1067"/>
      <c r="CQ112" s="1067"/>
      <c r="CR112" s="1067"/>
      <c r="CS112" s="1067"/>
      <c r="CT112" s="1067"/>
      <c r="CU112" s="1067"/>
      <c r="CV112" s="1067"/>
      <c r="CW112" s="1067"/>
      <c r="CX112" s="1067"/>
      <c r="CY112" s="1067"/>
      <c r="CZ112" s="1067"/>
      <c r="DA112" s="1067"/>
      <c r="DB112" s="1067"/>
      <c r="DC112" s="1067"/>
      <c r="DD112" s="1067"/>
      <c r="DE112" s="1067"/>
      <c r="DF112" s="1067"/>
      <c r="DG112" s="1067"/>
      <c r="DH112" s="1067"/>
      <c r="DI112" s="1067"/>
      <c r="DJ112" s="1067"/>
      <c r="DK112" s="1067"/>
      <c r="DL112" s="1067"/>
      <c r="DM112" s="1067"/>
      <c r="DN112" s="1067"/>
      <c r="DO112" s="1067"/>
      <c r="DP112" s="1067"/>
      <c r="DQ112" s="1067"/>
      <c r="DR112" s="1067"/>
      <c r="DS112" s="1067"/>
      <c r="DT112" s="1067"/>
      <c r="DU112" s="1067"/>
      <c r="DV112" s="1067"/>
      <c r="DW112" s="1067"/>
      <c r="DX112" s="1067"/>
      <c r="DY112" s="1067"/>
      <c r="DZ112" s="1067"/>
      <c r="EA112" s="1067"/>
      <c r="EB112" s="1067"/>
      <c r="EC112" s="1067"/>
      <c r="ED112" s="1067"/>
      <c r="EE112" s="1067"/>
      <c r="EF112" s="1067"/>
      <c r="EG112" s="1067"/>
      <c r="EH112" s="1067"/>
      <c r="EI112" s="1067"/>
      <c r="EJ112" s="1067"/>
      <c r="EK112" s="1067"/>
      <c r="EL112" s="1067"/>
      <c r="EM112" s="1067"/>
      <c r="EN112" s="1067"/>
      <c r="EO112" s="1067"/>
      <c r="EP112" s="1067"/>
      <c r="EQ112" s="1067"/>
      <c r="ER112" s="1067"/>
      <c r="ES112" s="1067"/>
      <c r="ET112" s="1067"/>
      <c r="EU112" s="1067"/>
      <c r="EV112" s="1067"/>
      <c r="EW112" s="1067"/>
      <c r="EX112" s="1067"/>
      <c r="EY112" s="1067"/>
      <c r="EZ112" s="1067"/>
      <c r="FA112" s="1067"/>
      <c r="FB112" s="1067"/>
      <c r="FC112" s="1067"/>
      <c r="FD112" s="1067"/>
      <c r="FE112" s="1067"/>
      <c r="FF112" s="1067"/>
      <c r="FG112" s="1067"/>
      <c r="FH112" s="1067"/>
      <c r="FI112" s="1067"/>
      <c r="FJ112" s="1067"/>
      <c r="FK112" s="1067"/>
      <c r="FL112" s="1067"/>
      <c r="FM112" s="1067"/>
      <c r="FN112" s="1067"/>
      <c r="FO112" s="1067"/>
      <c r="FP112" s="1067"/>
      <c r="FQ112" s="1067"/>
      <c r="FR112" s="1067"/>
      <c r="FS112" s="1067"/>
      <c r="FT112" s="1067"/>
      <c r="FU112" s="1067"/>
      <c r="FV112" s="1067"/>
      <c r="FW112" s="1067"/>
      <c r="FX112" s="1067"/>
      <c r="FY112" s="1067"/>
      <c r="FZ112" s="1067"/>
      <c r="GA112" s="1067"/>
      <c r="GB112" s="1067"/>
      <c r="GC112" s="1067"/>
      <c r="GD112" s="1067"/>
      <c r="GE112" s="1067"/>
      <c r="GF112" s="1067"/>
      <c r="GG112" s="1067"/>
      <c r="GH112" s="1067"/>
      <c r="GI112" s="1067"/>
      <c r="GJ112" s="1067"/>
      <c r="GK112" s="1067"/>
      <c r="GL112" s="1067"/>
      <c r="GM112" s="1067"/>
      <c r="GN112" s="1067"/>
      <c r="GO112" s="1067"/>
      <c r="GP112" s="1067"/>
      <c r="GQ112" s="1067"/>
      <c r="GR112" s="1067"/>
      <c r="GS112" s="1067"/>
      <c r="GT112" s="1067"/>
      <c r="GU112" s="1067"/>
      <c r="GV112" s="1067"/>
      <c r="GW112" s="1067"/>
      <c r="GX112" s="1067"/>
      <c r="GY112" s="1067"/>
      <c r="GZ112" s="1067"/>
      <c r="HA112" s="1067"/>
      <c r="HB112" s="1067"/>
      <c r="HC112" s="1067"/>
      <c r="HD112" s="1067"/>
      <c r="HE112" s="1067"/>
      <c r="HF112" s="1067"/>
      <c r="HG112" s="1067"/>
      <c r="HH112" s="1067"/>
      <c r="HI112" s="1067"/>
      <c r="HJ112" s="1067"/>
      <c r="HK112" s="1067"/>
      <c r="HL112" s="1067"/>
      <c r="HM112" s="1067"/>
      <c r="HN112" s="1067"/>
      <c r="HO112" s="1067"/>
      <c r="HP112" s="1067"/>
      <c r="HQ112" s="1067"/>
      <c r="HR112" s="1067"/>
      <c r="HS112" s="1067"/>
      <c r="HT112" s="1067"/>
      <c r="HU112" s="1067"/>
      <c r="HV112" s="1067"/>
      <c r="HW112" s="1067"/>
      <c r="HX112" s="1067"/>
      <c r="HY112" s="1067"/>
      <c r="HZ112" s="1067"/>
      <c r="IA112" s="1067"/>
      <c r="IB112" s="1067"/>
      <c r="IC112" s="1067"/>
      <c r="ID112" s="1067"/>
      <c r="IE112" s="1067"/>
      <c r="IF112" s="1067"/>
      <c r="IG112" s="1067"/>
      <c r="IH112" s="1067"/>
    </row>
    <row r="113" spans="1:242" ht="38.25">
      <c r="A113" s="609"/>
      <c r="B113" s="609" t="s">
        <v>245</v>
      </c>
      <c r="C113" s="771" t="s">
        <v>122</v>
      </c>
      <c r="D113" s="785" t="s">
        <v>472</v>
      </c>
      <c r="E113" s="910" t="s">
        <v>115</v>
      </c>
      <c r="F113" s="780" t="s">
        <v>361</v>
      </c>
      <c r="G113" s="604" t="s">
        <v>558</v>
      </c>
      <c r="H113" s="572"/>
      <c r="I113" s="1100">
        <v>2</v>
      </c>
      <c r="J113" s="1100">
        <v>2</v>
      </c>
      <c r="K113" s="1001" t="s">
        <v>444</v>
      </c>
      <c r="L113" s="970" t="s">
        <v>372</v>
      </c>
      <c r="M113" s="822"/>
      <c r="N113" s="971"/>
      <c r="O113" s="971">
        <v>18</v>
      </c>
      <c r="P113" s="1123"/>
      <c r="Q113" s="1156" t="s">
        <v>615</v>
      </c>
      <c r="R113" s="1156" t="s">
        <v>617</v>
      </c>
      <c r="S113" s="1186">
        <v>1</v>
      </c>
      <c r="T113" s="1179" t="s">
        <v>171</v>
      </c>
      <c r="U113" s="1179"/>
      <c r="V113" s="1179"/>
      <c r="W113" s="1178">
        <v>1</v>
      </c>
      <c r="X113" s="1179" t="s">
        <v>174</v>
      </c>
      <c r="Y113" s="1179" t="s">
        <v>172</v>
      </c>
      <c r="Z113" s="1179" t="s">
        <v>236</v>
      </c>
      <c r="AA113" s="925">
        <v>1</v>
      </c>
      <c r="AB113" s="922" t="s">
        <v>174</v>
      </c>
      <c r="AC113" s="922" t="s">
        <v>172</v>
      </c>
      <c r="AD113" s="922" t="s">
        <v>236</v>
      </c>
      <c r="AE113" s="651">
        <v>1</v>
      </c>
      <c r="AF113" s="647" t="s">
        <v>174</v>
      </c>
      <c r="AG113" s="647" t="s">
        <v>172</v>
      </c>
      <c r="AH113" s="647" t="s">
        <v>236</v>
      </c>
      <c r="AI113" s="875" t="s">
        <v>519</v>
      </c>
    </row>
    <row r="114" spans="1:242" ht="42" customHeight="1">
      <c r="A114" s="609"/>
      <c r="B114" s="609" t="s">
        <v>246</v>
      </c>
      <c r="C114" s="771" t="s">
        <v>123</v>
      </c>
      <c r="D114" s="785" t="s">
        <v>472</v>
      </c>
      <c r="E114" s="910" t="s">
        <v>115</v>
      </c>
      <c r="F114" s="781"/>
      <c r="G114" s="595" t="s">
        <v>558</v>
      </c>
      <c r="H114" s="572"/>
      <c r="I114" s="1100">
        <v>2</v>
      </c>
      <c r="J114" s="1100">
        <v>2</v>
      </c>
      <c r="K114" s="1001" t="s">
        <v>448</v>
      </c>
      <c r="L114" s="970" t="s">
        <v>372</v>
      </c>
      <c r="M114" s="822"/>
      <c r="N114" s="971"/>
      <c r="O114" s="971">
        <v>18</v>
      </c>
      <c r="P114" s="1123"/>
      <c r="Q114" s="1156" t="s">
        <v>615</v>
      </c>
      <c r="R114" s="1156" t="s">
        <v>617</v>
      </c>
      <c r="S114" s="1186">
        <v>1</v>
      </c>
      <c r="T114" s="1179" t="s">
        <v>171</v>
      </c>
      <c r="U114" s="1179"/>
      <c r="V114" s="1179"/>
      <c r="W114" s="1178">
        <v>1</v>
      </c>
      <c r="X114" s="1179" t="s">
        <v>174</v>
      </c>
      <c r="Y114" s="1179" t="s">
        <v>172</v>
      </c>
      <c r="Z114" s="1179" t="s">
        <v>235</v>
      </c>
      <c r="AA114" s="925">
        <v>1</v>
      </c>
      <c r="AB114" s="922" t="s">
        <v>174</v>
      </c>
      <c r="AC114" s="922" t="s">
        <v>172</v>
      </c>
      <c r="AD114" s="922" t="s">
        <v>235</v>
      </c>
      <c r="AE114" s="651">
        <v>1</v>
      </c>
      <c r="AF114" s="647" t="s">
        <v>174</v>
      </c>
      <c r="AG114" s="647" t="s">
        <v>172</v>
      </c>
      <c r="AH114" s="647" t="s">
        <v>235</v>
      </c>
      <c r="AI114" s="875" t="s">
        <v>520</v>
      </c>
    </row>
    <row r="115" spans="1:242" ht="30.75" customHeight="1">
      <c r="A115" s="609"/>
      <c r="B115" s="609" t="s">
        <v>247</v>
      </c>
      <c r="C115" s="771" t="s">
        <v>124</v>
      </c>
      <c r="D115" s="785" t="s">
        <v>473</v>
      </c>
      <c r="E115" s="910" t="s">
        <v>115</v>
      </c>
      <c r="F115" s="781"/>
      <c r="G115" s="595" t="s">
        <v>558</v>
      </c>
      <c r="H115" s="572"/>
      <c r="I115" s="1100">
        <v>3</v>
      </c>
      <c r="J115" s="1100">
        <v>3</v>
      </c>
      <c r="K115" s="1003" t="s">
        <v>592</v>
      </c>
      <c r="L115" s="1032" t="s">
        <v>593</v>
      </c>
      <c r="M115" s="822"/>
      <c r="N115" s="971"/>
      <c r="O115" s="971">
        <v>24</v>
      </c>
      <c r="P115" s="1123"/>
      <c r="Q115" s="1156" t="s">
        <v>615</v>
      </c>
      <c r="R115" s="1156" t="s">
        <v>617</v>
      </c>
      <c r="S115" s="1186">
        <v>1</v>
      </c>
      <c r="T115" s="1179" t="s">
        <v>171</v>
      </c>
      <c r="U115" s="1179"/>
      <c r="V115" s="1179"/>
      <c r="W115" s="1178">
        <v>1</v>
      </c>
      <c r="X115" s="1179" t="s">
        <v>174</v>
      </c>
      <c r="Y115" s="1179" t="s">
        <v>172</v>
      </c>
      <c r="Z115" s="1179" t="s">
        <v>236</v>
      </c>
      <c r="AA115" s="925">
        <v>1</v>
      </c>
      <c r="AB115" s="922" t="s">
        <v>174</v>
      </c>
      <c r="AC115" s="922" t="s">
        <v>172</v>
      </c>
      <c r="AD115" s="922" t="s">
        <v>236</v>
      </c>
      <c r="AE115" s="651">
        <v>1</v>
      </c>
      <c r="AF115" s="647" t="s">
        <v>174</v>
      </c>
      <c r="AG115" s="647" t="s">
        <v>172</v>
      </c>
      <c r="AH115" s="647" t="s">
        <v>236</v>
      </c>
      <c r="AI115" s="875" t="s">
        <v>521</v>
      </c>
    </row>
    <row r="116" spans="1:242" ht="42" customHeight="1">
      <c r="A116" s="609"/>
      <c r="B116" s="609" t="s">
        <v>248</v>
      </c>
      <c r="C116" s="771" t="s">
        <v>125</v>
      </c>
      <c r="D116" s="785"/>
      <c r="E116" s="910" t="s">
        <v>115</v>
      </c>
      <c r="F116" s="781"/>
      <c r="G116" s="595" t="s">
        <v>558</v>
      </c>
      <c r="H116" s="572"/>
      <c r="I116" s="1100">
        <v>3</v>
      </c>
      <c r="J116" s="1100">
        <v>3</v>
      </c>
      <c r="K116" s="1001" t="s">
        <v>447</v>
      </c>
      <c r="L116" s="970" t="s">
        <v>372</v>
      </c>
      <c r="M116" s="822"/>
      <c r="N116" s="971"/>
      <c r="O116" s="971">
        <v>24</v>
      </c>
      <c r="P116" s="1123"/>
      <c r="Q116" s="1156" t="s">
        <v>615</v>
      </c>
      <c r="R116" s="1156" t="s">
        <v>617</v>
      </c>
      <c r="S116" s="1186">
        <v>1</v>
      </c>
      <c r="T116" s="1179" t="s">
        <v>171</v>
      </c>
      <c r="U116" s="1179"/>
      <c r="V116" s="1179"/>
      <c r="W116" s="1178">
        <v>1</v>
      </c>
      <c r="X116" s="1179" t="s">
        <v>174</v>
      </c>
      <c r="Y116" s="1179" t="s">
        <v>172</v>
      </c>
      <c r="Z116" s="1179" t="s">
        <v>235</v>
      </c>
      <c r="AA116" s="925">
        <v>1</v>
      </c>
      <c r="AB116" s="922" t="s">
        <v>174</v>
      </c>
      <c r="AC116" s="922" t="s">
        <v>172</v>
      </c>
      <c r="AD116" s="922" t="s">
        <v>235</v>
      </c>
      <c r="AE116" s="651">
        <v>1</v>
      </c>
      <c r="AF116" s="647" t="s">
        <v>174</v>
      </c>
      <c r="AG116" s="647" t="s">
        <v>172</v>
      </c>
      <c r="AH116" s="647" t="s">
        <v>235</v>
      </c>
      <c r="AI116" s="875" t="s">
        <v>522</v>
      </c>
    </row>
    <row r="117" spans="1:242" s="751" customFormat="1" ht="36" customHeight="1">
      <c r="A117" s="664" t="s">
        <v>362</v>
      </c>
      <c r="B117" s="664" t="s">
        <v>252</v>
      </c>
      <c r="C117" s="665" t="s">
        <v>317</v>
      </c>
      <c r="D117" s="841"/>
      <c r="E117" s="664" t="s">
        <v>571</v>
      </c>
      <c r="F117" s="666"/>
      <c r="G117" s="667"/>
      <c r="H117" s="779" t="s">
        <v>303</v>
      </c>
      <c r="I117" s="669">
        <v>3</v>
      </c>
      <c r="J117" s="669">
        <v>3</v>
      </c>
      <c r="K117" s="821"/>
      <c r="L117" s="821"/>
      <c r="M117" s="821"/>
      <c r="N117" s="963"/>
      <c r="O117" s="963"/>
      <c r="P117" s="1126"/>
      <c r="Q117" s="1150"/>
      <c r="R117" s="1150"/>
      <c r="S117" s="1141"/>
      <c r="T117" s="671"/>
      <c r="U117" s="671"/>
      <c r="V117" s="671"/>
      <c r="W117" s="670"/>
      <c r="X117" s="671"/>
      <c r="Y117" s="671"/>
      <c r="Z117" s="671"/>
      <c r="AA117" s="670"/>
      <c r="AB117" s="671"/>
      <c r="AC117" s="671"/>
      <c r="AD117" s="671"/>
      <c r="AE117" s="670"/>
      <c r="AF117" s="671"/>
      <c r="AG117" s="671"/>
      <c r="AH117" s="671"/>
      <c r="AI117" s="874"/>
      <c r="AJ117" s="750"/>
      <c r="AK117" s="750"/>
      <c r="AL117" s="750"/>
      <c r="AM117" s="750"/>
      <c r="AN117" s="750"/>
      <c r="AO117" s="750"/>
      <c r="AP117" s="750"/>
      <c r="AQ117" s="750"/>
      <c r="AR117" s="750"/>
      <c r="AS117" s="750"/>
      <c r="AT117" s="750"/>
      <c r="AU117" s="750"/>
      <c r="AV117" s="750"/>
      <c r="AW117" s="750"/>
      <c r="AX117" s="750"/>
      <c r="AY117" s="750"/>
      <c r="AZ117" s="750"/>
      <c r="BA117" s="750"/>
      <c r="BB117" s="750"/>
      <c r="BC117" s="750"/>
      <c r="BD117" s="750"/>
      <c r="BE117" s="750"/>
      <c r="BF117" s="750"/>
      <c r="BG117" s="750"/>
      <c r="BH117" s="750"/>
      <c r="BI117" s="750"/>
      <c r="BJ117" s="750"/>
      <c r="BK117" s="750"/>
      <c r="BL117" s="750"/>
      <c r="BM117" s="750"/>
      <c r="BN117" s="750"/>
      <c r="BO117" s="750"/>
      <c r="BP117" s="750"/>
      <c r="BQ117" s="750"/>
      <c r="BR117" s="750"/>
      <c r="BS117" s="750"/>
      <c r="BT117" s="750"/>
      <c r="BU117" s="750"/>
      <c r="BV117" s="750"/>
      <c r="BW117" s="750"/>
      <c r="BX117" s="750"/>
      <c r="BY117" s="750"/>
      <c r="BZ117" s="750"/>
      <c r="CA117" s="750"/>
      <c r="CB117" s="750"/>
      <c r="CC117" s="750"/>
      <c r="CD117" s="750"/>
      <c r="CE117" s="750"/>
      <c r="CF117" s="750"/>
      <c r="CG117" s="750"/>
      <c r="CH117" s="750"/>
      <c r="CI117" s="750"/>
      <c r="CJ117" s="750"/>
      <c r="CK117" s="750"/>
      <c r="CL117" s="750"/>
      <c r="CM117" s="750"/>
      <c r="CN117" s="750"/>
      <c r="CO117" s="750"/>
      <c r="CP117" s="750"/>
      <c r="CQ117" s="750"/>
      <c r="CR117" s="750"/>
      <c r="CS117" s="750"/>
      <c r="CT117" s="750"/>
      <c r="CU117" s="750"/>
      <c r="CV117" s="750"/>
      <c r="CW117" s="750"/>
      <c r="CX117" s="750"/>
      <c r="CY117" s="750"/>
      <c r="CZ117" s="750"/>
      <c r="DA117" s="750"/>
      <c r="DB117" s="750"/>
      <c r="DC117" s="750"/>
      <c r="DD117" s="750"/>
      <c r="DE117" s="750"/>
      <c r="DF117" s="750"/>
      <c r="DG117" s="750"/>
      <c r="DH117" s="750"/>
      <c r="DI117" s="750"/>
      <c r="DJ117" s="750"/>
      <c r="DK117" s="750"/>
      <c r="DL117" s="750"/>
      <c r="DM117" s="750"/>
      <c r="DN117" s="750"/>
      <c r="DO117" s="750"/>
      <c r="DP117" s="750"/>
      <c r="DQ117" s="750"/>
      <c r="DR117" s="750"/>
      <c r="DS117" s="750"/>
      <c r="DT117" s="750"/>
      <c r="DU117" s="750"/>
      <c r="DV117" s="750"/>
      <c r="DW117" s="750"/>
      <c r="DX117" s="750"/>
      <c r="DY117" s="750"/>
      <c r="DZ117" s="750"/>
      <c r="EA117" s="750"/>
      <c r="EB117" s="750"/>
      <c r="EC117" s="750"/>
      <c r="ED117" s="750"/>
      <c r="EE117" s="750"/>
      <c r="EF117" s="750"/>
      <c r="EG117" s="750"/>
      <c r="EH117" s="750"/>
      <c r="EI117" s="750"/>
      <c r="EJ117" s="750"/>
      <c r="EK117" s="750"/>
      <c r="EL117" s="750"/>
      <c r="EM117" s="750"/>
      <c r="EN117" s="750"/>
      <c r="EO117" s="750"/>
      <c r="EP117" s="750"/>
      <c r="EQ117" s="750"/>
      <c r="ER117" s="750"/>
      <c r="ES117" s="750"/>
      <c r="ET117" s="750"/>
      <c r="EU117" s="750"/>
      <c r="EV117" s="750"/>
      <c r="EW117" s="750"/>
      <c r="EX117" s="750"/>
      <c r="EY117" s="750"/>
      <c r="EZ117" s="750"/>
      <c r="FA117" s="750"/>
      <c r="FB117" s="750"/>
      <c r="FC117" s="750"/>
      <c r="FD117" s="750"/>
      <c r="FE117" s="750"/>
      <c r="FF117" s="750"/>
      <c r="FG117" s="750"/>
      <c r="FH117" s="750"/>
      <c r="FI117" s="750"/>
      <c r="FJ117" s="750"/>
      <c r="FK117" s="750"/>
      <c r="FL117" s="750"/>
      <c r="FM117" s="750"/>
      <c r="FN117" s="750"/>
      <c r="FO117" s="750"/>
      <c r="FP117" s="750"/>
      <c r="FQ117" s="750"/>
      <c r="FR117" s="750"/>
      <c r="FS117" s="750"/>
      <c r="FT117" s="750"/>
      <c r="FU117" s="750"/>
      <c r="FV117" s="750"/>
      <c r="FW117" s="750"/>
      <c r="FX117" s="750"/>
      <c r="FY117" s="750"/>
      <c r="FZ117" s="750"/>
      <c r="GA117" s="750"/>
      <c r="GB117" s="750"/>
      <c r="GC117" s="750"/>
      <c r="GD117" s="750"/>
      <c r="GE117" s="750"/>
      <c r="GF117" s="750"/>
      <c r="GG117" s="750"/>
      <c r="GH117" s="750"/>
      <c r="GI117" s="750"/>
      <c r="GJ117" s="750"/>
      <c r="GK117" s="750"/>
      <c r="GL117" s="750"/>
      <c r="GM117" s="750"/>
      <c r="GN117" s="750"/>
      <c r="GO117" s="750"/>
      <c r="GP117" s="750"/>
      <c r="GQ117" s="750"/>
      <c r="GR117" s="750"/>
      <c r="GS117" s="750"/>
      <c r="GT117" s="750"/>
      <c r="GU117" s="750"/>
      <c r="GV117" s="750"/>
      <c r="GW117" s="750"/>
      <c r="GX117" s="750"/>
      <c r="GY117" s="750"/>
      <c r="GZ117" s="750"/>
      <c r="HA117" s="750"/>
      <c r="HB117" s="750"/>
      <c r="HC117" s="750"/>
      <c r="HD117" s="750"/>
      <c r="HE117" s="750"/>
      <c r="HF117" s="750"/>
      <c r="HG117" s="750"/>
      <c r="HH117" s="750"/>
      <c r="HI117" s="750"/>
      <c r="HJ117" s="750"/>
      <c r="HK117" s="750"/>
      <c r="HL117" s="750"/>
      <c r="HM117" s="750"/>
      <c r="HN117" s="750"/>
      <c r="HO117" s="750"/>
      <c r="HP117" s="750"/>
      <c r="HQ117" s="750"/>
      <c r="HR117" s="750"/>
      <c r="HS117" s="750"/>
      <c r="HT117" s="750"/>
      <c r="HU117" s="750"/>
      <c r="HV117" s="750"/>
      <c r="HW117" s="750"/>
      <c r="HX117" s="750"/>
      <c r="HY117" s="750"/>
      <c r="HZ117" s="750"/>
      <c r="IA117" s="750"/>
      <c r="IB117" s="750"/>
      <c r="IC117" s="750"/>
      <c r="ID117" s="750"/>
      <c r="IE117" s="750"/>
      <c r="IF117" s="750"/>
      <c r="IG117" s="750"/>
      <c r="IH117" s="750"/>
    </row>
    <row r="118" spans="1:242" ht="24" customHeight="1">
      <c r="A118" s="609"/>
      <c r="B118" s="1104" t="s">
        <v>250</v>
      </c>
      <c r="C118" s="1105" t="s">
        <v>580</v>
      </c>
      <c r="D118" s="785" t="s">
        <v>250</v>
      </c>
      <c r="E118" s="785" t="s">
        <v>367</v>
      </c>
      <c r="F118" s="780" t="s">
        <v>612</v>
      </c>
      <c r="G118" s="612" t="s">
        <v>558</v>
      </c>
      <c r="H118" s="572"/>
      <c r="I118" s="1100" t="s">
        <v>80</v>
      </c>
      <c r="J118" s="1100" t="s">
        <v>80</v>
      </c>
      <c r="K118" s="1002" t="s">
        <v>446</v>
      </c>
      <c r="L118" s="970" t="str">
        <f>"08"</f>
        <v>08</v>
      </c>
      <c r="M118" s="822"/>
      <c r="N118" s="971"/>
      <c r="O118" s="971">
        <v>24</v>
      </c>
      <c r="P118" s="1123"/>
      <c r="Q118" s="1156" t="s">
        <v>615</v>
      </c>
      <c r="R118" s="1156" t="s">
        <v>617</v>
      </c>
      <c r="S118" s="1186">
        <v>1</v>
      </c>
      <c r="T118" s="1179" t="s">
        <v>171</v>
      </c>
      <c r="U118" s="1179"/>
      <c r="V118" s="1179"/>
      <c r="W118" s="1178">
        <v>1</v>
      </c>
      <c r="X118" s="1179" t="s">
        <v>174</v>
      </c>
      <c r="Y118" s="1179" t="s">
        <v>172</v>
      </c>
      <c r="Z118" s="1179" t="s">
        <v>236</v>
      </c>
      <c r="AA118" s="925">
        <v>1</v>
      </c>
      <c r="AB118" s="922" t="s">
        <v>174</v>
      </c>
      <c r="AC118" s="922" t="s">
        <v>172</v>
      </c>
      <c r="AD118" s="922" t="s">
        <v>236</v>
      </c>
      <c r="AE118" s="651">
        <v>1</v>
      </c>
      <c r="AF118" s="647" t="s">
        <v>174</v>
      </c>
      <c r="AG118" s="647" t="s">
        <v>172</v>
      </c>
      <c r="AH118" s="647" t="s">
        <v>236</v>
      </c>
      <c r="AI118" s="875" t="s">
        <v>523</v>
      </c>
    </row>
    <row r="119" spans="1:242" ht="102.75" customHeight="1">
      <c r="A119" s="609"/>
      <c r="B119" s="609" t="s">
        <v>363</v>
      </c>
      <c r="C119" s="770" t="s">
        <v>569</v>
      </c>
      <c r="D119" s="785" t="s">
        <v>476</v>
      </c>
      <c r="E119" s="785" t="s">
        <v>367</v>
      </c>
      <c r="F119" s="780" t="s">
        <v>575</v>
      </c>
      <c r="G119" s="612" t="s">
        <v>582</v>
      </c>
      <c r="H119" s="572"/>
      <c r="I119" s="1100" t="s">
        <v>80</v>
      </c>
      <c r="J119" s="1100" t="s">
        <v>80</v>
      </c>
      <c r="K119" s="1008" t="s">
        <v>566</v>
      </c>
      <c r="L119" s="970">
        <v>22</v>
      </c>
      <c r="M119" s="822"/>
      <c r="N119" s="971">
        <v>18</v>
      </c>
      <c r="O119" s="941"/>
      <c r="P119" s="1123"/>
      <c r="Q119" s="1157" t="s">
        <v>618</v>
      </c>
      <c r="R119" s="1157" t="s">
        <v>619</v>
      </c>
      <c r="S119" s="1182" t="s">
        <v>567</v>
      </c>
      <c r="T119" s="1179" t="s">
        <v>251</v>
      </c>
      <c r="U119" s="1179" t="s">
        <v>172</v>
      </c>
      <c r="V119" s="1179" t="s">
        <v>568</v>
      </c>
      <c r="W119" s="1178">
        <v>1</v>
      </c>
      <c r="X119" s="1179" t="s">
        <v>174</v>
      </c>
      <c r="Y119" s="1179" t="s">
        <v>241</v>
      </c>
      <c r="Z119" s="1179" t="s">
        <v>235</v>
      </c>
      <c r="AA119" s="922" t="s">
        <v>237</v>
      </c>
      <c r="AB119" s="922" t="s">
        <v>174</v>
      </c>
      <c r="AC119" s="922" t="s">
        <v>241</v>
      </c>
      <c r="AD119" s="922" t="s">
        <v>235</v>
      </c>
      <c r="AE119" s="647" t="s">
        <v>237</v>
      </c>
      <c r="AF119" s="647" t="s">
        <v>174</v>
      </c>
      <c r="AG119" s="647" t="s">
        <v>241</v>
      </c>
      <c r="AH119" s="647" t="s">
        <v>235</v>
      </c>
      <c r="AI119" s="875" t="s">
        <v>526</v>
      </c>
    </row>
    <row r="120" spans="1:242" ht="24" customHeight="1">
      <c r="A120" s="609"/>
      <c r="B120" s="609" t="s">
        <v>278</v>
      </c>
      <c r="C120" s="771" t="s">
        <v>570</v>
      </c>
      <c r="D120" s="785" t="s">
        <v>477</v>
      </c>
      <c r="E120" s="785" t="s">
        <v>367</v>
      </c>
      <c r="F120" s="780" t="s">
        <v>364</v>
      </c>
      <c r="G120" s="611" t="s">
        <v>558</v>
      </c>
      <c r="H120" s="572"/>
      <c r="I120" s="1100" t="s">
        <v>80</v>
      </c>
      <c r="J120" s="1100" t="s">
        <v>80</v>
      </c>
      <c r="K120" s="970" t="s">
        <v>447</v>
      </c>
      <c r="L120" s="970" t="s">
        <v>373</v>
      </c>
      <c r="M120" s="822"/>
      <c r="N120" s="971"/>
      <c r="O120" s="971">
        <v>18</v>
      </c>
      <c r="P120" s="1123"/>
      <c r="Q120" s="1156" t="s">
        <v>615</v>
      </c>
      <c r="R120" s="1156" t="s">
        <v>617</v>
      </c>
      <c r="S120" s="1186">
        <v>1</v>
      </c>
      <c r="T120" s="1187" t="s">
        <v>171</v>
      </c>
      <c r="U120" s="1187"/>
      <c r="V120" s="1187"/>
      <c r="W120" s="1178">
        <v>1</v>
      </c>
      <c r="X120" s="1181" t="s">
        <v>174</v>
      </c>
      <c r="Y120" s="1181" t="s">
        <v>241</v>
      </c>
      <c r="Z120" s="1181" t="s">
        <v>236</v>
      </c>
      <c r="AA120" s="925">
        <v>1</v>
      </c>
      <c r="AB120" s="923" t="s">
        <v>174</v>
      </c>
      <c r="AC120" s="923" t="s">
        <v>241</v>
      </c>
      <c r="AD120" s="923" t="s">
        <v>236</v>
      </c>
      <c r="AE120" s="651">
        <v>1</v>
      </c>
      <c r="AF120" s="649" t="s">
        <v>174</v>
      </c>
      <c r="AG120" s="649" t="s">
        <v>241</v>
      </c>
      <c r="AH120" s="649" t="s">
        <v>236</v>
      </c>
      <c r="AI120" s="875" t="s">
        <v>527</v>
      </c>
    </row>
    <row r="121" spans="1:242" s="751" customFormat="1" ht="36" customHeight="1">
      <c r="A121" s="664" t="s">
        <v>614</v>
      </c>
      <c r="B121" s="664" t="s">
        <v>319</v>
      </c>
      <c r="C121" s="665" t="s">
        <v>318</v>
      </c>
      <c r="D121" s="841"/>
      <c r="E121" s="664" t="s">
        <v>571</v>
      </c>
      <c r="F121" s="666"/>
      <c r="G121" s="667"/>
      <c r="H121" s="779" t="s">
        <v>303</v>
      </c>
      <c r="I121" s="669">
        <v>3</v>
      </c>
      <c r="J121" s="669">
        <v>3</v>
      </c>
      <c r="K121" s="821"/>
      <c r="L121" s="821"/>
      <c r="M121" s="821"/>
      <c r="N121" s="963"/>
      <c r="O121" s="963"/>
      <c r="P121" s="1126"/>
      <c r="Q121" s="1150"/>
      <c r="R121" s="1150"/>
      <c r="S121" s="1141"/>
      <c r="T121" s="671"/>
      <c r="U121" s="671"/>
      <c r="V121" s="671"/>
      <c r="W121" s="670"/>
      <c r="X121" s="671"/>
      <c r="Y121" s="671"/>
      <c r="Z121" s="671"/>
      <c r="AA121" s="670"/>
      <c r="AB121" s="671"/>
      <c r="AC121" s="671"/>
      <c r="AD121" s="671"/>
      <c r="AE121" s="670"/>
      <c r="AF121" s="671"/>
      <c r="AG121" s="671"/>
      <c r="AH121" s="671"/>
      <c r="AI121" s="874"/>
      <c r="AJ121" s="750"/>
      <c r="AK121" s="750"/>
      <c r="AL121" s="750"/>
      <c r="AM121" s="750"/>
      <c r="AN121" s="750"/>
      <c r="AO121" s="750"/>
      <c r="AP121" s="750"/>
      <c r="AQ121" s="750"/>
      <c r="AR121" s="750"/>
      <c r="AS121" s="750"/>
      <c r="AT121" s="750"/>
      <c r="AU121" s="750"/>
      <c r="AV121" s="750"/>
      <c r="AW121" s="750"/>
      <c r="AX121" s="750"/>
      <c r="AY121" s="750"/>
      <c r="AZ121" s="750"/>
      <c r="BA121" s="750"/>
      <c r="BB121" s="750"/>
      <c r="BC121" s="750"/>
      <c r="BD121" s="750"/>
      <c r="BE121" s="750"/>
      <c r="BF121" s="750"/>
      <c r="BG121" s="750"/>
      <c r="BH121" s="750"/>
      <c r="BI121" s="750"/>
      <c r="BJ121" s="750"/>
      <c r="BK121" s="750"/>
      <c r="BL121" s="750"/>
      <c r="BM121" s="750"/>
      <c r="BN121" s="750"/>
      <c r="BO121" s="750"/>
      <c r="BP121" s="750"/>
      <c r="BQ121" s="750"/>
      <c r="BR121" s="750"/>
      <c r="BS121" s="750"/>
      <c r="BT121" s="750"/>
      <c r="BU121" s="750"/>
      <c r="BV121" s="750"/>
      <c r="BW121" s="750"/>
      <c r="BX121" s="750"/>
      <c r="BY121" s="750"/>
      <c r="BZ121" s="750"/>
      <c r="CA121" s="750"/>
      <c r="CB121" s="750"/>
      <c r="CC121" s="750"/>
      <c r="CD121" s="750"/>
      <c r="CE121" s="750"/>
      <c r="CF121" s="750"/>
      <c r="CG121" s="750"/>
      <c r="CH121" s="750"/>
      <c r="CI121" s="750"/>
      <c r="CJ121" s="750"/>
      <c r="CK121" s="750"/>
      <c r="CL121" s="750"/>
      <c r="CM121" s="750"/>
      <c r="CN121" s="750"/>
      <c r="CO121" s="750"/>
      <c r="CP121" s="750"/>
      <c r="CQ121" s="750"/>
      <c r="CR121" s="750"/>
      <c r="CS121" s="750"/>
      <c r="CT121" s="750"/>
      <c r="CU121" s="750"/>
      <c r="CV121" s="750"/>
      <c r="CW121" s="750"/>
      <c r="CX121" s="750"/>
      <c r="CY121" s="750"/>
      <c r="CZ121" s="750"/>
      <c r="DA121" s="750"/>
      <c r="DB121" s="750"/>
      <c r="DC121" s="750"/>
      <c r="DD121" s="750"/>
      <c r="DE121" s="750"/>
      <c r="DF121" s="750"/>
      <c r="DG121" s="750"/>
      <c r="DH121" s="750"/>
      <c r="DI121" s="750"/>
      <c r="DJ121" s="750"/>
      <c r="DK121" s="750"/>
      <c r="DL121" s="750"/>
      <c r="DM121" s="750"/>
      <c r="DN121" s="750"/>
      <c r="DO121" s="750"/>
      <c r="DP121" s="750"/>
      <c r="DQ121" s="750"/>
      <c r="DR121" s="750"/>
      <c r="DS121" s="750"/>
      <c r="DT121" s="750"/>
      <c r="DU121" s="750"/>
      <c r="DV121" s="750"/>
      <c r="DW121" s="750"/>
      <c r="DX121" s="750"/>
      <c r="DY121" s="750"/>
      <c r="DZ121" s="750"/>
      <c r="EA121" s="750"/>
      <c r="EB121" s="750"/>
      <c r="EC121" s="750"/>
      <c r="ED121" s="750"/>
      <c r="EE121" s="750"/>
      <c r="EF121" s="750"/>
      <c r="EG121" s="750"/>
      <c r="EH121" s="750"/>
      <c r="EI121" s="750"/>
      <c r="EJ121" s="750"/>
      <c r="EK121" s="750"/>
      <c r="EL121" s="750"/>
      <c r="EM121" s="750"/>
      <c r="EN121" s="750"/>
      <c r="EO121" s="750"/>
      <c r="EP121" s="750"/>
      <c r="EQ121" s="750"/>
      <c r="ER121" s="750"/>
      <c r="ES121" s="750"/>
      <c r="ET121" s="750"/>
      <c r="EU121" s="750"/>
      <c r="EV121" s="750"/>
      <c r="EW121" s="750"/>
      <c r="EX121" s="750"/>
      <c r="EY121" s="750"/>
      <c r="EZ121" s="750"/>
      <c r="FA121" s="750"/>
      <c r="FB121" s="750"/>
      <c r="FC121" s="750"/>
      <c r="FD121" s="750"/>
      <c r="FE121" s="750"/>
      <c r="FF121" s="750"/>
      <c r="FG121" s="750"/>
      <c r="FH121" s="750"/>
      <c r="FI121" s="750"/>
      <c r="FJ121" s="750"/>
      <c r="FK121" s="750"/>
      <c r="FL121" s="750"/>
      <c r="FM121" s="750"/>
      <c r="FN121" s="750"/>
      <c r="FO121" s="750"/>
      <c r="FP121" s="750"/>
      <c r="FQ121" s="750"/>
      <c r="FR121" s="750"/>
      <c r="FS121" s="750"/>
      <c r="FT121" s="750"/>
      <c r="FU121" s="750"/>
      <c r="FV121" s="750"/>
      <c r="FW121" s="750"/>
      <c r="FX121" s="750"/>
      <c r="FY121" s="750"/>
      <c r="FZ121" s="750"/>
      <c r="GA121" s="750"/>
      <c r="GB121" s="750"/>
      <c r="GC121" s="750"/>
      <c r="GD121" s="750"/>
      <c r="GE121" s="750"/>
      <c r="GF121" s="750"/>
      <c r="GG121" s="750"/>
      <c r="GH121" s="750"/>
      <c r="GI121" s="750"/>
      <c r="GJ121" s="750"/>
      <c r="GK121" s="750"/>
      <c r="GL121" s="750"/>
      <c r="GM121" s="750"/>
      <c r="GN121" s="750"/>
      <c r="GO121" s="750"/>
      <c r="GP121" s="750"/>
      <c r="GQ121" s="750"/>
      <c r="GR121" s="750"/>
      <c r="GS121" s="750"/>
      <c r="GT121" s="750"/>
      <c r="GU121" s="750"/>
      <c r="GV121" s="750"/>
      <c r="GW121" s="750"/>
      <c r="GX121" s="750"/>
      <c r="GY121" s="750"/>
      <c r="GZ121" s="750"/>
      <c r="HA121" s="750"/>
      <c r="HB121" s="750"/>
      <c r="HC121" s="750"/>
      <c r="HD121" s="750"/>
      <c r="HE121" s="750"/>
      <c r="HF121" s="750"/>
      <c r="HG121" s="750"/>
      <c r="HH121" s="750"/>
      <c r="HI121" s="750"/>
      <c r="HJ121" s="750"/>
      <c r="HK121" s="750"/>
      <c r="HL121" s="750"/>
      <c r="HM121" s="750"/>
      <c r="HN121" s="750"/>
      <c r="HO121" s="750"/>
      <c r="HP121" s="750"/>
      <c r="HQ121" s="750"/>
      <c r="HR121" s="750"/>
      <c r="HS121" s="750"/>
      <c r="HT121" s="750"/>
      <c r="HU121" s="750"/>
      <c r="HV121" s="750"/>
      <c r="HW121" s="750"/>
      <c r="HX121" s="750"/>
      <c r="HY121" s="750"/>
      <c r="HZ121" s="750"/>
      <c r="IA121" s="750"/>
      <c r="IB121" s="750"/>
      <c r="IC121" s="750"/>
      <c r="ID121" s="750"/>
      <c r="IE121" s="750"/>
      <c r="IF121" s="750"/>
      <c r="IG121" s="750"/>
      <c r="IH121" s="750"/>
    </row>
    <row r="122" spans="1:242" ht="43.5" customHeight="1">
      <c r="A122" s="650"/>
      <c r="B122" s="650" t="s">
        <v>253</v>
      </c>
      <c r="C122" s="770" t="s">
        <v>573</v>
      </c>
      <c r="D122" s="785" t="s">
        <v>474</v>
      </c>
      <c r="E122" s="785" t="s">
        <v>367</v>
      </c>
      <c r="F122" s="595" t="s">
        <v>366</v>
      </c>
      <c r="G122" s="612" t="s">
        <v>558</v>
      </c>
      <c r="H122" s="572"/>
      <c r="I122" s="1100" t="s">
        <v>80</v>
      </c>
      <c r="J122" s="1100" t="s">
        <v>80</v>
      </c>
      <c r="K122" s="1003" t="s">
        <v>441</v>
      </c>
      <c r="L122" s="970">
        <v>80</v>
      </c>
      <c r="M122" s="854"/>
      <c r="N122" s="992"/>
      <c r="O122" s="999">
        <v>0.5</v>
      </c>
      <c r="P122" s="1123"/>
      <c r="Q122" s="1156" t="s">
        <v>630</v>
      </c>
      <c r="R122" s="1156" t="s">
        <v>630</v>
      </c>
      <c r="S122" s="1183">
        <v>1</v>
      </c>
      <c r="T122" s="1180" t="s">
        <v>174</v>
      </c>
      <c r="U122" s="1180" t="s">
        <v>257</v>
      </c>
      <c r="V122" s="1180"/>
      <c r="W122" s="1184">
        <v>1</v>
      </c>
      <c r="X122" s="1180" t="s">
        <v>174</v>
      </c>
      <c r="Y122" s="1180" t="s">
        <v>257</v>
      </c>
      <c r="Z122" s="1180"/>
      <c r="AA122" s="1010">
        <v>1</v>
      </c>
      <c r="AB122" s="922" t="s">
        <v>174</v>
      </c>
      <c r="AC122" s="922" t="s">
        <v>257</v>
      </c>
      <c r="AD122" s="922"/>
      <c r="AE122" s="646">
        <v>1</v>
      </c>
      <c r="AF122" s="647" t="s">
        <v>174</v>
      </c>
      <c r="AG122" s="647" t="s">
        <v>257</v>
      </c>
      <c r="AH122" s="647"/>
      <c r="AI122" s="875" t="s">
        <v>525</v>
      </c>
    </row>
    <row r="123" spans="1:242" ht="25.5" hidden="1" customHeight="1">
      <c r="A123" s="1047"/>
      <c r="B123" s="1047" t="s">
        <v>365</v>
      </c>
      <c r="C123" s="1057" t="s">
        <v>254</v>
      </c>
      <c r="D123" s="1047" t="s">
        <v>474</v>
      </c>
      <c r="E123" s="1047" t="s">
        <v>367</v>
      </c>
      <c r="F123" s="1049"/>
      <c r="G123" s="1048" t="s">
        <v>558</v>
      </c>
      <c r="H123" s="1058"/>
      <c r="I123" s="1102" t="s">
        <v>80</v>
      </c>
      <c r="J123" s="1102" t="s">
        <v>80</v>
      </c>
      <c r="K123" s="1059" t="s">
        <v>442</v>
      </c>
      <c r="L123" s="1050">
        <v>80</v>
      </c>
      <c r="M123" s="1050"/>
      <c r="N123" s="1051">
        <v>12</v>
      </c>
      <c r="O123" s="1051"/>
      <c r="P123" s="1130"/>
      <c r="Q123" s="1153"/>
      <c r="R123" s="1153"/>
      <c r="S123" s="1142">
        <v>1</v>
      </c>
      <c r="T123" s="1052" t="s">
        <v>171</v>
      </c>
      <c r="U123" s="1052"/>
      <c r="V123" s="1052"/>
      <c r="W123" s="1060">
        <v>1</v>
      </c>
      <c r="X123" s="1052" t="s">
        <v>174</v>
      </c>
      <c r="Y123" s="1052" t="s">
        <v>180</v>
      </c>
      <c r="Z123" s="1052" t="s">
        <v>581</v>
      </c>
      <c r="AA123" s="1060">
        <v>1</v>
      </c>
      <c r="AB123" s="1052" t="s">
        <v>174</v>
      </c>
      <c r="AC123" s="1052" t="s">
        <v>172</v>
      </c>
      <c r="AD123" s="1052" t="s">
        <v>238</v>
      </c>
      <c r="AE123" s="1060">
        <v>1</v>
      </c>
      <c r="AF123" s="1052" t="s">
        <v>174</v>
      </c>
      <c r="AG123" s="1052" t="s">
        <v>172</v>
      </c>
      <c r="AH123" s="1061" t="s">
        <v>238</v>
      </c>
      <c r="AI123" s="1053" t="s">
        <v>524</v>
      </c>
    </row>
    <row r="124" spans="1:242" s="1055" customFormat="1" ht="25.5" customHeight="1">
      <c r="A124" s="1164" t="s">
        <v>562</v>
      </c>
      <c r="B124" s="1165" t="s">
        <v>587</v>
      </c>
      <c r="C124" s="1166" t="s">
        <v>254</v>
      </c>
      <c r="D124" s="1167" t="s">
        <v>588</v>
      </c>
      <c r="E124" s="1167" t="s">
        <v>118</v>
      </c>
      <c r="F124" s="1168" t="s">
        <v>591</v>
      </c>
      <c r="G124" s="1169" t="s">
        <v>128</v>
      </c>
      <c r="H124" s="1170"/>
      <c r="I124" s="1169">
        <v>3</v>
      </c>
      <c r="J124" s="1169">
        <v>3</v>
      </c>
      <c r="K124" s="1171" t="s">
        <v>452</v>
      </c>
      <c r="L124" s="1172">
        <v>80</v>
      </c>
      <c r="M124" s="1173" t="s">
        <v>562</v>
      </c>
      <c r="N124" s="1174">
        <v>12</v>
      </c>
      <c r="O124" s="1175" t="s">
        <v>562</v>
      </c>
      <c r="P124" s="1137" t="s">
        <v>562</v>
      </c>
      <c r="Q124" s="1156" t="s">
        <v>622</v>
      </c>
      <c r="R124" s="1156" t="s">
        <v>622</v>
      </c>
      <c r="S124" s="1162">
        <v>1</v>
      </c>
      <c r="T124" s="1163" t="s">
        <v>171</v>
      </c>
      <c r="U124" s="1163" t="s">
        <v>562</v>
      </c>
      <c r="V124" s="1163" t="s">
        <v>562</v>
      </c>
      <c r="W124" s="1198">
        <v>1</v>
      </c>
      <c r="X124" s="1163" t="s">
        <v>174</v>
      </c>
      <c r="Y124" s="1163" t="s">
        <v>589</v>
      </c>
      <c r="Z124" s="1163" t="s">
        <v>562</v>
      </c>
      <c r="AA124" s="1176">
        <v>1</v>
      </c>
      <c r="AB124" s="1177" t="s">
        <v>174</v>
      </c>
      <c r="AC124" s="1177" t="s">
        <v>243</v>
      </c>
      <c r="AD124" s="1177" t="s">
        <v>238</v>
      </c>
      <c r="AE124" s="1176">
        <v>1</v>
      </c>
      <c r="AF124" s="1177" t="s">
        <v>174</v>
      </c>
      <c r="AG124" s="1177" t="s">
        <v>243</v>
      </c>
      <c r="AH124" s="1177" t="s">
        <v>238</v>
      </c>
      <c r="AI124" s="1185" t="s">
        <v>590</v>
      </c>
      <c r="AJ124" s="1054"/>
      <c r="AK124" s="1054"/>
      <c r="AL124" s="1054"/>
      <c r="AM124" s="1054"/>
      <c r="AN124" s="1054"/>
      <c r="AO124" s="1054"/>
      <c r="AP124" s="1054"/>
      <c r="AQ124" s="1054"/>
      <c r="AR124" s="1054"/>
      <c r="AS124" s="1054"/>
      <c r="AT124" s="1054"/>
      <c r="AU124" s="1054"/>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4"/>
      <c r="BQ124" s="1054"/>
      <c r="BR124" s="1054"/>
      <c r="BS124" s="1054"/>
      <c r="BT124" s="1054"/>
      <c r="BU124" s="1054"/>
      <c r="BV124" s="1054"/>
      <c r="BW124" s="1054"/>
      <c r="BX124" s="1054"/>
      <c r="BY124" s="1054"/>
      <c r="BZ124" s="1054"/>
      <c r="CA124" s="1054"/>
      <c r="CB124" s="1054"/>
      <c r="CC124" s="1054"/>
      <c r="CD124" s="1054"/>
      <c r="CE124" s="1054"/>
      <c r="CF124" s="1054"/>
      <c r="CG124" s="1054"/>
      <c r="CH124" s="1054"/>
      <c r="CI124" s="1054"/>
      <c r="CJ124" s="1054"/>
      <c r="CK124" s="1054"/>
      <c r="CL124" s="1054"/>
      <c r="CM124" s="1054"/>
      <c r="CN124" s="1054"/>
      <c r="CO124" s="1054"/>
      <c r="CP124" s="1054"/>
      <c r="CQ124" s="1054"/>
      <c r="CR124" s="1054"/>
      <c r="CS124" s="1054"/>
      <c r="CT124" s="1054"/>
      <c r="CU124" s="1054"/>
      <c r="CV124" s="1054"/>
      <c r="CW124" s="1054"/>
      <c r="CX124" s="1054"/>
      <c r="CY124" s="1054"/>
      <c r="CZ124" s="1054"/>
      <c r="DA124" s="1054"/>
      <c r="DB124" s="1054"/>
      <c r="DC124" s="1054"/>
      <c r="DD124" s="1054"/>
      <c r="DE124" s="1054"/>
      <c r="DF124" s="1054"/>
      <c r="DG124" s="1054"/>
      <c r="DH124" s="1054"/>
      <c r="DI124" s="1054"/>
      <c r="DJ124" s="1054"/>
      <c r="DK124" s="1054"/>
      <c r="DL124" s="1054"/>
      <c r="DM124" s="1054"/>
      <c r="DN124" s="1054"/>
      <c r="DO124" s="1054"/>
      <c r="DP124" s="1054"/>
      <c r="DQ124" s="1054"/>
      <c r="DR124" s="1054"/>
      <c r="DS124" s="1054"/>
      <c r="DT124" s="1054"/>
      <c r="DU124" s="1054"/>
      <c r="DV124" s="1054"/>
      <c r="DW124" s="1054"/>
      <c r="DX124" s="1054"/>
      <c r="DY124" s="1054"/>
      <c r="DZ124" s="1054"/>
      <c r="EA124" s="1054"/>
      <c r="EB124" s="1054"/>
      <c r="EC124" s="1054"/>
      <c r="ED124" s="1054"/>
      <c r="EE124" s="1054"/>
      <c r="EF124" s="1054"/>
      <c r="EG124" s="1054"/>
      <c r="EH124" s="1054"/>
      <c r="EI124" s="1054"/>
      <c r="EJ124" s="1054"/>
      <c r="EK124" s="1054"/>
      <c r="EL124" s="1054"/>
      <c r="EM124" s="1054"/>
      <c r="EN124" s="1054"/>
      <c r="EO124" s="1054"/>
      <c r="EP124" s="1054"/>
      <c r="EQ124" s="1054"/>
      <c r="ER124" s="1054"/>
      <c r="ES124" s="1054"/>
      <c r="ET124" s="1054"/>
      <c r="EU124" s="1054"/>
      <c r="EV124" s="1054"/>
      <c r="EW124" s="1054"/>
      <c r="EX124" s="1054"/>
      <c r="EY124" s="1054"/>
      <c r="EZ124" s="1054"/>
      <c r="FA124" s="1054"/>
      <c r="FB124" s="1054"/>
      <c r="FC124" s="1054"/>
      <c r="FD124" s="1054"/>
      <c r="FE124" s="1054"/>
      <c r="FF124" s="1054"/>
      <c r="FG124" s="1054"/>
      <c r="FH124" s="1054"/>
      <c r="FI124" s="1054"/>
      <c r="FJ124" s="1054"/>
      <c r="FK124" s="1054"/>
      <c r="FL124" s="1054"/>
      <c r="FM124" s="1054"/>
      <c r="FN124" s="1054"/>
      <c r="FO124" s="1054"/>
      <c r="FP124" s="1054"/>
      <c r="FQ124" s="1054"/>
      <c r="FR124" s="1054"/>
      <c r="FS124" s="1054"/>
      <c r="FT124" s="1054"/>
      <c r="FU124" s="1054"/>
      <c r="FV124" s="1054"/>
      <c r="FW124" s="1054"/>
      <c r="FX124" s="1054"/>
      <c r="FY124" s="1054"/>
      <c r="FZ124" s="1054"/>
      <c r="GA124" s="1054"/>
      <c r="GB124" s="1054"/>
      <c r="GC124" s="1054"/>
      <c r="GD124" s="1054"/>
      <c r="GE124" s="1054"/>
      <c r="GF124" s="1054"/>
      <c r="GG124" s="1054"/>
      <c r="GH124" s="1054"/>
      <c r="GI124" s="1054"/>
      <c r="GJ124" s="1054"/>
      <c r="GK124" s="1054"/>
      <c r="GL124" s="1054"/>
      <c r="GM124" s="1054"/>
      <c r="GN124" s="1054"/>
      <c r="GO124" s="1054"/>
      <c r="GP124" s="1054"/>
      <c r="GQ124" s="1054"/>
      <c r="GR124" s="1054"/>
      <c r="GS124" s="1054"/>
      <c r="GT124" s="1054"/>
      <c r="GU124" s="1054"/>
      <c r="GV124" s="1054"/>
      <c r="GW124" s="1054"/>
      <c r="GX124" s="1054"/>
      <c r="GY124" s="1054"/>
      <c r="GZ124" s="1054"/>
      <c r="HA124" s="1054"/>
      <c r="HB124" s="1054"/>
      <c r="HC124" s="1054"/>
      <c r="HD124" s="1054"/>
      <c r="HE124" s="1054"/>
      <c r="HF124" s="1054"/>
      <c r="HG124" s="1054"/>
      <c r="HH124" s="1054"/>
      <c r="HI124" s="1054"/>
      <c r="HJ124" s="1054"/>
      <c r="HK124" s="1054"/>
      <c r="HL124" s="1054"/>
      <c r="HM124" s="1054"/>
      <c r="HN124" s="1054"/>
    </row>
    <row r="125" spans="1:242" s="751" customFormat="1" ht="36" customHeight="1">
      <c r="A125" s="664" t="s">
        <v>368</v>
      </c>
      <c r="B125" s="664" t="s">
        <v>224</v>
      </c>
      <c r="C125" s="665" t="s">
        <v>316</v>
      </c>
      <c r="D125" s="841"/>
      <c r="E125" s="664" t="s">
        <v>571</v>
      </c>
      <c r="F125" s="666"/>
      <c r="G125" s="667"/>
      <c r="H125" s="779" t="s">
        <v>369</v>
      </c>
      <c r="I125" s="669">
        <v>2</v>
      </c>
      <c r="J125" s="669" t="s">
        <v>39</v>
      </c>
      <c r="K125" s="821"/>
      <c r="L125" s="821"/>
      <c r="M125" s="821"/>
      <c r="N125" s="963"/>
      <c r="O125" s="963"/>
      <c r="P125" s="1126"/>
      <c r="Q125" s="1150"/>
      <c r="R125" s="1150"/>
      <c r="S125" s="1141"/>
      <c r="T125" s="671"/>
      <c r="U125" s="671"/>
      <c r="V125" s="671"/>
      <c r="W125" s="670"/>
      <c r="X125" s="671"/>
      <c r="Y125" s="671"/>
      <c r="Z125" s="671"/>
      <c r="AA125" s="670"/>
      <c r="AB125" s="671"/>
      <c r="AC125" s="671"/>
      <c r="AD125" s="671"/>
      <c r="AE125" s="670"/>
      <c r="AF125" s="671"/>
      <c r="AG125" s="671"/>
      <c r="AH125" s="671"/>
      <c r="AI125" s="874"/>
      <c r="AJ125" s="750"/>
      <c r="AK125" s="750"/>
      <c r="AL125" s="750"/>
      <c r="AM125" s="750"/>
      <c r="AN125" s="750"/>
      <c r="AO125" s="750"/>
      <c r="AP125" s="750"/>
      <c r="AQ125" s="750"/>
      <c r="AR125" s="750"/>
      <c r="AS125" s="750"/>
      <c r="AT125" s="750"/>
      <c r="AU125" s="750"/>
      <c r="AV125" s="750"/>
      <c r="AW125" s="750"/>
      <c r="AX125" s="750"/>
      <c r="AY125" s="750"/>
      <c r="AZ125" s="750"/>
      <c r="BA125" s="750"/>
      <c r="BB125" s="750"/>
      <c r="BC125" s="750"/>
      <c r="BD125" s="750"/>
      <c r="BE125" s="750"/>
      <c r="BF125" s="750"/>
      <c r="BG125" s="750"/>
      <c r="BH125" s="750"/>
      <c r="BI125" s="750"/>
      <c r="BJ125" s="750"/>
      <c r="BK125" s="750"/>
      <c r="BL125" s="750"/>
      <c r="BM125" s="750"/>
      <c r="BN125" s="750"/>
      <c r="BO125" s="750"/>
      <c r="BP125" s="750"/>
      <c r="BQ125" s="750"/>
      <c r="BR125" s="750"/>
      <c r="BS125" s="750"/>
      <c r="BT125" s="750"/>
      <c r="BU125" s="750"/>
      <c r="BV125" s="750"/>
      <c r="BW125" s="750"/>
      <c r="BX125" s="750"/>
      <c r="BY125" s="750"/>
      <c r="BZ125" s="750"/>
      <c r="CA125" s="750"/>
      <c r="CB125" s="750"/>
      <c r="CC125" s="750"/>
      <c r="CD125" s="750"/>
      <c r="CE125" s="750"/>
      <c r="CF125" s="750"/>
      <c r="CG125" s="750"/>
      <c r="CH125" s="750"/>
      <c r="CI125" s="750"/>
      <c r="CJ125" s="750"/>
      <c r="CK125" s="750"/>
      <c r="CL125" s="750"/>
      <c r="CM125" s="750"/>
      <c r="CN125" s="750"/>
      <c r="CO125" s="750"/>
      <c r="CP125" s="750"/>
      <c r="CQ125" s="750"/>
      <c r="CR125" s="750"/>
      <c r="CS125" s="750"/>
      <c r="CT125" s="750"/>
      <c r="CU125" s="750"/>
      <c r="CV125" s="750"/>
      <c r="CW125" s="750"/>
      <c r="CX125" s="750"/>
      <c r="CY125" s="750"/>
      <c r="CZ125" s="750"/>
      <c r="DA125" s="750"/>
      <c r="DB125" s="750"/>
      <c r="DC125" s="750"/>
      <c r="DD125" s="750"/>
      <c r="DE125" s="750"/>
      <c r="DF125" s="750"/>
      <c r="DG125" s="750"/>
      <c r="DH125" s="750"/>
      <c r="DI125" s="750"/>
      <c r="DJ125" s="750"/>
      <c r="DK125" s="750"/>
      <c r="DL125" s="750"/>
      <c r="DM125" s="750"/>
      <c r="DN125" s="750"/>
      <c r="DO125" s="750"/>
      <c r="DP125" s="750"/>
      <c r="DQ125" s="750"/>
      <c r="DR125" s="750"/>
      <c r="DS125" s="750"/>
      <c r="DT125" s="750"/>
      <c r="DU125" s="750"/>
      <c r="DV125" s="750"/>
      <c r="DW125" s="750"/>
      <c r="DX125" s="750"/>
      <c r="DY125" s="750"/>
      <c r="DZ125" s="750"/>
      <c r="EA125" s="750"/>
      <c r="EB125" s="750"/>
      <c r="EC125" s="750"/>
      <c r="ED125" s="750"/>
      <c r="EE125" s="750"/>
      <c r="EF125" s="750"/>
      <c r="EG125" s="750"/>
      <c r="EH125" s="750"/>
      <c r="EI125" s="750"/>
      <c r="EJ125" s="750"/>
      <c r="EK125" s="750"/>
      <c r="EL125" s="750"/>
      <c r="EM125" s="750"/>
      <c r="EN125" s="750"/>
      <c r="EO125" s="750"/>
      <c r="EP125" s="750"/>
      <c r="EQ125" s="750"/>
      <c r="ER125" s="750"/>
      <c r="ES125" s="750"/>
      <c r="ET125" s="750"/>
      <c r="EU125" s="750"/>
      <c r="EV125" s="750"/>
      <c r="EW125" s="750"/>
      <c r="EX125" s="750"/>
      <c r="EY125" s="750"/>
      <c r="EZ125" s="750"/>
      <c r="FA125" s="750"/>
      <c r="FB125" s="750"/>
      <c r="FC125" s="750"/>
      <c r="FD125" s="750"/>
      <c r="FE125" s="750"/>
      <c r="FF125" s="750"/>
      <c r="FG125" s="750"/>
      <c r="FH125" s="750"/>
      <c r="FI125" s="750"/>
      <c r="FJ125" s="750"/>
      <c r="FK125" s="750"/>
      <c r="FL125" s="750"/>
      <c r="FM125" s="750"/>
      <c r="FN125" s="750"/>
      <c r="FO125" s="750"/>
      <c r="FP125" s="750"/>
      <c r="FQ125" s="750"/>
      <c r="FR125" s="750"/>
      <c r="FS125" s="750"/>
      <c r="FT125" s="750"/>
      <c r="FU125" s="750"/>
      <c r="FV125" s="750"/>
      <c r="FW125" s="750"/>
      <c r="FX125" s="750"/>
      <c r="FY125" s="750"/>
      <c r="FZ125" s="750"/>
      <c r="GA125" s="750"/>
      <c r="GB125" s="750"/>
      <c r="GC125" s="750"/>
      <c r="GD125" s="750"/>
      <c r="GE125" s="750"/>
      <c r="GF125" s="750"/>
      <c r="GG125" s="750"/>
      <c r="GH125" s="750"/>
      <c r="GI125" s="750"/>
      <c r="GJ125" s="750"/>
      <c r="GK125" s="750"/>
      <c r="GL125" s="750"/>
      <c r="GM125" s="750"/>
      <c r="GN125" s="750"/>
      <c r="GO125" s="750"/>
      <c r="GP125" s="750"/>
      <c r="GQ125" s="750"/>
      <c r="GR125" s="750"/>
      <c r="GS125" s="750"/>
      <c r="GT125" s="750"/>
      <c r="GU125" s="750"/>
      <c r="GV125" s="750"/>
      <c r="GW125" s="750"/>
      <c r="GX125" s="750"/>
      <c r="GY125" s="750"/>
      <c r="GZ125" s="750"/>
      <c r="HA125" s="750"/>
      <c r="HB125" s="750"/>
      <c r="HC125" s="750"/>
      <c r="HD125" s="750"/>
      <c r="HE125" s="750"/>
      <c r="HF125" s="750"/>
      <c r="HG125" s="750"/>
      <c r="HH125" s="750"/>
      <c r="HI125" s="750"/>
      <c r="HJ125" s="750"/>
      <c r="HK125" s="750"/>
      <c r="HL125" s="750"/>
      <c r="HM125" s="750"/>
      <c r="HN125" s="750"/>
      <c r="HO125" s="750"/>
      <c r="HP125" s="750"/>
      <c r="HQ125" s="750"/>
      <c r="HR125" s="750"/>
      <c r="HS125" s="750"/>
      <c r="HT125" s="750"/>
      <c r="HU125" s="750"/>
      <c r="HV125" s="750"/>
      <c r="HW125" s="750"/>
      <c r="HX125" s="750"/>
      <c r="HY125" s="750"/>
      <c r="HZ125" s="750"/>
      <c r="IA125" s="750"/>
      <c r="IB125" s="750"/>
      <c r="IC125" s="750"/>
      <c r="ID125" s="750"/>
      <c r="IE125" s="750"/>
      <c r="IF125" s="750"/>
      <c r="IG125" s="750"/>
      <c r="IH125" s="750"/>
    </row>
    <row r="126" spans="1:242" s="762" customFormat="1" ht="44.25" customHeight="1">
      <c r="A126" s="650"/>
      <c r="B126" s="650" t="s">
        <v>227</v>
      </c>
      <c r="C126" s="770" t="s">
        <v>331</v>
      </c>
      <c r="D126" s="650" t="s">
        <v>478</v>
      </c>
      <c r="E126" s="918" t="s">
        <v>559</v>
      </c>
      <c r="F126" s="918" t="s">
        <v>560</v>
      </c>
      <c r="G126" s="919" t="s">
        <v>556</v>
      </c>
      <c r="H126" s="652"/>
      <c r="I126" s="1103" t="s">
        <v>39</v>
      </c>
      <c r="J126" s="1103" t="s">
        <v>39</v>
      </c>
      <c r="K126" s="1032" t="s">
        <v>434</v>
      </c>
      <c r="L126" s="1032">
        <v>12</v>
      </c>
      <c r="M126" s="823"/>
      <c r="N126" s="993"/>
      <c r="O126" s="993">
        <v>18</v>
      </c>
      <c r="P126" s="1131"/>
      <c r="Q126" s="1156" t="s">
        <v>628</v>
      </c>
      <c r="R126" s="1156" t="s">
        <v>629</v>
      </c>
      <c r="S126" s="1186">
        <v>1</v>
      </c>
      <c r="T126" s="1179" t="s">
        <v>171</v>
      </c>
      <c r="U126" s="1179" t="s">
        <v>458</v>
      </c>
      <c r="V126" s="1179" t="s">
        <v>238</v>
      </c>
      <c r="W126" s="1178">
        <v>1</v>
      </c>
      <c r="X126" s="1179" t="s">
        <v>174</v>
      </c>
      <c r="Y126" s="1179" t="s">
        <v>172</v>
      </c>
      <c r="Z126" s="1179" t="s">
        <v>236</v>
      </c>
      <c r="AA126" s="925">
        <v>1</v>
      </c>
      <c r="AB126" s="922" t="s">
        <v>174</v>
      </c>
      <c r="AC126" s="922" t="s">
        <v>255</v>
      </c>
      <c r="AD126" s="922" t="s">
        <v>239</v>
      </c>
      <c r="AE126" s="651">
        <v>1</v>
      </c>
      <c r="AF126" s="647" t="s">
        <v>174</v>
      </c>
      <c r="AG126" s="647" t="s">
        <v>255</v>
      </c>
      <c r="AH126" s="647" t="s">
        <v>239</v>
      </c>
      <c r="AI126" s="876" t="s">
        <v>513</v>
      </c>
      <c r="AJ126" s="761"/>
      <c r="AK126" s="761"/>
      <c r="AL126" s="761"/>
      <c r="AM126" s="761"/>
      <c r="AN126" s="761"/>
      <c r="AO126" s="761"/>
      <c r="AP126" s="761"/>
      <c r="AQ126" s="761"/>
      <c r="AR126" s="761"/>
      <c r="AS126" s="761"/>
      <c r="AT126" s="761"/>
      <c r="AU126" s="761"/>
      <c r="AV126" s="761"/>
      <c r="AW126" s="761"/>
      <c r="AX126" s="761"/>
      <c r="AY126" s="761"/>
      <c r="AZ126" s="761"/>
      <c r="BA126" s="761"/>
      <c r="BB126" s="761"/>
      <c r="BC126" s="761"/>
      <c r="BD126" s="761"/>
      <c r="BE126" s="761"/>
      <c r="BF126" s="761"/>
      <c r="BG126" s="761"/>
      <c r="BH126" s="761"/>
      <c r="BI126" s="761"/>
      <c r="BJ126" s="761"/>
      <c r="BK126" s="761"/>
      <c r="BL126" s="761"/>
      <c r="BM126" s="761"/>
      <c r="BN126" s="761"/>
      <c r="BO126" s="761"/>
      <c r="BP126" s="761"/>
      <c r="BQ126" s="761"/>
      <c r="BR126" s="761"/>
      <c r="BS126" s="761"/>
      <c r="BT126" s="761"/>
      <c r="BU126" s="761"/>
      <c r="BV126" s="761"/>
      <c r="BW126" s="761"/>
      <c r="BX126" s="761"/>
      <c r="BY126" s="761"/>
      <c r="BZ126" s="761"/>
      <c r="CA126" s="761"/>
      <c r="CB126" s="761"/>
      <c r="CC126" s="761"/>
      <c r="CD126" s="761"/>
      <c r="CE126" s="761"/>
      <c r="CF126" s="761"/>
      <c r="CG126" s="761"/>
      <c r="CH126" s="761"/>
      <c r="CI126" s="761"/>
      <c r="CJ126" s="761"/>
      <c r="CK126" s="761"/>
      <c r="CL126" s="761"/>
      <c r="CM126" s="761"/>
      <c r="CN126" s="761"/>
      <c r="CO126" s="761"/>
      <c r="CP126" s="761"/>
      <c r="CQ126" s="761"/>
      <c r="CR126" s="761"/>
      <c r="CS126" s="761"/>
      <c r="CT126" s="761"/>
      <c r="CU126" s="761"/>
      <c r="CV126" s="761"/>
      <c r="CW126" s="761"/>
      <c r="CX126" s="761"/>
      <c r="CY126" s="761"/>
      <c r="CZ126" s="761"/>
      <c r="DA126" s="761"/>
      <c r="DB126" s="761"/>
      <c r="DC126" s="761"/>
      <c r="DD126" s="761"/>
      <c r="DE126" s="761"/>
      <c r="DF126" s="761"/>
      <c r="DG126" s="761"/>
      <c r="DH126" s="761"/>
      <c r="DI126" s="761"/>
      <c r="DJ126" s="761"/>
      <c r="DK126" s="761"/>
      <c r="DL126" s="761"/>
      <c r="DM126" s="761"/>
      <c r="DN126" s="761"/>
      <c r="DO126" s="761"/>
      <c r="DP126" s="761"/>
      <c r="DQ126" s="761"/>
      <c r="DR126" s="761"/>
      <c r="DS126" s="761"/>
      <c r="DT126" s="761"/>
      <c r="DU126" s="761"/>
      <c r="DV126" s="761"/>
      <c r="DW126" s="761"/>
      <c r="DX126" s="761"/>
      <c r="DY126" s="761"/>
      <c r="DZ126" s="761"/>
      <c r="EA126" s="761"/>
      <c r="EB126" s="761"/>
      <c r="EC126" s="761"/>
      <c r="ED126" s="761"/>
      <c r="EE126" s="761"/>
      <c r="EF126" s="761"/>
      <c r="EG126" s="761"/>
      <c r="EH126" s="761"/>
      <c r="EI126" s="761"/>
      <c r="EJ126" s="761"/>
      <c r="EK126" s="761"/>
      <c r="EL126" s="761"/>
      <c r="EM126" s="761"/>
      <c r="EN126" s="761"/>
      <c r="EO126" s="761"/>
      <c r="EP126" s="761"/>
      <c r="EQ126" s="761"/>
      <c r="ER126" s="761"/>
      <c r="ES126" s="761"/>
      <c r="ET126" s="761"/>
      <c r="EU126" s="761"/>
      <c r="EV126" s="761"/>
      <c r="EW126" s="761"/>
      <c r="EX126" s="761"/>
      <c r="EY126" s="761"/>
      <c r="EZ126" s="761"/>
      <c r="FA126" s="761"/>
      <c r="FB126" s="761"/>
      <c r="FC126" s="761"/>
      <c r="FD126" s="761"/>
      <c r="FE126" s="761"/>
      <c r="FF126" s="761"/>
      <c r="FG126" s="761"/>
      <c r="FH126" s="761"/>
      <c r="FI126" s="761"/>
      <c r="FJ126" s="761"/>
      <c r="FK126" s="761"/>
      <c r="FL126" s="761"/>
      <c r="FM126" s="761"/>
      <c r="FN126" s="761"/>
      <c r="FO126" s="761"/>
      <c r="FP126" s="761"/>
      <c r="FQ126" s="761"/>
      <c r="FR126" s="761"/>
      <c r="FS126" s="761"/>
      <c r="FT126" s="761"/>
      <c r="FU126" s="761"/>
      <c r="FV126" s="761"/>
      <c r="FW126" s="761"/>
      <c r="FX126" s="761"/>
      <c r="FY126" s="761"/>
      <c r="FZ126" s="761"/>
      <c r="GA126" s="761"/>
      <c r="GB126" s="761"/>
      <c r="GC126" s="761"/>
      <c r="GD126" s="761"/>
      <c r="GE126" s="761"/>
      <c r="GF126" s="761"/>
      <c r="GG126" s="761"/>
      <c r="GH126" s="761"/>
      <c r="GI126" s="761"/>
      <c r="GJ126" s="761"/>
      <c r="GK126" s="761"/>
      <c r="GL126" s="761"/>
      <c r="GM126" s="761"/>
      <c r="GN126" s="761"/>
      <c r="GO126" s="761"/>
      <c r="GP126" s="761"/>
      <c r="GQ126" s="761"/>
      <c r="GR126" s="761"/>
      <c r="GS126" s="761"/>
      <c r="GT126" s="761"/>
      <c r="GU126" s="761"/>
      <c r="GV126" s="761"/>
      <c r="GW126" s="761"/>
      <c r="GX126" s="761"/>
      <c r="GY126" s="761"/>
      <c r="GZ126" s="761"/>
      <c r="HA126" s="761"/>
      <c r="HB126" s="761"/>
      <c r="HC126" s="761"/>
      <c r="HD126" s="761"/>
      <c r="HE126" s="761"/>
      <c r="HF126" s="761"/>
      <c r="HG126" s="761"/>
      <c r="HH126" s="761"/>
      <c r="HI126" s="761"/>
      <c r="HJ126" s="761"/>
      <c r="HK126" s="761"/>
      <c r="HL126" s="761"/>
      <c r="HM126" s="761"/>
      <c r="HN126" s="761"/>
      <c r="HO126" s="761"/>
      <c r="HP126" s="761"/>
      <c r="HQ126" s="761"/>
      <c r="HR126" s="761"/>
      <c r="HS126" s="761"/>
      <c r="HT126" s="761"/>
      <c r="HU126" s="761"/>
      <c r="HV126" s="761"/>
      <c r="HW126" s="761"/>
      <c r="HX126" s="761"/>
      <c r="HY126" s="761"/>
      <c r="HZ126" s="761"/>
      <c r="IA126" s="761"/>
      <c r="IB126" s="761"/>
      <c r="IC126" s="761"/>
      <c r="ID126" s="761"/>
      <c r="IE126" s="761"/>
      <c r="IF126" s="761"/>
      <c r="IG126" s="761"/>
      <c r="IH126" s="761"/>
    </row>
    <row r="127" spans="1:242" s="762" customFormat="1" ht="44.25" customHeight="1">
      <c r="A127" s="650"/>
      <c r="B127" s="650" t="s">
        <v>225</v>
      </c>
      <c r="C127" s="770" t="s">
        <v>329</v>
      </c>
      <c r="D127" s="650" t="s">
        <v>479</v>
      </c>
      <c r="E127" s="918" t="s">
        <v>559</v>
      </c>
      <c r="F127" s="918" t="s">
        <v>560</v>
      </c>
      <c r="G127" s="919" t="s">
        <v>557</v>
      </c>
      <c r="H127" s="652"/>
      <c r="I127" s="1103" t="s">
        <v>39</v>
      </c>
      <c r="J127" s="1103" t="s">
        <v>39</v>
      </c>
      <c r="K127" s="1032" t="s">
        <v>584</v>
      </c>
      <c r="L127" s="1032">
        <v>11</v>
      </c>
      <c r="M127" s="823"/>
      <c r="N127" s="993"/>
      <c r="O127" s="993">
        <v>18</v>
      </c>
      <c r="P127" s="1131"/>
      <c r="Q127" s="1156" t="s">
        <v>624</v>
      </c>
      <c r="R127" s="1156" t="s">
        <v>623</v>
      </c>
      <c r="S127" s="1186">
        <v>1</v>
      </c>
      <c r="T127" s="1179" t="s">
        <v>171</v>
      </c>
      <c r="U127" s="1179" t="s">
        <v>458</v>
      </c>
      <c r="V127" s="1179"/>
      <c r="W127" s="1178">
        <v>1</v>
      </c>
      <c r="X127" s="1179" t="s">
        <v>174</v>
      </c>
      <c r="Y127" s="1179" t="s">
        <v>172</v>
      </c>
      <c r="Z127" s="1179" t="s">
        <v>236</v>
      </c>
      <c r="AA127" s="925">
        <v>1</v>
      </c>
      <c r="AB127" s="922" t="s">
        <v>174</v>
      </c>
      <c r="AC127" s="922" t="s">
        <v>172</v>
      </c>
      <c r="AD127" s="922" t="s">
        <v>236</v>
      </c>
      <c r="AE127" s="651">
        <v>1</v>
      </c>
      <c r="AF127" s="647" t="s">
        <v>174</v>
      </c>
      <c r="AG127" s="647" t="s">
        <v>172</v>
      </c>
      <c r="AH127" s="647" t="s">
        <v>236</v>
      </c>
      <c r="AI127" s="876" t="s">
        <v>512</v>
      </c>
      <c r="AJ127" s="761"/>
      <c r="AK127" s="761"/>
      <c r="AL127" s="761"/>
      <c r="AM127" s="761"/>
      <c r="AN127" s="761"/>
      <c r="AO127" s="761"/>
      <c r="AP127" s="761"/>
      <c r="AQ127" s="761"/>
      <c r="AR127" s="761"/>
      <c r="AS127" s="761"/>
      <c r="AT127" s="761"/>
      <c r="AU127" s="761"/>
      <c r="AV127" s="761"/>
      <c r="AW127" s="761"/>
      <c r="AX127" s="761"/>
      <c r="AY127" s="761"/>
      <c r="AZ127" s="761"/>
      <c r="BA127" s="761"/>
      <c r="BB127" s="761"/>
      <c r="BC127" s="761"/>
      <c r="BD127" s="761"/>
      <c r="BE127" s="761"/>
      <c r="BF127" s="761"/>
      <c r="BG127" s="761"/>
      <c r="BH127" s="761"/>
      <c r="BI127" s="761"/>
      <c r="BJ127" s="761"/>
      <c r="BK127" s="761"/>
      <c r="BL127" s="761"/>
      <c r="BM127" s="761"/>
      <c r="BN127" s="761"/>
      <c r="BO127" s="761"/>
      <c r="BP127" s="761"/>
      <c r="BQ127" s="761"/>
      <c r="BR127" s="761"/>
      <c r="BS127" s="761"/>
      <c r="BT127" s="761"/>
      <c r="BU127" s="761"/>
      <c r="BV127" s="761"/>
      <c r="BW127" s="761"/>
      <c r="BX127" s="761"/>
      <c r="BY127" s="761"/>
      <c r="BZ127" s="761"/>
      <c r="CA127" s="761"/>
      <c r="CB127" s="761"/>
      <c r="CC127" s="761"/>
      <c r="CD127" s="761"/>
      <c r="CE127" s="761"/>
      <c r="CF127" s="761"/>
      <c r="CG127" s="761"/>
      <c r="CH127" s="761"/>
      <c r="CI127" s="761"/>
      <c r="CJ127" s="761"/>
      <c r="CK127" s="761"/>
      <c r="CL127" s="761"/>
      <c r="CM127" s="761"/>
      <c r="CN127" s="761"/>
      <c r="CO127" s="761"/>
      <c r="CP127" s="761"/>
      <c r="CQ127" s="761"/>
      <c r="CR127" s="761"/>
      <c r="CS127" s="761"/>
      <c r="CT127" s="761"/>
      <c r="CU127" s="761"/>
      <c r="CV127" s="761"/>
      <c r="CW127" s="761"/>
      <c r="CX127" s="761"/>
      <c r="CY127" s="761"/>
      <c r="CZ127" s="761"/>
      <c r="DA127" s="761"/>
      <c r="DB127" s="761"/>
      <c r="DC127" s="761"/>
      <c r="DD127" s="761"/>
      <c r="DE127" s="761"/>
      <c r="DF127" s="761"/>
      <c r="DG127" s="761"/>
      <c r="DH127" s="761"/>
      <c r="DI127" s="761"/>
      <c r="DJ127" s="761"/>
      <c r="DK127" s="761"/>
      <c r="DL127" s="761"/>
      <c r="DM127" s="761"/>
      <c r="DN127" s="761"/>
      <c r="DO127" s="761"/>
      <c r="DP127" s="761"/>
      <c r="DQ127" s="761"/>
      <c r="DR127" s="761"/>
      <c r="DS127" s="761"/>
      <c r="DT127" s="761"/>
      <c r="DU127" s="761"/>
      <c r="DV127" s="761"/>
      <c r="DW127" s="761"/>
      <c r="DX127" s="761"/>
      <c r="DY127" s="761"/>
      <c r="DZ127" s="761"/>
      <c r="EA127" s="761"/>
      <c r="EB127" s="761"/>
      <c r="EC127" s="761"/>
      <c r="ED127" s="761"/>
      <c r="EE127" s="761"/>
      <c r="EF127" s="761"/>
      <c r="EG127" s="761"/>
      <c r="EH127" s="761"/>
      <c r="EI127" s="761"/>
      <c r="EJ127" s="761"/>
      <c r="EK127" s="761"/>
      <c r="EL127" s="761"/>
      <c r="EM127" s="761"/>
      <c r="EN127" s="761"/>
      <c r="EO127" s="761"/>
      <c r="EP127" s="761"/>
      <c r="EQ127" s="761"/>
      <c r="ER127" s="761"/>
      <c r="ES127" s="761"/>
      <c r="ET127" s="761"/>
      <c r="EU127" s="761"/>
      <c r="EV127" s="761"/>
      <c r="EW127" s="761"/>
      <c r="EX127" s="761"/>
      <c r="EY127" s="761"/>
      <c r="EZ127" s="761"/>
      <c r="FA127" s="761"/>
      <c r="FB127" s="761"/>
      <c r="FC127" s="761"/>
      <c r="FD127" s="761"/>
      <c r="FE127" s="761"/>
      <c r="FF127" s="761"/>
      <c r="FG127" s="761"/>
      <c r="FH127" s="761"/>
      <c r="FI127" s="761"/>
      <c r="FJ127" s="761"/>
      <c r="FK127" s="761"/>
      <c r="FL127" s="761"/>
      <c r="FM127" s="761"/>
      <c r="FN127" s="761"/>
      <c r="FO127" s="761"/>
      <c r="FP127" s="761"/>
      <c r="FQ127" s="761"/>
      <c r="FR127" s="761"/>
      <c r="FS127" s="761"/>
      <c r="FT127" s="761"/>
      <c r="FU127" s="761"/>
      <c r="FV127" s="761"/>
      <c r="FW127" s="761"/>
      <c r="FX127" s="761"/>
      <c r="FY127" s="761"/>
      <c r="FZ127" s="761"/>
      <c r="GA127" s="761"/>
      <c r="GB127" s="761"/>
      <c r="GC127" s="761"/>
      <c r="GD127" s="761"/>
      <c r="GE127" s="761"/>
      <c r="GF127" s="761"/>
      <c r="GG127" s="761"/>
      <c r="GH127" s="761"/>
      <c r="GI127" s="761"/>
      <c r="GJ127" s="761"/>
      <c r="GK127" s="761"/>
      <c r="GL127" s="761"/>
      <c r="GM127" s="761"/>
      <c r="GN127" s="761"/>
      <c r="GO127" s="761"/>
      <c r="GP127" s="761"/>
      <c r="GQ127" s="761"/>
      <c r="GR127" s="761"/>
      <c r="GS127" s="761"/>
      <c r="GT127" s="761"/>
      <c r="GU127" s="761"/>
      <c r="GV127" s="761"/>
      <c r="GW127" s="761"/>
      <c r="GX127" s="761"/>
      <c r="GY127" s="761"/>
      <c r="GZ127" s="761"/>
      <c r="HA127" s="761"/>
      <c r="HB127" s="761"/>
      <c r="HC127" s="761"/>
      <c r="HD127" s="761"/>
      <c r="HE127" s="761"/>
      <c r="HF127" s="761"/>
      <c r="HG127" s="761"/>
      <c r="HH127" s="761"/>
      <c r="HI127" s="761"/>
      <c r="HJ127" s="761"/>
      <c r="HK127" s="761"/>
      <c r="HL127" s="761"/>
      <c r="HM127" s="761"/>
      <c r="HN127" s="761"/>
      <c r="HO127" s="761"/>
      <c r="HP127" s="761"/>
      <c r="HQ127" s="761"/>
      <c r="HR127" s="761"/>
      <c r="HS127" s="761"/>
      <c r="HT127" s="761"/>
      <c r="HU127" s="761"/>
      <c r="HV127" s="761"/>
      <c r="HW127" s="761"/>
      <c r="HX127" s="761"/>
      <c r="HY127" s="761"/>
      <c r="HZ127" s="761"/>
      <c r="IA127" s="761"/>
      <c r="IB127" s="761"/>
      <c r="IC127" s="761"/>
      <c r="ID127" s="761"/>
      <c r="IE127" s="761"/>
      <c r="IF127" s="761"/>
      <c r="IG127" s="761"/>
      <c r="IH127" s="761"/>
    </row>
    <row r="128" spans="1:242" s="762" customFormat="1" ht="69" customHeight="1">
      <c r="A128" s="650"/>
      <c r="B128" s="650" t="s">
        <v>226</v>
      </c>
      <c r="C128" s="770" t="s">
        <v>330</v>
      </c>
      <c r="D128" s="650" t="s">
        <v>480</v>
      </c>
      <c r="E128" s="918" t="s">
        <v>559</v>
      </c>
      <c r="F128" s="918" t="s">
        <v>560</v>
      </c>
      <c r="G128" s="919" t="s">
        <v>557</v>
      </c>
      <c r="H128" s="652"/>
      <c r="I128" s="1103" t="s">
        <v>39</v>
      </c>
      <c r="J128" s="1103" t="s">
        <v>39</v>
      </c>
      <c r="K128" s="1032" t="s">
        <v>451</v>
      </c>
      <c r="L128" s="1032">
        <v>14</v>
      </c>
      <c r="M128" s="823"/>
      <c r="N128" s="993"/>
      <c r="O128" s="993">
        <v>18</v>
      </c>
      <c r="P128" s="1131"/>
      <c r="Q128" s="1158" t="s">
        <v>626</v>
      </c>
      <c r="R128" s="1158" t="s">
        <v>627</v>
      </c>
      <c r="S128" s="1186">
        <v>1</v>
      </c>
      <c r="T128" s="1179" t="s">
        <v>171</v>
      </c>
      <c r="U128" s="1179" t="s">
        <v>458</v>
      </c>
      <c r="V128" s="1179"/>
      <c r="W128" s="1178">
        <v>1</v>
      </c>
      <c r="X128" s="1179" t="s">
        <v>174</v>
      </c>
      <c r="Y128" s="1179" t="s">
        <v>172</v>
      </c>
      <c r="Z128" s="1179" t="s">
        <v>236</v>
      </c>
      <c r="AA128" s="925">
        <v>1</v>
      </c>
      <c r="AB128" s="922" t="s">
        <v>174</v>
      </c>
      <c r="AC128" s="922" t="s">
        <v>172</v>
      </c>
      <c r="AD128" s="922" t="s">
        <v>236</v>
      </c>
      <c r="AE128" s="651">
        <v>1</v>
      </c>
      <c r="AF128" s="647" t="s">
        <v>174</v>
      </c>
      <c r="AG128" s="647" t="s">
        <v>172</v>
      </c>
      <c r="AH128" s="647" t="s">
        <v>236</v>
      </c>
      <c r="AI128" s="876" t="s">
        <v>512</v>
      </c>
      <c r="AJ128" s="761"/>
      <c r="AK128" s="761"/>
      <c r="AL128" s="761"/>
      <c r="AM128" s="761"/>
      <c r="AN128" s="761"/>
      <c r="AO128" s="761"/>
      <c r="AP128" s="761"/>
      <c r="AQ128" s="761"/>
      <c r="AR128" s="761"/>
      <c r="AS128" s="761"/>
      <c r="AT128" s="761"/>
      <c r="AU128" s="761"/>
      <c r="AV128" s="761"/>
      <c r="AW128" s="761"/>
      <c r="AX128" s="761"/>
      <c r="AY128" s="761"/>
      <c r="AZ128" s="761"/>
      <c r="BA128" s="761"/>
      <c r="BB128" s="761"/>
      <c r="BC128" s="761"/>
      <c r="BD128" s="761"/>
      <c r="BE128" s="761"/>
      <c r="BF128" s="761"/>
      <c r="BG128" s="761"/>
      <c r="BH128" s="761"/>
      <c r="BI128" s="761"/>
      <c r="BJ128" s="761"/>
      <c r="BK128" s="761"/>
      <c r="BL128" s="761"/>
      <c r="BM128" s="761"/>
      <c r="BN128" s="761"/>
      <c r="BO128" s="761"/>
      <c r="BP128" s="761"/>
      <c r="BQ128" s="761"/>
      <c r="BR128" s="761"/>
      <c r="BS128" s="761"/>
      <c r="BT128" s="761"/>
      <c r="BU128" s="761"/>
      <c r="BV128" s="761"/>
      <c r="BW128" s="761"/>
      <c r="BX128" s="761"/>
      <c r="BY128" s="761"/>
      <c r="BZ128" s="761"/>
      <c r="CA128" s="761"/>
      <c r="CB128" s="761"/>
      <c r="CC128" s="761"/>
      <c r="CD128" s="761"/>
      <c r="CE128" s="761"/>
      <c r="CF128" s="761"/>
      <c r="CG128" s="761"/>
      <c r="CH128" s="761"/>
      <c r="CI128" s="761"/>
      <c r="CJ128" s="761"/>
      <c r="CK128" s="761"/>
      <c r="CL128" s="761"/>
      <c r="CM128" s="761"/>
      <c r="CN128" s="761"/>
      <c r="CO128" s="761"/>
      <c r="CP128" s="761"/>
      <c r="CQ128" s="761"/>
      <c r="CR128" s="761"/>
      <c r="CS128" s="761"/>
      <c r="CT128" s="761"/>
      <c r="CU128" s="761"/>
      <c r="CV128" s="761"/>
      <c r="CW128" s="761"/>
      <c r="CX128" s="761"/>
      <c r="CY128" s="761"/>
      <c r="CZ128" s="761"/>
      <c r="DA128" s="761"/>
      <c r="DB128" s="761"/>
      <c r="DC128" s="761"/>
      <c r="DD128" s="761"/>
      <c r="DE128" s="761"/>
      <c r="DF128" s="761"/>
      <c r="DG128" s="761"/>
      <c r="DH128" s="761"/>
      <c r="DI128" s="761"/>
      <c r="DJ128" s="761"/>
      <c r="DK128" s="761"/>
      <c r="DL128" s="761"/>
      <c r="DM128" s="761"/>
      <c r="DN128" s="761"/>
      <c r="DO128" s="761"/>
      <c r="DP128" s="761"/>
      <c r="DQ128" s="761"/>
      <c r="DR128" s="761"/>
      <c r="DS128" s="761"/>
      <c r="DT128" s="761"/>
      <c r="DU128" s="761"/>
      <c r="DV128" s="761"/>
      <c r="DW128" s="761"/>
      <c r="DX128" s="761"/>
      <c r="DY128" s="761"/>
      <c r="DZ128" s="761"/>
      <c r="EA128" s="761"/>
      <c r="EB128" s="761"/>
      <c r="EC128" s="761"/>
      <c r="ED128" s="761"/>
      <c r="EE128" s="761"/>
      <c r="EF128" s="761"/>
      <c r="EG128" s="761"/>
      <c r="EH128" s="761"/>
      <c r="EI128" s="761"/>
      <c r="EJ128" s="761"/>
      <c r="EK128" s="761"/>
      <c r="EL128" s="761"/>
      <c r="EM128" s="761"/>
      <c r="EN128" s="761"/>
      <c r="EO128" s="761"/>
      <c r="EP128" s="761"/>
      <c r="EQ128" s="761"/>
      <c r="ER128" s="761"/>
      <c r="ES128" s="761"/>
      <c r="ET128" s="761"/>
      <c r="EU128" s="761"/>
      <c r="EV128" s="761"/>
      <c r="EW128" s="761"/>
      <c r="EX128" s="761"/>
      <c r="EY128" s="761"/>
      <c r="EZ128" s="761"/>
      <c r="FA128" s="761"/>
      <c r="FB128" s="761"/>
      <c r="FC128" s="761"/>
      <c r="FD128" s="761"/>
      <c r="FE128" s="761"/>
      <c r="FF128" s="761"/>
      <c r="FG128" s="761"/>
      <c r="FH128" s="761"/>
      <c r="FI128" s="761"/>
      <c r="FJ128" s="761"/>
      <c r="FK128" s="761"/>
      <c r="FL128" s="761"/>
      <c r="FM128" s="761"/>
      <c r="FN128" s="761"/>
      <c r="FO128" s="761"/>
      <c r="FP128" s="761"/>
      <c r="FQ128" s="761"/>
      <c r="FR128" s="761"/>
      <c r="FS128" s="761"/>
      <c r="FT128" s="761"/>
      <c r="FU128" s="761"/>
      <c r="FV128" s="761"/>
      <c r="FW128" s="761"/>
      <c r="FX128" s="761"/>
      <c r="FY128" s="761"/>
      <c r="FZ128" s="761"/>
      <c r="GA128" s="761"/>
      <c r="GB128" s="761"/>
      <c r="GC128" s="761"/>
      <c r="GD128" s="761"/>
      <c r="GE128" s="761"/>
      <c r="GF128" s="761"/>
      <c r="GG128" s="761"/>
      <c r="GH128" s="761"/>
      <c r="GI128" s="761"/>
      <c r="GJ128" s="761"/>
      <c r="GK128" s="761"/>
      <c r="GL128" s="761"/>
      <c r="GM128" s="761"/>
      <c r="GN128" s="761"/>
      <c r="GO128" s="761"/>
      <c r="GP128" s="761"/>
      <c r="GQ128" s="761"/>
      <c r="GR128" s="761"/>
      <c r="GS128" s="761"/>
      <c r="GT128" s="761"/>
      <c r="GU128" s="761"/>
      <c r="GV128" s="761"/>
      <c r="GW128" s="761"/>
      <c r="GX128" s="761"/>
      <c r="GY128" s="761"/>
      <c r="GZ128" s="761"/>
      <c r="HA128" s="761"/>
      <c r="HB128" s="761"/>
      <c r="HC128" s="761"/>
      <c r="HD128" s="761"/>
      <c r="HE128" s="761"/>
      <c r="HF128" s="761"/>
      <c r="HG128" s="761"/>
      <c r="HH128" s="761"/>
      <c r="HI128" s="761"/>
      <c r="HJ128" s="761"/>
      <c r="HK128" s="761"/>
      <c r="HL128" s="761"/>
      <c r="HM128" s="761"/>
      <c r="HN128" s="761"/>
      <c r="HO128" s="761"/>
      <c r="HP128" s="761"/>
      <c r="HQ128" s="761"/>
      <c r="HR128" s="761"/>
      <c r="HS128" s="761"/>
      <c r="HT128" s="761"/>
      <c r="HU128" s="761"/>
      <c r="HV128" s="761"/>
      <c r="HW128" s="761"/>
      <c r="HX128" s="761"/>
      <c r="HY128" s="761"/>
      <c r="HZ128" s="761"/>
      <c r="IA128" s="761"/>
      <c r="IB128" s="761"/>
      <c r="IC128" s="761"/>
      <c r="ID128" s="761"/>
      <c r="IE128" s="761"/>
      <c r="IF128" s="761"/>
      <c r="IG128" s="761"/>
      <c r="IH128" s="761"/>
    </row>
    <row r="129" spans="1:242" s="751" customFormat="1" ht="36" customHeight="1">
      <c r="A129" s="664" t="s">
        <v>371</v>
      </c>
      <c r="B129" s="664" t="s">
        <v>249</v>
      </c>
      <c r="C129" s="665" t="s">
        <v>370</v>
      </c>
      <c r="D129" s="669" t="s">
        <v>481</v>
      </c>
      <c r="E129" s="911" t="s">
        <v>115</v>
      </c>
      <c r="F129" s="665" t="s">
        <v>360</v>
      </c>
      <c r="G129" s="667"/>
      <c r="H129" s="779" t="s">
        <v>369</v>
      </c>
      <c r="I129" s="669">
        <v>2</v>
      </c>
      <c r="J129" s="669" t="s">
        <v>39</v>
      </c>
      <c r="K129" s="821"/>
      <c r="L129" s="821"/>
      <c r="M129" s="821"/>
      <c r="N129" s="963">
        <v>15</v>
      </c>
      <c r="O129" s="963"/>
      <c r="P129" s="1126"/>
      <c r="Q129" s="1150"/>
      <c r="R129" s="1150"/>
      <c r="S129" s="1141"/>
      <c r="T129" s="671"/>
      <c r="U129" s="671"/>
      <c r="V129" s="671"/>
      <c r="W129" s="670"/>
      <c r="X129" s="671"/>
      <c r="Y129" s="671"/>
      <c r="Z129" s="671"/>
      <c r="AA129" s="670"/>
      <c r="AB129" s="671"/>
      <c r="AC129" s="671"/>
      <c r="AD129" s="671"/>
      <c r="AE129" s="670"/>
      <c r="AF129" s="671"/>
      <c r="AG129" s="671"/>
      <c r="AH129" s="671"/>
      <c r="AI129" s="874"/>
      <c r="AJ129" s="750"/>
      <c r="AK129" s="750"/>
      <c r="AL129" s="750"/>
      <c r="AM129" s="750"/>
      <c r="AN129" s="750"/>
      <c r="AO129" s="750"/>
      <c r="AP129" s="750"/>
      <c r="AQ129" s="750"/>
      <c r="AR129" s="750"/>
      <c r="AS129" s="750"/>
      <c r="AT129" s="750"/>
      <c r="AU129" s="750"/>
      <c r="AV129" s="750"/>
      <c r="AW129" s="750"/>
      <c r="AX129" s="750"/>
      <c r="AY129" s="750"/>
      <c r="AZ129" s="750"/>
      <c r="BA129" s="750"/>
      <c r="BB129" s="750"/>
      <c r="BC129" s="750"/>
      <c r="BD129" s="750"/>
      <c r="BE129" s="750"/>
      <c r="BF129" s="750"/>
      <c r="BG129" s="750"/>
      <c r="BH129" s="750"/>
      <c r="BI129" s="750"/>
      <c r="BJ129" s="750"/>
      <c r="BK129" s="750"/>
      <c r="BL129" s="750"/>
      <c r="BM129" s="750"/>
      <c r="BN129" s="750"/>
      <c r="BO129" s="750"/>
      <c r="BP129" s="750"/>
      <c r="BQ129" s="750"/>
      <c r="BR129" s="750"/>
      <c r="BS129" s="750"/>
      <c r="BT129" s="750"/>
      <c r="BU129" s="750"/>
      <c r="BV129" s="750"/>
      <c r="BW129" s="750"/>
      <c r="BX129" s="750"/>
      <c r="BY129" s="750"/>
      <c r="BZ129" s="750"/>
      <c r="CA129" s="750"/>
      <c r="CB129" s="750"/>
      <c r="CC129" s="750"/>
      <c r="CD129" s="750"/>
      <c r="CE129" s="750"/>
      <c r="CF129" s="750"/>
      <c r="CG129" s="750"/>
      <c r="CH129" s="750"/>
      <c r="CI129" s="750"/>
      <c r="CJ129" s="750"/>
      <c r="CK129" s="750"/>
      <c r="CL129" s="750"/>
      <c r="CM129" s="750"/>
      <c r="CN129" s="750"/>
      <c r="CO129" s="750"/>
      <c r="CP129" s="750"/>
      <c r="CQ129" s="750"/>
      <c r="CR129" s="750"/>
      <c r="CS129" s="750"/>
      <c r="CT129" s="750"/>
      <c r="CU129" s="750"/>
      <c r="CV129" s="750"/>
      <c r="CW129" s="750"/>
      <c r="CX129" s="750"/>
      <c r="CY129" s="750"/>
      <c r="CZ129" s="750"/>
      <c r="DA129" s="750"/>
      <c r="DB129" s="750"/>
      <c r="DC129" s="750"/>
      <c r="DD129" s="750"/>
      <c r="DE129" s="750"/>
      <c r="DF129" s="750"/>
      <c r="DG129" s="750"/>
      <c r="DH129" s="750"/>
      <c r="DI129" s="750"/>
      <c r="DJ129" s="750"/>
      <c r="DK129" s="750"/>
      <c r="DL129" s="750"/>
      <c r="DM129" s="750"/>
      <c r="DN129" s="750"/>
      <c r="DO129" s="750"/>
      <c r="DP129" s="750"/>
      <c r="DQ129" s="750"/>
      <c r="DR129" s="750"/>
      <c r="DS129" s="750"/>
      <c r="DT129" s="750"/>
      <c r="DU129" s="750"/>
      <c r="DV129" s="750"/>
      <c r="DW129" s="750"/>
      <c r="DX129" s="750"/>
      <c r="DY129" s="750"/>
      <c r="DZ129" s="750"/>
      <c r="EA129" s="750"/>
      <c r="EB129" s="750"/>
      <c r="EC129" s="750"/>
      <c r="ED129" s="750"/>
      <c r="EE129" s="750"/>
      <c r="EF129" s="750"/>
      <c r="EG129" s="750"/>
      <c r="EH129" s="750"/>
      <c r="EI129" s="750"/>
      <c r="EJ129" s="750"/>
      <c r="EK129" s="750"/>
      <c r="EL129" s="750"/>
      <c r="EM129" s="750"/>
      <c r="EN129" s="750"/>
      <c r="EO129" s="750"/>
      <c r="EP129" s="750"/>
      <c r="EQ129" s="750"/>
      <c r="ER129" s="750"/>
      <c r="ES129" s="750"/>
      <c r="ET129" s="750"/>
      <c r="EU129" s="750"/>
      <c r="EV129" s="750"/>
      <c r="EW129" s="750"/>
      <c r="EX129" s="750"/>
      <c r="EY129" s="750"/>
      <c r="EZ129" s="750"/>
      <c r="FA129" s="750"/>
      <c r="FB129" s="750"/>
      <c r="FC129" s="750"/>
      <c r="FD129" s="750"/>
      <c r="FE129" s="750"/>
      <c r="FF129" s="750"/>
      <c r="FG129" s="750"/>
      <c r="FH129" s="750"/>
      <c r="FI129" s="750"/>
      <c r="FJ129" s="750"/>
      <c r="FK129" s="750"/>
      <c r="FL129" s="750"/>
      <c r="FM129" s="750"/>
      <c r="FN129" s="750"/>
      <c r="FO129" s="750"/>
      <c r="FP129" s="750"/>
      <c r="FQ129" s="750"/>
      <c r="FR129" s="750"/>
      <c r="FS129" s="750"/>
      <c r="FT129" s="750"/>
      <c r="FU129" s="750"/>
      <c r="FV129" s="750"/>
      <c r="FW129" s="750"/>
      <c r="FX129" s="750"/>
      <c r="FY129" s="750"/>
      <c r="FZ129" s="750"/>
      <c r="GA129" s="750"/>
      <c r="GB129" s="750"/>
      <c r="GC129" s="750"/>
      <c r="GD129" s="750"/>
      <c r="GE129" s="750"/>
      <c r="GF129" s="750"/>
      <c r="GG129" s="750"/>
      <c r="GH129" s="750"/>
      <c r="GI129" s="750"/>
      <c r="GJ129" s="750"/>
      <c r="GK129" s="750"/>
      <c r="GL129" s="750"/>
      <c r="GM129" s="750"/>
      <c r="GN129" s="750"/>
      <c r="GO129" s="750"/>
      <c r="GP129" s="750"/>
      <c r="GQ129" s="750"/>
      <c r="GR129" s="750"/>
      <c r="GS129" s="750"/>
      <c r="GT129" s="750"/>
      <c r="GU129" s="750"/>
      <c r="GV129" s="750"/>
      <c r="GW129" s="750"/>
      <c r="GX129" s="750"/>
      <c r="GY129" s="750"/>
      <c r="GZ129" s="750"/>
      <c r="HA129" s="750"/>
      <c r="HB129" s="750"/>
      <c r="HC129" s="750"/>
      <c r="HD129" s="750"/>
      <c r="HE129" s="750"/>
      <c r="HF129" s="750"/>
      <c r="HG129" s="750"/>
      <c r="HH129" s="750"/>
      <c r="HI129" s="750"/>
      <c r="HJ129" s="750"/>
      <c r="HK129" s="750"/>
      <c r="HL129" s="750"/>
      <c r="HM129" s="750"/>
      <c r="HN129" s="750"/>
      <c r="HO129" s="750"/>
      <c r="HP129" s="750"/>
      <c r="HQ129" s="750"/>
      <c r="HR129" s="750"/>
      <c r="HS129" s="750"/>
      <c r="HT129" s="750"/>
      <c r="HU129" s="750"/>
      <c r="HV129" s="750"/>
      <c r="HW129" s="750"/>
      <c r="HX129" s="750"/>
      <c r="HY129" s="750"/>
      <c r="HZ129" s="750"/>
      <c r="IA129" s="750"/>
      <c r="IB129" s="750"/>
      <c r="IC129" s="750"/>
      <c r="ID129" s="750"/>
      <c r="IE129" s="750"/>
      <c r="IF129" s="750"/>
      <c r="IG129" s="750"/>
      <c r="IH129" s="750"/>
    </row>
    <row r="130" spans="1:242" ht="30.75" customHeight="1">
      <c r="A130" s="576"/>
      <c r="B130" s="576"/>
      <c r="C130" s="685"/>
      <c r="D130" s="754"/>
      <c r="E130" s="912"/>
      <c r="F130" s="686"/>
      <c r="G130" s="686"/>
      <c r="H130" s="686"/>
      <c r="I130" s="754"/>
      <c r="J130" s="755" t="s">
        <v>18</v>
      </c>
      <c r="K130" s="824"/>
      <c r="L130" s="824"/>
      <c r="M130" s="852"/>
      <c r="N130" s="954">
        <f>SUM(N111:N129)</f>
        <v>93</v>
      </c>
      <c r="O130" s="989">
        <f>SUM(O111:O129)</f>
        <v>228.5</v>
      </c>
      <c r="P130" s="1128">
        <f>SUM(P111:P129)</f>
        <v>0</v>
      </c>
      <c r="Q130" s="1151"/>
      <c r="R130" s="1151"/>
      <c r="S130" s="766"/>
      <c r="T130" s="756"/>
      <c r="U130" s="756"/>
      <c r="V130" s="756"/>
      <c r="W130" s="756"/>
      <c r="X130" s="756"/>
      <c r="Y130" s="756"/>
      <c r="Z130" s="756"/>
      <c r="AA130" s="756"/>
      <c r="AB130" s="756"/>
      <c r="AC130" s="756"/>
      <c r="AD130" s="756"/>
      <c r="AE130" s="756"/>
      <c r="AF130" s="756"/>
      <c r="AG130" s="756"/>
      <c r="AH130" s="756"/>
      <c r="AI130" s="877"/>
    </row>
    <row r="131" spans="1:242" s="749" customFormat="1" ht="23.25" customHeight="1">
      <c r="A131" s="769" t="s">
        <v>375</v>
      </c>
      <c r="B131" s="744"/>
      <c r="C131" s="745" t="s">
        <v>374</v>
      </c>
      <c r="D131" s="747"/>
      <c r="E131" s="913"/>
      <c r="F131" s="843"/>
      <c r="G131" s="843"/>
      <c r="H131" s="843"/>
      <c r="I131" s="843"/>
      <c r="J131" s="843"/>
      <c r="K131" s="843"/>
      <c r="L131" s="843"/>
      <c r="M131" s="745"/>
      <c r="N131" s="913"/>
      <c r="O131" s="913"/>
      <c r="P131" s="1132"/>
      <c r="Q131" s="1146"/>
      <c r="R131" s="1146"/>
      <c r="S131" s="1143"/>
      <c r="T131" s="843"/>
      <c r="U131" s="843"/>
      <c r="V131" s="843"/>
      <c r="W131" s="843"/>
      <c r="X131" s="843"/>
      <c r="Y131" s="843"/>
      <c r="Z131" s="843"/>
      <c r="AA131" s="843"/>
      <c r="AB131" s="843"/>
      <c r="AC131" s="843"/>
      <c r="AD131" s="843"/>
      <c r="AE131" s="843"/>
      <c r="AF131" s="843"/>
      <c r="AG131" s="843"/>
      <c r="AH131" s="843"/>
      <c r="AI131" s="879"/>
      <c r="AJ131" s="748"/>
      <c r="AK131" s="748"/>
      <c r="AL131" s="748"/>
      <c r="AM131" s="748"/>
      <c r="AN131" s="748"/>
      <c r="AO131" s="748"/>
      <c r="AP131" s="748"/>
      <c r="AQ131" s="748"/>
      <c r="AR131" s="748"/>
      <c r="AS131" s="748"/>
      <c r="AT131" s="748"/>
      <c r="AU131" s="748"/>
      <c r="AV131" s="748"/>
      <c r="AW131" s="748"/>
      <c r="AX131" s="748"/>
      <c r="AY131" s="748"/>
      <c r="AZ131" s="748"/>
      <c r="BA131" s="748"/>
      <c r="BB131" s="748"/>
      <c r="BC131" s="748"/>
      <c r="BD131" s="748"/>
      <c r="BE131" s="748"/>
      <c r="BF131" s="748"/>
      <c r="BG131" s="748"/>
      <c r="BH131" s="748"/>
      <c r="BI131" s="748"/>
      <c r="BJ131" s="748"/>
      <c r="BK131" s="748"/>
      <c r="BL131" s="748"/>
      <c r="BM131" s="748"/>
      <c r="BN131" s="748"/>
      <c r="BO131" s="748"/>
      <c r="BP131" s="748"/>
      <c r="BQ131" s="748"/>
      <c r="BR131" s="748"/>
      <c r="BS131" s="748"/>
      <c r="BT131" s="748"/>
      <c r="BU131" s="748"/>
      <c r="BV131" s="748"/>
      <c r="BW131" s="748"/>
      <c r="BX131" s="748"/>
      <c r="BY131" s="748"/>
      <c r="BZ131" s="748"/>
      <c r="CA131" s="748"/>
      <c r="CB131" s="748"/>
      <c r="CC131" s="748"/>
      <c r="CD131" s="748"/>
      <c r="CE131" s="748"/>
      <c r="CF131" s="748"/>
      <c r="CG131" s="748"/>
      <c r="CH131" s="748"/>
      <c r="CI131" s="748"/>
      <c r="CJ131" s="748"/>
      <c r="CK131" s="748"/>
      <c r="CL131" s="748"/>
      <c r="CM131" s="748"/>
      <c r="CN131" s="748"/>
      <c r="CO131" s="748"/>
      <c r="CP131" s="748"/>
      <c r="CQ131" s="748"/>
      <c r="CR131" s="748"/>
      <c r="CS131" s="748"/>
      <c r="CT131" s="748"/>
      <c r="CU131" s="748"/>
      <c r="CV131" s="748"/>
      <c r="CW131" s="748"/>
      <c r="CX131" s="748"/>
      <c r="CY131" s="748"/>
      <c r="CZ131" s="748"/>
      <c r="DA131" s="748"/>
      <c r="DB131" s="748"/>
      <c r="DC131" s="748"/>
      <c r="DD131" s="748"/>
      <c r="DE131" s="748"/>
      <c r="DF131" s="748"/>
      <c r="DG131" s="748"/>
      <c r="DH131" s="748"/>
      <c r="DI131" s="748"/>
      <c r="DJ131" s="748"/>
      <c r="DK131" s="748"/>
      <c r="DL131" s="748"/>
      <c r="DM131" s="748"/>
      <c r="DN131" s="748"/>
      <c r="DO131" s="748"/>
      <c r="DP131" s="748"/>
      <c r="DQ131" s="748"/>
      <c r="DR131" s="748"/>
      <c r="DS131" s="748"/>
      <c r="DT131" s="748"/>
      <c r="DU131" s="748"/>
      <c r="DV131" s="748"/>
      <c r="DW131" s="748"/>
      <c r="DX131" s="748"/>
      <c r="DY131" s="748"/>
      <c r="DZ131" s="748"/>
      <c r="EA131" s="748"/>
      <c r="EB131" s="748"/>
      <c r="EC131" s="748"/>
      <c r="ED131" s="748"/>
      <c r="EE131" s="748"/>
      <c r="EF131" s="748"/>
      <c r="EG131" s="748"/>
      <c r="EH131" s="748"/>
      <c r="EI131" s="748"/>
      <c r="EJ131" s="748"/>
      <c r="EK131" s="748"/>
      <c r="EL131" s="748"/>
      <c r="EM131" s="748"/>
      <c r="EN131" s="748"/>
      <c r="EO131" s="748"/>
      <c r="EP131" s="748"/>
      <c r="EQ131" s="748"/>
      <c r="ER131" s="748"/>
      <c r="ES131" s="748"/>
      <c r="ET131" s="748"/>
      <c r="EU131" s="748"/>
      <c r="EV131" s="748"/>
      <c r="EW131" s="748"/>
      <c r="EX131" s="748"/>
      <c r="EY131" s="748"/>
      <c r="EZ131" s="748"/>
      <c r="FA131" s="748"/>
      <c r="FB131" s="748"/>
      <c r="FC131" s="748"/>
      <c r="FD131" s="748"/>
      <c r="FE131" s="748"/>
      <c r="FF131" s="748"/>
      <c r="FG131" s="748"/>
      <c r="FH131" s="748"/>
      <c r="FI131" s="748"/>
      <c r="FJ131" s="748"/>
      <c r="FK131" s="748"/>
      <c r="FL131" s="748"/>
      <c r="FM131" s="748"/>
      <c r="FN131" s="748"/>
      <c r="FO131" s="748"/>
      <c r="FP131" s="748"/>
      <c r="FQ131" s="748"/>
      <c r="FR131" s="748"/>
      <c r="FS131" s="748"/>
      <c r="FT131" s="748"/>
      <c r="FU131" s="748"/>
      <c r="FV131" s="748"/>
      <c r="FW131" s="748"/>
      <c r="FX131" s="748"/>
      <c r="FY131" s="748"/>
      <c r="FZ131" s="748"/>
      <c r="GA131" s="748"/>
      <c r="GB131" s="748"/>
      <c r="GC131" s="748"/>
      <c r="GD131" s="748"/>
      <c r="GE131" s="748"/>
      <c r="GF131" s="748"/>
      <c r="GG131" s="748"/>
      <c r="GH131" s="748"/>
      <c r="GI131" s="748"/>
      <c r="GJ131" s="748"/>
      <c r="GK131" s="748"/>
      <c r="GL131" s="748"/>
      <c r="GM131" s="748"/>
      <c r="GN131" s="748"/>
      <c r="GO131" s="748"/>
      <c r="GP131" s="748"/>
      <c r="GQ131" s="748"/>
      <c r="GR131" s="748"/>
      <c r="GS131" s="748"/>
      <c r="GT131" s="748"/>
      <c r="GU131" s="748"/>
      <c r="GV131" s="748"/>
      <c r="GW131" s="748"/>
      <c r="GX131" s="748"/>
      <c r="GY131" s="748"/>
      <c r="GZ131" s="748"/>
      <c r="HA131" s="748"/>
      <c r="HB131" s="748"/>
      <c r="HC131" s="748"/>
      <c r="HD131" s="748"/>
      <c r="HE131" s="748"/>
      <c r="HF131" s="748"/>
      <c r="HG131" s="748"/>
      <c r="HH131" s="748"/>
      <c r="HI131" s="748"/>
      <c r="HJ131" s="748"/>
      <c r="HK131" s="748"/>
      <c r="HL131" s="748"/>
      <c r="HM131" s="748"/>
      <c r="HN131" s="748"/>
      <c r="HO131" s="748"/>
      <c r="HP131" s="748"/>
      <c r="HQ131" s="748"/>
      <c r="HR131" s="748"/>
      <c r="HS131" s="748"/>
      <c r="HT131" s="748"/>
      <c r="HU131" s="748"/>
      <c r="HV131" s="748"/>
      <c r="HW131" s="748"/>
      <c r="HX131" s="748"/>
      <c r="HY131" s="748"/>
      <c r="HZ131" s="748"/>
      <c r="IA131" s="748"/>
      <c r="IB131" s="748"/>
      <c r="IC131" s="748"/>
      <c r="ID131" s="748"/>
      <c r="IE131" s="748"/>
      <c r="IF131" s="748"/>
      <c r="IG131" s="748"/>
      <c r="IH131" s="748"/>
    </row>
    <row r="132" spans="1:242" ht="23.25" hidden="1" customHeight="1">
      <c r="A132" s="796" t="s">
        <v>378</v>
      </c>
      <c r="B132" s="797" t="s">
        <v>376</v>
      </c>
      <c r="C132" s="798" t="s">
        <v>19</v>
      </c>
      <c r="D132" s="800"/>
      <c r="E132" s="914"/>
      <c r="F132" s="799"/>
      <c r="G132" s="799"/>
      <c r="H132" s="799"/>
      <c r="I132" s="800">
        <v>30</v>
      </c>
      <c r="J132" s="800">
        <v>30</v>
      </c>
      <c r="K132" s="820"/>
      <c r="L132" s="820"/>
      <c r="M132" s="851"/>
      <c r="N132" s="973"/>
      <c r="O132" s="965"/>
      <c r="P132" s="1122"/>
      <c r="Q132" s="1147"/>
      <c r="R132" s="1147"/>
      <c r="S132" s="802"/>
      <c r="T132" s="801"/>
      <c r="U132" s="801"/>
      <c r="V132" s="801"/>
      <c r="W132" s="801"/>
      <c r="X132" s="801"/>
      <c r="Y132" s="801"/>
      <c r="Z132" s="801"/>
      <c r="AA132" s="801"/>
      <c r="AB132" s="801"/>
      <c r="AC132" s="801"/>
      <c r="AD132" s="801"/>
      <c r="AE132" s="801"/>
      <c r="AF132" s="801"/>
      <c r="AG132" s="801"/>
      <c r="AH132" s="801"/>
      <c r="AI132" s="872"/>
      <c r="AJ132" s="803"/>
      <c r="AK132" s="803"/>
      <c r="AL132" s="803"/>
      <c r="AM132" s="803"/>
      <c r="AN132" s="803"/>
      <c r="AO132" s="803"/>
      <c r="AP132" s="803"/>
      <c r="AQ132" s="803"/>
      <c r="AR132" s="803"/>
      <c r="AS132" s="803"/>
      <c r="AT132" s="803"/>
      <c r="AU132" s="803"/>
      <c r="AV132" s="803"/>
      <c r="AW132" s="803"/>
      <c r="AX132" s="803"/>
      <c r="AY132" s="803"/>
      <c r="AZ132" s="803"/>
      <c r="BA132" s="803"/>
      <c r="BB132" s="803"/>
      <c r="BC132" s="803"/>
      <c r="BD132" s="803"/>
      <c r="BE132" s="803"/>
      <c r="BF132" s="803"/>
      <c r="BG132" s="803"/>
      <c r="BH132" s="803"/>
      <c r="BI132" s="803"/>
      <c r="BJ132" s="803"/>
      <c r="BK132" s="803"/>
      <c r="BL132" s="803"/>
      <c r="BM132" s="803"/>
      <c r="BN132" s="803"/>
      <c r="BO132" s="803"/>
      <c r="BP132" s="803"/>
      <c r="BQ132" s="803"/>
      <c r="BR132" s="803"/>
      <c r="BS132" s="803"/>
      <c r="BT132" s="803"/>
      <c r="BU132" s="803"/>
      <c r="BV132" s="803"/>
      <c r="BW132" s="803"/>
      <c r="BX132" s="803"/>
      <c r="BY132" s="803"/>
      <c r="BZ132" s="803"/>
      <c r="CA132" s="803"/>
      <c r="CB132" s="803"/>
      <c r="CC132" s="803"/>
      <c r="CD132" s="803"/>
      <c r="CE132" s="803"/>
      <c r="CF132" s="803"/>
      <c r="CG132" s="803"/>
      <c r="CH132" s="803"/>
      <c r="CI132" s="803"/>
      <c r="CJ132" s="803"/>
      <c r="CK132" s="803"/>
      <c r="CL132" s="803"/>
      <c r="CM132" s="803"/>
      <c r="CN132" s="803"/>
      <c r="CO132" s="803"/>
      <c r="CP132" s="803"/>
      <c r="CQ132" s="803"/>
      <c r="CR132" s="803"/>
      <c r="CS132" s="803"/>
      <c r="CT132" s="803"/>
      <c r="CU132" s="803"/>
      <c r="CV132" s="803"/>
      <c r="CW132" s="803"/>
      <c r="CX132" s="803"/>
      <c r="CY132" s="803"/>
      <c r="CZ132" s="803"/>
      <c r="DA132" s="803"/>
      <c r="DB132" s="803"/>
      <c r="DC132" s="803"/>
      <c r="DD132" s="803"/>
      <c r="DE132" s="803"/>
      <c r="DF132" s="803"/>
      <c r="DG132" s="803"/>
      <c r="DH132" s="803"/>
      <c r="DI132" s="803"/>
      <c r="DJ132" s="803"/>
      <c r="DK132" s="803"/>
      <c r="DL132" s="803"/>
      <c r="DM132" s="803"/>
      <c r="DN132" s="803"/>
      <c r="DO132" s="803"/>
      <c r="DP132" s="803"/>
      <c r="DQ132" s="803"/>
      <c r="DR132" s="803"/>
      <c r="DS132" s="803"/>
      <c r="DT132" s="803"/>
      <c r="DU132" s="803"/>
      <c r="DV132" s="803"/>
      <c r="DW132" s="803"/>
      <c r="DX132" s="803"/>
      <c r="DY132" s="803"/>
      <c r="DZ132" s="803"/>
      <c r="EA132" s="803"/>
      <c r="EB132" s="803"/>
      <c r="EC132" s="803"/>
      <c r="ED132" s="803"/>
      <c r="EE132" s="803"/>
      <c r="EF132" s="803"/>
      <c r="EG132" s="803"/>
      <c r="EH132" s="803"/>
      <c r="EI132" s="803"/>
      <c r="EJ132" s="803"/>
      <c r="EK132" s="803"/>
      <c r="EL132" s="803"/>
      <c r="EM132" s="803"/>
      <c r="EN132" s="803"/>
      <c r="EO132" s="803"/>
      <c r="EP132" s="803"/>
      <c r="EQ132" s="803"/>
      <c r="ER132" s="803"/>
      <c r="ES132" s="803"/>
      <c r="ET132" s="803"/>
      <c r="EU132" s="803"/>
      <c r="EV132" s="803"/>
      <c r="EW132" s="803"/>
      <c r="EX132" s="803"/>
      <c r="EY132" s="803"/>
      <c r="EZ132" s="803"/>
      <c r="FA132" s="803"/>
      <c r="FB132" s="803"/>
      <c r="FC132" s="803"/>
      <c r="FD132" s="803"/>
      <c r="FE132" s="803"/>
      <c r="FF132" s="803"/>
      <c r="FG132" s="803"/>
      <c r="FH132" s="803"/>
      <c r="FI132" s="803"/>
      <c r="FJ132" s="803"/>
      <c r="FK132" s="803"/>
      <c r="FL132" s="803"/>
      <c r="FM132" s="803"/>
      <c r="FN132" s="803"/>
      <c r="FO132" s="803"/>
      <c r="FP132" s="803"/>
      <c r="FQ132" s="803"/>
      <c r="FR132" s="803"/>
      <c r="FS132" s="803"/>
      <c r="FT132" s="803"/>
      <c r="FU132" s="803"/>
      <c r="FV132" s="803"/>
      <c r="FW132" s="803"/>
      <c r="FX132" s="803"/>
      <c r="FY132" s="803"/>
      <c r="FZ132" s="803"/>
      <c r="GA132" s="803"/>
      <c r="GB132" s="803"/>
      <c r="GC132" s="803"/>
      <c r="GD132" s="803"/>
      <c r="GE132" s="803"/>
      <c r="GF132" s="803"/>
      <c r="GG132" s="803"/>
      <c r="GH132" s="803"/>
      <c r="GI132" s="803"/>
      <c r="GJ132" s="803"/>
      <c r="GK132" s="803"/>
      <c r="GL132" s="803"/>
      <c r="GM132" s="803"/>
      <c r="GN132" s="803"/>
      <c r="GO132" s="803"/>
      <c r="GP132" s="803"/>
      <c r="GQ132" s="803"/>
      <c r="GR132" s="803"/>
      <c r="GS132" s="803"/>
      <c r="GT132" s="803"/>
      <c r="GU132" s="803"/>
      <c r="GV132" s="803"/>
      <c r="GW132" s="803"/>
      <c r="GX132" s="803"/>
      <c r="GY132" s="803"/>
      <c r="GZ132" s="803"/>
      <c r="HA132" s="803"/>
      <c r="HB132" s="803"/>
      <c r="HC132" s="803"/>
      <c r="HD132" s="803"/>
      <c r="HE132" s="803"/>
      <c r="HF132" s="803"/>
      <c r="HG132" s="803"/>
      <c r="HH132" s="803"/>
      <c r="HI132" s="803"/>
      <c r="HJ132" s="803"/>
      <c r="HK132" s="803"/>
      <c r="HL132" s="803"/>
      <c r="HM132" s="803"/>
      <c r="HN132" s="803"/>
      <c r="HO132" s="803"/>
      <c r="HP132" s="803"/>
      <c r="HQ132" s="803"/>
      <c r="HR132" s="803"/>
      <c r="HS132" s="803"/>
      <c r="HT132" s="803"/>
      <c r="HU132" s="803"/>
      <c r="HV132" s="803"/>
      <c r="HW132" s="803"/>
      <c r="HX132" s="803"/>
      <c r="HY132" s="803"/>
      <c r="HZ132" s="803"/>
      <c r="IA132" s="803"/>
      <c r="IB132" s="803"/>
      <c r="IC132" s="803"/>
      <c r="ID132" s="803"/>
      <c r="IE132" s="803"/>
      <c r="IF132" s="803"/>
      <c r="IG132" s="803"/>
      <c r="IH132" s="803"/>
    </row>
    <row r="133" spans="1:242" ht="30.75" hidden="1" customHeight="1">
      <c r="A133" s="794"/>
      <c r="B133" s="794"/>
      <c r="C133" s="795" t="s">
        <v>379</v>
      </c>
      <c r="D133" s="789"/>
      <c r="E133" s="789"/>
      <c r="F133" s="789"/>
      <c r="G133" s="789"/>
      <c r="H133" s="789"/>
      <c r="I133" s="789">
        <f>+I134+I135+I136+I137+I138+I142</f>
        <v>21</v>
      </c>
      <c r="J133" s="789">
        <f>+J134+J135+J136+J137+J138+J142</f>
        <v>21</v>
      </c>
      <c r="K133" s="789"/>
      <c r="L133" s="789"/>
      <c r="M133" s="789"/>
      <c r="N133" s="789"/>
      <c r="O133" s="789"/>
      <c r="P133" s="1133"/>
      <c r="Q133" s="1119"/>
      <c r="R133" s="1119"/>
      <c r="S133" s="1144"/>
      <c r="T133" s="789"/>
      <c r="U133" s="789"/>
      <c r="V133" s="789"/>
      <c r="W133" s="789"/>
      <c r="X133" s="789"/>
      <c r="Y133" s="789"/>
      <c r="Z133" s="789"/>
      <c r="AA133" s="789"/>
      <c r="AB133" s="789"/>
      <c r="AC133" s="789"/>
      <c r="AD133" s="789"/>
      <c r="AE133" s="789"/>
      <c r="AF133" s="789"/>
      <c r="AG133" s="789"/>
      <c r="AH133" s="789"/>
      <c r="AI133" s="880"/>
    </row>
    <row r="134" spans="1:242" ht="123" hidden="1" customHeight="1">
      <c r="A134" s="790"/>
      <c r="B134" s="790" t="s">
        <v>258</v>
      </c>
      <c r="C134" s="1069" t="s">
        <v>600</v>
      </c>
      <c r="D134" s="835" t="s">
        <v>482</v>
      </c>
      <c r="E134" s="915" t="s">
        <v>115</v>
      </c>
      <c r="F134" s="791"/>
      <c r="G134" s="611" t="s">
        <v>558</v>
      </c>
      <c r="H134" s="792"/>
      <c r="I134" s="793" t="s">
        <v>38</v>
      </c>
      <c r="J134" s="793" t="s">
        <v>38</v>
      </c>
      <c r="K134" s="970" t="s">
        <v>442</v>
      </c>
      <c r="L134" s="970" t="str">
        <f>"09"</f>
        <v>09</v>
      </c>
      <c r="M134" s="855"/>
      <c r="N134" s="950">
        <v>18</v>
      </c>
      <c r="O134" s="950">
        <v>24</v>
      </c>
      <c r="P134" s="1134"/>
      <c r="Q134" s="1120"/>
      <c r="R134" s="1120"/>
      <c r="S134" s="1138">
        <v>1</v>
      </c>
      <c r="T134" s="922" t="s">
        <v>171</v>
      </c>
      <c r="U134" s="922"/>
      <c r="V134" s="922"/>
      <c r="W134" s="651">
        <v>1</v>
      </c>
      <c r="X134" s="647" t="s">
        <v>174</v>
      </c>
      <c r="Y134" s="647" t="s">
        <v>241</v>
      </c>
      <c r="Z134" s="647" t="s">
        <v>236</v>
      </c>
      <c r="AA134" s="925">
        <v>1</v>
      </c>
      <c r="AB134" s="922" t="s">
        <v>174</v>
      </c>
      <c r="AC134" s="922" t="s">
        <v>241</v>
      </c>
      <c r="AD134" s="922" t="s">
        <v>236</v>
      </c>
      <c r="AE134" s="651">
        <v>1</v>
      </c>
      <c r="AF134" s="647" t="s">
        <v>174</v>
      </c>
      <c r="AG134" s="647" t="s">
        <v>241</v>
      </c>
      <c r="AH134" s="647" t="s">
        <v>236</v>
      </c>
      <c r="AI134" s="875" t="s">
        <v>528</v>
      </c>
    </row>
    <row r="135" spans="1:242" ht="24" hidden="1" customHeight="1">
      <c r="A135" s="609"/>
      <c r="B135" s="609" t="s">
        <v>259</v>
      </c>
      <c r="C135" s="771" t="s">
        <v>304</v>
      </c>
      <c r="D135" s="612"/>
      <c r="E135" s="910" t="s">
        <v>115</v>
      </c>
      <c r="F135" s="595"/>
      <c r="G135" s="611" t="s">
        <v>558</v>
      </c>
      <c r="H135" s="572"/>
      <c r="I135" s="610" t="s">
        <v>38</v>
      </c>
      <c r="J135" s="610" t="s">
        <v>38</v>
      </c>
      <c r="K135" s="970" t="s">
        <v>447</v>
      </c>
      <c r="L135" s="970" t="s">
        <v>601</v>
      </c>
      <c r="M135" s="822"/>
      <c r="N135" s="971">
        <v>18</v>
      </c>
      <c r="O135" s="971">
        <v>24</v>
      </c>
      <c r="P135" s="1123"/>
      <c r="Q135" s="1120"/>
      <c r="R135" s="1120"/>
      <c r="S135" s="1138">
        <v>1</v>
      </c>
      <c r="T135" s="922" t="s">
        <v>171</v>
      </c>
      <c r="U135" s="922"/>
      <c r="V135" s="922"/>
      <c r="W135" s="651">
        <v>1</v>
      </c>
      <c r="X135" s="647" t="s">
        <v>174</v>
      </c>
      <c r="Y135" s="647" t="s">
        <v>172</v>
      </c>
      <c r="Z135" s="647" t="s">
        <v>262</v>
      </c>
      <c r="AA135" s="925">
        <v>1</v>
      </c>
      <c r="AB135" s="922" t="s">
        <v>174</v>
      </c>
      <c r="AC135" s="922" t="s">
        <v>172</v>
      </c>
      <c r="AD135" s="922" t="s">
        <v>262</v>
      </c>
      <c r="AE135" s="651">
        <v>1</v>
      </c>
      <c r="AF135" s="647" t="s">
        <v>174</v>
      </c>
      <c r="AG135" s="647" t="s">
        <v>172</v>
      </c>
      <c r="AH135" s="647" t="s">
        <v>262</v>
      </c>
      <c r="AI135" s="875" t="s">
        <v>529</v>
      </c>
    </row>
    <row r="136" spans="1:242" ht="24" hidden="1" customHeight="1">
      <c r="A136" s="609"/>
      <c r="B136" s="609" t="s">
        <v>260</v>
      </c>
      <c r="C136" s="771" t="s">
        <v>305</v>
      </c>
      <c r="D136" s="612" t="s">
        <v>483</v>
      </c>
      <c r="E136" s="910" t="s">
        <v>115</v>
      </c>
      <c r="F136" s="595"/>
      <c r="G136" s="611" t="s">
        <v>558</v>
      </c>
      <c r="H136" s="572"/>
      <c r="I136" s="610" t="s">
        <v>36</v>
      </c>
      <c r="J136" s="610" t="s">
        <v>36</v>
      </c>
      <c r="K136" s="970" t="s">
        <v>443</v>
      </c>
      <c r="L136" s="970">
        <v>10</v>
      </c>
      <c r="M136" s="822"/>
      <c r="N136" s="971">
        <v>12</v>
      </c>
      <c r="O136" s="971">
        <v>24</v>
      </c>
      <c r="P136" s="1123"/>
      <c r="Q136" s="1120"/>
      <c r="R136" s="1120"/>
      <c r="S136" s="1138">
        <v>1</v>
      </c>
      <c r="T136" s="922" t="s">
        <v>171</v>
      </c>
      <c r="U136" s="922"/>
      <c r="V136" s="922"/>
      <c r="W136" s="651">
        <v>1</v>
      </c>
      <c r="X136" s="647" t="s">
        <v>174</v>
      </c>
      <c r="Y136" s="647" t="s">
        <v>172</v>
      </c>
      <c r="Z136" s="647" t="s">
        <v>235</v>
      </c>
      <c r="AA136" s="925">
        <v>1</v>
      </c>
      <c r="AB136" s="922" t="s">
        <v>174</v>
      </c>
      <c r="AC136" s="922" t="s">
        <v>172</v>
      </c>
      <c r="AD136" s="922" t="s">
        <v>235</v>
      </c>
      <c r="AE136" s="651">
        <v>1</v>
      </c>
      <c r="AF136" s="647" t="s">
        <v>174</v>
      </c>
      <c r="AG136" s="647" t="s">
        <v>172</v>
      </c>
      <c r="AH136" s="647" t="s">
        <v>235</v>
      </c>
      <c r="AI136" s="875" t="s">
        <v>530</v>
      </c>
    </row>
    <row r="137" spans="1:242" ht="24" hidden="1" customHeight="1">
      <c r="A137" s="609"/>
      <c r="B137" s="609" t="s">
        <v>261</v>
      </c>
      <c r="C137" s="771" t="s">
        <v>306</v>
      </c>
      <c r="D137" s="612" t="s">
        <v>484</v>
      </c>
      <c r="E137" s="910" t="s">
        <v>115</v>
      </c>
      <c r="F137" s="604"/>
      <c r="G137" s="611" t="s">
        <v>558</v>
      </c>
      <c r="H137" s="572"/>
      <c r="I137" s="610" t="s">
        <v>39</v>
      </c>
      <c r="J137" s="610" t="s">
        <v>39</v>
      </c>
      <c r="K137" s="970" t="s">
        <v>448</v>
      </c>
      <c r="L137" s="970" t="str">
        <f>"09"</f>
        <v>09</v>
      </c>
      <c r="M137" s="822"/>
      <c r="N137" s="971"/>
      <c r="O137" s="971">
        <v>18</v>
      </c>
      <c r="P137" s="1123"/>
      <c r="Q137" s="1120"/>
      <c r="R137" s="1120"/>
      <c r="S137" s="1138">
        <v>1</v>
      </c>
      <c r="T137" s="922" t="s">
        <v>171</v>
      </c>
      <c r="U137" s="922"/>
      <c r="V137" s="922"/>
      <c r="W137" s="651">
        <v>1</v>
      </c>
      <c r="X137" s="647" t="s">
        <v>174</v>
      </c>
      <c r="Y137" s="647" t="s">
        <v>241</v>
      </c>
      <c r="Z137" s="647" t="s">
        <v>236</v>
      </c>
      <c r="AA137" s="925">
        <v>1</v>
      </c>
      <c r="AB137" s="922" t="s">
        <v>174</v>
      </c>
      <c r="AC137" s="922" t="s">
        <v>241</v>
      </c>
      <c r="AD137" s="922" t="s">
        <v>236</v>
      </c>
      <c r="AE137" s="651">
        <v>1</v>
      </c>
      <c r="AF137" s="647" t="s">
        <v>174</v>
      </c>
      <c r="AG137" s="647" t="s">
        <v>241</v>
      </c>
      <c r="AH137" s="647" t="s">
        <v>236</v>
      </c>
      <c r="AI137" s="875" t="s">
        <v>531</v>
      </c>
    </row>
    <row r="138" spans="1:242" s="751" customFormat="1" ht="36" hidden="1" customHeight="1">
      <c r="A138" s="664" t="s">
        <v>385</v>
      </c>
      <c r="B138" s="664" t="s">
        <v>263</v>
      </c>
      <c r="C138" s="665" t="s">
        <v>382</v>
      </c>
      <c r="D138" s="841"/>
      <c r="E138" s="908" t="s">
        <v>118</v>
      </c>
      <c r="F138" s="665"/>
      <c r="G138" s="667"/>
      <c r="H138" s="664" t="s">
        <v>303</v>
      </c>
      <c r="I138" s="669">
        <v>3</v>
      </c>
      <c r="J138" s="669">
        <v>3</v>
      </c>
      <c r="K138" s="953"/>
      <c r="L138" s="953"/>
      <c r="M138" s="821"/>
      <c r="N138" s="963"/>
      <c r="O138" s="963"/>
      <c r="P138" s="1126"/>
      <c r="Q138" s="1150"/>
      <c r="R138" s="1150"/>
      <c r="S138" s="1141"/>
      <c r="T138" s="671"/>
      <c r="U138" s="671"/>
      <c r="V138" s="671"/>
      <c r="W138" s="670"/>
      <c r="X138" s="671"/>
      <c r="Y138" s="671"/>
      <c r="Z138" s="671"/>
      <c r="AA138" s="670"/>
      <c r="AB138" s="671"/>
      <c r="AC138" s="671"/>
      <c r="AD138" s="671"/>
      <c r="AE138" s="670"/>
      <c r="AF138" s="671"/>
      <c r="AG138" s="671"/>
      <c r="AH138" s="671"/>
      <c r="AI138" s="874"/>
      <c r="AJ138" s="750"/>
      <c r="AK138" s="750"/>
      <c r="AL138" s="750"/>
      <c r="AM138" s="750"/>
      <c r="AN138" s="750"/>
      <c r="AO138" s="750"/>
      <c r="AP138" s="750"/>
      <c r="AQ138" s="750"/>
      <c r="AR138" s="750"/>
      <c r="AS138" s="750"/>
      <c r="AT138" s="750"/>
      <c r="AU138" s="750"/>
      <c r="AV138" s="750"/>
      <c r="AW138" s="750"/>
      <c r="AX138" s="750"/>
      <c r="AY138" s="750"/>
      <c r="AZ138" s="750"/>
      <c r="BA138" s="750"/>
      <c r="BB138" s="750"/>
      <c r="BC138" s="750"/>
      <c r="BD138" s="750"/>
      <c r="BE138" s="750"/>
      <c r="BF138" s="750"/>
      <c r="BG138" s="750"/>
      <c r="BH138" s="750"/>
      <c r="BI138" s="750"/>
      <c r="BJ138" s="750"/>
      <c r="BK138" s="750"/>
      <c r="BL138" s="750"/>
      <c r="BM138" s="750"/>
      <c r="BN138" s="750"/>
      <c r="BO138" s="750"/>
      <c r="BP138" s="750"/>
      <c r="BQ138" s="750"/>
      <c r="BR138" s="750"/>
      <c r="BS138" s="750"/>
      <c r="BT138" s="750"/>
      <c r="BU138" s="750"/>
      <c r="BV138" s="750"/>
      <c r="BW138" s="750"/>
      <c r="BX138" s="750"/>
      <c r="BY138" s="750"/>
      <c r="BZ138" s="750"/>
      <c r="CA138" s="750"/>
      <c r="CB138" s="750"/>
      <c r="CC138" s="750"/>
      <c r="CD138" s="750"/>
      <c r="CE138" s="750"/>
      <c r="CF138" s="750"/>
      <c r="CG138" s="750"/>
      <c r="CH138" s="750"/>
      <c r="CI138" s="750"/>
      <c r="CJ138" s="750"/>
      <c r="CK138" s="750"/>
      <c r="CL138" s="750"/>
      <c r="CM138" s="750"/>
      <c r="CN138" s="750"/>
      <c r="CO138" s="750"/>
      <c r="CP138" s="750"/>
      <c r="CQ138" s="750"/>
      <c r="CR138" s="750"/>
      <c r="CS138" s="750"/>
      <c r="CT138" s="750"/>
      <c r="CU138" s="750"/>
      <c r="CV138" s="750"/>
      <c r="CW138" s="750"/>
      <c r="CX138" s="750"/>
      <c r="CY138" s="750"/>
      <c r="CZ138" s="750"/>
      <c r="DA138" s="750"/>
      <c r="DB138" s="750"/>
      <c r="DC138" s="750"/>
      <c r="DD138" s="750"/>
      <c r="DE138" s="750"/>
      <c r="DF138" s="750"/>
      <c r="DG138" s="750"/>
      <c r="DH138" s="750"/>
      <c r="DI138" s="750"/>
      <c r="DJ138" s="750"/>
      <c r="DK138" s="750"/>
      <c r="DL138" s="750"/>
      <c r="DM138" s="750"/>
      <c r="DN138" s="750"/>
      <c r="DO138" s="750"/>
      <c r="DP138" s="750"/>
      <c r="DQ138" s="750"/>
      <c r="DR138" s="750"/>
      <c r="DS138" s="750"/>
      <c r="DT138" s="750"/>
      <c r="DU138" s="750"/>
      <c r="DV138" s="750"/>
      <c r="DW138" s="750"/>
      <c r="DX138" s="750"/>
      <c r="DY138" s="750"/>
      <c r="DZ138" s="750"/>
      <c r="EA138" s="750"/>
      <c r="EB138" s="750"/>
      <c r="EC138" s="750"/>
      <c r="ED138" s="750"/>
      <c r="EE138" s="750"/>
      <c r="EF138" s="750"/>
      <c r="EG138" s="750"/>
      <c r="EH138" s="750"/>
      <c r="EI138" s="750"/>
      <c r="EJ138" s="750"/>
      <c r="EK138" s="750"/>
      <c r="EL138" s="750"/>
      <c r="EM138" s="750"/>
      <c r="EN138" s="750"/>
      <c r="EO138" s="750"/>
      <c r="EP138" s="750"/>
      <c r="EQ138" s="750"/>
      <c r="ER138" s="750"/>
      <c r="ES138" s="750"/>
      <c r="ET138" s="750"/>
      <c r="EU138" s="750"/>
      <c r="EV138" s="750"/>
      <c r="EW138" s="750"/>
      <c r="EX138" s="750"/>
      <c r="EY138" s="750"/>
      <c r="EZ138" s="750"/>
      <c r="FA138" s="750"/>
      <c r="FB138" s="750"/>
      <c r="FC138" s="750"/>
      <c r="FD138" s="750"/>
      <c r="FE138" s="750"/>
      <c r="FF138" s="750"/>
      <c r="FG138" s="750"/>
      <c r="FH138" s="750"/>
      <c r="FI138" s="750"/>
      <c r="FJ138" s="750"/>
      <c r="FK138" s="750"/>
      <c r="FL138" s="750"/>
      <c r="FM138" s="750"/>
      <c r="FN138" s="750"/>
      <c r="FO138" s="750"/>
      <c r="FP138" s="750"/>
      <c r="FQ138" s="750"/>
      <c r="FR138" s="750"/>
      <c r="FS138" s="750"/>
      <c r="FT138" s="750"/>
      <c r="FU138" s="750"/>
      <c r="FV138" s="750"/>
      <c r="FW138" s="750"/>
      <c r="FX138" s="750"/>
      <c r="FY138" s="750"/>
      <c r="FZ138" s="750"/>
      <c r="GA138" s="750"/>
      <c r="GB138" s="750"/>
      <c r="GC138" s="750"/>
      <c r="GD138" s="750"/>
      <c r="GE138" s="750"/>
      <c r="GF138" s="750"/>
      <c r="GG138" s="750"/>
      <c r="GH138" s="750"/>
      <c r="GI138" s="750"/>
      <c r="GJ138" s="750"/>
      <c r="GK138" s="750"/>
      <c r="GL138" s="750"/>
      <c r="GM138" s="750"/>
      <c r="GN138" s="750"/>
      <c r="GO138" s="750"/>
      <c r="GP138" s="750"/>
      <c r="GQ138" s="750"/>
      <c r="GR138" s="750"/>
      <c r="GS138" s="750"/>
      <c r="GT138" s="750"/>
      <c r="GU138" s="750"/>
      <c r="GV138" s="750"/>
      <c r="GW138" s="750"/>
      <c r="GX138" s="750"/>
      <c r="GY138" s="750"/>
      <c r="GZ138" s="750"/>
      <c r="HA138" s="750"/>
      <c r="HB138" s="750"/>
      <c r="HC138" s="750"/>
      <c r="HD138" s="750"/>
      <c r="HE138" s="750"/>
      <c r="HF138" s="750"/>
      <c r="HG138" s="750"/>
      <c r="HH138" s="750"/>
      <c r="HI138" s="750"/>
      <c r="HJ138" s="750"/>
      <c r="HK138" s="750"/>
      <c r="HL138" s="750"/>
      <c r="HM138" s="750"/>
      <c r="HN138" s="750"/>
      <c r="HO138" s="750"/>
      <c r="HP138" s="750"/>
      <c r="HQ138" s="750"/>
      <c r="HR138" s="750"/>
      <c r="HS138" s="750"/>
      <c r="HT138" s="750"/>
      <c r="HU138" s="750"/>
      <c r="HV138" s="750"/>
      <c r="HW138" s="750"/>
      <c r="HX138" s="750"/>
      <c r="HY138" s="750"/>
      <c r="HZ138" s="750"/>
      <c r="IA138" s="750"/>
      <c r="IB138" s="750"/>
      <c r="IC138" s="750"/>
      <c r="ID138" s="750"/>
      <c r="IE138" s="750"/>
      <c r="IF138" s="750"/>
      <c r="IG138" s="750"/>
      <c r="IH138" s="750"/>
    </row>
    <row r="139" spans="1:242" s="753" customFormat="1" ht="39.75" hidden="1" customHeight="1">
      <c r="A139" s="656"/>
      <c r="B139" s="656" t="s">
        <v>264</v>
      </c>
      <c r="C139" s="771" t="s">
        <v>602</v>
      </c>
      <c r="D139" s="831" t="s">
        <v>485</v>
      </c>
      <c r="E139" s="886" t="s">
        <v>118</v>
      </c>
      <c r="F139" s="1106" t="s">
        <v>613</v>
      </c>
      <c r="G139" s="831" t="s">
        <v>558</v>
      </c>
      <c r="H139" s="654"/>
      <c r="I139" s="655" t="s">
        <v>80</v>
      </c>
      <c r="J139" s="655" t="s">
        <v>80</v>
      </c>
      <c r="K139" s="970" t="s">
        <v>446</v>
      </c>
      <c r="L139" s="970" t="str">
        <f>"08"</f>
        <v>08</v>
      </c>
      <c r="M139" s="822"/>
      <c r="N139" s="944"/>
      <c r="O139" s="944">
        <v>24</v>
      </c>
      <c r="P139" s="1135"/>
      <c r="Q139" s="1154"/>
      <c r="R139" s="1154"/>
      <c r="S139" s="1138">
        <v>1</v>
      </c>
      <c r="T139" s="922" t="s">
        <v>171</v>
      </c>
      <c r="U139" s="922"/>
      <c r="V139" s="922"/>
      <c r="W139" s="651">
        <v>1</v>
      </c>
      <c r="X139" s="647" t="s">
        <v>174</v>
      </c>
      <c r="Y139" s="647" t="s">
        <v>241</v>
      </c>
      <c r="Z139" s="647" t="s">
        <v>236</v>
      </c>
      <c r="AA139" s="925">
        <v>1</v>
      </c>
      <c r="AB139" s="922" t="s">
        <v>174</v>
      </c>
      <c r="AC139" s="922" t="s">
        <v>241</v>
      </c>
      <c r="AD139" s="922" t="s">
        <v>236</v>
      </c>
      <c r="AE139" s="651">
        <v>1</v>
      </c>
      <c r="AF139" s="647" t="s">
        <v>174</v>
      </c>
      <c r="AG139" s="647" t="s">
        <v>241</v>
      </c>
      <c r="AH139" s="647" t="s">
        <v>236</v>
      </c>
      <c r="AI139" s="875" t="s">
        <v>532</v>
      </c>
      <c r="AJ139" s="763"/>
      <c r="AK139" s="763"/>
      <c r="AL139" s="763"/>
      <c r="AM139" s="763"/>
      <c r="AN139" s="763"/>
      <c r="AO139" s="763"/>
      <c r="AP139" s="763"/>
      <c r="AQ139" s="763"/>
      <c r="AR139" s="763"/>
      <c r="AS139" s="763"/>
      <c r="AT139" s="763"/>
      <c r="AU139" s="763"/>
      <c r="AV139" s="763"/>
      <c r="AW139" s="763"/>
      <c r="AX139" s="763"/>
      <c r="AY139" s="763"/>
      <c r="AZ139" s="763"/>
      <c r="BA139" s="763"/>
      <c r="BB139" s="763"/>
      <c r="BC139" s="763"/>
      <c r="BD139" s="763"/>
      <c r="BE139" s="763"/>
      <c r="BF139" s="763"/>
      <c r="BG139" s="763"/>
      <c r="BH139" s="763"/>
      <c r="BI139" s="763"/>
      <c r="BJ139" s="763"/>
      <c r="BK139" s="763"/>
      <c r="BL139" s="763"/>
      <c r="BM139" s="763"/>
      <c r="BN139" s="763"/>
      <c r="BO139" s="763"/>
      <c r="BP139" s="763"/>
      <c r="BQ139" s="763"/>
      <c r="BR139" s="763"/>
      <c r="BS139" s="763"/>
      <c r="BT139" s="763"/>
      <c r="BU139" s="763"/>
      <c r="BV139" s="763"/>
      <c r="BW139" s="763"/>
      <c r="BX139" s="763"/>
      <c r="BY139" s="763"/>
      <c r="BZ139" s="763"/>
      <c r="CA139" s="763"/>
      <c r="CB139" s="763"/>
      <c r="CC139" s="763"/>
      <c r="CD139" s="763"/>
      <c r="CE139" s="763"/>
      <c r="CF139" s="763"/>
      <c r="CG139" s="763"/>
      <c r="CH139" s="763"/>
      <c r="CI139" s="763"/>
      <c r="CJ139" s="763"/>
      <c r="CK139" s="763"/>
      <c r="CL139" s="763"/>
      <c r="CM139" s="763"/>
      <c r="CN139" s="763"/>
      <c r="CO139" s="763"/>
      <c r="CP139" s="763"/>
      <c r="CQ139" s="763"/>
      <c r="CR139" s="763"/>
      <c r="CS139" s="763"/>
      <c r="CT139" s="763"/>
      <c r="CU139" s="763"/>
      <c r="CV139" s="763"/>
      <c r="CW139" s="763"/>
      <c r="CX139" s="763"/>
      <c r="CY139" s="763"/>
      <c r="CZ139" s="763"/>
      <c r="DA139" s="763"/>
      <c r="DB139" s="763"/>
      <c r="DC139" s="763"/>
      <c r="DD139" s="763"/>
      <c r="DE139" s="763"/>
      <c r="DF139" s="763"/>
      <c r="DG139" s="763"/>
      <c r="DH139" s="763"/>
      <c r="DI139" s="763"/>
      <c r="DJ139" s="763"/>
      <c r="DK139" s="763"/>
      <c r="DL139" s="763"/>
      <c r="DM139" s="763"/>
      <c r="DN139" s="763"/>
      <c r="DO139" s="763"/>
      <c r="DP139" s="763"/>
      <c r="DQ139" s="763"/>
      <c r="DR139" s="763"/>
      <c r="DS139" s="763"/>
      <c r="DT139" s="763"/>
      <c r="DU139" s="763"/>
      <c r="DV139" s="763"/>
      <c r="DW139" s="763"/>
      <c r="DX139" s="763"/>
      <c r="DY139" s="763"/>
      <c r="DZ139" s="763"/>
      <c r="EA139" s="763"/>
      <c r="EB139" s="763"/>
      <c r="EC139" s="763"/>
      <c r="ED139" s="763"/>
      <c r="EE139" s="763"/>
      <c r="EF139" s="763"/>
      <c r="EG139" s="763"/>
      <c r="EH139" s="763"/>
      <c r="EI139" s="763"/>
      <c r="EJ139" s="763"/>
      <c r="EK139" s="763"/>
      <c r="EL139" s="763"/>
      <c r="EM139" s="763"/>
      <c r="EN139" s="763"/>
      <c r="EO139" s="763"/>
      <c r="EP139" s="763"/>
      <c r="EQ139" s="763"/>
      <c r="ER139" s="763"/>
      <c r="ES139" s="763"/>
      <c r="ET139" s="763"/>
      <c r="EU139" s="763"/>
      <c r="EV139" s="763"/>
      <c r="EW139" s="763"/>
      <c r="EX139" s="763"/>
      <c r="EY139" s="763"/>
      <c r="EZ139" s="763"/>
      <c r="FA139" s="763"/>
      <c r="FB139" s="763"/>
      <c r="FC139" s="763"/>
      <c r="FD139" s="763"/>
      <c r="FE139" s="763"/>
      <c r="FF139" s="763"/>
      <c r="FG139" s="763"/>
      <c r="FH139" s="763"/>
      <c r="FI139" s="763"/>
      <c r="FJ139" s="763"/>
      <c r="FK139" s="763"/>
      <c r="FL139" s="763"/>
      <c r="FM139" s="763"/>
      <c r="FN139" s="763"/>
      <c r="FO139" s="763"/>
      <c r="FP139" s="763"/>
      <c r="FQ139" s="763"/>
      <c r="FR139" s="763"/>
      <c r="FS139" s="763"/>
      <c r="FT139" s="763"/>
      <c r="FU139" s="763"/>
      <c r="FV139" s="763"/>
      <c r="FW139" s="763"/>
      <c r="FX139" s="763"/>
      <c r="FY139" s="763"/>
      <c r="FZ139" s="763"/>
      <c r="GA139" s="763"/>
      <c r="GB139" s="763"/>
      <c r="GC139" s="763"/>
      <c r="GD139" s="763"/>
      <c r="GE139" s="763"/>
      <c r="GF139" s="763"/>
      <c r="GG139" s="763"/>
      <c r="GH139" s="763"/>
      <c r="GI139" s="763"/>
      <c r="GJ139" s="763"/>
      <c r="GK139" s="763"/>
      <c r="GL139" s="763"/>
      <c r="GM139" s="763"/>
      <c r="GN139" s="763"/>
      <c r="GO139" s="763"/>
      <c r="GP139" s="763"/>
      <c r="GQ139" s="763"/>
      <c r="GR139" s="763"/>
      <c r="GS139" s="763"/>
      <c r="GT139" s="763"/>
      <c r="GU139" s="763"/>
      <c r="GV139" s="763"/>
      <c r="GW139" s="763"/>
      <c r="GX139" s="763"/>
      <c r="GY139" s="763"/>
      <c r="GZ139" s="763"/>
      <c r="HA139" s="763"/>
      <c r="HB139" s="763"/>
      <c r="HC139" s="763"/>
      <c r="HD139" s="763"/>
      <c r="HE139" s="763"/>
      <c r="HF139" s="763"/>
      <c r="HG139" s="763"/>
      <c r="HH139" s="763"/>
      <c r="HI139" s="763"/>
      <c r="HJ139" s="763"/>
      <c r="HK139" s="763"/>
      <c r="HL139" s="763"/>
      <c r="HM139" s="763"/>
      <c r="HN139" s="763"/>
      <c r="HO139" s="763"/>
      <c r="HP139" s="763"/>
      <c r="HQ139" s="763"/>
      <c r="HR139" s="763"/>
      <c r="HS139" s="763"/>
      <c r="HT139" s="763"/>
      <c r="HU139" s="763"/>
      <c r="HV139" s="763"/>
      <c r="HW139" s="763"/>
      <c r="HX139" s="763"/>
      <c r="HY139" s="763"/>
      <c r="HZ139" s="763"/>
      <c r="IA139" s="763"/>
      <c r="IB139" s="763"/>
      <c r="IC139" s="763"/>
      <c r="ID139" s="763"/>
      <c r="IE139" s="763"/>
      <c r="IF139" s="763"/>
      <c r="IG139" s="763"/>
      <c r="IH139" s="763"/>
    </row>
    <row r="140" spans="1:242" s="753" customFormat="1" ht="24" hidden="1" customHeight="1">
      <c r="A140" s="656"/>
      <c r="B140" s="656" t="s">
        <v>307</v>
      </c>
      <c r="C140" s="788" t="s">
        <v>377</v>
      </c>
      <c r="D140" s="831" t="s">
        <v>494</v>
      </c>
      <c r="E140" s="886" t="s">
        <v>118</v>
      </c>
      <c r="F140" s="783" t="s">
        <v>405</v>
      </c>
      <c r="G140" s="886" t="s">
        <v>88</v>
      </c>
      <c r="H140" s="653"/>
      <c r="I140" s="655" t="s">
        <v>80</v>
      </c>
      <c r="J140" s="655" t="s">
        <v>80</v>
      </c>
      <c r="K140" s="970" t="s">
        <v>449</v>
      </c>
      <c r="L140" s="970">
        <v>27</v>
      </c>
      <c r="M140" s="822"/>
      <c r="N140" s="944"/>
      <c r="O140" s="944">
        <v>24</v>
      </c>
      <c r="P140" s="1135"/>
      <c r="Q140" s="1154"/>
      <c r="R140" s="1154"/>
      <c r="S140" s="1138">
        <v>1</v>
      </c>
      <c r="T140" s="922" t="s">
        <v>284</v>
      </c>
      <c r="U140" s="922"/>
      <c r="V140" s="922"/>
      <c r="W140" s="651">
        <v>1</v>
      </c>
      <c r="X140" s="647" t="s">
        <v>174</v>
      </c>
      <c r="Y140" s="647" t="s">
        <v>241</v>
      </c>
      <c r="Z140" s="647" t="s">
        <v>236</v>
      </c>
      <c r="AA140" s="925">
        <v>1</v>
      </c>
      <c r="AB140" s="922" t="s">
        <v>174</v>
      </c>
      <c r="AC140" s="922" t="s">
        <v>241</v>
      </c>
      <c r="AD140" s="922" t="s">
        <v>236</v>
      </c>
      <c r="AE140" s="651">
        <v>1</v>
      </c>
      <c r="AF140" s="647" t="s">
        <v>174</v>
      </c>
      <c r="AG140" s="647" t="s">
        <v>241</v>
      </c>
      <c r="AH140" s="647" t="s">
        <v>236</v>
      </c>
      <c r="AI140" s="883" t="s">
        <v>537</v>
      </c>
      <c r="AJ140" s="763"/>
      <c r="AK140" s="763"/>
      <c r="AL140" s="763"/>
      <c r="AM140" s="763"/>
      <c r="AN140" s="763"/>
      <c r="AO140" s="763"/>
      <c r="AP140" s="763"/>
      <c r="AQ140" s="763"/>
      <c r="AR140" s="763"/>
      <c r="AS140" s="763"/>
      <c r="AT140" s="763"/>
      <c r="AU140" s="763"/>
      <c r="AV140" s="763"/>
      <c r="AW140" s="763"/>
      <c r="AX140" s="763"/>
      <c r="AY140" s="763"/>
      <c r="AZ140" s="763"/>
      <c r="BA140" s="763"/>
      <c r="BB140" s="763"/>
      <c r="BC140" s="763"/>
      <c r="BD140" s="763"/>
      <c r="BE140" s="763"/>
      <c r="BF140" s="763"/>
      <c r="BG140" s="763"/>
      <c r="BH140" s="763"/>
      <c r="BI140" s="763"/>
      <c r="BJ140" s="763"/>
      <c r="BK140" s="763"/>
      <c r="BL140" s="763"/>
      <c r="BM140" s="763"/>
      <c r="BN140" s="763"/>
      <c r="BO140" s="763"/>
      <c r="BP140" s="763"/>
      <c r="BQ140" s="763"/>
      <c r="BR140" s="763"/>
      <c r="BS140" s="763"/>
      <c r="BT140" s="763"/>
      <c r="BU140" s="763"/>
      <c r="BV140" s="763"/>
      <c r="BW140" s="763"/>
      <c r="BX140" s="763"/>
      <c r="BY140" s="763"/>
      <c r="BZ140" s="763"/>
      <c r="CA140" s="763"/>
      <c r="CB140" s="763"/>
      <c r="CC140" s="763"/>
      <c r="CD140" s="763"/>
      <c r="CE140" s="763"/>
      <c r="CF140" s="763"/>
      <c r="CG140" s="763"/>
      <c r="CH140" s="763"/>
      <c r="CI140" s="763"/>
      <c r="CJ140" s="763"/>
      <c r="CK140" s="763"/>
      <c r="CL140" s="763"/>
      <c r="CM140" s="763"/>
      <c r="CN140" s="763"/>
      <c r="CO140" s="763"/>
      <c r="CP140" s="763"/>
      <c r="CQ140" s="763"/>
      <c r="CR140" s="763"/>
      <c r="CS140" s="763"/>
      <c r="CT140" s="763"/>
      <c r="CU140" s="763"/>
      <c r="CV140" s="763"/>
      <c r="CW140" s="763"/>
      <c r="CX140" s="763"/>
      <c r="CY140" s="763"/>
      <c r="CZ140" s="763"/>
      <c r="DA140" s="763"/>
      <c r="DB140" s="763"/>
      <c r="DC140" s="763"/>
      <c r="DD140" s="763"/>
      <c r="DE140" s="763"/>
      <c r="DF140" s="763"/>
      <c r="DG140" s="763"/>
      <c r="DH140" s="763"/>
      <c r="DI140" s="763"/>
      <c r="DJ140" s="763"/>
      <c r="DK140" s="763"/>
      <c r="DL140" s="763"/>
      <c r="DM140" s="763"/>
      <c r="DN140" s="763"/>
      <c r="DO140" s="763"/>
      <c r="DP140" s="763"/>
      <c r="DQ140" s="763"/>
      <c r="DR140" s="763"/>
      <c r="DS140" s="763"/>
      <c r="DT140" s="763"/>
      <c r="DU140" s="763"/>
      <c r="DV140" s="763"/>
      <c r="DW140" s="763"/>
      <c r="DX140" s="763"/>
      <c r="DY140" s="763"/>
      <c r="DZ140" s="763"/>
      <c r="EA140" s="763"/>
      <c r="EB140" s="763"/>
      <c r="EC140" s="763"/>
      <c r="ED140" s="763"/>
      <c r="EE140" s="763"/>
      <c r="EF140" s="763"/>
      <c r="EG140" s="763"/>
      <c r="EH140" s="763"/>
      <c r="EI140" s="763"/>
      <c r="EJ140" s="763"/>
      <c r="EK140" s="763"/>
      <c r="EL140" s="763"/>
      <c r="EM140" s="763"/>
      <c r="EN140" s="763"/>
      <c r="EO140" s="763"/>
      <c r="EP140" s="763"/>
      <c r="EQ140" s="763"/>
      <c r="ER140" s="763"/>
      <c r="ES140" s="763"/>
      <c r="ET140" s="763"/>
      <c r="EU140" s="763"/>
      <c r="EV140" s="763"/>
      <c r="EW140" s="763"/>
      <c r="EX140" s="763"/>
      <c r="EY140" s="763"/>
      <c r="EZ140" s="763"/>
      <c r="FA140" s="763"/>
      <c r="FB140" s="763"/>
      <c r="FC140" s="763"/>
      <c r="FD140" s="763"/>
      <c r="FE140" s="763"/>
      <c r="FF140" s="763"/>
      <c r="FG140" s="763"/>
      <c r="FH140" s="763"/>
      <c r="FI140" s="763"/>
      <c r="FJ140" s="763"/>
      <c r="FK140" s="763"/>
      <c r="FL140" s="763"/>
      <c r="FM140" s="763"/>
      <c r="FN140" s="763"/>
      <c r="FO140" s="763"/>
      <c r="FP140" s="763"/>
      <c r="FQ140" s="763"/>
      <c r="FR140" s="763"/>
      <c r="FS140" s="763"/>
      <c r="FT140" s="763"/>
      <c r="FU140" s="763"/>
      <c r="FV140" s="763"/>
      <c r="FW140" s="763"/>
      <c r="FX140" s="763"/>
      <c r="FY140" s="763"/>
      <c r="FZ140" s="763"/>
      <c r="GA140" s="763"/>
      <c r="GB140" s="763"/>
      <c r="GC140" s="763"/>
      <c r="GD140" s="763"/>
      <c r="GE140" s="763"/>
      <c r="GF140" s="763"/>
      <c r="GG140" s="763"/>
      <c r="GH140" s="763"/>
      <c r="GI140" s="763"/>
      <c r="GJ140" s="763"/>
      <c r="GK140" s="763"/>
      <c r="GL140" s="763"/>
      <c r="GM140" s="763"/>
      <c r="GN140" s="763"/>
      <c r="GO140" s="763"/>
      <c r="GP140" s="763"/>
      <c r="GQ140" s="763"/>
      <c r="GR140" s="763"/>
      <c r="GS140" s="763"/>
      <c r="GT140" s="763"/>
      <c r="GU140" s="763"/>
      <c r="GV140" s="763"/>
      <c r="GW140" s="763"/>
      <c r="GX140" s="763"/>
      <c r="GY140" s="763"/>
      <c r="GZ140" s="763"/>
      <c r="HA140" s="763"/>
      <c r="HB140" s="763"/>
      <c r="HC140" s="763"/>
      <c r="HD140" s="763"/>
      <c r="HE140" s="763"/>
      <c r="HF140" s="763"/>
      <c r="HG140" s="763"/>
      <c r="HH140" s="763"/>
      <c r="HI140" s="763"/>
      <c r="HJ140" s="763"/>
      <c r="HK140" s="763"/>
      <c r="HL140" s="763"/>
      <c r="HM140" s="763"/>
      <c r="HN140" s="763"/>
      <c r="HO140" s="763"/>
      <c r="HP140" s="763"/>
      <c r="HQ140" s="763"/>
      <c r="HR140" s="763"/>
      <c r="HS140" s="763"/>
      <c r="HT140" s="763"/>
      <c r="HU140" s="763"/>
      <c r="HV140" s="763"/>
      <c r="HW140" s="763"/>
      <c r="HX140" s="763"/>
      <c r="HY140" s="763"/>
      <c r="HZ140" s="763"/>
      <c r="IA140" s="763"/>
      <c r="IB140" s="763"/>
      <c r="IC140" s="763"/>
      <c r="ID140" s="763"/>
      <c r="IE140" s="763"/>
      <c r="IF140" s="763"/>
      <c r="IG140" s="763"/>
      <c r="IH140" s="763"/>
    </row>
    <row r="141" spans="1:242" s="753" customFormat="1" ht="24" hidden="1" customHeight="1">
      <c r="A141" s="656"/>
      <c r="B141" s="656" t="s">
        <v>265</v>
      </c>
      <c r="C141" s="783" t="s">
        <v>129</v>
      </c>
      <c r="D141" s="831" t="s">
        <v>486</v>
      </c>
      <c r="E141" s="831" t="s">
        <v>118</v>
      </c>
      <c r="F141" s="937" t="s">
        <v>565</v>
      </c>
      <c r="G141" s="831" t="s">
        <v>558</v>
      </c>
      <c r="H141" s="653"/>
      <c r="I141" s="655" t="s">
        <v>80</v>
      </c>
      <c r="J141" s="655" t="s">
        <v>80</v>
      </c>
      <c r="K141" s="970" t="s">
        <v>447</v>
      </c>
      <c r="L141" s="970" t="str">
        <f>"09"</f>
        <v>09</v>
      </c>
      <c r="M141" s="822"/>
      <c r="N141" s="944"/>
      <c r="O141" s="944">
        <v>18</v>
      </c>
      <c r="P141" s="1135"/>
      <c r="Q141" s="1154"/>
      <c r="R141" s="1154"/>
      <c r="S141" s="1138">
        <v>1</v>
      </c>
      <c r="T141" s="922" t="s">
        <v>171</v>
      </c>
      <c r="U141" s="922"/>
      <c r="V141" s="922"/>
      <c r="W141" s="651">
        <v>1</v>
      </c>
      <c r="X141" s="647" t="s">
        <v>174</v>
      </c>
      <c r="Y141" s="647" t="s">
        <v>241</v>
      </c>
      <c r="Z141" s="647" t="s">
        <v>236</v>
      </c>
      <c r="AA141" s="925">
        <v>1</v>
      </c>
      <c r="AB141" s="922" t="s">
        <v>174</v>
      </c>
      <c r="AC141" s="922" t="s">
        <v>241</v>
      </c>
      <c r="AD141" s="922" t="s">
        <v>236</v>
      </c>
      <c r="AE141" s="651">
        <v>1</v>
      </c>
      <c r="AF141" s="647" t="s">
        <v>174</v>
      </c>
      <c r="AG141" s="647" t="s">
        <v>241</v>
      </c>
      <c r="AH141" s="647" t="s">
        <v>236</v>
      </c>
      <c r="AI141" s="875" t="s">
        <v>533</v>
      </c>
      <c r="AJ141" s="763"/>
      <c r="AK141" s="763"/>
      <c r="AL141" s="763"/>
      <c r="AM141" s="763"/>
      <c r="AN141" s="763"/>
      <c r="AO141" s="763"/>
      <c r="AP141" s="763"/>
      <c r="AQ141" s="763"/>
      <c r="AR141" s="763"/>
      <c r="AS141" s="763"/>
      <c r="AT141" s="763"/>
      <c r="AU141" s="763"/>
      <c r="AV141" s="763"/>
      <c r="AW141" s="763"/>
      <c r="AX141" s="763"/>
      <c r="AY141" s="763"/>
      <c r="AZ141" s="763"/>
      <c r="BA141" s="763"/>
      <c r="BB141" s="763"/>
      <c r="BC141" s="763"/>
      <c r="BD141" s="763"/>
      <c r="BE141" s="763"/>
      <c r="BF141" s="763"/>
      <c r="BG141" s="763"/>
      <c r="BH141" s="763"/>
      <c r="BI141" s="763"/>
      <c r="BJ141" s="763"/>
      <c r="BK141" s="763"/>
      <c r="BL141" s="763"/>
      <c r="BM141" s="763"/>
      <c r="BN141" s="763"/>
      <c r="BO141" s="763"/>
      <c r="BP141" s="763"/>
      <c r="BQ141" s="763"/>
      <c r="BR141" s="763"/>
      <c r="BS141" s="763"/>
      <c r="BT141" s="763"/>
      <c r="BU141" s="763"/>
      <c r="BV141" s="763"/>
      <c r="BW141" s="763"/>
      <c r="BX141" s="763"/>
      <c r="BY141" s="763"/>
      <c r="BZ141" s="763"/>
      <c r="CA141" s="763"/>
      <c r="CB141" s="763"/>
      <c r="CC141" s="763"/>
      <c r="CD141" s="763"/>
      <c r="CE141" s="763"/>
      <c r="CF141" s="763"/>
      <c r="CG141" s="763"/>
      <c r="CH141" s="763"/>
      <c r="CI141" s="763"/>
      <c r="CJ141" s="763"/>
      <c r="CK141" s="763"/>
      <c r="CL141" s="763"/>
      <c r="CM141" s="763"/>
      <c r="CN141" s="763"/>
      <c r="CO141" s="763"/>
      <c r="CP141" s="763"/>
      <c r="CQ141" s="763"/>
      <c r="CR141" s="763"/>
      <c r="CS141" s="763"/>
      <c r="CT141" s="763"/>
      <c r="CU141" s="763"/>
      <c r="CV141" s="763"/>
      <c r="CW141" s="763"/>
      <c r="CX141" s="763"/>
      <c r="CY141" s="763"/>
      <c r="CZ141" s="763"/>
      <c r="DA141" s="763"/>
      <c r="DB141" s="763"/>
      <c r="DC141" s="763"/>
      <c r="DD141" s="763"/>
      <c r="DE141" s="763"/>
      <c r="DF141" s="763"/>
      <c r="DG141" s="763"/>
      <c r="DH141" s="763"/>
      <c r="DI141" s="763"/>
      <c r="DJ141" s="763"/>
      <c r="DK141" s="763"/>
      <c r="DL141" s="763"/>
      <c r="DM141" s="763"/>
      <c r="DN141" s="763"/>
      <c r="DO141" s="763"/>
      <c r="DP141" s="763"/>
      <c r="DQ141" s="763"/>
      <c r="DR141" s="763"/>
      <c r="DS141" s="763"/>
      <c r="DT141" s="763"/>
      <c r="DU141" s="763"/>
      <c r="DV141" s="763"/>
      <c r="DW141" s="763"/>
      <c r="DX141" s="763"/>
      <c r="DY141" s="763"/>
      <c r="DZ141" s="763"/>
      <c r="EA141" s="763"/>
      <c r="EB141" s="763"/>
      <c r="EC141" s="763"/>
      <c r="ED141" s="763"/>
      <c r="EE141" s="763"/>
      <c r="EF141" s="763"/>
      <c r="EG141" s="763"/>
      <c r="EH141" s="763"/>
      <c r="EI141" s="763"/>
      <c r="EJ141" s="763"/>
      <c r="EK141" s="763"/>
      <c r="EL141" s="763"/>
      <c r="EM141" s="763"/>
      <c r="EN141" s="763"/>
      <c r="EO141" s="763"/>
      <c r="EP141" s="763"/>
      <c r="EQ141" s="763"/>
      <c r="ER141" s="763"/>
      <c r="ES141" s="763"/>
      <c r="ET141" s="763"/>
      <c r="EU141" s="763"/>
      <c r="EV141" s="763"/>
      <c r="EW141" s="763"/>
      <c r="EX141" s="763"/>
      <c r="EY141" s="763"/>
      <c r="EZ141" s="763"/>
      <c r="FA141" s="763"/>
      <c r="FB141" s="763"/>
      <c r="FC141" s="763"/>
      <c r="FD141" s="763"/>
      <c r="FE141" s="763"/>
      <c r="FF141" s="763"/>
      <c r="FG141" s="763"/>
      <c r="FH141" s="763"/>
      <c r="FI141" s="763"/>
      <c r="FJ141" s="763"/>
      <c r="FK141" s="763"/>
      <c r="FL141" s="763"/>
      <c r="FM141" s="763"/>
      <c r="FN141" s="763"/>
      <c r="FO141" s="763"/>
      <c r="FP141" s="763"/>
      <c r="FQ141" s="763"/>
      <c r="FR141" s="763"/>
      <c r="FS141" s="763"/>
      <c r="FT141" s="763"/>
      <c r="FU141" s="763"/>
      <c r="FV141" s="763"/>
      <c r="FW141" s="763"/>
      <c r="FX141" s="763"/>
      <c r="FY141" s="763"/>
      <c r="FZ141" s="763"/>
      <c r="GA141" s="763"/>
      <c r="GB141" s="763"/>
      <c r="GC141" s="763"/>
      <c r="GD141" s="763"/>
      <c r="GE141" s="763"/>
      <c r="GF141" s="763"/>
      <c r="GG141" s="763"/>
      <c r="GH141" s="763"/>
      <c r="GI141" s="763"/>
      <c r="GJ141" s="763"/>
      <c r="GK141" s="763"/>
      <c r="GL141" s="763"/>
      <c r="GM141" s="763"/>
      <c r="GN141" s="763"/>
      <c r="GO141" s="763"/>
      <c r="GP141" s="763"/>
      <c r="GQ141" s="763"/>
      <c r="GR141" s="763"/>
      <c r="GS141" s="763"/>
      <c r="GT141" s="763"/>
      <c r="GU141" s="763"/>
      <c r="GV141" s="763"/>
      <c r="GW141" s="763"/>
      <c r="GX141" s="763"/>
      <c r="GY141" s="763"/>
      <c r="GZ141" s="763"/>
      <c r="HA141" s="763"/>
      <c r="HB141" s="763"/>
      <c r="HC141" s="763"/>
      <c r="HD141" s="763"/>
      <c r="HE141" s="763"/>
      <c r="HF141" s="763"/>
      <c r="HG141" s="763"/>
      <c r="HH141" s="763"/>
      <c r="HI141" s="763"/>
      <c r="HJ141" s="763"/>
      <c r="HK141" s="763"/>
      <c r="HL141" s="763"/>
      <c r="HM141" s="763"/>
      <c r="HN141" s="763"/>
      <c r="HO141" s="763"/>
      <c r="HP141" s="763"/>
      <c r="HQ141" s="763"/>
      <c r="HR141" s="763"/>
      <c r="HS141" s="763"/>
      <c r="HT141" s="763"/>
      <c r="HU141" s="763"/>
      <c r="HV141" s="763"/>
      <c r="HW141" s="763"/>
      <c r="HX141" s="763"/>
      <c r="HY141" s="763"/>
      <c r="HZ141" s="763"/>
      <c r="IA141" s="763"/>
      <c r="IB141" s="763"/>
      <c r="IC141" s="763"/>
      <c r="ID141" s="763"/>
      <c r="IE141" s="763"/>
      <c r="IF141" s="763"/>
      <c r="IG141" s="763"/>
      <c r="IH141" s="763"/>
    </row>
    <row r="142" spans="1:242" s="751" customFormat="1" ht="36" hidden="1" customHeight="1">
      <c r="A142" s="664" t="s">
        <v>386</v>
      </c>
      <c r="B142" s="664" t="s">
        <v>228</v>
      </c>
      <c r="C142" s="665" t="s">
        <v>302</v>
      </c>
      <c r="D142" s="841"/>
      <c r="E142" s="908" t="s">
        <v>115</v>
      </c>
      <c r="F142" s="665"/>
      <c r="G142" s="667"/>
      <c r="H142" s="664" t="s">
        <v>369</v>
      </c>
      <c r="I142" s="669">
        <v>2</v>
      </c>
      <c r="J142" s="669">
        <v>2</v>
      </c>
      <c r="K142" s="953"/>
      <c r="L142" s="953"/>
      <c r="M142" s="821"/>
      <c r="N142" s="963"/>
      <c r="O142" s="963"/>
      <c r="P142" s="1126"/>
      <c r="Q142" s="1150"/>
      <c r="R142" s="1150"/>
      <c r="S142" s="1141"/>
      <c r="T142" s="671"/>
      <c r="U142" s="671"/>
      <c r="V142" s="671"/>
      <c r="W142" s="670"/>
      <c r="X142" s="671"/>
      <c r="Y142" s="671"/>
      <c r="Z142" s="671"/>
      <c r="AA142" s="670"/>
      <c r="AB142" s="671"/>
      <c r="AC142" s="671"/>
      <c r="AD142" s="671"/>
      <c r="AE142" s="670"/>
      <c r="AF142" s="671"/>
      <c r="AG142" s="671"/>
      <c r="AH142" s="671"/>
      <c r="AI142" s="874"/>
      <c r="AJ142" s="750"/>
      <c r="AK142" s="750"/>
      <c r="AL142" s="750"/>
      <c r="AM142" s="750"/>
      <c r="AN142" s="750"/>
      <c r="AO142" s="750"/>
      <c r="AP142" s="750"/>
      <c r="AQ142" s="750"/>
      <c r="AR142" s="750"/>
      <c r="AS142" s="750"/>
      <c r="AT142" s="750"/>
      <c r="AU142" s="750"/>
      <c r="AV142" s="750"/>
      <c r="AW142" s="750"/>
      <c r="AX142" s="750"/>
      <c r="AY142" s="750"/>
      <c r="AZ142" s="750"/>
      <c r="BA142" s="750"/>
      <c r="BB142" s="750"/>
      <c r="BC142" s="750"/>
      <c r="BD142" s="750"/>
      <c r="BE142" s="750"/>
      <c r="BF142" s="750"/>
      <c r="BG142" s="750"/>
      <c r="BH142" s="750"/>
      <c r="BI142" s="750"/>
      <c r="BJ142" s="750"/>
      <c r="BK142" s="750"/>
      <c r="BL142" s="750"/>
      <c r="BM142" s="750"/>
      <c r="BN142" s="750"/>
      <c r="BO142" s="750"/>
      <c r="BP142" s="750"/>
      <c r="BQ142" s="750"/>
      <c r="BR142" s="750"/>
      <c r="BS142" s="750"/>
      <c r="BT142" s="750"/>
      <c r="BU142" s="750"/>
      <c r="BV142" s="750"/>
      <c r="BW142" s="750"/>
      <c r="BX142" s="750"/>
      <c r="BY142" s="750"/>
      <c r="BZ142" s="750"/>
      <c r="CA142" s="750"/>
      <c r="CB142" s="750"/>
      <c r="CC142" s="750"/>
      <c r="CD142" s="750"/>
      <c r="CE142" s="750"/>
      <c r="CF142" s="750"/>
      <c r="CG142" s="750"/>
      <c r="CH142" s="750"/>
      <c r="CI142" s="750"/>
      <c r="CJ142" s="750"/>
      <c r="CK142" s="750"/>
      <c r="CL142" s="750"/>
      <c r="CM142" s="750"/>
      <c r="CN142" s="750"/>
      <c r="CO142" s="750"/>
      <c r="CP142" s="750"/>
      <c r="CQ142" s="750"/>
      <c r="CR142" s="750"/>
      <c r="CS142" s="750"/>
      <c r="CT142" s="750"/>
      <c r="CU142" s="750"/>
      <c r="CV142" s="750"/>
      <c r="CW142" s="750"/>
      <c r="CX142" s="750"/>
      <c r="CY142" s="750"/>
      <c r="CZ142" s="750"/>
      <c r="DA142" s="750"/>
      <c r="DB142" s="750"/>
      <c r="DC142" s="750"/>
      <c r="DD142" s="750"/>
      <c r="DE142" s="750"/>
      <c r="DF142" s="750"/>
      <c r="DG142" s="750"/>
      <c r="DH142" s="750"/>
      <c r="DI142" s="750"/>
      <c r="DJ142" s="750"/>
      <c r="DK142" s="750"/>
      <c r="DL142" s="750"/>
      <c r="DM142" s="750"/>
      <c r="DN142" s="750"/>
      <c r="DO142" s="750"/>
      <c r="DP142" s="750"/>
      <c r="DQ142" s="750"/>
      <c r="DR142" s="750"/>
      <c r="DS142" s="750"/>
      <c r="DT142" s="750"/>
      <c r="DU142" s="750"/>
      <c r="DV142" s="750"/>
      <c r="DW142" s="750"/>
      <c r="DX142" s="750"/>
      <c r="DY142" s="750"/>
      <c r="DZ142" s="750"/>
      <c r="EA142" s="750"/>
      <c r="EB142" s="750"/>
      <c r="EC142" s="750"/>
      <c r="ED142" s="750"/>
      <c r="EE142" s="750"/>
      <c r="EF142" s="750"/>
      <c r="EG142" s="750"/>
      <c r="EH142" s="750"/>
      <c r="EI142" s="750"/>
      <c r="EJ142" s="750"/>
      <c r="EK142" s="750"/>
      <c r="EL142" s="750"/>
      <c r="EM142" s="750"/>
      <c r="EN142" s="750"/>
      <c r="EO142" s="750"/>
      <c r="EP142" s="750"/>
      <c r="EQ142" s="750"/>
      <c r="ER142" s="750"/>
      <c r="ES142" s="750"/>
      <c r="ET142" s="750"/>
      <c r="EU142" s="750"/>
      <c r="EV142" s="750"/>
      <c r="EW142" s="750"/>
      <c r="EX142" s="750"/>
      <c r="EY142" s="750"/>
      <c r="EZ142" s="750"/>
      <c r="FA142" s="750"/>
      <c r="FB142" s="750"/>
      <c r="FC142" s="750"/>
      <c r="FD142" s="750"/>
      <c r="FE142" s="750"/>
      <c r="FF142" s="750"/>
      <c r="FG142" s="750"/>
      <c r="FH142" s="750"/>
      <c r="FI142" s="750"/>
      <c r="FJ142" s="750"/>
      <c r="FK142" s="750"/>
      <c r="FL142" s="750"/>
      <c r="FM142" s="750"/>
      <c r="FN142" s="750"/>
      <c r="FO142" s="750"/>
      <c r="FP142" s="750"/>
      <c r="FQ142" s="750"/>
      <c r="FR142" s="750"/>
      <c r="FS142" s="750"/>
      <c r="FT142" s="750"/>
      <c r="FU142" s="750"/>
      <c r="FV142" s="750"/>
      <c r="FW142" s="750"/>
      <c r="FX142" s="750"/>
      <c r="FY142" s="750"/>
      <c r="FZ142" s="750"/>
      <c r="GA142" s="750"/>
      <c r="GB142" s="750"/>
      <c r="GC142" s="750"/>
      <c r="GD142" s="750"/>
      <c r="GE142" s="750"/>
      <c r="GF142" s="750"/>
      <c r="GG142" s="750"/>
      <c r="GH142" s="750"/>
      <c r="GI142" s="750"/>
      <c r="GJ142" s="750"/>
      <c r="GK142" s="750"/>
      <c r="GL142" s="750"/>
      <c r="GM142" s="750"/>
      <c r="GN142" s="750"/>
      <c r="GO142" s="750"/>
      <c r="GP142" s="750"/>
      <c r="GQ142" s="750"/>
      <c r="GR142" s="750"/>
      <c r="GS142" s="750"/>
      <c r="GT142" s="750"/>
      <c r="GU142" s="750"/>
      <c r="GV142" s="750"/>
      <c r="GW142" s="750"/>
      <c r="GX142" s="750"/>
      <c r="GY142" s="750"/>
      <c r="GZ142" s="750"/>
      <c r="HA142" s="750"/>
      <c r="HB142" s="750"/>
      <c r="HC142" s="750"/>
      <c r="HD142" s="750"/>
      <c r="HE142" s="750"/>
      <c r="HF142" s="750"/>
      <c r="HG142" s="750"/>
      <c r="HH142" s="750"/>
      <c r="HI142" s="750"/>
      <c r="HJ142" s="750"/>
      <c r="HK142" s="750"/>
      <c r="HL142" s="750"/>
      <c r="HM142" s="750"/>
      <c r="HN142" s="750"/>
      <c r="HO142" s="750"/>
      <c r="HP142" s="750"/>
      <c r="HQ142" s="750"/>
      <c r="HR142" s="750"/>
      <c r="HS142" s="750"/>
      <c r="HT142" s="750"/>
      <c r="HU142" s="750"/>
      <c r="HV142" s="750"/>
      <c r="HW142" s="750"/>
      <c r="HX142" s="750"/>
      <c r="HY142" s="750"/>
      <c r="HZ142" s="750"/>
      <c r="IA142" s="750"/>
      <c r="IB142" s="750"/>
      <c r="IC142" s="750"/>
      <c r="ID142" s="750"/>
      <c r="IE142" s="750"/>
      <c r="IF142" s="750"/>
      <c r="IG142" s="750"/>
      <c r="IH142" s="750"/>
    </row>
    <row r="143" spans="1:242" s="753" customFormat="1" ht="24" hidden="1" customHeight="1">
      <c r="A143" s="656"/>
      <c r="B143" s="656" t="s">
        <v>383</v>
      </c>
      <c r="C143" s="783" t="s">
        <v>384</v>
      </c>
      <c r="D143" s="831" t="s">
        <v>495</v>
      </c>
      <c r="E143" s="831"/>
      <c r="F143" s="1041" t="s">
        <v>560</v>
      </c>
      <c r="G143" s="886" t="s">
        <v>556</v>
      </c>
      <c r="H143" s="654"/>
      <c r="I143" s="655" t="s">
        <v>39</v>
      </c>
      <c r="J143" s="655" t="s">
        <v>39</v>
      </c>
      <c r="K143" s="931" t="s">
        <v>434</v>
      </c>
      <c r="L143" s="931">
        <v>12</v>
      </c>
      <c r="M143" s="823"/>
      <c r="N143" s="944"/>
      <c r="O143" s="944">
        <v>18</v>
      </c>
      <c r="P143" s="1135"/>
      <c r="Q143" s="1154"/>
      <c r="R143" s="1154"/>
      <c r="S143" s="1138">
        <v>1</v>
      </c>
      <c r="T143" s="922" t="s">
        <v>171</v>
      </c>
      <c r="U143" s="922" t="s">
        <v>458</v>
      </c>
      <c r="V143" s="922" t="s">
        <v>238</v>
      </c>
      <c r="W143" s="651">
        <v>1</v>
      </c>
      <c r="X143" s="647" t="s">
        <v>174</v>
      </c>
      <c r="Y143" s="647" t="s">
        <v>172</v>
      </c>
      <c r="Z143" s="647" t="s">
        <v>236</v>
      </c>
      <c r="AA143" s="925">
        <v>1</v>
      </c>
      <c r="AB143" s="922" t="s">
        <v>174</v>
      </c>
      <c r="AC143" s="922" t="s">
        <v>255</v>
      </c>
      <c r="AD143" s="922" t="s">
        <v>239</v>
      </c>
      <c r="AE143" s="651">
        <v>1</v>
      </c>
      <c r="AF143" s="647" t="s">
        <v>174</v>
      </c>
      <c r="AG143" s="647" t="s">
        <v>255</v>
      </c>
      <c r="AH143" s="647" t="s">
        <v>239</v>
      </c>
      <c r="AI143" s="876" t="s">
        <v>513</v>
      </c>
      <c r="AJ143" s="763"/>
      <c r="AK143" s="763"/>
      <c r="AL143" s="763"/>
      <c r="AM143" s="763"/>
      <c r="AN143" s="763"/>
      <c r="AO143" s="763"/>
      <c r="AP143" s="763"/>
      <c r="AQ143" s="763"/>
      <c r="AR143" s="763"/>
      <c r="AS143" s="763"/>
      <c r="AT143" s="763"/>
      <c r="AU143" s="763"/>
      <c r="AV143" s="763"/>
      <c r="AW143" s="763"/>
      <c r="AX143" s="763"/>
      <c r="AY143" s="763"/>
      <c r="AZ143" s="763"/>
      <c r="BA143" s="763"/>
      <c r="BB143" s="763"/>
      <c r="BC143" s="763"/>
      <c r="BD143" s="763"/>
      <c r="BE143" s="763"/>
      <c r="BF143" s="763"/>
      <c r="BG143" s="763"/>
      <c r="BH143" s="763"/>
      <c r="BI143" s="763"/>
      <c r="BJ143" s="763"/>
      <c r="BK143" s="763"/>
      <c r="BL143" s="763"/>
      <c r="BM143" s="763"/>
      <c r="BN143" s="763"/>
      <c r="BO143" s="763"/>
      <c r="BP143" s="763"/>
      <c r="BQ143" s="763"/>
      <c r="BR143" s="763"/>
      <c r="BS143" s="763"/>
      <c r="BT143" s="763"/>
      <c r="BU143" s="763"/>
      <c r="BV143" s="763"/>
      <c r="BW143" s="763"/>
      <c r="BX143" s="763"/>
      <c r="BY143" s="763"/>
      <c r="BZ143" s="763"/>
      <c r="CA143" s="763"/>
      <c r="CB143" s="763"/>
      <c r="CC143" s="763"/>
      <c r="CD143" s="763"/>
      <c r="CE143" s="763"/>
      <c r="CF143" s="763"/>
      <c r="CG143" s="763"/>
      <c r="CH143" s="763"/>
      <c r="CI143" s="763"/>
      <c r="CJ143" s="763"/>
      <c r="CK143" s="763"/>
      <c r="CL143" s="763"/>
      <c r="CM143" s="763"/>
      <c r="CN143" s="763"/>
      <c r="CO143" s="763"/>
      <c r="CP143" s="763"/>
      <c r="CQ143" s="763"/>
      <c r="CR143" s="763"/>
      <c r="CS143" s="763"/>
      <c r="CT143" s="763"/>
      <c r="CU143" s="763"/>
      <c r="CV143" s="763"/>
      <c r="CW143" s="763"/>
      <c r="CX143" s="763"/>
      <c r="CY143" s="763"/>
      <c r="CZ143" s="763"/>
      <c r="DA143" s="763"/>
      <c r="DB143" s="763"/>
      <c r="DC143" s="763"/>
      <c r="DD143" s="763"/>
      <c r="DE143" s="763"/>
      <c r="DF143" s="763"/>
      <c r="DG143" s="763"/>
      <c r="DH143" s="763"/>
      <c r="DI143" s="763"/>
      <c r="DJ143" s="763"/>
      <c r="DK143" s="763"/>
      <c r="DL143" s="763"/>
      <c r="DM143" s="763"/>
      <c r="DN143" s="763"/>
      <c r="DO143" s="763"/>
      <c r="DP143" s="763"/>
      <c r="DQ143" s="763"/>
      <c r="DR143" s="763"/>
      <c r="DS143" s="763"/>
      <c r="DT143" s="763"/>
      <c r="DU143" s="763"/>
      <c r="DV143" s="763"/>
      <c r="DW143" s="763"/>
      <c r="DX143" s="763"/>
      <c r="DY143" s="763"/>
      <c r="DZ143" s="763"/>
      <c r="EA143" s="763"/>
      <c r="EB143" s="763"/>
      <c r="EC143" s="763"/>
      <c r="ED143" s="763"/>
      <c r="EE143" s="763"/>
      <c r="EF143" s="763"/>
      <c r="EG143" s="763"/>
      <c r="EH143" s="763"/>
      <c r="EI143" s="763"/>
      <c r="EJ143" s="763"/>
      <c r="EK143" s="763"/>
      <c r="EL143" s="763"/>
      <c r="EM143" s="763"/>
      <c r="EN143" s="763"/>
      <c r="EO143" s="763"/>
      <c r="EP143" s="763"/>
      <c r="EQ143" s="763"/>
      <c r="ER143" s="763"/>
      <c r="ES143" s="763"/>
      <c r="ET143" s="763"/>
      <c r="EU143" s="763"/>
      <c r="EV143" s="763"/>
      <c r="EW143" s="763"/>
      <c r="EX143" s="763"/>
      <c r="EY143" s="763"/>
      <c r="EZ143" s="763"/>
      <c r="FA143" s="763"/>
      <c r="FB143" s="763"/>
      <c r="FC143" s="763"/>
      <c r="FD143" s="763"/>
      <c r="FE143" s="763"/>
      <c r="FF143" s="763"/>
      <c r="FG143" s="763"/>
      <c r="FH143" s="763"/>
      <c r="FI143" s="763"/>
      <c r="FJ143" s="763"/>
      <c r="FK143" s="763"/>
      <c r="FL143" s="763"/>
      <c r="FM143" s="763"/>
      <c r="FN143" s="763"/>
      <c r="FO143" s="763"/>
      <c r="FP143" s="763"/>
      <c r="FQ143" s="763"/>
      <c r="FR143" s="763"/>
      <c r="FS143" s="763"/>
      <c r="FT143" s="763"/>
      <c r="FU143" s="763"/>
      <c r="FV143" s="763"/>
      <c r="FW143" s="763"/>
      <c r="FX143" s="763"/>
      <c r="FY143" s="763"/>
      <c r="FZ143" s="763"/>
      <c r="GA143" s="763"/>
      <c r="GB143" s="763"/>
      <c r="GC143" s="763"/>
      <c r="GD143" s="763"/>
      <c r="GE143" s="763"/>
      <c r="GF143" s="763"/>
      <c r="GG143" s="763"/>
      <c r="GH143" s="763"/>
      <c r="GI143" s="763"/>
      <c r="GJ143" s="763"/>
      <c r="GK143" s="763"/>
      <c r="GL143" s="763"/>
      <c r="GM143" s="763"/>
      <c r="GN143" s="763"/>
      <c r="GO143" s="763"/>
      <c r="GP143" s="763"/>
      <c r="GQ143" s="763"/>
      <c r="GR143" s="763"/>
      <c r="GS143" s="763"/>
      <c r="GT143" s="763"/>
      <c r="GU143" s="763"/>
      <c r="GV143" s="763"/>
      <c r="GW143" s="763"/>
      <c r="GX143" s="763"/>
      <c r="GY143" s="763"/>
      <c r="GZ143" s="763"/>
      <c r="HA143" s="763"/>
      <c r="HB143" s="763"/>
      <c r="HC143" s="763"/>
      <c r="HD143" s="763"/>
      <c r="HE143" s="763"/>
      <c r="HF143" s="763"/>
      <c r="HG143" s="763"/>
      <c r="HH143" s="763"/>
      <c r="HI143" s="763"/>
      <c r="HJ143" s="763"/>
      <c r="HK143" s="763"/>
      <c r="HL143" s="763"/>
      <c r="HM143" s="763"/>
      <c r="HN143" s="763"/>
      <c r="HO143" s="763"/>
      <c r="HP143" s="763"/>
      <c r="HQ143" s="763"/>
      <c r="HR143" s="763"/>
      <c r="HS143" s="763"/>
      <c r="HT143" s="763"/>
      <c r="HU143" s="763"/>
      <c r="HV143" s="763"/>
      <c r="HW143" s="763"/>
      <c r="HX143" s="763"/>
      <c r="HY143" s="763"/>
      <c r="HZ143" s="763"/>
      <c r="IA143" s="763"/>
      <c r="IB143" s="763"/>
      <c r="IC143" s="763"/>
      <c r="ID143" s="763"/>
      <c r="IE143" s="763"/>
      <c r="IF143" s="763"/>
      <c r="IG143" s="763"/>
      <c r="IH143" s="763"/>
    </row>
    <row r="144" spans="1:242" s="753" customFormat="1" ht="24" hidden="1" customHeight="1">
      <c r="A144" s="656"/>
      <c r="B144" s="656" t="s">
        <v>229</v>
      </c>
      <c r="C144" s="783" t="s">
        <v>332</v>
      </c>
      <c r="D144" s="831" t="s">
        <v>496</v>
      </c>
      <c r="E144" s="831"/>
      <c r="F144" s="1041" t="s">
        <v>560</v>
      </c>
      <c r="G144" s="886" t="s">
        <v>557</v>
      </c>
      <c r="H144" s="654"/>
      <c r="I144" s="655" t="s">
        <v>39</v>
      </c>
      <c r="J144" s="655" t="s">
        <v>39</v>
      </c>
      <c r="K144" s="1032" t="s">
        <v>584</v>
      </c>
      <c r="L144" s="931">
        <v>11</v>
      </c>
      <c r="M144" s="823"/>
      <c r="N144" s="944"/>
      <c r="O144" s="944">
        <v>18</v>
      </c>
      <c r="P144" s="1135"/>
      <c r="Q144" s="1154"/>
      <c r="R144" s="1154"/>
      <c r="S144" s="1138">
        <v>1</v>
      </c>
      <c r="T144" s="922" t="s">
        <v>171</v>
      </c>
      <c r="U144" s="922" t="s">
        <v>458</v>
      </c>
      <c r="V144" s="922"/>
      <c r="W144" s="651">
        <v>1</v>
      </c>
      <c r="X144" s="647" t="s">
        <v>174</v>
      </c>
      <c r="Y144" s="647" t="s">
        <v>172</v>
      </c>
      <c r="Z144" s="647" t="s">
        <v>236</v>
      </c>
      <c r="AA144" s="925">
        <v>1</v>
      </c>
      <c r="AB144" s="922" t="s">
        <v>174</v>
      </c>
      <c r="AC144" s="922" t="s">
        <v>172</v>
      </c>
      <c r="AD144" s="922" t="s">
        <v>236</v>
      </c>
      <c r="AE144" s="651">
        <v>1</v>
      </c>
      <c r="AF144" s="647" t="s">
        <v>174</v>
      </c>
      <c r="AG144" s="647" t="s">
        <v>172</v>
      </c>
      <c r="AH144" s="647" t="s">
        <v>236</v>
      </c>
      <c r="AI144" s="876" t="s">
        <v>512</v>
      </c>
      <c r="AJ144" s="763"/>
      <c r="AK144" s="763"/>
      <c r="AL144" s="763"/>
      <c r="AM144" s="763"/>
      <c r="AN144" s="763"/>
      <c r="AO144" s="763"/>
      <c r="AP144" s="763"/>
      <c r="AQ144" s="763"/>
      <c r="AR144" s="763"/>
      <c r="AS144" s="763"/>
      <c r="AT144" s="763"/>
      <c r="AU144" s="763"/>
      <c r="AV144" s="763"/>
      <c r="AW144" s="763"/>
      <c r="AX144" s="763"/>
      <c r="AY144" s="763"/>
      <c r="AZ144" s="763"/>
      <c r="BA144" s="763"/>
      <c r="BB144" s="763"/>
      <c r="BC144" s="763"/>
      <c r="BD144" s="763"/>
      <c r="BE144" s="763"/>
      <c r="BF144" s="763"/>
      <c r="BG144" s="763"/>
      <c r="BH144" s="763"/>
      <c r="BI144" s="763"/>
      <c r="BJ144" s="763"/>
      <c r="BK144" s="763"/>
      <c r="BL144" s="763"/>
      <c r="BM144" s="763"/>
      <c r="BN144" s="763"/>
      <c r="BO144" s="763"/>
      <c r="BP144" s="763"/>
      <c r="BQ144" s="763"/>
      <c r="BR144" s="763"/>
      <c r="BS144" s="763"/>
      <c r="BT144" s="763"/>
      <c r="BU144" s="763"/>
      <c r="BV144" s="763"/>
      <c r="BW144" s="763"/>
      <c r="BX144" s="763"/>
      <c r="BY144" s="763"/>
      <c r="BZ144" s="763"/>
      <c r="CA144" s="763"/>
      <c r="CB144" s="763"/>
      <c r="CC144" s="763"/>
      <c r="CD144" s="763"/>
      <c r="CE144" s="763"/>
      <c r="CF144" s="763"/>
      <c r="CG144" s="763"/>
      <c r="CH144" s="763"/>
      <c r="CI144" s="763"/>
      <c r="CJ144" s="763"/>
      <c r="CK144" s="763"/>
      <c r="CL144" s="763"/>
      <c r="CM144" s="763"/>
      <c r="CN144" s="763"/>
      <c r="CO144" s="763"/>
      <c r="CP144" s="763"/>
      <c r="CQ144" s="763"/>
      <c r="CR144" s="763"/>
      <c r="CS144" s="763"/>
      <c r="CT144" s="763"/>
      <c r="CU144" s="763"/>
      <c r="CV144" s="763"/>
      <c r="CW144" s="763"/>
      <c r="CX144" s="763"/>
      <c r="CY144" s="763"/>
      <c r="CZ144" s="763"/>
      <c r="DA144" s="763"/>
      <c r="DB144" s="763"/>
      <c r="DC144" s="763"/>
      <c r="DD144" s="763"/>
      <c r="DE144" s="763"/>
      <c r="DF144" s="763"/>
      <c r="DG144" s="763"/>
      <c r="DH144" s="763"/>
      <c r="DI144" s="763"/>
      <c r="DJ144" s="763"/>
      <c r="DK144" s="763"/>
      <c r="DL144" s="763"/>
      <c r="DM144" s="763"/>
      <c r="DN144" s="763"/>
      <c r="DO144" s="763"/>
      <c r="DP144" s="763"/>
      <c r="DQ144" s="763"/>
      <c r="DR144" s="763"/>
      <c r="DS144" s="763"/>
      <c r="DT144" s="763"/>
      <c r="DU144" s="763"/>
      <c r="DV144" s="763"/>
      <c r="DW144" s="763"/>
      <c r="DX144" s="763"/>
      <c r="DY144" s="763"/>
      <c r="DZ144" s="763"/>
      <c r="EA144" s="763"/>
      <c r="EB144" s="763"/>
      <c r="EC144" s="763"/>
      <c r="ED144" s="763"/>
      <c r="EE144" s="763"/>
      <c r="EF144" s="763"/>
      <c r="EG144" s="763"/>
      <c r="EH144" s="763"/>
      <c r="EI144" s="763"/>
      <c r="EJ144" s="763"/>
      <c r="EK144" s="763"/>
      <c r="EL144" s="763"/>
      <c r="EM144" s="763"/>
      <c r="EN144" s="763"/>
      <c r="EO144" s="763"/>
      <c r="EP144" s="763"/>
      <c r="EQ144" s="763"/>
      <c r="ER144" s="763"/>
      <c r="ES144" s="763"/>
      <c r="ET144" s="763"/>
      <c r="EU144" s="763"/>
      <c r="EV144" s="763"/>
      <c r="EW144" s="763"/>
      <c r="EX144" s="763"/>
      <c r="EY144" s="763"/>
      <c r="EZ144" s="763"/>
      <c r="FA144" s="763"/>
      <c r="FB144" s="763"/>
      <c r="FC144" s="763"/>
      <c r="FD144" s="763"/>
      <c r="FE144" s="763"/>
      <c r="FF144" s="763"/>
      <c r="FG144" s="763"/>
      <c r="FH144" s="763"/>
      <c r="FI144" s="763"/>
      <c r="FJ144" s="763"/>
      <c r="FK144" s="763"/>
      <c r="FL144" s="763"/>
      <c r="FM144" s="763"/>
      <c r="FN144" s="763"/>
      <c r="FO144" s="763"/>
      <c r="FP144" s="763"/>
      <c r="FQ144" s="763"/>
      <c r="FR144" s="763"/>
      <c r="FS144" s="763"/>
      <c r="FT144" s="763"/>
      <c r="FU144" s="763"/>
      <c r="FV144" s="763"/>
      <c r="FW144" s="763"/>
      <c r="FX144" s="763"/>
      <c r="FY144" s="763"/>
      <c r="FZ144" s="763"/>
      <c r="GA144" s="763"/>
      <c r="GB144" s="763"/>
      <c r="GC144" s="763"/>
      <c r="GD144" s="763"/>
      <c r="GE144" s="763"/>
      <c r="GF144" s="763"/>
      <c r="GG144" s="763"/>
      <c r="GH144" s="763"/>
      <c r="GI144" s="763"/>
      <c r="GJ144" s="763"/>
      <c r="GK144" s="763"/>
      <c r="GL144" s="763"/>
      <c r="GM144" s="763"/>
      <c r="GN144" s="763"/>
      <c r="GO144" s="763"/>
      <c r="GP144" s="763"/>
      <c r="GQ144" s="763"/>
      <c r="GR144" s="763"/>
      <c r="GS144" s="763"/>
      <c r="GT144" s="763"/>
      <c r="GU144" s="763"/>
      <c r="GV144" s="763"/>
      <c r="GW144" s="763"/>
      <c r="GX144" s="763"/>
      <c r="GY144" s="763"/>
      <c r="GZ144" s="763"/>
      <c r="HA144" s="763"/>
      <c r="HB144" s="763"/>
      <c r="HC144" s="763"/>
      <c r="HD144" s="763"/>
      <c r="HE144" s="763"/>
      <c r="HF144" s="763"/>
      <c r="HG144" s="763"/>
      <c r="HH144" s="763"/>
      <c r="HI144" s="763"/>
      <c r="HJ144" s="763"/>
      <c r="HK144" s="763"/>
      <c r="HL144" s="763"/>
      <c r="HM144" s="763"/>
      <c r="HN144" s="763"/>
      <c r="HO144" s="763"/>
      <c r="HP144" s="763"/>
      <c r="HQ144" s="763"/>
      <c r="HR144" s="763"/>
      <c r="HS144" s="763"/>
      <c r="HT144" s="763"/>
      <c r="HU144" s="763"/>
      <c r="HV144" s="763"/>
      <c r="HW144" s="763"/>
      <c r="HX144" s="763"/>
      <c r="HY144" s="763"/>
      <c r="HZ144" s="763"/>
      <c r="IA144" s="763"/>
      <c r="IB144" s="763"/>
      <c r="IC144" s="763"/>
      <c r="ID144" s="763"/>
      <c r="IE144" s="763"/>
      <c r="IF144" s="763"/>
      <c r="IG144" s="763"/>
      <c r="IH144" s="763"/>
    </row>
    <row r="145" spans="1:242" s="753" customFormat="1" ht="24" hidden="1" customHeight="1">
      <c r="A145" s="656"/>
      <c r="B145" s="656" t="s">
        <v>230</v>
      </c>
      <c r="C145" s="783" t="s">
        <v>333</v>
      </c>
      <c r="D145" s="831" t="s">
        <v>497</v>
      </c>
      <c r="E145" s="831"/>
      <c r="F145" s="1041" t="s">
        <v>560</v>
      </c>
      <c r="G145" s="886" t="s">
        <v>557</v>
      </c>
      <c r="H145" s="654"/>
      <c r="I145" s="655" t="s">
        <v>39</v>
      </c>
      <c r="J145" s="655" t="s">
        <v>39</v>
      </c>
      <c r="K145" s="931" t="s">
        <v>451</v>
      </c>
      <c r="L145" s="931">
        <v>14</v>
      </c>
      <c r="M145" s="823"/>
      <c r="N145" s="944"/>
      <c r="O145" s="944">
        <v>18</v>
      </c>
      <c r="P145" s="1135"/>
      <c r="Q145" s="1154"/>
      <c r="R145" s="1154"/>
      <c r="S145" s="1138">
        <v>1</v>
      </c>
      <c r="T145" s="922" t="s">
        <v>171</v>
      </c>
      <c r="U145" s="922" t="s">
        <v>458</v>
      </c>
      <c r="V145" s="922"/>
      <c r="W145" s="651">
        <v>1</v>
      </c>
      <c r="X145" s="647" t="s">
        <v>174</v>
      </c>
      <c r="Y145" s="647" t="s">
        <v>172</v>
      </c>
      <c r="Z145" s="647" t="s">
        <v>236</v>
      </c>
      <c r="AA145" s="925">
        <v>1</v>
      </c>
      <c r="AB145" s="922" t="s">
        <v>174</v>
      </c>
      <c r="AC145" s="922" t="s">
        <v>172</v>
      </c>
      <c r="AD145" s="922" t="s">
        <v>236</v>
      </c>
      <c r="AE145" s="651">
        <v>1</v>
      </c>
      <c r="AF145" s="647" t="s">
        <v>174</v>
      </c>
      <c r="AG145" s="647" t="s">
        <v>172</v>
      </c>
      <c r="AH145" s="647" t="s">
        <v>236</v>
      </c>
      <c r="AI145" s="876" t="s">
        <v>512</v>
      </c>
      <c r="AJ145" s="763"/>
      <c r="AK145" s="763"/>
      <c r="AL145" s="763"/>
      <c r="AM145" s="763"/>
      <c r="AN145" s="763"/>
      <c r="AO145" s="763"/>
      <c r="AP145" s="763"/>
      <c r="AQ145" s="763"/>
      <c r="AR145" s="763"/>
      <c r="AS145" s="763"/>
      <c r="AT145" s="763"/>
      <c r="AU145" s="763"/>
      <c r="AV145" s="763"/>
      <c r="AW145" s="763"/>
      <c r="AX145" s="763"/>
      <c r="AY145" s="763"/>
      <c r="AZ145" s="763"/>
      <c r="BA145" s="763"/>
      <c r="BB145" s="763"/>
      <c r="BC145" s="763"/>
      <c r="BD145" s="763"/>
      <c r="BE145" s="763"/>
      <c r="BF145" s="763"/>
      <c r="BG145" s="763"/>
      <c r="BH145" s="763"/>
      <c r="BI145" s="763"/>
      <c r="BJ145" s="763"/>
      <c r="BK145" s="763"/>
      <c r="BL145" s="763"/>
      <c r="BM145" s="763"/>
      <c r="BN145" s="763"/>
      <c r="BO145" s="763"/>
      <c r="BP145" s="763"/>
      <c r="BQ145" s="763"/>
      <c r="BR145" s="763"/>
      <c r="BS145" s="763"/>
      <c r="BT145" s="763"/>
      <c r="BU145" s="763"/>
      <c r="BV145" s="763"/>
      <c r="BW145" s="763"/>
      <c r="BX145" s="763"/>
      <c r="BY145" s="763"/>
      <c r="BZ145" s="763"/>
      <c r="CA145" s="763"/>
      <c r="CB145" s="763"/>
      <c r="CC145" s="763"/>
      <c r="CD145" s="763"/>
      <c r="CE145" s="763"/>
      <c r="CF145" s="763"/>
      <c r="CG145" s="763"/>
      <c r="CH145" s="763"/>
      <c r="CI145" s="763"/>
      <c r="CJ145" s="763"/>
      <c r="CK145" s="763"/>
      <c r="CL145" s="763"/>
      <c r="CM145" s="763"/>
      <c r="CN145" s="763"/>
      <c r="CO145" s="763"/>
      <c r="CP145" s="763"/>
      <c r="CQ145" s="763"/>
      <c r="CR145" s="763"/>
      <c r="CS145" s="763"/>
      <c r="CT145" s="763"/>
      <c r="CU145" s="763"/>
      <c r="CV145" s="763"/>
      <c r="CW145" s="763"/>
      <c r="CX145" s="763"/>
      <c r="CY145" s="763"/>
      <c r="CZ145" s="763"/>
      <c r="DA145" s="763"/>
      <c r="DB145" s="763"/>
      <c r="DC145" s="763"/>
      <c r="DD145" s="763"/>
      <c r="DE145" s="763"/>
      <c r="DF145" s="763"/>
      <c r="DG145" s="763"/>
      <c r="DH145" s="763"/>
      <c r="DI145" s="763"/>
      <c r="DJ145" s="763"/>
      <c r="DK145" s="763"/>
      <c r="DL145" s="763"/>
      <c r="DM145" s="763"/>
      <c r="DN145" s="763"/>
      <c r="DO145" s="763"/>
      <c r="DP145" s="763"/>
      <c r="DQ145" s="763"/>
      <c r="DR145" s="763"/>
      <c r="DS145" s="763"/>
      <c r="DT145" s="763"/>
      <c r="DU145" s="763"/>
      <c r="DV145" s="763"/>
      <c r="DW145" s="763"/>
      <c r="DX145" s="763"/>
      <c r="DY145" s="763"/>
      <c r="DZ145" s="763"/>
      <c r="EA145" s="763"/>
      <c r="EB145" s="763"/>
      <c r="EC145" s="763"/>
      <c r="ED145" s="763"/>
      <c r="EE145" s="763"/>
      <c r="EF145" s="763"/>
      <c r="EG145" s="763"/>
      <c r="EH145" s="763"/>
      <c r="EI145" s="763"/>
      <c r="EJ145" s="763"/>
      <c r="EK145" s="763"/>
      <c r="EL145" s="763"/>
      <c r="EM145" s="763"/>
      <c r="EN145" s="763"/>
      <c r="EO145" s="763"/>
      <c r="EP145" s="763"/>
      <c r="EQ145" s="763"/>
      <c r="ER145" s="763"/>
      <c r="ES145" s="763"/>
      <c r="ET145" s="763"/>
      <c r="EU145" s="763"/>
      <c r="EV145" s="763"/>
      <c r="EW145" s="763"/>
      <c r="EX145" s="763"/>
      <c r="EY145" s="763"/>
      <c r="EZ145" s="763"/>
      <c r="FA145" s="763"/>
      <c r="FB145" s="763"/>
      <c r="FC145" s="763"/>
      <c r="FD145" s="763"/>
      <c r="FE145" s="763"/>
      <c r="FF145" s="763"/>
      <c r="FG145" s="763"/>
      <c r="FH145" s="763"/>
      <c r="FI145" s="763"/>
      <c r="FJ145" s="763"/>
      <c r="FK145" s="763"/>
      <c r="FL145" s="763"/>
      <c r="FM145" s="763"/>
      <c r="FN145" s="763"/>
      <c r="FO145" s="763"/>
      <c r="FP145" s="763"/>
      <c r="FQ145" s="763"/>
      <c r="FR145" s="763"/>
      <c r="FS145" s="763"/>
      <c r="FT145" s="763"/>
      <c r="FU145" s="763"/>
      <c r="FV145" s="763"/>
      <c r="FW145" s="763"/>
      <c r="FX145" s="763"/>
      <c r="FY145" s="763"/>
      <c r="FZ145" s="763"/>
      <c r="GA145" s="763"/>
      <c r="GB145" s="763"/>
      <c r="GC145" s="763"/>
      <c r="GD145" s="763"/>
      <c r="GE145" s="763"/>
      <c r="GF145" s="763"/>
      <c r="GG145" s="763"/>
      <c r="GH145" s="763"/>
      <c r="GI145" s="763"/>
      <c r="GJ145" s="763"/>
      <c r="GK145" s="763"/>
      <c r="GL145" s="763"/>
      <c r="GM145" s="763"/>
      <c r="GN145" s="763"/>
      <c r="GO145" s="763"/>
      <c r="GP145" s="763"/>
      <c r="GQ145" s="763"/>
      <c r="GR145" s="763"/>
      <c r="GS145" s="763"/>
      <c r="GT145" s="763"/>
      <c r="GU145" s="763"/>
      <c r="GV145" s="763"/>
      <c r="GW145" s="763"/>
      <c r="GX145" s="763"/>
      <c r="GY145" s="763"/>
      <c r="GZ145" s="763"/>
      <c r="HA145" s="763"/>
      <c r="HB145" s="763"/>
      <c r="HC145" s="763"/>
      <c r="HD145" s="763"/>
      <c r="HE145" s="763"/>
      <c r="HF145" s="763"/>
      <c r="HG145" s="763"/>
      <c r="HH145" s="763"/>
      <c r="HI145" s="763"/>
      <c r="HJ145" s="763"/>
      <c r="HK145" s="763"/>
      <c r="HL145" s="763"/>
      <c r="HM145" s="763"/>
      <c r="HN145" s="763"/>
      <c r="HO145" s="763"/>
      <c r="HP145" s="763"/>
      <c r="HQ145" s="763"/>
      <c r="HR145" s="763"/>
      <c r="HS145" s="763"/>
      <c r="HT145" s="763"/>
      <c r="HU145" s="763"/>
      <c r="HV145" s="763"/>
      <c r="HW145" s="763"/>
      <c r="HX145" s="763"/>
      <c r="HY145" s="763"/>
      <c r="HZ145" s="763"/>
      <c r="IA145" s="763"/>
      <c r="IB145" s="763"/>
      <c r="IC145" s="763"/>
      <c r="ID145" s="763"/>
      <c r="IE145" s="763"/>
      <c r="IF145" s="763"/>
      <c r="IG145" s="763"/>
      <c r="IH145" s="763"/>
    </row>
    <row r="146" spans="1:242" ht="30.75" hidden="1" customHeight="1">
      <c r="A146" s="648" t="s">
        <v>393</v>
      </c>
      <c r="B146" s="648" t="s">
        <v>387</v>
      </c>
      <c r="C146" s="660" t="s">
        <v>388</v>
      </c>
      <c r="D146" s="833"/>
      <c r="E146" s="837"/>
      <c r="F146" s="566"/>
      <c r="G146" s="567"/>
      <c r="H146" s="606"/>
      <c r="I146" s="1012">
        <f>+I148+I149+I150+I$133</f>
        <v>30</v>
      </c>
      <c r="J146" s="1012">
        <f>+J148+J149+J150+J$133</f>
        <v>30</v>
      </c>
      <c r="K146" s="1013"/>
      <c r="L146" s="1013"/>
      <c r="M146" s="826"/>
      <c r="N146" s="984"/>
      <c r="O146" s="984"/>
      <c r="P146" s="1107"/>
      <c r="Q146" s="966"/>
      <c r="R146" s="966"/>
      <c r="S146" s="768"/>
      <c r="T146" s="607"/>
      <c r="U146" s="607"/>
      <c r="V146" s="607"/>
      <c r="W146" s="607"/>
      <c r="X146" s="607"/>
      <c r="Y146" s="607"/>
      <c r="Z146" s="607"/>
      <c r="AA146" s="607"/>
      <c r="AB146" s="607"/>
      <c r="AC146" s="607"/>
      <c r="AD146" s="607"/>
      <c r="AE146" s="607"/>
      <c r="AF146" s="607"/>
      <c r="AG146" s="607"/>
      <c r="AH146" s="607"/>
      <c r="AI146" s="881"/>
    </row>
    <row r="147" spans="1:242" s="751" customFormat="1" ht="36" hidden="1" customHeight="1">
      <c r="A147" s="664" t="s">
        <v>397</v>
      </c>
      <c r="B147" s="664" t="s">
        <v>309</v>
      </c>
      <c r="C147" s="665" t="s">
        <v>391</v>
      </c>
      <c r="D147" s="841"/>
      <c r="E147" s="908"/>
      <c r="F147" s="665"/>
      <c r="G147" s="667"/>
      <c r="H147" s="664"/>
      <c r="I147" s="664"/>
      <c r="J147" s="664"/>
      <c r="K147" s="953"/>
      <c r="L147" s="953"/>
      <c r="M147" s="821"/>
      <c r="N147" s="963"/>
      <c r="O147" s="963"/>
      <c r="P147" s="1126"/>
      <c r="Q147" s="1150"/>
      <c r="R147" s="1150"/>
      <c r="S147" s="1141"/>
      <c r="T147" s="671"/>
      <c r="U147" s="671"/>
      <c r="V147" s="671"/>
      <c r="W147" s="670"/>
      <c r="X147" s="671"/>
      <c r="Y147" s="671"/>
      <c r="Z147" s="671"/>
      <c r="AA147" s="670"/>
      <c r="AB147" s="671"/>
      <c r="AC147" s="671"/>
      <c r="AD147" s="671"/>
      <c r="AE147" s="670"/>
      <c r="AF147" s="671"/>
      <c r="AG147" s="671"/>
      <c r="AH147" s="671"/>
      <c r="AI147" s="874"/>
      <c r="AJ147" s="750"/>
      <c r="AK147" s="750"/>
      <c r="AL147" s="750"/>
      <c r="AM147" s="750"/>
      <c r="AN147" s="750"/>
      <c r="AO147" s="750"/>
      <c r="AP147" s="750"/>
      <c r="AQ147" s="750"/>
      <c r="AR147" s="750"/>
      <c r="AS147" s="750"/>
      <c r="AT147" s="750"/>
      <c r="AU147" s="750"/>
      <c r="AV147" s="750"/>
      <c r="AW147" s="750"/>
      <c r="AX147" s="750"/>
      <c r="AY147" s="750"/>
      <c r="AZ147" s="750"/>
      <c r="BA147" s="750"/>
      <c r="BB147" s="750"/>
      <c r="BC147" s="750"/>
      <c r="BD147" s="750"/>
      <c r="BE147" s="750"/>
      <c r="BF147" s="750"/>
      <c r="BG147" s="750"/>
      <c r="BH147" s="750"/>
      <c r="BI147" s="750"/>
      <c r="BJ147" s="750"/>
      <c r="BK147" s="750"/>
      <c r="BL147" s="750"/>
      <c r="BM147" s="750"/>
      <c r="BN147" s="750"/>
      <c r="BO147" s="750"/>
      <c r="BP147" s="750"/>
      <c r="BQ147" s="750"/>
      <c r="BR147" s="750"/>
      <c r="BS147" s="750"/>
      <c r="BT147" s="750"/>
      <c r="BU147" s="750"/>
      <c r="BV147" s="750"/>
      <c r="BW147" s="750"/>
      <c r="BX147" s="750"/>
      <c r="BY147" s="750"/>
      <c r="BZ147" s="750"/>
      <c r="CA147" s="750"/>
      <c r="CB147" s="750"/>
      <c r="CC147" s="750"/>
      <c r="CD147" s="750"/>
      <c r="CE147" s="750"/>
      <c r="CF147" s="750"/>
      <c r="CG147" s="750"/>
      <c r="CH147" s="750"/>
      <c r="CI147" s="750"/>
      <c r="CJ147" s="750"/>
      <c r="CK147" s="750"/>
      <c r="CL147" s="750"/>
      <c r="CM147" s="750"/>
      <c r="CN147" s="750"/>
      <c r="CO147" s="750"/>
      <c r="CP147" s="750"/>
      <c r="CQ147" s="750"/>
      <c r="CR147" s="750"/>
      <c r="CS147" s="750"/>
      <c r="CT147" s="750"/>
      <c r="CU147" s="750"/>
      <c r="CV147" s="750"/>
      <c r="CW147" s="750"/>
      <c r="CX147" s="750"/>
      <c r="CY147" s="750"/>
      <c r="CZ147" s="750"/>
      <c r="DA147" s="750"/>
      <c r="DB147" s="750"/>
      <c r="DC147" s="750"/>
      <c r="DD147" s="750"/>
      <c r="DE147" s="750"/>
      <c r="DF147" s="750"/>
      <c r="DG147" s="750"/>
      <c r="DH147" s="750"/>
      <c r="DI147" s="750"/>
      <c r="DJ147" s="750"/>
      <c r="DK147" s="750"/>
      <c r="DL147" s="750"/>
      <c r="DM147" s="750"/>
      <c r="DN147" s="750"/>
      <c r="DO147" s="750"/>
      <c r="DP147" s="750"/>
      <c r="DQ147" s="750"/>
      <c r="DR147" s="750"/>
      <c r="DS147" s="750"/>
      <c r="DT147" s="750"/>
      <c r="DU147" s="750"/>
      <c r="DV147" s="750"/>
      <c r="DW147" s="750"/>
      <c r="DX147" s="750"/>
      <c r="DY147" s="750"/>
      <c r="DZ147" s="750"/>
      <c r="EA147" s="750"/>
      <c r="EB147" s="750"/>
      <c r="EC147" s="750"/>
      <c r="ED147" s="750"/>
      <c r="EE147" s="750"/>
      <c r="EF147" s="750"/>
      <c r="EG147" s="750"/>
      <c r="EH147" s="750"/>
      <c r="EI147" s="750"/>
      <c r="EJ147" s="750"/>
      <c r="EK147" s="750"/>
      <c r="EL147" s="750"/>
      <c r="EM147" s="750"/>
      <c r="EN147" s="750"/>
      <c r="EO147" s="750"/>
      <c r="EP147" s="750"/>
      <c r="EQ147" s="750"/>
      <c r="ER147" s="750"/>
      <c r="ES147" s="750"/>
      <c r="ET147" s="750"/>
      <c r="EU147" s="750"/>
      <c r="EV147" s="750"/>
      <c r="EW147" s="750"/>
      <c r="EX147" s="750"/>
      <c r="EY147" s="750"/>
      <c r="EZ147" s="750"/>
      <c r="FA147" s="750"/>
      <c r="FB147" s="750"/>
      <c r="FC147" s="750"/>
      <c r="FD147" s="750"/>
      <c r="FE147" s="750"/>
      <c r="FF147" s="750"/>
      <c r="FG147" s="750"/>
      <c r="FH147" s="750"/>
      <c r="FI147" s="750"/>
      <c r="FJ147" s="750"/>
      <c r="FK147" s="750"/>
      <c r="FL147" s="750"/>
      <c r="FM147" s="750"/>
      <c r="FN147" s="750"/>
      <c r="FO147" s="750"/>
      <c r="FP147" s="750"/>
      <c r="FQ147" s="750"/>
      <c r="FR147" s="750"/>
      <c r="FS147" s="750"/>
      <c r="FT147" s="750"/>
      <c r="FU147" s="750"/>
      <c r="FV147" s="750"/>
      <c r="FW147" s="750"/>
      <c r="FX147" s="750"/>
      <c r="FY147" s="750"/>
      <c r="FZ147" s="750"/>
      <c r="GA147" s="750"/>
      <c r="GB147" s="750"/>
      <c r="GC147" s="750"/>
      <c r="GD147" s="750"/>
      <c r="GE147" s="750"/>
      <c r="GF147" s="750"/>
      <c r="GG147" s="750"/>
      <c r="GH147" s="750"/>
      <c r="GI147" s="750"/>
      <c r="GJ147" s="750"/>
      <c r="GK147" s="750"/>
      <c r="GL147" s="750"/>
      <c r="GM147" s="750"/>
      <c r="GN147" s="750"/>
      <c r="GO147" s="750"/>
      <c r="GP147" s="750"/>
      <c r="GQ147" s="750"/>
      <c r="GR147" s="750"/>
      <c r="GS147" s="750"/>
      <c r="GT147" s="750"/>
      <c r="GU147" s="750"/>
      <c r="GV147" s="750"/>
      <c r="GW147" s="750"/>
      <c r="GX147" s="750"/>
      <c r="GY147" s="750"/>
      <c r="GZ147" s="750"/>
      <c r="HA147" s="750"/>
      <c r="HB147" s="750"/>
      <c r="HC147" s="750"/>
      <c r="HD147" s="750"/>
      <c r="HE147" s="750"/>
      <c r="HF147" s="750"/>
      <c r="HG147" s="750"/>
      <c r="HH147" s="750"/>
      <c r="HI147" s="750"/>
      <c r="HJ147" s="750"/>
      <c r="HK147" s="750"/>
      <c r="HL147" s="750"/>
      <c r="HM147" s="750"/>
      <c r="HN147" s="750"/>
      <c r="HO147" s="750"/>
      <c r="HP147" s="750"/>
      <c r="HQ147" s="750"/>
      <c r="HR147" s="750"/>
      <c r="HS147" s="750"/>
      <c r="HT147" s="750"/>
      <c r="HU147" s="750"/>
      <c r="HV147" s="750"/>
      <c r="HW147" s="750"/>
      <c r="HX147" s="750"/>
      <c r="HY147" s="750"/>
      <c r="HZ147" s="750"/>
      <c r="IA147" s="750"/>
      <c r="IB147" s="750"/>
      <c r="IC147" s="750"/>
      <c r="ID147" s="750"/>
      <c r="IE147" s="750"/>
      <c r="IF147" s="750"/>
      <c r="IG147" s="750"/>
      <c r="IH147" s="750"/>
    </row>
    <row r="148" spans="1:242" ht="24" hidden="1" customHeight="1">
      <c r="A148" s="609"/>
      <c r="B148" s="609" t="s">
        <v>266</v>
      </c>
      <c r="C148" s="771" t="s">
        <v>130</v>
      </c>
      <c r="D148" s="612"/>
      <c r="E148" s="910" t="s">
        <v>118</v>
      </c>
      <c r="F148" s="780" t="s">
        <v>399</v>
      </c>
      <c r="G148" s="612" t="s">
        <v>558</v>
      </c>
      <c r="H148" s="603"/>
      <c r="I148" s="610" t="s">
        <v>80</v>
      </c>
      <c r="J148" s="610" t="s">
        <v>80</v>
      </c>
      <c r="K148" s="1003" t="s">
        <v>592</v>
      </c>
      <c r="L148" s="1032" t="str">
        <f>"09"</f>
        <v>09</v>
      </c>
      <c r="M148" s="822"/>
      <c r="N148" s="971"/>
      <c r="O148" s="971">
        <v>24</v>
      </c>
      <c r="P148" s="1123"/>
      <c r="Q148" s="1120"/>
      <c r="R148" s="1120"/>
      <c r="S148" s="1138">
        <v>1</v>
      </c>
      <c r="T148" s="922" t="s">
        <v>171</v>
      </c>
      <c r="U148" s="922"/>
      <c r="V148" s="922"/>
      <c r="W148" s="651">
        <v>1</v>
      </c>
      <c r="X148" s="647" t="s">
        <v>174</v>
      </c>
      <c r="Y148" s="647" t="s">
        <v>172</v>
      </c>
      <c r="Z148" s="647" t="s">
        <v>238</v>
      </c>
      <c r="AA148" s="925">
        <v>1</v>
      </c>
      <c r="AB148" s="922" t="s">
        <v>174</v>
      </c>
      <c r="AC148" s="922" t="s">
        <v>172</v>
      </c>
      <c r="AD148" s="922" t="s">
        <v>238</v>
      </c>
      <c r="AE148" s="651">
        <v>1</v>
      </c>
      <c r="AF148" s="647" t="s">
        <v>174</v>
      </c>
      <c r="AG148" s="647" t="s">
        <v>172</v>
      </c>
      <c r="AH148" s="647" t="s">
        <v>238</v>
      </c>
      <c r="AI148" s="875" t="s">
        <v>534</v>
      </c>
    </row>
    <row r="149" spans="1:242" ht="24" hidden="1" customHeight="1">
      <c r="A149" s="609"/>
      <c r="B149" s="609" t="s">
        <v>267</v>
      </c>
      <c r="C149" s="771" t="s">
        <v>131</v>
      </c>
      <c r="D149" s="612" t="s">
        <v>491</v>
      </c>
      <c r="E149" s="910" t="s">
        <v>118</v>
      </c>
      <c r="F149" s="780" t="s">
        <v>406</v>
      </c>
      <c r="G149" s="611" t="s">
        <v>128</v>
      </c>
      <c r="H149" s="603"/>
      <c r="I149" s="610" t="s">
        <v>80</v>
      </c>
      <c r="J149" s="610" t="s">
        <v>80</v>
      </c>
      <c r="K149" s="970" t="s">
        <v>454</v>
      </c>
      <c r="L149" s="970">
        <v>70</v>
      </c>
      <c r="M149" s="854"/>
      <c r="N149" s="1037">
        <v>22</v>
      </c>
      <c r="O149" s="1038"/>
      <c r="P149" s="1136"/>
      <c r="Q149" s="1120"/>
      <c r="R149" s="1120"/>
      <c r="S149" s="1145">
        <v>1</v>
      </c>
      <c r="T149" s="1039" t="s">
        <v>174</v>
      </c>
      <c r="U149" s="1040" t="s">
        <v>172</v>
      </c>
      <c r="V149" s="1039" t="s">
        <v>242</v>
      </c>
      <c r="W149" s="1033">
        <v>1</v>
      </c>
      <c r="X149" s="1031" t="s">
        <v>174</v>
      </c>
      <c r="Y149" s="1030" t="s">
        <v>243</v>
      </c>
      <c r="Z149" s="1039" t="s">
        <v>242</v>
      </c>
      <c r="AA149" s="1035">
        <v>1</v>
      </c>
      <c r="AB149" s="1036" t="s">
        <v>174</v>
      </c>
      <c r="AC149" s="1036" t="s">
        <v>175</v>
      </c>
      <c r="AD149" s="1034" t="s">
        <v>256</v>
      </c>
      <c r="AE149" s="1031" t="s">
        <v>237</v>
      </c>
      <c r="AF149" s="1030" t="s">
        <v>174</v>
      </c>
      <c r="AG149" s="1030" t="s">
        <v>255</v>
      </c>
      <c r="AH149" s="1030" t="s">
        <v>256</v>
      </c>
      <c r="AI149" s="1056" t="s">
        <v>594</v>
      </c>
    </row>
    <row r="150" spans="1:242" s="753" customFormat="1" ht="44.25" hidden="1" customHeight="1">
      <c r="A150" s="656"/>
      <c r="B150" s="656" t="s">
        <v>268</v>
      </c>
      <c r="C150" s="783" t="s">
        <v>334</v>
      </c>
      <c r="D150" s="831"/>
      <c r="E150" s="916" t="s">
        <v>118</v>
      </c>
      <c r="F150" s="784" t="s">
        <v>407</v>
      </c>
      <c r="G150" s="611" t="s">
        <v>128</v>
      </c>
      <c r="H150" s="653"/>
      <c r="I150" s="655" t="s">
        <v>80</v>
      </c>
      <c r="J150" s="655" t="s">
        <v>80</v>
      </c>
      <c r="K150" s="970" t="s">
        <v>455</v>
      </c>
      <c r="L150" s="970">
        <v>70</v>
      </c>
      <c r="M150" s="822"/>
      <c r="N150" s="944"/>
      <c r="O150" s="944">
        <v>20</v>
      </c>
      <c r="P150" s="1135"/>
      <c r="Q150" s="1154"/>
      <c r="R150" s="1154"/>
      <c r="S150" s="1138">
        <v>1</v>
      </c>
      <c r="T150" s="922" t="s">
        <v>171</v>
      </c>
      <c r="U150" s="922" t="s">
        <v>459</v>
      </c>
      <c r="V150" s="922"/>
      <c r="W150" s="651">
        <v>1</v>
      </c>
      <c r="X150" s="647" t="s">
        <v>174</v>
      </c>
      <c r="Y150" s="647" t="s">
        <v>172</v>
      </c>
      <c r="Z150" s="647" t="s">
        <v>238</v>
      </c>
      <c r="AA150" s="925">
        <v>1</v>
      </c>
      <c r="AB150" s="922" t="s">
        <v>174</v>
      </c>
      <c r="AC150" s="922" t="s">
        <v>255</v>
      </c>
      <c r="AD150" s="922" t="s">
        <v>256</v>
      </c>
      <c r="AE150" s="651">
        <v>1</v>
      </c>
      <c r="AF150" s="647" t="s">
        <v>174</v>
      </c>
      <c r="AG150" s="647" t="s">
        <v>255</v>
      </c>
      <c r="AH150" s="647" t="s">
        <v>256</v>
      </c>
      <c r="AI150" s="875" t="s">
        <v>538</v>
      </c>
      <c r="AJ150" s="763"/>
      <c r="AK150" s="763"/>
      <c r="AL150" s="763"/>
      <c r="AM150" s="763"/>
      <c r="AN150" s="763"/>
      <c r="AO150" s="763"/>
      <c r="AP150" s="763"/>
      <c r="AQ150" s="763"/>
      <c r="AR150" s="763"/>
      <c r="AS150" s="763"/>
      <c r="AT150" s="763"/>
      <c r="AU150" s="763"/>
      <c r="AV150" s="763"/>
      <c r="AW150" s="763"/>
      <c r="AX150" s="763"/>
      <c r="AY150" s="763"/>
      <c r="AZ150" s="763"/>
      <c r="BA150" s="763"/>
      <c r="BB150" s="763"/>
      <c r="BC150" s="763"/>
      <c r="BD150" s="763"/>
      <c r="BE150" s="763"/>
      <c r="BF150" s="763"/>
      <c r="BG150" s="763"/>
      <c r="BH150" s="763"/>
      <c r="BI150" s="763"/>
      <c r="BJ150" s="763"/>
      <c r="BK150" s="763"/>
      <c r="BL150" s="763"/>
      <c r="BM150" s="763"/>
      <c r="BN150" s="763"/>
      <c r="BO150" s="763"/>
      <c r="BP150" s="763"/>
      <c r="BQ150" s="763"/>
      <c r="BR150" s="763"/>
      <c r="BS150" s="763"/>
      <c r="BT150" s="763"/>
      <c r="BU150" s="763"/>
      <c r="BV150" s="763"/>
      <c r="BW150" s="763"/>
      <c r="BX150" s="763"/>
      <c r="BY150" s="763"/>
      <c r="BZ150" s="763"/>
      <c r="CA150" s="763"/>
      <c r="CB150" s="763"/>
      <c r="CC150" s="763"/>
      <c r="CD150" s="763"/>
      <c r="CE150" s="763"/>
      <c r="CF150" s="763"/>
      <c r="CG150" s="763"/>
      <c r="CH150" s="763"/>
      <c r="CI150" s="763"/>
      <c r="CJ150" s="763"/>
      <c r="CK150" s="763"/>
      <c r="CL150" s="763"/>
      <c r="CM150" s="763"/>
      <c r="CN150" s="763"/>
      <c r="CO150" s="763"/>
      <c r="CP150" s="763"/>
      <c r="CQ150" s="763"/>
      <c r="CR150" s="763"/>
      <c r="CS150" s="763"/>
      <c r="CT150" s="763"/>
      <c r="CU150" s="763"/>
      <c r="CV150" s="763"/>
      <c r="CW150" s="763"/>
      <c r="CX150" s="763"/>
      <c r="CY150" s="763"/>
      <c r="CZ150" s="763"/>
      <c r="DA150" s="763"/>
      <c r="DB150" s="763"/>
      <c r="DC150" s="763"/>
      <c r="DD150" s="763"/>
      <c r="DE150" s="763"/>
      <c r="DF150" s="763"/>
      <c r="DG150" s="763"/>
      <c r="DH150" s="763"/>
      <c r="DI150" s="763"/>
      <c r="DJ150" s="763"/>
      <c r="DK150" s="763"/>
      <c r="DL150" s="763"/>
      <c r="DM150" s="763"/>
      <c r="DN150" s="763"/>
      <c r="DO150" s="763"/>
      <c r="DP150" s="763"/>
      <c r="DQ150" s="763"/>
      <c r="DR150" s="763"/>
      <c r="DS150" s="763"/>
      <c r="DT150" s="763"/>
      <c r="DU150" s="763"/>
      <c r="DV150" s="763"/>
      <c r="DW150" s="763"/>
      <c r="DX150" s="763"/>
      <c r="DY150" s="763"/>
      <c r="DZ150" s="763"/>
      <c r="EA150" s="763"/>
      <c r="EB150" s="763"/>
      <c r="EC150" s="763"/>
      <c r="ED150" s="763"/>
      <c r="EE150" s="763"/>
      <c r="EF150" s="763"/>
      <c r="EG150" s="763"/>
      <c r="EH150" s="763"/>
      <c r="EI150" s="763"/>
      <c r="EJ150" s="763"/>
      <c r="EK150" s="763"/>
      <c r="EL150" s="763"/>
      <c r="EM150" s="763"/>
      <c r="EN150" s="763"/>
      <c r="EO150" s="763"/>
      <c r="EP150" s="763"/>
      <c r="EQ150" s="763"/>
      <c r="ER150" s="763"/>
      <c r="ES150" s="763"/>
      <c r="ET150" s="763"/>
      <c r="EU150" s="763"/>
      <c r="EV150" s="763"/>
      <c r="EW150" s="763"/>
      <c r="EX150" s="763"/>
      <c r="EY150" s="763"/>
      <c r="EZ150" s="763"/>
      <c r="FA150" s="763"/>
      <c r="FB150" s="763"/>
      <c r="FC150" s="763"/>
      <c r="FD150" s="763"/>
      <c r="FE150" s="763"/>
      <c r="FF150" s="763"/>
      <c r="FG150" s="763"/>
      <c r="FH150" s="763"/>
      <c r="FI150" s="763"/>
      <c r="FJ150" s="763"/>
      <c r="FK150" s="763"/>
      <c r="FL150" s="763"/>
      <c r="FM150" s="763"/>
      <c r="FN150" s="763"/>
      <c r="FO150" s="763"/>
      <c r="FP150" s="763"/>
      <c r="FQ150" s="763"/>
      <c r="FR150" s="763"/>
      <c r="FS150" s="763"/>
      <c r="FT150" s="763"/>
      <c r="FU150" s="763"/>
      <c r="FV150" s="763"/>
      <c r="FW150" s="763"/>
      <c r="FX150" s="763"/>
      <c r="FY150" s="763"/>
      <c r="FZ150" s="763"/>
      <c r="GA150" s="763"/>
      <c r="GB150" s="763"/>
      <c r="GC150" s="763"/>
      <c r="GD150" s="763"/>
      <c r="GE150" s="763"/>
      <c r="GF150" s="763"/>
      <c r="GG150" s="763"/>
      <c r="GH150" s="763"/>
      <c r="GI150" s="763"/>
      <c r="GJ150" s="763"/>
      <c r="GK150" s="763"/>
      <c r="GL150" s="763"/>
      <c r="GM150" s="763"/>
      <c r="GN150" s="763"/>
      <c r="GO150" s="763"/>
      <c r="GP150" s="763"/>
      <c r="GQ150" s="763"/>
      <c r="GR150" s="763"/>
      <c r="GS150" s="763"/>
      <c r="GT150" s="763"/>
      <c r="GU150" s="763"/>
      <c r="GV150" s="763"/>
      <c r="GW150" s="763"/>
      <c r="GX150" s="763"/>
      <c r="GY150" s="763"/>
      <c r="GZ150" s="763"/>
      <c r="HA150" s="763"/>
      <c r="HB150" s="763"/>
      <c r="HC150" s="763"/>
      <c r="HD150" s="763"/>
      <c r="HE150" s="763"/>
      <c r="HF150" s="763"/>
      <c r="HG150" s="763"/>
      <c r="HH150" s="763"/>
      <c r="HI150" s="763"/>
      <c r="HJ150" s="763"/>
      <c r="HK150" s="763"/>
      <c r="HL150" s="763"/>
      <c r="HM150" s="763"/>
      <c r="HN150" s="763"/>
      <c r="HO150" s="763"/>
      <c r="HP150" s="763"/>
      <c r="HQ150" s="763"/>
      <c r="HR150" s="763"/>
      <c r="HS150" s="763"/>
      <c r="HT150" s="763"/>
      <c r="HU150" s="763"/>
      <c r="HV150" s="763"/>
      <c r="HW150" s="763"/>
      <c r="HX150" s="763"/>
      <c r="HY150" s="763"/>
      <c r="HZ150" s="763"/>
      <c r="IA150" s="763"/>
      <c r="IB150" s="763"/>
      <c r="IC150" s="763"/>
      <c r="ID150" s="763"/>
      <c r="IE150" s="763"/>
      <c r="IF150" s="763"/>
      <c r="IG150" s="763"/>
      <c r="IH150" s="763"/>
    </row>
    <row r="151" spans="1:242" ht="30.75" hidden="1" customHeight="1">
      <c r="A151" s="648" t="s">
        <v>394</v>
      </c>
      <c r="B151" s="648" t="s">
        <v>389</v>
      </c>
      <c r="C151" s="660" t="s">
        <v>390</v>
      </c>
      <c r="D151" s="645" t="s">
        <v>489</v>
      </c>
      <c r="E151" s="837"/>
      <c r="F151" s="606"/>
      <c r="G151" s="566"/>
      <c r="H151" s="606"/>
      <c r="I151" s="1012">
        <f>+I153+I154+I155+I$133</f>
        <v>30</v>
      </c>
      <c r="J151" s="1012">
        <f>+J153+J154+J155+J$133</f>
        <v>30</v>
      </c>
      <c r="K151" s="826"/>
      <c r="L151" s="826"/>
      <c r="M151" s="826"/>
      <c r="N151" s="984"/>
      <c r="O151" s="984"/>
      <c r="P151" s="1107"/>
      <c r="Q151" s="966"/>
      <c r="R151" s="966"/>
      <c r="S151" s="768"/>
      <c r="T151" s="607"/>
      <c r="U151" s="607"/>
      <c r="V151" s="607"/>
      <c r="W151" s="607"/>
      <c r="X151" s="607"/>
      <c r="Y151" s="607"/>
      <c r="Z151" s="607"/>
      <c r="AA151" s="607"/>
      <c r="AB151" s="607"/>
      <c r="AC151" s="607"/>
      <c r="AD151" s="607"/>
      <c r="AE151" s="607"/>
      <c r="AF151" s="607"/>
      <c r="AG151" s="607"/>
      <c r="AH151" s="607"/>
      <c r="AI151" s="881"/>
    </row>
    <row r="152" spans="1:242" s="751" customFormat="1" ht="36" hidden="1" customHeight="1">
      <c r="A152" s="664" t="s">
        <v>398</v>
      </c>
      <c r="B152" s="664" t="s">
        <v>310</v>
      </c>
      <c r="C152" s="665" t="s">
        <v>392</v>
      </c>
      <c r="D152" s="841"/>
      <c r="E152" s="908"/>
      <c r="F152" s="665"/>
      <c r="G152" s="667"/>
      <c r="H152" s="664"/>
      <c r="I152" s="664"/>
      <c r="J152" s="664"/>
      <c r="K152" s="821"/>
      <c r="L152" s="821"/>
      <c r="M152" s="821"/>
      <c r="N152" s="963"/>
      <c r="O152" s="963"/>
      <c r="P152" s="1126"/>
      <c r="Q152" s="1150"/>
      <c r="R152" s="1150"/>
      <c r="S152" s="1141"/>
      <c r="T152" s="671"/>
      <c r="U152" s="671"/>
      <c r="V152" s="671"/>
      <c r="W152" s="670"/>
      <c r="X152" s="671"/>
      <c r="Y152" s="671"/>
      <c r="Z152" s="671"/>
      <c r="AA152" s="670"/>
      <c r="AB152" s="671"/>
      <c r="AC152" s="671"/>
      <c r="AD152" s="671"/>
      <c r="AE152" s="670"/>
      <c r="AF152" s="671"/>
      <c r="AG152" s="671"/>
      <c r="AH152" s="671"/>
      <c r="AI152" s="874"/>
      <c r="AJ152" s="750"/>
      <c r="AK152" s="750"/>
      <c r="AL152" s="750"/>
      <c r="AM152" s="750"/>
      <c r="AN152" s="750"/>
      <c r="AO152" s="750"/>
      <c r="AP152" s="750"/>
      <c r="AQ152" s="750"/>
      <c r="AR152" s="750"/>
      <c r="AS152" s="750"/>
      <c r="AT152" s="750"/>
      <c r="AU152" s="750"/>
      <c r="AV152" s="750"/>
      <c r="AW152" s="750"/>
      <c r="AX152" s="750"/>
      <c r="AY152" s="750"/>
      <c r="AZ152" s="750"/>
      <c r="BA152" s="750"/>
      <c r="BB152" s="750"/>
      <c r="BC152" s="750"/>
      <c r="BD152" s="750"/>
      <c r="BE152" s="750"/>
      <c r="BF152" s="750"/>
      <c r="BG152" s="750"/>
      <c r="BH152" s="750"/>
      <c r="BI152" s="750"/>
      <c r="BJ152" s="750"/>
      <c r="BK152" s="750"/>
      <c r="BL152" s="750"/>
      <c r="BM152" s="750"/>
      <c r="BN152" s="750"/>
      <c r="BO152" s="750"/>
      <c r="BP152" s="750"/>
      <c r="BQ152" s="750"/>
      <c r="BR152" s="750"/>
      <c r="BS152" s="750"/>
      <c r="BT152" s="750"/>
      <c r="BU152" s="750"/>
      <c r="BV152" s="750"/>
      <c r="BW152" s="750"/>
      <c r="BX152" s="750"/>
      <c r="BY152" s="750"/>
      <c r="BZ152" s="750"/>
      <c r="CA152" s="750"/>
      <c r="CB152" s="750"/>
      <c r="CC152" s="750"/>
      <c r="CD152" s="750"/>
      <c r="CE152" s="750"/>
      <c r="CF152" s="750"/>
      <c r="CG152" s="750"/>
      <c r="CH152" s="750"/>
      <c r="CI152" s="750"/>
      <c r="CJ152" s="750"/>
      <c r="CK152" s="750"/>
      <c r="CL152" s="750"/>
      <c r="CM152" s="750"/>
      <c r="CN152" s="750"/>
      <c r="CO152" s="750"/>
      <c r="CP152" s="750"/>
      <c r="CQ152" s="750"/>
      <c r="CR152" s="750"/>
      <c r="CS152" s="750"/>
      <c r="CT152" s="750"/>
      <c r="CU152" s="750"/>
      <c r="CV152" s="750"/>
      <c r="CW152" s="750"/>
      <c r="CX152" s="750"/>
      <c r="CY152" s="750"/>
      <c r="CZ152" s="750"/>
      <c r="DA152" s="750"/>
      <c r="DB152" s="750"/>
      <c r="DC152" s="750"/>
      <c r="DD152" s="750"/>
      <c r="DE152" s="750"/>
      <c r="DF152" s="750"/>
      <c r="DG152" s="750"/>
      <c r="DH152" s="750"/>
      <c r="DI152" s="750"/>
      <c r="DJ152" s="750"/>
      <c r="DK152" s="750"/>
      <c r="DL152" s="750"/>
      <c r="DM152" s="750"/>
      <c r="DN152" s="750"/>
      <c r="DO152" s="750"/>
      <c r="DP152" s="750"/>
      <c r="DQ152" s="750"/>
      <c r="DR152" s="750"/>
      <c r="DS152" s="750"/>
      <c r="DT152" s="750"/>
      <c r="DU152" s="750"/>
      <c r="DV152" s="750"/>
      <c r="DW152" s="750"/>
      <c r="DX152" s="750"/>
      <c r="DY152" s="750"/>
      <c r="DZ152" s="750"/>
      <c r="EA152" s="750"/>
      <c r="EB152" s="750"/>
      <c r="EC152" s="750"/>
      <c r="ED152" s="750"/>
      <c r="EE152" s="750"/>
      <c r="EF152" s="750"/>
      <c r="EG152" s="750"/>
      <c r="EH152" s="750"/>
      <c r="EI152" s="750"/>
      <c r="EJ152" s="750"/>
      <c r="EK152" s="750"/>
      <c r="EL152" s="750"/>
      <c r="EM152" s="750"/>
      <c r="EN152" s="750"/>
      <c r="EO152" s="750"/>
      <c r="EP152" s="750"/>
      <c r="EQ152" s="750"/>
      <c r="ER152" s="750"/>
      <c r="ES152" s="750"/>
      <c r="ET152" s="750"/>
      <c r="EU152" s="750"/>
      <c r="EV152" s="750"/>
      <c r="EW152" s="750"/>
      <c r="EX152" s="750"/>
      <c r="EY152" s="750"/>
      <c r="EZ152" s="750"/>
      <c r="FA152" s="750"/>
      <c r="FB152" s="750"/>
      <c r="FC152" s="750"/>
      <c r="FD152" s="750"/>
      <c r="FE152" s="750"/>
      <c r="FF152" s="750"/>
      <c r="FG152" s="750"/>
      <c r="FH152" s="750"/>
      <c r="FI152" s="750"/>
      <c r="FJ152" s="750"/>
      <c r="FK152" s="750"/>
      <c r="FL152" s="750"/>
      <c r="FM152" s="750"/>
      <c r="FN152" s="750"/>
      <c r="FO152" s="750"/>
      <c r="FP152" s="750"/>
      <c r="FQ152" s="750"/>
      <c r="FR152" s="750"/>
      <c r="FS152" s="750"/>
      <c r="FT152" s="750"/>
      <c r="FU152" s="750"/>
      <c r="FV152" s="750"/>
      <c r="FW152" s="750"/>
      <c r="FX152" s="750"/>
      <c r="FY152" s="750"/>
      <c r="FZ152" s="750"/>
      <c r="GA152" s="750"/>
      <c r="GB152" s="750"/>
      <c r="GC152" s="750"/>
      <c r="GD152" s="750"/>
      <c r="GE152" s="750"/>
      <c r="GF152" s="750"/>
      <c r="GG152" s="750"/>
      <c r="GH152" s="750"/>
      <c r="GI152" s="750"/>
      <c r="GJ152" s="750"/>
      <c r="GK152" s="750"/>
      <c r="GL152" s="750"/>
      <c r="GM152" s="750"/>
      <c r="GN152" s="750"/>
      <c r="GO152" s="750"/>
      <c r="GP152" s="750"/>
      <c r="GQ152" s="750"/>
      <c r="GR152" s="750"/>
      <c r="GS152" s="750"/>
      <c r="GT152" s="750"/>
      <c r="GU152" s="750"/>
      <c r="GV152" s="750"/>
      <c r="GW152" s="750"/>
      <c r="GX152" s="750"/>
      <c r="GY152" s="750"/>
      <c r="GZ152" s="750"/>
      <c r="HA152" s="750"/>
      <c r="HB152" s="750"/>
      <c r="HC152" s="750"/>
      <c r="HD152" s="750"/>
      <c r="HE152" s="750"/>
      <c r="HF152" s="750"/>
      <c r="HG152" s="750"/>
      <c r="HH152" s="750"/>
      <c r="HI152" s="750"/>
      <c r="HJ152" s="750"/>
      <c r="HK152" s="750"/>
      <c r="HL152" s="750"/>
      <c r="HM152" s="750"/>
      <c r="HN152" s="750"/>
      <c r="HO152" s="750"/>
      <c r="HP152" s="750"/>
      <c r="HQ152" s="750"/>
      <c r="HR152" s="750"/>
      <c r="HS152" s="750"/>
      <c r="HT152" s="750"/>
      <c r="HU152" s="750"/>
      <c r="HV152" s="750"/>
      <c r="HW152" s="750"/>
      <c r="HX152" s="750"/>
      <c r="HY152" s="750"/>
      <c r="HZ152" s="750"/>
      <c r="IA152" s="750"/>
      <c r="IB152" s="750"/>
      <c r="IC152" s="750"/>
      <c r="ID152" s="750"/>
      <c r="IE152" s="750"/>
      <c r="IF152" s="750"/>
      <c r="IG152" s="750"/>
      <c r="IH152" s="750"/>
    </row>
    <row r="153" spans="1:242" s="1009" customFormat="1" ht="24" hidden="1" customHeight="1">
      <c r="A153" s="609" t="str">
        <f>IF(A148="","",A148)</f>
        <v/>
      </c>
      <c r="B153" s="609" t="str">
        <f t="shared" ref="B153:AI153" si="1">IF(B148="","",B148)</f>
        <v>LLA5G6A</v>
      </c>
      <c r="C153" s="771" t="str">
        <f t="shared" si="1"/>
        <v>Grammaire de langue française 1</v>
      </c>
      <c r="D153" s="612" t="str">
        <f t="shared" si="1"/>
        <v/>
      </c>
      <c r="E153" s="910" t="str">
        <f t="shared" si="1"/>
        <v>UE de spécialisation</v>
      </c>
      <c r="F153" s="780" t="str">
        <f t="shared" si="1"/>
        <v>L2 Lettres parcours MEEF 1 et MEEF 2</v>
      </c>
      <c r="G153" s="612" t="str">
        <f t="shared" si="1"/>
        <v>LETTRES</v>
      </c>
      <c r="H153" s="603"/>
      <c r="I153" s="610" t="str">
        <f t="shared" si="1"/>
        <v>3</v>
      </c>
      <c r="J153" s="610" t="str">
        <f t="shared" si="1"/>
        <v>3</v>
      </c>
      <c r="K153" s="1003" t="str">
        <f t="shared" si="1"/>
        <v>VERON Laélia</v>
      </c>
      <c r="L153" s="1032" t="str">
        <f t="shared" si="1"/>
        <v>09</v>
      </c>
      <c r="M153" s="822"/>
      <c r="N153" s="971" t="str">
        <f t="shared" si="1"/>
        <v/>
      </c>
      <c r="O153" s="971">
        <f t="shared" si="1"/>
        <v>24</v>
      </c>
      <c r="P153" s="1123" t="str">
        <f t="shared" si="1"/>
        <v/>
      </c>
      <c r="Q153" s="1120"/>
      <c r="R153" s="1120"/>
      <c r="S153" s="1138">
        <f t="shared" si="1"/>
        <v>1</v>
      </c>
      <c r="T153" s="922" t="str">
        <f t="shared" si="1"/>
        <v>CC</v>
      </c>
      <c r="U153" s="922" t="str">
        <f t="shared" si="1"/>
        <v/>
      </c>
      <c r="V153" s="922" t="str">
        <f t="shared" si="1"/>
        <v/>
      </c>
      <c r="W153" s="651">
        <f t="shared" si="1"/>
        <v>1</v>
      </c>
      <c r="X153" s="647" t="str">
        <f t="shared" si="1"/>
        <v>CT</v>
      </c>
      <c r="Y153" s="647" t="str">
        <f t="shared" si="1"/>
        <v>écrit</v>
      </c>
      <c r="Z153" s="647" t="str">
        <f t="shared" si="1"/>
        <v>1h30</v>
      </c>
      <c r="AA153" s="925">
        <f t="shared" si="1"/>
        <v>1</v>
      </c>
      <c r="AB153" s="922" t="str">
        <f t="shared" si="1"/>
        <v>CT</v>
      </c>
      <c r="AC153" s="922" t="str">
        <f t="shared" si="1"/>
        <v>écrit</v>
      </c>
      <c r="AD153" s="922" t="str">
        <f t="shared" si="1"/>
        <v>1h30</v>
      </c>
      <c r="AE153" s="651">
        <f t="shared" si="1"/>
        <v>1</v>
      </c>
      <c r="AF153" s="647" t="str">
        <f t="shared" si="1"/>
        <v>CT</v>
      </c>
      <c r="AG153" s="647" t="str">
        <f t="shared" si="1"/>
        <v>écrit</v>
      </c>
      <c r="AH153" s="647" t="str">
        <f t="shared" si="1"/>
        <v>1h30</v>
      </c>
      <c r="AI153" s="875" t="str">
        <f t="shared" si="1"/>
        <v>Le cours, sous la forme de TD, sera consacré à l'étude du "français moderne" dans ses différents aspects lexicaux (graphie, morphologie et sémantique), syntaxiques et morphosyntaxiques (la phrase simple et ses constituants). Cette étude se fondera sur l'examen de textes des XIXe et XXe siècles.</v>
      </c>
      <c r="AJ153" s="672"/>
      <c r="AK153" s="672"/>
      <c r="AL153" s="672"/>
      <c r="AM153" s="672"/>
      <c r="AN153" s="672"/>
      <c r="AO153" s="672"/>
      <c r="AP153" s="672"/>
      <c r="AQ153" s="672"/>
      <c r="AR153" s="672"/>
      <c r="AS153" s="672"/>
      <c r="AT153" s="672"/>
      <c r="AU153" s="672"/>
      <c r="AV153" s="672"/>
      <c r="AW153" s="672"/>
      <c r="AX153" s="672"/>
      <c r="AY153" s="672"/>
      <c r="AZ153" s="672"/>
      <c r="BA153" s="672"/>
      <c r="BB153" s="672"/>
      <c r="BC153" s="672"/>
      <c r="BD153" s="672"/>
      <c r="BE153" s="672"/>
      <c r="BF153" s="672"/>
      <c r="BG153" s="672"/>
      <c r="BH153" s="672"/>
      <c r="BI153" s="672"/>
      <c r="BJ153" s="672"/>
      <c r="BK153" s="672"/>
      <c r="BL153" s="672"/>
      <c r="BM153" s="672"/>
      <c r="BN153" s="672"/>
      <c r="BO153" s="672"/>
      <c r="BP153" s="672"/>
      <c r="BQ153" s="672"/>
      <c r="BR153" s="672"/>
      <c r="BS153" s="672"/>
      <c r="BT153" s="672"/>
      <c r="BU153" s="672"/>
      <c r="BV153" s="672"/>
      <c r="BW153" s="672"/>
      <c r="BX153" s="672"/>
      <c r="BY153" s="672"/>
      <c r="BZ153" s="672"/>
      <c r="CA153" s="672"/>
      <c r="CB153" s="672"/>
      <c r="CC153" s="672"/>
      <c r="CD153" s="672"/>
      <c r="CE153" s="672"/>
      <c r="CF153" s="672"/>
      <c r="CG153" s="672"/>
      <c r="CH153" s="672"/>
      <c r="CI153" s="672"/>
      <c r="CJ153" s="672"/>
      <c r="CK153" s="672"/>
      <c r="CL153" s="672"/>
      <c r="CM153" s="672"/>
      <c r="CN153" s="672"/>
      <c r="CO153" s="672"/>
      <c r="CP153" s="672"/>
      <c r="CQ153" s="672"/>
      <c r="CR153" s="672"/>
      <c r="CS153" s="672"/>
      <c r="CT153" s="672"/>
      <c r="CU153" s="672"/>
      <c r="CV153" s="672"/>
      <c r="CW153" s="672"/>
      <c r="CX153" s="672"/>
      <c r="CY153" s="672"/>
      <c r="CZ153" s="672"/>
      <c r="DA153" s="672"/>
      <c r="DB153" s="672"/>
      <c r="DC153" s="672"/>
      <c r="DD153" s="672"/>
      <c r="DE153" s="672"/>
      <c r="DF153" s="672"/>
      <c r="DG153" s="672"/>
      <c r="DH153" s="672"/>
      <c r="DI153" s="672"/>
      <c r="DJ153" s="672"/>
      <c r="DK153" s="672"/>
      <c r="DL153" s="672"/>
      <c r="DM153" s="672"/>
      <c r="DN153" s="672"/>
      <c r="DO153" s="672"/>
      <c r="DP153" s="672"/>
      <c r="DQ153" s="672"/>
      <c r="DR153" s="672"/>
      <c r="DS153" s="672"/>
      <c r="DT153" s="672"/>
      <c r="DU153" s="672"/>
      <c r="DV153" s="672"/>
      <c r="DW153" s="672"/>
      <c r="DX153" s="672"/>
      <c r="DY153" s="672"/>
      <c r="DZ153" s="672"/>
      <c r="EA153" s="672"/>
      <c r="EB153" s="672"/>
      <c r="EC153" s="672"/>
      <c r="ED153" s="672"/>
      <c r="EE153" s="672"/>
      <c r="EF153" s="672"/>
      <c r="EG153" s="672"/>
      <c r="EH153" s="672"/>
      <c r="EI153" s="672"/>
      <c r="EJ153" s="672"/>
      <c r="EK153" s="672"/>
      <c r="EL153" s="672"/>
      <c r="EM153" s="672"/>
      <c r="EN153" s="672"/>
      <c r="EO153" s="672"/>
      <c r="EP153" s="672"/>
      <c r="EQ153" s="672"/>
      <c r="ER153" s="672"/>
      <c r="ES153" s="672"/>
      <c r="ET153" s="672"/>
      <c r="EU153" s="672"/>
      <c r="EV153" s="672"/>
      <c r="EW153" s="672"/>
      <c r="EX153" s="672"/>
      <c r="EY153" s="672"/>
      <c r="EZ153" s="672"/>
      <c r="FA153" s="672"/>
      <c r="FB153" s="672"/>
      <c r="FC153" s="672"/>
      <c r="FD153" s="672"/>
      <c r="FE153" s="672"/>
      <c r="FF153" s="672"/>
      <c r="FG153" s="672"/>
      <c r="FH153" s="672"/>
      <c r="FI153" s="672"/>
      <c r="FJ153" s="672"/>
      <c r="FK153" s="672"/>
      <c r="FL153" s="672"/>
      <c r="FM153" s="672"/>
      <c r="FN153" s="672"/>
      <c r="FO153" s="672"/>
      <c r="FP153" s="672"/>
      <c r="FQ153" s="672"/>
      <c r="FR153" s="672"/>
      <c r="FS153" s="672"/>
      <c r="FT153" s="672"/>
      <c r="FU153" s="672"/>
      <c r="FV153" s="672"/>
      <c r="FW153" s="672"/>
      <c r="FX153" s="672"/>
      <c r="FY153" s="672"/>
      <c r="FZ153" s="672"/>
      <c r="GA153" s="672"/>
      <c r="GB153" s="672"/>
      <c r="GC153" s="672"/>
      <c r="GD153" s="672"/>
      <c r="GE153" s="672"/>
      <c r="GF153" s="672"/>
      <c r="GG153" s="672"/>
      <c r="GH153" s="672"/>
      <c r="GI153" s="672"/>
      <c r="GJ153" s="672"/>
      <c r="GK153" s="672"/>
      <c r="GL153" s="672"/>
      <c r="GM153" s="672"/>
      <c r="GN153" s="672"/>
      <c r="GO153" s="672"/>
      <c r="GP153" s="672"/>
      <c r="GQ153" s="672"/>
      <c r="GR153" s="672"/>
      <c r="GS153" s="672"/>
      <c r="GT153" s="672"/>
      <c r="GU153" s="672"/>
      <c r="GV153" s="672"/>
      <c r="GW153" s="672"/>
      <c r="GX153" s="672"/>
      <c r="GY153" s="672"/>
      <c r="GZ153" s="672"/>
      <c r="HA153" s="672"/>
      <c r="HB153" s="672"/>
      <c r="HC153" s="672"/>
      <c r="HD153" s="672"/>
      <c r="HE153" s="672"/>
      <c r="HF153" s="672"/>
      <c r="HG153" s="672"/>
      <c r="HH153" s="672"/>
      <c r="HI153" s="672"/>
      <c r="HJ153" s="672"/>
      <c r="HK153" s="672"/>
      <c r="HL153" s="672"/>
      <c r="HM153" s="672"/>
      <c r="HN153" s="672"/>
      <c r="HO153" s="672"/>
      <c r="HP153" s="672"/>
      <c r="HQ153" s="672"/>
      <c r="HR153" s="672"/>
      <c r="HS153" s="672"/>
      <c r="HT153" s="672"/>
      <c r="HU153" s="672"/>
      <c r="HV153" s="672"/>
      <c r="HW153" s="672"/>
      <c r="HX153" s="672"/>
      <c r="HY153" s="672"/>
      <c r="HZ153" s="672"/>
      <c r="IA153" s="672"/>
      <c r="IB153" s="672"/>
      <c r="IC153" s="672"/>
      <c r="ID153" s="672"/>
      <c r="IE153" s="672"/>
      <c r="IF153" s="672"/>
      <c r="IG153" s="672"/>
      <c r="IH153" s="672"/>
    </row>
    <row r="154" spans="1:242" s="753" customFormat="1" ht="35.25" hidden="1" customHeight="1">
      <c r="A154" s="656"/>
      <c r="B154" s="656" t="s">
        <v>322</v>
      </c>
      <c r="C154" s="783" t="s">
        <v>311</v>
      </c>
      <c r="D154" s="831" t="s">
        <v>487</v>
      </c>
      <c r="E154" s="831" t="s">
        <v>118</v>
      </c>
      <c r="F154" s="770" t="s">
        <v>403</v>
      </c>
      <c r="G154" s="612" t="s">
        <v>558</v>
      </c>
      <c r="H154" s="654"/>
      <c r="I154" s="655" t="s">
        <v>80</v>
      </c>
      <c r="J154" s="655" t="s">
        <v>80</v>
      </c>
      <c r="K154" s="970" t="s">
        <v>450</v>
      </c>
      <c r="L154" s="1032" t="s">
        <v>435</v>
      </c>
      <c r="M154" s="822"/>
      <c r="N154" s="944">
        <v>12</v>
      </c>
      <c r="O154" s="944">
        <v>18</v>
      </c>
      <c r="P154" s="1135"/>
      <c r="Q154" s="1154"/>
      <c r="R154" s="1154"/>
      <c r="S154" s="1138">
        <v>1</v>
      </c>
      <c r="T154" s="922" t="s">
        <v>171</v>
      </c>
      <c r="U154" s="922"/>
      <c r="V154" s="922"/>
      <c r="W154" s="651">
        <v>1</v>
      </c>
      <c r="X154" s="647" t="s">
        <v>174</v>
      </c>
      <c r="Y154" s="647" t="s">
        <v>172</v>
      </c>
      <c r="Z154" s="647" t="s">
        <v>236</v>
      </c>
      <c r="AA154" s="925">
        <v>1</v>
      </c>
      <c r="AB154" s="922" t="s">
        <v>174</v>
      </c>
      <c r="AC154" s="922" t="s">
        <v>172</v>
      </c>
      <c r="AD154" s="922" t="s">
        <v>236</v>
      </c>
      <c r="AE154" s="651">
        <v>1</v>
      </c>
      <c r="AF154" s="647" t="s">
        <v>174</v>
      </c>
      <c r="AG154" s="647" t="s">
        <v>172</v>
      </c>
      <c r="AH154" s="647" t="s">
        <v>236</v>
      </c>
      <c r="AI154" s="875" t="s">
        <v>535</v>
      </c>
      <c r="AJ154" s="763"/>
      <c r="AK154" s="763"/>
      <c r="AL154" s="763"/>
      <c r="AM154" s="763"/>
      <c r="AN154" s="763"/>
      <c r="AO154" s="763"/>
      <c r="AP154" s="763"/>
      <c r="AQ154" s="763"/>
      <c r="AR154" s="763"/>
      <c r="AS154" s="763"/>
      <c r="AT154" s="763"/>
      <c r="AU154" s="763"/>
      <c r="AV154" s="763"/>
      <c r="AW154" s="763"/>
      <c r="AX154" s="763"/>
      <c r="AY154" s="763"/>
      <c r="AZ154" s="763"/>
      <c r="BA154" s="763"/>
      <c r="BB154" s="763"/>
      <c r="BC154" s="763"/>
      <c r="BD154" s="763"/>
      <c r="BE154" s="763"/>
      <c r="BF154" s="763"/>
      <c r="BG154" s="763"/>
      <c r="BH154" s="763"/>
      <c r="BI154" s="763"/>
      <c r="BJ154" s="763"/>
      <c r="BK154" s="763"/>
      <c r="BL154" s="763"/>
      <c r="BM154" s="763"/>
      <c r="BN154" s="763"/>
      <c r="BO154" s="763"/>
      <c r="BP154" s="763"/>
      <c r="BQ154" s="763"/>
      <c r="BR154" s="763"/>
      <c r="BS154" s="763"/>
      <c r="BT154" s="763"/>
      <c r="BU154" s="763"/>
      <c r="BV154" s="763"/>
      <c r="BW154" s="763"/>
      <c r="BX154" s="763"/>
      <c r="BY154" s="763"/>
      <c r="BZ154" s="763"/>
      <c r="CA154" s="763"/>
      <c r="CB154" s="763"/>
      <c r="CC154" s="763"/>
      <c r="CD154" s="763"/>
      <c r="CE154" s="763"/>
      <c r="CF154" s="763"/>
      <c r="CG154" s="763"/>
      <c r="CH154" s="763"/>
      <c r="CI154" s="763"/>
      <c r="CJ154" s="763"/>
      <c r="CK154" s="763"/>
      <c r="CL154" s="763"/>
      <c r="CM154" s="763"/>
      <c r="CN154" s="763"/>
      <c r="CO154" s="763"/>
      <c r="CP154" s="763"/>
      <c r="CQ154" s="763"/>
      <c r="CR154" s="763"/>
      <c r="CS154" s="763"/>
      <c r="CT154" s="763"/>
      <c r="CU154" s="763"/>
      <c r="CV154" s="763"/>
      <c r="CW154" s="763"/>
      <c r="CX154" s="763"/>
      <c r="CY154" s="763"/>
      <c r="CZ154" s="763"/>
      <c r="DA154" s="763"/>
      <c r="DB154" s="763"/>
      <c r="DC154" s="763"/>
      <c r="DD154" s="763"/>
      <c r="DE154" s="763"/>
      <c r="DF154" s="763"/>
      <c r="DG154" s="763"/>
      <c r="DH154" s="763"/>
      <c r="DI154" s="763"/>
      <c r="DJ154" s="763"/>
      <c r="DK154" s="763"/>
      <c r="DL154" s="763"/>
      <c r="DM154" s="763"/>
      <c r="DN154" s="763"/>
      <c r="DO154" s="763"/>
      <c r="DP154" s="763"/>
      <c r="DQ154" s="763"/>
      <c r="DR154" s="763"/>
      <c r="DS154" s="763"/>
      <c r="DT154" s="763"/>
      <c r="DU154" s="763"/>
      <c r="DV154" s="763"/>
      <c r="DW154" s="763"/>
      <c r="DX154" s="763"/>
      <c r="DY154" s="763"/>
      <c r="DZ154" s="763"/>
      <c r="EA154" s="763"/>
      <c r="EB154" s="763"/>
      <c r="EC154" s="763"/>
      <c r="ED154" s="763"/>
      <c r="EE154" s="763"/>
      <c r="EF154" s="763"/>
      <c r="EG154" s="763"/>
      <c r="EH154" s="763"/>
      <c r="EI154" s="763"/>
      <c r="EJ154" s="763"/>
      <c r="EK154" s="763"/>
      <c r="EL154" s="763"/>
      <c r="EM154" s="763"/>
      <c r="EN154" s="763"/>
      <c r="EO154" s="763"/>
      <c r="EP154" s="763"/>
      <c r="EQ154" s="763"/>
      <c r="ER154" s="763"/>
      <c r="ES154" s="763"/>
      <c r="ET154" s="763"/>
      <c r="EU154" s="763"/>
      <c r="EV154" s="763"/>
      <c r="EW154" s="763"/>
      <c r="EX154" s="763"/>
      <c r="EY154" s="763"/>
      <c r="EZ154" s="763"/>
      <c r="FA154" s="763"/>
      <c r="FB154" s="763"/>
      <c r="FC154" s="763"/>
      <c r="FD154" s="763"/>
      <c r="FE154" s="763"/>
      <c r="FF154" s="763"/>
      <c r="FG154" s="763"/>
      <c r="FH154" s="763"/>
      <c r="FI154" s="763"/>
      <c r="FJ154" s="763"/>
      <c r="FK154" s="763"/>
      <c r="FL154" s="763"/>
      <c r="FM154" s="763"/>
      <c r="FN154" s="763"/>
      <c r="FO154" s="763"/>
      <c r="FP154" s="763"/>
      <c r="FQ154" s="763"/>
      <c r="FR154" s="763"/>
      <c r="FS154" s="763"/>
      <c r="FT154" s="763"/>
      <c r="FU154" s="763"/>
      <c r="FV154" s="763"/>
      <c r="FW154" s="763"/>
      <c r="FX154" s="763"/>
      <c r="FY154" s="763"/>
      <c r="FZ154" s="763"/>
      <c r="GA154" s="763"/>
      <c r="GB154" s="763"/>
      <c r="GC154" s="763"/>
      <c r="GD154" s="763"/>
      <c r="GE154" s="763"/>
      <c r="GF154" s="763"/>
      <c r="GG154" s="763"/>
      <c r="GH154" s="763"/>
      <c r="GI154" s="763"/>
      <c r="GJ154" s="763"/>
      <c r="GK154" s="763"/>
      <c r="GL154" s="763"/>
      <c r="GM154" s="763"/>
      <c r="GN154" s="763"/>
      <c r="GO154" s="763"/>
      <c r="GP154" s="763"/>
      <c r="GQ154" s="763"/>
      <c r="GR154" s="763"/>
      <c r="GS154" s="763"/>
      <c r="GT154" s="763"/>
      <c r="GU154" s="763"/>
      <c r="GV154" s="763"/>
      <c r="GW154" s="763"/>
      <c r="GX154" s="763"/>
      <c r="GY154" s="763"/>
      <c r="GZ154" s="763"/>
      <c r="HA154" s="763"/>
      <c r="HB154" s="763"/>
      <c r="HC154" s="763"/>
      <c r="HD154" s="763"/>
      <c r="HE154" s="763"/>
      <c r="HF154" s="763"/>
      <c r="HG154" s="763"/>
      <c r="HH154" s="763"/>
      <c r="HI154" s="763"/>
      <c r="HJ154" s="763"/>
      <c r="HK154" s="763"/>
      <c r="HL154" s="763"/>
      <c r="HM154" s="763"/>
      <c r="HN154" s="763"/>
      <c r="HO154" s="763"/>
      <c r="HP154" s="763"/>
      <c r="HQ154" s="763"/>
      <c r="HR154" s="763"/>
      <c r="HS154" s="763"/>
      <c r="HT154" s="763"/>
      <c r="HU154" s="763"/>
      <c r="HV154" s="763"/>
      <c r="HW154" s="763"/>
      <c r="HX154" s="763"/>
      <c r="HY154" s="763"/>
      <c r="HZ154" s="763"/>
      <c r="IA154" s="763"/>
      <c r="IB154" s="763"/>
      <c r="IC154" s="763"/>
      <c r="ID154" s="763"/>
      <c r="IE154" s="763"/>
      <c r="IF154" s="763"/>
      <c r="IG154" s="763"/>
      <c r="IH154" s="763"/>
    </row>
    <row r="155" spans="1:242" s="753" customFormat="1" ht="24" hidden="1" customHeight="1">
      <c r="A155" s="656"/>
      <c r="B155" s="656" t="s">
        <v>270</v>
      </c>
      <c r="C155" s="783" t="s">
        <v>312</v>
      </c>
      <c r="D155" s="831" t="s">
        <v>488</v>
      </c>
      <c r="E155" s="831" t="s">
        <v>118</v>
      </c>
      <c r="F155" s="782" t="s">
        <v>118</v>
      </c>
      <c r="G155" s="612" t="s">
        <v>558</v>
      </c>
      <c r="H155" s="654"/>
      <c r="I155" s="655" t="s">
        <v>80</v>
      </c>
      <c r="J155" s="655" t="s">
        <v>80</v>
      </c>
      <c r="K155" s="970" t="s">
        <v>444</v>
      </c>
      <c r="L155" s="970" t="str">
        <f>"09"</f>
        <v>09</v>
      </c>
      <c r="M155" s="822"/>
      <c r="N155" s="944"/>
      <c r="O155" s="944">
        <v>18</v>
      </c>
      <c r="P155" s="1135"/>
      <c r="Q155" s="1154"/>
      <c r="R155" s="1154"/>
      <c r="S155" s="1138">
        <v>1</v>
      </c>
      <c r="T155" s="922" t="s">
        <v>171</v>
      </c>
      <c r="U155" s="922"/>
      <c r="V155" s="922"/>
      <c r="W155" s="651">
        <v>1</v>
      </c>
      <c r="X155" s="647" t="s">
        <v>174</v>
      </c>
      <c r="Y155" s="647" t="s">
        <v>172</v>
      </c>
      <c r="Z155" s="647" t="s">
        <v>262</v>
      </c>
      <c r="AA155" s="925">
        <v>1</v>
      </c>
      <c r="AB155" s="922" t="s">
        <v>174</v>
      </c>
      <c r="AC155" s="922" t="s">
        <v>172</v>
      </c>
      <c r="AD155" s="922" t="s">
        <v>262</v>
      </c>
      <c r="AE155" s="651">
        <v>1</v>
      </c>
      <c r="AF155" s="647" t="s">
        <v>174</v>
      </c>
      <c r="AG155" s="647" t="s">
        <v>172</v>
      </c>
      <c r="AH155" s="647" t="s">
        <v>262</v>
      </c>
      <c r="AI155" s="875" t="s">
        <v>536</v>
      </c>
      <c r="AJ155" s="763"/>
      <c r="AK155" s="763"/>
      <c r="AL155" s="763"/>
      <c r="AM155" s="763"/>
      <c r="AN155" s="763"/>
      <c r="AO155" s="763"/>
      <c r="AP155" s="763"/>
      <c r="AQ155" s="763"/>
      <c r="AR155" s="763"/>
      <c r="AS155" s="763"/>
      <c r="AT155" s="763"/>
      <c r="AU155" s="763"/>
      <c r="AV155" s="763"/>
      <c r="AW155" s="763"/>
      <c r="AX155" s="763"/>
      <c r="AY155" s="763"/>
      <c r="AZ155" s="763"/>
      <c r="BA155" s="763"/>
      <c r="BB155" s="763"/>
      <c r="BC155" s="763"/>
      <c r="BD155" s="763"/>
      <c r="BE155" s="763"/>
      <c r="BF155" s="763"/>
      <c r="BG155" s="763"/>
      <c r="BH155" s="763"/>
      <c r="BI155" s="763"/>
      <c r="BJ155" s="763"/>
      <c r="BK155" s="763"/>
      <c r="BL155" s="763"/>
      <c r="BM155" s="763"/>
      <c r="BN155" s="763"/>
      <c r="BO155" s="763"/>
      <c r="BP155" s="763"/>
      <c r="BQ155" s="763"/>
      <c r="BR155" s="763"/>
      <c r="BS155" s="763"/>
      <c r="BT155" s="763"/>
      <c r="BU155" s="763"/>
      <c r="BV155" s="763"/>
      <c r="BW155" s="763"/>
      <c r="BX155" s="763"/>
      <c r="BY155" s="763"/>
      <c r="BZ155" s="763"/>
      <c r="CA155" s="763"/>
      <c r="CB155" s="763"/>
      <c r="CC155" s="763"/>
      <c r="CD155" s="763"/>
      <c r="CE155" s="763"/>
      <c r="CF155" s="763"/>
      <c r="CG155" s="763"/>
      <c r="CH155" s="763"/>
      <c r="CI155" s="763"/>
      <c r="CJ155" s="763"/>
      <c r="CK155" s="763"/>
      <c r="CL155" s="763"/>
      <c r="CM155" s="763"/>
      <c r="CN155" s="763"/>
      <c r="CO155" s="763"/>
      <c r="CP155" s="763"/>
      <c r="CQ155" s="763"/>
      <c r="CR155" s="763"/>
      <c r="CS155" s="763"/>
      <c r="CT155" s="763"/>
      <c r="CU155" s="763"/>
      <c r="CV155" s="763"/>
      <c r="CW155" s="763"/>
      <c r="CX155" s="763"/>
      <c r="CY155" s="763"/>
      <c r="CZ155" s="763"/>
      <c r="DA155" s="763"/>
      <c r="DB155" s="763"/>
      <c r="DC155" s="763"/>
      <c r="DD155" s="763"/>
      <c r="DE155" s="763"/>
      <c r="DF155" s="763"/>
      <c r="DG155" s="763"/>
      <c r="DH155" s="763"/>
      <c r="DI155" s="763"/>
      <c r="DJ155" s="763"/>
      <c r="DK155" s="763"/>
      <c r="DL155" s="763"/>
      <c r="DM155" s="763"/>
      <c r="DN155" s="763"/>
      <c r="DO155" s="763"/>
      <c r="DP155" s="763"/>
      <c r="DQ155" s="763"/>
      <c r="DR155" s="763"/>
      <c r="DS155" s="763"/>
      <c r="DT155" s="763"/>
      <c r="DU155" s="763"/>
      <c r="DV155" s="763"/>
      <c r="DW155" s="763"/>
      <c r="DX155" s="763"/>
      <c r="DY155" s="763"/>
      <c r="DZ155" s="763"/>
      <c r="EA155" s="763"/>
      <c r="EB155" s="763"/>
      <c r="EC155" s="763"/>
      <c r="ED155" s="763"/>
      <c r="EE155" s="763"/>
      <c r="EF155" s="763"/>
      <c r="EG155" s="763"/>
      <c r="EH155" s="763"/>
      <c r="EI155" s="763"/>
      <c r="EJ155" s="763"/>
      <c r="EK155" s="763"/>
      <c r="EL155" s="763"/>
      <c r="EM155" s="763"/>
      <c r="EN155" s="763"/>
      <c r="EO155" s="763"/>
      <c r="EP155" s="763"/>
      <c r="EQ155" s="763"/>
      <c r="ER155" s="763"/>
      <c r="ES155" s="763"/>
      <c r="ET155" s="763"/>
      <c r="EU155" s="763"/>
      <c r="EV155" s="763"/>
      <c r="EW155" s="763"/>
      <c r="EX155" s="763"/>
      <c r="EY155" s="763"/>
      <c r="EZ155" s="763"/>
      <c r="FA155" s="763"/>
      <c r="FB155" s="763"/>
      <c r="FC155" s="763"/>
      <c r="FD155" s="763"/>
      <c r="FE155" s="763"/>
      <c r="FF155" s="763"/>
      <c r="FG155" s="763"/>
      <c r="FH155" s="763"/>
      <c r="FI155" s="763"/>
      <c r="FJ155" s="763"/>
      <c r="FK155" s="763"/>
      <c r="FL155" s="763"/>
      <c r="FM155" s="763"/>
      <c r="FN155" s="763"/>
      <c r="FO155" s="763"/>
      <c r="FP155" s="763"/>
      <c r="FQ155" s="763"/>
      <c r="FR155" s="763"/>
      <c r="FS155" s="763"/>
      <c r="FT155" s="763"/>
      <c r="FU155" s="763"/>
      <c r="FV155" s="763"/>
      <c r="FW155" s="763"/>
      <c r="FX155" s="763"/>
      <c r="FY155" s="763"/>
      <c r="FZ155" s="763"/>
      <c r="GA155" s="763"/>
      <c r="GB155" s="763"/>
      <c r="GC155" s="763"/>
      <c r="GD155" s="763"/>
      <c r="GE155" s="763"/>
      <c r="GF155" s="763"/>
      <c r="GG155" s="763"/>
      <c r="GH155" s="763"/>
      <c r="GI155" s="763"/>
      <c r="GJ155" s="763"/>
      <c r="GK155" s="763"/>
      <c r="GL155" s="763"/>
      <c r="GM155" s="763"/>
      <c r="GN155" s="763"/>
      <c r="GO155" s="763"/>
      <c r="GP155" s="763"/>
      <c r="GQ155" s="763"/>
      <c r="GR155" s="763"/>
      <c r="GS155" s="763"/>
      <c r="GT155" s="763"/>
      <c r="GU155" s="763"/>
      <c r="GV155" s="763"/>
      <c r="GW155" s="763"/>
      <c r="GX155" s="763"/>
      <c r="GY155" s="763"/>
      <c r="GZ155" s="763"/>
      <c r="HA155" s="763"/>
      <c r="HB155" s="763"/>
      <c r="HC155" s="763"/>
      <c r="HD155" s="763"/>
      <c r="HE155" s="763"/>
      <c r="HF155" s="763"/>
      <c r="HG155" s="763"/>
      <c r="HH155" s="763"/>
      <c r="HI155" s="763"/>
      <c r="HJ155" s="763"/>
      <c r="HK155" s="763"/>
      <c r="HL155" s="763"/>
      <c r="HM155" s="763"/>
      <c r="HN155" s="763"/>
      <c r="HO155" s="763"/>
      <c r="HP155" s="763"/>
      <c r="HQ155" s="763"/>
      <c r="HR155" s="763"/>
      <c r="HS155" s="763"/>
      <c r="HT155" s="763"/>
      <c r="HU155" s="763"/>
      <c r="HV155" s="763"/>
      <c r="HW155" s="763"/>
      <c r="HX155" s="763"/>
      <c r="HY155" s="763"/>
      <c r="HZ155" s="763"/>
      <c r="IA155" s="763"/>
      <c r="IB155" s="763"/>
      <c r="IC155" s="763"/>
      <c r="ID155" s="763"/>
      <c r="IE155" s="763"/>
      <c r="IF155" s="763"/>
      <c r="IG155" s="763"/>
      <c r="IH155" s="763"/>
    </row>
    <row r="156" spans="1:242" ht="30.75" hidden="1" customHeight="1">
      <c r="A156" s="648" t="s">
        <v>396</v>
      </c>
      <c r="B156" s="648" t="s">
        <v>395</v>
      </c>
      <c r="C156" s="605" t="s">
        <v>132</v>
      </c>
      <c r="D156" s="645" t="s">
        <v>490</v>
      </c>
      <c r="E156" s="837"/>
      <c r="F156" s="566"/>
      <c r="G156" s="566"/>
      <c r="H156" s="606"/>
      <c r="I156" s="1012">
        <f>+I158+I159+I160+I$133</f>
        <v>30</v>
      </c>
      <c r="J156" s="1012">
        <f>+J158+J159+J160+J$133</f>
        <v>30</v>
      </c>
      <c r="K156" s="826"/>
      <c r="L156" s="826"/>
      <c r="M156" s="826"/>
      <c r="N156" s="984"/>
      <c r="O156" s="984"/>
      <c r="P156" s="1107"/>
      <c r="Q156" s="966"/>
      <c r="R156" s="966"/>
      <c r="S156" s="768"/>
      <c r="T156" s="607"/>
      <c r="U156" s="607"/>
      <c r="V156" s="607"/>
      <c r="W156" s="607"/>
      <c r="X156" s="607"/>
      <c r="Y156" s="607"/>
      <c r="Z156" s="607"/>
      <c r="AA156" s="607"/>
      <c r="AB156" s="607"/>
      <c r="AC156" s="607"/>
      <c r="AD156" s="607"/>
      <c r="AE156" s="607"/>
      <c r="AF156" s="607"/>
      <c r="AG156" s="607"/>
      <c r="AH156" s="607"/>
      <c r="AI156" s="881"/>
    </row>
    <row r="157" spans="1:242" s="751" customFormat="1" ht="36" hidden="1" customHeight="1">
      <c r="A157" s="664" t="s">
        <v>400</v>
      </c>
      <c r="B157" s="664" t="s">
        <v>313</v>
      </c>
      <c r="C157" s="665" t="s">
        <v>314</v>
      </c>
      <c r="D157" s="841"/>
      <c r="E157" s="908"/>
      <c r="F157" s="665"/>
      <c r="G157" s="667"/>
      <c r="H157" s="664"/>
      <c r="I157" s="664"/>
      <c r="J157" s="664"/>
      <c r="K157" s="821"/>
      <c r="L157" s="821"/>
      <c r="M157" s="821"/>
      <c r="N157" s="963"/>
      <c r="O157" s="963"/>
      <c r="P157" s="1126"/>
      <c r="Q157" s="1150"/>
      <c r="R157" s="1150"/>
      <c r="S157" s="1141"/>
      <c r="T157" s="671"/>
      <c r="U157" s="671"/>
      <c r="V157" s="671"/>
      <c r="W157" s="670"/>
      <c r="X157" s="671"/>
      <c r="Y157" s="671"/>
      <c r="Z157" s="671"/>
      <c r="AA157" s="670"/>
      <c r="AB157" s="671"/>
      <c r="AC157" s="671"/>
      <c r="AD157" s="671"/>
      <c r="AE157" s="670"/>
      <c r="AF157" s="671"/>
      <c r="AG157" s="671"/>
      <c r="AH157" s="671"/>
      <c r="AI157" s="874"/>
      <c r="AJ157" s="750"/>
      <c r="AK157" s="750"/>
      <c r="AL157" s="750"/>
      <c r="AM157" s="750"/>
      <c r="AN157" s="750"/>
      <c r="AO157" s="750"/>
      <c r="AP157" s="750"/>
      <c r="AQ157" s="750"/>
      <c r="AR157" s="750"/>
      <c r="AS157" s="750"/>
      <c r="AT157" s="750"/>
      <c r="AU157" s="750"/>
      <c r="AV157" s="750"/>
      <c r="AW157" s="750"/>
      <c r="AX157" s="750"/>
      <c r="AY157" s="750"/>
      <c r="AZ157" s="750"/>
      <c r="BA157" s="750"/>
      <c r="BB157" s="750"/>
      <c r="BC157" s="750"/>
      <c r="BD157" s="750"/>
      <c r="BE157" s="750"/>
      <c r="BF157" s="750"/>
      <c r="BG157" s="750"/>
      <c r="BH157" s="750"/>
      <c r="BI157" s="750"/>
      <c r="BJ157" s="750"/>
      <c r="BK157" s="750"/>
      <c r="BL157" s="750"/>
      <c r="BM157" s="750"/>
      <c r="BN157" s="750"/>
      <c r="BO157" s="750"/>
      <c r="BP157" s="750"/>
      <c r="BQ157" s="750"/>
      <c r="BR157" s="750"/>
      <c r="BS157" s="750"/>
      <c r="BT157" s="750"/>
      <c r="BU157" s="750"/>
      <c r="BV157" s="750"/>
      <c r="BW157" s="750"/>
      <c r="BX157" s="750"/>
      <c r="BY157" s="750"/>
      <c r="BZ157" s="750"/>
      <c r="CA157" s="750"/>
      <c r="CB157" s="750"/>
      <c r="CC157" s="750"/>
      <c r="CD157" s="750"/>
      <c r="CE157" s="750"/>
      <c r="CF157" s="750"/>
      <c r="CG157" s="750"/>
      <c r="CH157" s="750"/>
      <c r="CI157" s="750"/>
      <c r="CJ157" s="750"/>
      <c r="CK157" s="750"/>
      <c r="CL157" s="750"/>
      <c r="CM157" s="750"/>
      <c r="CN157" s="750"/>
      <c r="CO157" s="750"/>
      <c r="CP157" s="750"/>
      <c r="CQ157" s="750"/>
      <c r="CR157" s="750"/>
      <c r="CS157" s="750"/>
      <c r="CT157" s="750"/>
      <c r="CU157" s="750"/>
      <c r="CV157" s="750"/>
      <c r="CW157" s="750"/>
      <c r="CX157" s="750"/>
      <c r="CY157" s="750"/>
      <c r="CZ157" s="750"/>
      <c r="DA157" s="750"/>
      <c r="DB157" s="750"/>
      <c r="DC157" s="750"/>
      <c r="DD157" s="750"/>
      <c r="DE157" s="750"/>
      <c r="DF157" s="750"/>
      <c r="DG157" s="750"/>
      <c r="DH157" s="750"/>
      <c r="DI157" s="750"/>
      <c r="DJ157" s="750"/>
      <c r="DK157" s="750"/>
      <c r="DL157" s="750"/>
      <c r="DM157" s="750"/>
      <c r="DN157" s="750"/>
      <c r="DO157" s="750"/>
      <c r="DP157" s="750"/>
      <c r="DQ157" s="750"/>
      <c r="DR157" s="750"/>
      <c r="DS157" s="750"/>
      <c r="DT157" s="750"/>
      <c r="DU157" s="750"/>
      <c r="DV157" s="750"/>
      <c r="DW157" s="750"/>
      <c r="DX157" s="750"/>
      <c r="DY157" s="750"/>
      <c r="DZ157" s="750"/>
      <c r="EA157" s="750"/>
      <c r="EB157" s="750"/>
      <c r="EC157" s="750"/>
      <c r="ED157" s="750"/>
      <c r="EE157" s="750"/>
      <c r="EF157" s="750"/>
      <c r="EG157" s="750"/>
      <c r="EH157" s="750"/>
      <c r="EI157" s="750"/>
      <c r="EJ157" s="750"/>
      <c r="EK157" s="750"/>
      <c r="EL157" s="750"/>
      <c r="EM157" s="750"/>
      <c r="EN157" s="750"/>
      <c r="EO157" s="750"/>
      <c r="EP157" s="750"/>
      <c r="EQ157" s="750"/>
      <c r="ER157" s="750"/>
      <c r="ES157" s="750"/>
      <c r="ET157" s="750"/>
      <c r="EU157" s="750"/>
      <c r="EV157" s="750"/>
      <c r="EW157" s="750"/>
      <c r="EX157" s="750"/>
      <c r="EY157" s="750"/>
      <c r="EZ157" s="750"/>
      <c r="FA157" s="750"/>
      <c r="FB157" s="750"/>
      <c r="FC157" s="750"/>
      <c r="FD157" s="750"/>
      <c r="FE157" s="750"/>
      <c r="FF157" s="750"/>
      <c r="FG157" s="750"/>
      <c r="FH157" s="750"/>
      <c r="FI157" s="750"/>
      <c r="FJ157" s="750"/>
      <c r="FK157" s="750"/>
      <c r="FL157" s="750"/>
      <c r="FM157" s="750"/>
      <c r="FN157" s="750"/>
      <c r="FO157" s="750"/>
      <c r="FP157" s="750"/>
      <c r="FQ157" s="750"/>
      <c r="FR157" s="750"/>
      <c r="FS157" s="750"/>
      <c r="FT157" s="750"/>
      <c r="FU157" s="750"/>
      <c r="FV157" s="750"/>
      <c r="FW157" s="750"/>
      <c r="FX157" s="750"/>
      <c r="FY157" s="750"/>
      <c r="FZ157" s="750"/>
      <c r="GA157" s="750"/>
      <c r="GB157" s="750"/>
      <c r="GC157" s="750"/>
      <c r="GD157" s="750"/>
      <c r="GE157" s="750"/>
      <c r="GF157" s="750"/>
      <c r="GG157" s="750"/>
      <c r="GH157" s="750"/>
      <c r="GI157" s="750"/>
      <c r="GJ157" s="750"/>
      <c r="GK157" s="750"/>
      <c r="GL157" s="750"/>
      <c r="GM157" s="750"/>
      <c r="GN157" s="750"/>
      <c r="GO157" s="750"/>
      <c r="GP157" s="750"/>
      <c r="GQ157" s="750"/>
      <c r="GR157" s="750"/>
      <c r="GS157" s="750"/>
      <c r="GT157" s="750"/>
      <c r="GU157" s="750"/>
      <c r="GV157" s="750"/>
      <c r="GW157" s="750"/>
      <c r="GX157" s="750"/>
      <c r="GY157" s="750"/>
      <c r="GZ157" s="750"/>
      <c r="HA157" s="750"/>
      <c r="HB157" s="750"/>
      <c r="HC157" s="750"/>
      <c r="HD157" s="750"/>
      <c r="HE157" s="750"/>
      <c r="HF157" s="750"/>
      <c r="HG157" s="750"/>
      <c r="HH157" s="750"/>
      <c r="HI157" s="750"/>
      <c r="HJ157" s="750"/>
      <c r="HK157" s="750"/>
      <c r="HL157" s="750"/>
      <c r="HM157" s="750"/>
      <c r="HN157" s="750"/>
      <c r="HO157" s="750"/>
      <c r="HP157" s="750"/>
      <c r="HQ157" s="750"/>
      <c r="HR157" s="750"/>
      <c r="HS157" s="750"/>
      <c r="HT157" s="750"/>
      <c r="HU157" s="750"/>
      <c r="HV157" s="750"/>
      <c r="HW157" s="750"/>
      <c r="HX157" s="750"/>
      <c r="HY157" s="750"/>
      <c r="HZ157" s="750"/>
      <c r="IA157" s="750"/>
      <c r="IB157" s="750"/>
      <c r="IC157" s="750"/>
      <c r="ID157" s="750"/>
      <c r="IE157" s="750"/>
      <c r="IF157" s="750"/>
      <c r="IG157" s="750"/>
      <c r="IH157" s="750"/>
    </row>
    <row r="158" spans="1:242" s="753" customFormat="1" ht="35.25" hidden="1" customHeight="1">
      <c r="A158" s="656"/>
      <c r="B158" s="656" t="s">
        <v>308</v>
      </c>
      <c r="C158" s="783" t="s">
        <v>335</v>
      </c>
      <c r="D158" s="831" t="s">
        <v>492</v>
      </c>
      <c r="E158" s="831" t="s">
        <v>118</v>
      </c>
      <c r="F158" s="783" t="s">
        <v>404</v>
      </c>
      <c r="G158" s="831" t="s">
        <v>582</v>
      </c>
      <c r="H158" s="653"/>
      <c r="I158" s="655" t="s">
        <v>80</v>
      </c>
      <c r="J158" s="655" t="s">
        <v>80</v>
      </c>
      <c r="K158" s="970" t="s">
        <v>456</v>
      </c>
      <c r="L158" s="970">
        <v>22</v>
      </c>
      <c r="M158" s="822"/>
      <c r="N158" s="944">
        <v>18</v>
      </c>
      <c r="O158" s="944">
        <v>0</v>
      </c>
      <c r="P158" s="1135"/>
      <c r="Q158" s="1154"/>
      <c r="R158" s="1154"/>
      <c r="S158" s="1138">
        <v>1</v>
      </c>
      <c r="T158" s="922" t="s">
        <v>171</v>
      </c>
      <c r="U158" s="1011" t="s">
        <v>180</v>
      </c>
      <c r="V158" s="922"/>
      <c r="W158" s="651">
        <v>1</v>
      </c>
      <c r="X158" s="647" t="s">
        <v>174</v>
      </c>
      <c r="Y158" s="647" t="s">
        <v>255</v>
      </c>
      <c r="Z158" s="647" t="s">
        <v>256</v>
      </c>
      <c r="AA158" s="925">
        <v>1</v>
      </c>
      <c r="AB158" s="922" t="s">
        <v>174</v>
      </c>
      <c r="AC158" s="922" t="s">
        <v>255</v>
      </c>
      <c r="AD158" s="922" t="s">
        <v>256</v>
      </c>
      <c r="AE158" s="651">
        <v>1</v>
      </c>
      <c r="AF158" s="647" t="s">
        <v>174</v>
      </c>
      <c r="AG158" s="647" t="s">
        <v>255</v>
      </c>
      <c r="AH158" s="647" t="s">
        <v>256</v>
      </c>
      <c r="AI158" s="875" t="s">
        <v>539</v>
      </c>
      <c r="AJ158" s="763"/>
      <c r="AK158" s="763"/>
      <c r="AL158" s="763"/>
      <c r="AM158" s="763"/>
      <c r="AN158" s="763"/>
      <c r="AO158" s="763"/>
      <c r="AP158" s="763"/>
      <c r="AQ158" s="763"/>
      <c r="AR158" s="763"/>
      <c r="AS158" s="763"/>
      <c r="AT158" s="763"/>
      <c r="AU158" s="763"/>
      <c r="AV158" s="763"/>
      <c r="AW158" s="763"/>
      <c r="AX158" s="763"/>
      <c r="AY158" s="763"/>
      <c r="AZ158" s="763"/>
      <c r="BA158" s="763"/>
      <c r="BB158" s="763"/>
      <c r="BC158" s="763"/>
      <c r="BD158" s="763"/>
      <c r="BE158" s="763"/>
      <c r="BF158" s="763"/>
      <c r="BG158" s="763"/>
      <c r="BH158" s="763"/>
      <c r="BI158" s="763"/>
      <c r="BJ158" s="763"/>
      <c r="BK158" s="763"/>
      <c r="BL158" s="763"/>
      <c r="BM158" s="763"/>
      <c r="BN158" s="763"/>
      <c r="BO158" s="763"/>
      <c r="BP158" s="763"/>
      <c r="BQ158" s="763"/>
      <c r="BR158" s="763"/>
      <c r="BS158" s="763"/>
      <c r="BT158" s="763"/>
      <c r="BU158" s="763"/>
      <c r="BV158" s="763"/>
      <c r="BW158" s="763"/>
      <c r="BX158" s="763"/>
      <c r="BY158" s="763"/>
      <c r="BZ158" s="763"/>
      <c r="CA158" s="763"/>
      <c r="CB158" s="763"/>
      <c r="CC158" s="763"/>
      <c r="CD158" s="763"/>
      <c r="CE158" s="763"/>
      <c r="CF158" s="763"/>
      <c r="CG158" s="763"/>
      <c r="CH158" s="763"/>
      <c r="CI158" s="763"/>
      <c r="CJ158" s="763"/>
      <c r="CK158" s="763"/>
      <c r="CL158" s="763"/>
      <c r="CM158" s="763"/>
      <c r="CN158" s="763"/>
      <c r="CO158" s="763"/>
      <c r="CP158" s="763"/>
      <c r="CQ158" s="763"/>
      <c r="CR158" s="763"/>
      <c r="CS158" s="763"/>
      <c r="CT158" s="763"/>
      <c r="CU158" s="763"/>
      <c r="CV158" s="763"/>
      <c r="CW158" s="763"/>
      <c r="CX158" s="763"/>
      <c r="CY158" s="763"/>
      <c r="CZ158" s="763"/>
      <c r="DA158" s="763"/>
      <c r="DB158" s="763"/>
      <c r="DC158" s="763"/>
      <c r="DD158" s="763"/>
      <c r="DE158" s="763"/>
      <c r="DF158" s="763"/>
      <c r="DG158" s="763"/>
      <c r="DH158" s="763"/>
      <c r="DI158" s="763"/>
      <c r="DJ158" s="763"/>
      <c r="DK158" s="763"/>
      <c r="DL158" s="763"/>
      <c r="DM158" s="763"/>
      <c r="DN158" s="763"/>
      <c r="DO158" s="763"/>
      <c r="DP158" s="763"/>
      <c r="DQ158" s="763"/>
      <c r="DR158" s="763"/>
      <c r="DS158" s="763"/>
      <c r="DT158" s="763"/>
      <c r="DU158" s="763"/>
      <c r="DV158" s="763"/>
      <c r="DW158" s="763"/>
      <c r="DX158" s="763"/>
      <c r="DY158" s="763"/>
      <c r="DZ158" s="763"/>
      <c r="EA158" s="763"/>
      <c r="EB158" s="763"/>
      <c r="EC158" s="763"/>
      <c r="ED158" s="763"/>
      <c r="EE158" s="763"/>
      <c r="EF158" s="763"/>
      <c r="EG158" s="763"/>
      <c r="EH158" s="763"/>
      <c r="EI158" s="763"/>
      <c r="EJ158" s="763"/>
      <c r="EK158" s="763"/>
      <c r="EL158" s="763"/>
      <c r="EM158" s="763"/>
      <c r="EN158" s="763"/>
      <c r="EO158" s="763"/>
      <c r="EP158" s="763"/>
      <c r="EQ158" s="763"/>
      <c r="ER158" s="763"/>
      <c r="ES158" s="763"/>
      <c r="ET158" s="763"/>
      <c r="EU158" s="763"/>
      <c r="EV158" s="763"/>
      <c r="EW158" s="763"/>
      <c r="EX158" s="763"/>
      <c r="EY158" s="763"/>
      <c r="EZ158" s="763"/>
      <c r="FA158" s="763"/>
      <c r="FB158" s="763"/>
      <c r="FC158" s="763"/>
      <c r="FD158" s="763"/>
      <c r="FE158" s="763"/>
      <c r="FF158" s="763"/>
      <c r="FG158" s="763"/>
      <c r="FH158" s="763"/>
      <c r="FI158" s="763"/>
      <c r="FJ158" s="763"/>
      <c r="FK158" s="763"/>
      <c r="FL158" s="763"/>
      <c r="FM158" s="763"/>
      <c r="FN158" s="763"/>
      <c r="FO158" s="763"/>
      <c r="FP158" s="763"/>
      <c r="FQ158" s="763"/>
      <c r="FR158" s="763"/>
      <c r="FS158" s="763"/>
      <c r="FT158" s="763"/>
      <c r="FU158" s="763"/>
      <c r="FV158" s="763"/>
      <c r="FW158" s="763"/>
      <c r="FX158" s="763"/>
      <c r="FY158" s="763"/>
      <c r="FZ158" s="763"/>
      <c r="GA158" s="763"/>
      <c r="GB158" s="763"/>
      <c r="GC158" s="763"/>
      <c r="GD158" s="763"/>
      <c r="GE158" s="763"/>
      <c r="GF158" s="763"/>
      <c r="GG158" s="763"/>
      <c r="GH158" s="763"/>
      <c r="GI158" s="763"/>
      <c r="GJ158" s="763"/>
      <c r="GK158" s="763"/>
      <c r="GL158" s="763"/>
      <c r="GM158" s="763"/>
      <c r="GN158" s="763"/>
      <c r="GO158" s="763"/>
      <c r="GP158" s="763"/>
      <c r="GQ158" s="763"/>
      <c r="GR158" s="763"/>
      <c r="GS158" s="763"/>
      <c r="GT158" s="763"/>
      <c r="GU158" s="763"/>
      <c r="GV158" s="763"/>
      <c r="GW158" s="763"/>
      <c r="GX158" s="763"/>
      <c r="GY158" s="763"/>
      <c r="GZ158" s="763"/>
      <c r="HA158" s="763"/>
      <c r="HB158" s="763"/>
      <c r="HC158" s="763"/>
      <c r="HD158" s="763"/>
      <c r="HE158" s="763"/>
      <c r="HF158" s="763"/>
      <c r="HG158" s="763"/>
      <c r="HH158" s="763"/>
      <c r="HI158" s="763"/>
      <c r="HJ158" s="763"/>
      <c r="HK158" s="763"/>
      <c r="HL158" s="763"/>
      <c r="HM158" s="763"/>
      <c r="HN158" s="763"/>
      <c r="HO158" s="763"/>
      <c r="HP158" s="763"/>
      <c r="HQ158" s="763"/>
      <c r="HR158" s="763"/>
      <c r="HS158" s="763"/>
      <c r="HT158" s="763"/>
      <c r="HU158" s="763"/>
      <c r="HV158" s="763"/>
      <c r="HW158" s="763"/>
      <c r="HX158" s="763"/>
      <c r="HY158" s="763"/>
      <c r="HZ158" s="763"/>
      <c r="IA158" s="763"/>
      <c r="IB158" s="763"/>
      <c r="IC158" s="763"/>
      <c r="ID158" s="763"/>
      <c r="IE158" s="763"/>
      <c r="IF158" s="763"/>
      <c r="IG158" s="763"/>
      <c r="IH158" s="763"/>
    </row>
    <row r="159" spans="1:242" s="753" customFormat="1" ht="35.25" hidden="1" customHeight="1">
      <c r="A159" s="656"/>
      <c r="B159" s="656" t="s">
        <v>269</v>
      </c>
      <c r="C159" s="783" t="s">
        <v>336</v>
      </c>
      <c r="D159" s="831" t="s">
        <v>493</v>
      </c>
      <c r="E159" s="831" t="s">
        <v>118</v>
      </c>
      <c r="F159" s="885" t="s">
        <v>554</v>
      </c>
      <c r="G159" s="831" t="s">
        <v>88</v>
      </c>
      <c r="H159" s="653"/>
      <c r="I159" s="655" t="s">
        <v>80</v>
      </c>
      <c r="J159" s="655" t="s">
        <v>80</v>
      </c>
      <c r="K159" s="1046" t="s">
        <v>583</v>
      </c>
      <c r="L159" s="970">
        <v>71</v>
      </c>
      <c r="M159" s="822"/>
      <c r="N159" s="944"/>
      <c r="O159" s="944">
        <v>24</v>
      </c>
      <c r="P159" s="1135"/>
      <c r="Q159" s="1154"/>
      <c r="R159" s="1154"/>
      <c r="S159" s="1138">
        <v>1</v>
      </c>
      <c r="T159" s="922" t="s">
        <v>171</v>
      </c>
      <c r="U159" s="922"/>
      <c r="V159" s="922"/>
      <c r="W159" s="651">
        <v>1</v>
      </c>
      <c r="X159" s="647" t="s">
        <v>174</v>
      </c>
      <c r="Y159" s="647" t="s">
        <v>255</v>
      </c>
      <c r="Z159" s="647" t="s">
        <v>563</v>
      </c>
      <c r="AA159" s="925">
        <v>1</v>
      </c>
      <c r="AB159" s="922" t="s">
        <v>174</v>
      </c>
      <c r="AC159" s="922" t="s">
        <v>255</v>
      </c>
      <c r="AD159" s="922" t="s">
        <v>563</v>
      </c>
      <c r="AE159" s="651">
        <v>1</v>
      </c>
      <c r="AF159" s="647" t="s">
        <v>174</v>
      </c>
      <c r="AG159" s="647" t="s">
        <v>255</v>
      </c>
      <c r="AH159" s="647" t="s">
        <v>563</v>
      </c>
      <c r="AI159" s="875" t="s">
        <v>540</v>
      </c>
      <c r="AJ159" s="763"/>
      <c r="AK159" s="763"/>
      <c r="AL159" s="763"/>
      <c r="AM159" s="763"/>
      <c r="AN159" s="763"/>
      <c r="AO159" s="763"/>
      <c r="AP159" s="763"/>
      <c r="AQ159" s="763"/>
      <c r="AR159" s="763"/>
      <c r="AS159" s="763"/>
      <c r="AT159" s="763"/>
      <c r="AU159" s="763"/>
      <c r="AV159" s="763"/>
      <c r="AW159" s="763"/>
      <c r="AX159" s="763"/>
      <c r="AY159" s="763"/>
      <c r="AZ159" s="763"/>
      <c r="BA159" s="763"/>
      <c r="BB159" s="763"/>
      <c r="BC159" s="763"/>
      <c r="BD159" s="763"/>
      <c r="BE159" s="763"/>
      <c r="BF159" s="763"/>
      <c r="BG159" s="763"/>
      <c r="BH159" s="763"/>
      <c r="BI159" s="763"/>
      <c r="BJ159" s="763"/>
      <c r="BK159" s="763"/>
      <c r="BL159" s="763"/>
      <c r="BM159" s="763"/>
      <c r="BN159" s="763"/>
      <c r="BO159" s="763"/>
      <c r="BP159" s="763"/>
      <c r="BQ159" s="763"/>
      <c r="BR159" s="763"/>
      <c r="BS159" s="763"/>
      <c r="BT159" s="763"/>
      <c r="BU159" s="763"/>
      <c r="BV159" s="763"/>
      <c r="BW159" s="763"/>
      <c r="BX159" s="763"/>
      <c r="BY159" s="763"/>
      <c r="BZ159" s="763"/>
      <c r="CA159" s="763"/>
      <c r="CB159" s="763"/>
      <c r="CC159" s="763"/>
      <c r="CD159" s="763"/>
      <c r="CE159" s="763"/>
      <c r="CF159" s="763"/>
      <c r="CG159" s="763"/>
      <c r="CH159" s="763"/>
      <c r="CI159" s="763"/>
      <c r="CJ159" s="763"/>
      <c r="CK159" s="763"/>
      <c r="CL159" s="763"/>
      <c r="CM159" s="763"/>
      <c r="CN159" s="763"/>
      <c r="CO159" s="763"/>
      <c r="CP159" s="763"/>
      <c r="CQ159" s="763"/>
      <c r="CR159" s="763"/>
      <c r="CS159" s="763"/>
      <c r="CT159" s="763"/>
      <c r="CU159" s="763"/>
      <c r="CV159" s="763"/>
      <c r="CW159" s="763"/>
      <c r="CX159" s="763"/>
      <c r="CY159" s="763"/>
      <c r="CZ159" s="763"/>
      <c r="DA159" s="763"/>
      <c r="DB159" s="763"/>
      <c r="DC159" s="763"/>
      <c r="DD159" s="763"/>
      <c r="DE159" s="763"/>
      <c r="DF159" s="763"/>
      <c r="DG159" s="763"/>
      <c r="DH159" s="763"/>
      <c r="DI159" s="763"/>
      <c r="DJ159" s="763"/>
      <c r="DK159" s="763"/>
      <c r="DL159" s="763"/>
      <c r="DM159" s="763"/>
      <c r="DN159" s="763"/>
      <c r="DO159" s="763"/>
      <c r="DP159" s="763"/>
      <c r="DQ159" s="763"/>
      <c r="DR159" s="763"/>
      <c r="DS159" s="763"/>
      <c r="DT159" s="763"/>
      <c r="DU159" s="763"/>
      <c r="DV159" s="763"/>
      <c r="DW159" s="763"/>
      <c r="DX159" s="763"/>
      <c r="DY159" s="763"/>
      <c r="DZ159" s="763"/>
      <c r="EA159" s="763"/>
      <c r="EB159" s="763"/>
      <c r="EC159" s="763"/>
      <c r="ED159" s="763"/>
      <c r="EE159" s="763"/>
      <c r="EF159" s="763"/>
      <c r="EG159" s="763"/>
      <c r="EH159" s="763"/>
      <c r="EI159" s="763"/>
      <c r="EJ159" s="763"/>
      <c r="EK159" s="763"/>
      <c r="EL159" s="763"/>
      <c r="EM159" s="763"/>
      <c r="EN159" s="763"/>
      <c r="EO159" s="763"/>
      <c r="EP159" s="763"/>
      <c r="EQ159" s="763"/>
      <c r="ER159" s="763"/>
      <c r="ES159" s="763"/>
      <c r="ET159" s="763"/>
      <c r="EU159" s="763"/>
      <c r="EV159" s="763"/>
      <c r="EW159" s="763"/>
      <c r="EX159" s="763"/>
      <c r="EY159" s="763"/>
      <c r="EZ159" s="763"/>
      <c r="FA159" s="763"/>
      <c r="FB159" s="763"/>
      <c r="FC159" s="763"/>
      <c r="FD159" s="763"/>
      <c r="FE159" s="763"/>
      <c r="FF159" s="763"/>
      <c r="FG159" s="763"/>
      <c r="FH159" s="763"/>
      <c r="FI159" s="763"/>
      <c r="FJ159" s="763"/>
      <c r="FK159" s="763"/>
      <c r="FL159" s="763"/>
      <c r="FM159" s="763"/>
      <c r="FN159" s="763"/>
      <c r="FO159" s="763"/>
      <c r="FP159" s="763"/>
      <c r="FQ159" s="763"/>
      <c r="FR159" s="763"/>
      <c r="FS159" s="763"/>
      <c r="FT159" s="763"/>
      <c r="FU159" s="763"/>
      <c r="FV159" s="763"/>
      <c r="FW159" s="763"/>
      <c r="FX159" s="763"/>
      <c r="FY159" s="763"/>
      <c r="FZ159" s="763"/>
      <c r="GA159" s="763"/>
      <c r="GB159" s="763"/>
      <c r="GC159" s="763"/>
      <c r="GD159" s="763"/>
      <c r="GE159" s="763"/>
      <c r="GF159" s="763"/>
      <c r="GG159" s="763"/>
      <c r="GH159" s="763"/>
      <c r="GI159" s="763"/>
      <c r="GJ159" s="763"/>
      <c r="GK159" s="763"/>
      <c r="GL159" s="763"/>
      <c r="GM159" s="763"/>
      <c r="GN159" s="763"/>
      <c r="GO159" s="763"/>
      <c r="GP159" s="763"/>
      <c r="GQ159" s="763"/>
      <c r="GR159" s="763"/>
      <c r="GS159" s="763"/>
      <c r="GT159" s="763"/>
      <c r="GU159" s="763"/>
      <c r="GV159" s="763"/>
      <c r="GW159" s="763"/>
      <c r="GX159" s="763"/>
      <c r="GY159" s="763"/>
      <c r="GZ159" s="763"/>
      <c r="HA159" s="763"/>
      <c r="HB159" s="763"/>
      <c r="HC159" s="763"/>
      <c r="HD159" s="763"/>
      <c r="HE159" s="763"/>
      <c r="HF159" s="763"/>
      <c r="HG159" s="763"/>
      <c r="HH159" s="763"/>
      <c r="HI159" s="763"/>
      <c r="HJ159" s="763"/>
      <c r="HK159" s="763"/>
      <c r="HL159" s="763"/>
      <c r="HM159" s="763"/>
      <c r="HN159" s="763"/>
      <c r="HO159" s="763"/>
      <c r="HP159" s="763"/>
      <c r="HQ159" s="763"/>
      <c r="HR159" s="763"/>
      <c r="HS159" s="763"/>
      <c r="HT159" s="763"/>
      <c r="HU159" s="763"/>
      <c r="HV159" s="763"/>
      <c r="HW159" s="763"/>
      <c r="HX159" s="763"/>
      <c r="HY159" s="763"/>
      <c r="HZ159" s="763"/>
      <c r="IA159" s="763"/>
      <c r="IB159" s="763"/>
      <c r="IC159" s="763"/>
      <c r="ID159" s="763"/>
      <c r="IE159" s="763"/>
      <c r="IF159" s="763"/>
      <c r="IG159" s="763"/>
      <c r="IH159" s="763"/>
    </row>
    <row r="160" spans="1:242" s="753" customFormat="1" ht="35.25" hidden="1" customHeight="1">
      <c r="A160" s="656"/>
      <c r="B160" s="656" t="str">
        <f>IF(B96="","",B96)</f>
        <v>LLA3G6A</v>
      </c>
      <c r="C160" s="783" t="s">
        <v>401</v>
      </c>
      <c r="D160" s="831" t="s">
        <v>464</v>
      </c>
      <c r="E160" s="831" t="s">
        <v>118</v>
      </c>
      <c r="F160" s="885" t="str">
        <f t="shared" ref="F160:G160" si="2">IF(F96="","",F96)</f>
        <v>L2 et parcours L3 métiers des lettres</v>
      </c>
      <c r="G160" s="831" t="str">
        <f t="shared" si="2"/>
        <v>LETTRES</v>
      </c>
      <c r="H160" s="653"/>
      <c r="I160" s="655" t="s">
        <v>80</v>
      </c>
      <c r="J160" s="655" t="s">
        <v>80</v>
      </c>
      <c r="K160" s="1046" t="str">
        <f t="shared" ref="K160:L160" si="3">IF(K96="","",K96)</f>
        <v>BONORD Aude</v>
      </c>
      <c r="L160" s="970" t="str">
        <f t="shared" si="3"/>
        <v>09</v>
      </c>
      <c r="M160" s="822"/>
      <c r="N160" s="944" t="str">
        <f t="shared" ref="N160:AI160" si="4">IF(N96="","",N96)</f>
        <v/>
      </c>
      <c r="O160" s="944">
        <f t="shared" si="4"/>
        <v>24</v>
      </c>
      <c r="P160" s="1135" t="str">
        <f t="shared" si="4"/>
        <v/>
      </c>
      <c r="Q160" s="1154"/>
      <c r="R160" s="1154"/>
      <c r="S160" s="1138">
        <f t="shared" si="4"/>
        <v>1</v>
      </c>
      <c r="T160" s="922" t="str">
        <f t="shared" si="4"/>
        <v>CC</v>
      </c>
      <c r="U160" s="922" t="str">
        <f t="shared" si="4"/>
        <v/>
      </c>
      <c r="V160" s="922" t="str">
        <f t="shared" si="4"/>
        <v/>
      </c>
      <c r="W160" s="651">
        <f t="shared" si="4"/>
        <v>1</v>
      </c>
      <c r="X160" s="647" t="str">
        <f t="shared" si="4"/>
        <v>CT</v>
      </c>
      <c r="Y160" s="647" t="str">
        <f t="shared" si="4"/>
        <v>écrit</v>
      </c>
      <c r="Z160" s="647" t="str">
        <f t="shared" si="4"/>
        <v>2h00</v>
      </c>
      <c r="AA160" s="925">
        <f t="shared" si="4"/>
        <v>1</v>
      </c>
      <c r="AB160" s="922" t="str">
        <f t="shared" si="4"/>
        <v>CT</v>
      </c>
      <c r="AC160" s="922" t="str">
        <f t="shared" si="4"/>
        <v>écrit</v>
      </c>
      <c r="AD160" s="922" t="str">
        <f t="shared" si="4"/>
        <v>2h00</v>
      </c>
      <c r="AE160" s="651">
        <f t="shared" si="4"/>
        <v>1</v>
      </c>
      <c r="AF160" s="647" t="str">
        <f t="shared" si="4"/>
        <v>CT</v>
      </c>
      <c r="AG160" s="647" t="str">
        <f t="shared" si="4"/>
        <v>écrit</v>
      </c>
      <c r="AH160" s="647" t="str">
        <f t="shared" si="4"/>
        <v>2h00</v>
      </c>
      <c r="AI160" s="875" t="str">
        <f t="shared" si="4"/>
        <v>Fondée sur l'offre de l'agglomération orléanaise, cette UE vise à présenter aux étudiants la diversité des structures culturelles et leurs spécificités (missions, métiers, etc.). Une partie de l'enseignement portera sur les métiers du patrimoine (archives, bibliothèques, musées...), une autre sur les métiers du spectacle (théâtre, cinéma, danse...).</v>
      </c>
      <c r="AJ160" s="763"/>
      <c r="AK160" s="763"/>
      <c r="AL160" s="763"/>
      <c r="AM160" s="763"/>
      <c r="AN160" s="763"/>
      <c r="AO160" s="763"/>
      <c r="AP160" s="763"/>
      <c r="AQ160" s="763"/>
      <c r="AR160" s="763"/>
      <c r="AS160" s="763"/>
      <c r="AT160" s="763"/>
      <c r="AU160" s="763"/>
      <c r="AV160" s="763"/>
      <c r="AW160" s="763"/>
      <c r="AX160" s="763"/>
      <c r="AY160" s="763"/>
      <c r="AZ160" s="763"/>
      <c r="BA160" s="763"/>
      <c r="BB160" s="763"/>
      <c r="BC160" s="763"/>
      <c r="BD160" s="763"/>
      <c r="BE160" s="763"/>
      <c r="BF160" s="763"/>
      <c r="BG160" s="763"/>
      <c r="BH160" s="763"/>
      <c r="BI160" s="763"/>
      <c r="BJ160" s="763"/>
      <c r="BK160" s="763"/>
      <c r="BL160" s="763"/>
      <c r="BM160" s="763"/>
      <c r="BN160" s="763"/>
      <c r="BO160" s="763"/>
      <c r="BP160" s="763"/>
      <c r="BQ160" s="763"/>
      <c r="BR160" s="763"/>
      <c r="BS160" s="763"/>
      <c r="BT160" s="763"/>
      <c r="BU160" s="763"/>
      <c r="BV160" s="763"/>
      <c r="BW160" s="763"/>
      <c r="BX160" s="763"/>
      <c r="BY160" s="763"/>
      <c r="BZ160" s="763"/>
      <c r="CA160" s="763"/>
      <c r="CB160" s="763"/>
      <c r="CC160" s="763"/>
      <c r="CD160" s="763"/>
      <c r="CE160" s="763"/>
      <c r="CF160" s="763"/>
      <c r="CG160" s="763"/>
      <c r="CH160" s="763"/>
      <c r="CI160" s="763"/>
      <c r="CJ160" s="763"/>
      <c r="CK160" s="763"/>
      <c r="CL160" s="763"/>
      <c r="CM160" s="763"/>
      <c r="CN160" s="763"/>
      <c r="CO160" s="763"/>
      <c r="CP160" s="763"/>
      <c r="CQ160" s="763"/>
      <c r="CR160" s="763"/>
      <c r="CS160" s="763"/>
      <c r="CT160" s="763"/>
      <c r="CU160" s="763"/>
      <c r="CV160" s="763"/>
      <c r="CW160" s="763"/>
      <c r="CX160" s="763"/>
      <c r="CY160" s="763"/>
      <c r="CZ160" s="763"/>
      <c r="DA160" s="763"/>
      <c r="DB160" s="763"/>
      <c r="DC160" s="763"/>
      <c r="DD160" s="763"/>
      <c r="DE160" s="763"/>
      <c r="DF160" s="763"/>
      <c r="DG160" s="763"/>
      <c r="DH160" s="763"/>
      <c r="DI160" s="763"/>
      <c r="DJ160" s="763"/>
      <c r="DK160" s="763"/>
      <c r="DL160" s="763"/>
      <c r="DM160" s="763"/>
      <c r="DN160" s="763"/>
      <c r="DO160" s="763"/>
      <c r="DP160" s="763"/>
      <c r="DQ160" s="763"/>
      <c r="DR160" s="763"/>
      <c r="DS160" s="763"/>
      <c r="DT160" s="763"/>
      <c r="DU160" s="763"/>
      <c r="DV160" s="763"/>
      <c r="DW160" s="763"/>
      <c r="DX160" s="763"/>
      <c r="DY160" s="763"/>
      <c r="DZ160" s="763"/>
      <c r="EA160" s="763"/>
      <c r="EB160" s="763"/>
      <c r="EC160" s="763"/>
      <c r="ED160" s="763"/>
      <c r="EE160" s="763"/>
      <c r="EF160" s="763"/>
      <c r="EG160" s="763"/>
      <c r="EH160" s="763"/>
      <c r="EI160" s="763"/>
      <c r="EJ160" s="763"/>
      <c r="EK160" s="763"/>
      <c r="EL160" s="763"/>
      <c r="EM160" s="763"/>
      <c r="EN160" s="763"/>
      <c r="EO160" s="763"/>
      <c r="EP160" s="763"/>
      <c r="EQ160" s="763"/>
      <c r="ER160" s="763"/>
      <c r="ES160" s="763"/>
      <c r="ET160" s="763"/>
      <c r="EU160" s="763"/>
      <c r="EV160" s="763"/>
      <c r="EW160" s="763"/>
      <c r="EX160" s="763"/>
      <c r="EY160" s="763"/>
      <c r="EZ160" s="763"/>
      <c r="FA160" s="763"/>
      <c r="FB160" s="763"/>
      <c r="FC160" s="763"/>
      <c r="FD160" s="763"/>
      <c r="FE160" s="763"/>
      <c r="FF160" s="763"/>
      <c r="FG160" s="763"/>
      <c r="FH160" s="763"/>
      <c r="FI160" s="763"/>
      <c r="FJ160" s="763"/>
      <c r="FK160" s="763"/>
      <c r="FL160" s="763"/>
      <c r="FM160" s="763"/>
      <c r="FN160" s="763"/>
      <c r="FO160" s="763"/>
      <c r="FP160" s="763"/>
      <c r="FQ160" s="763"/>
      <c r="FR160" s="763"/>
      <c r="FS160" s="763"/>
      <c r="FT160" s="763"/>
      <c r="FU160" s="763"/>
      <c r="FV160" s="763"/>
      <c r="FW160" s="763"/>
      <c r="FX160" s="763"/>
      <c r="FY160" s="763"/>
      <c r="FZ160" s="763"/>
      <c r="GA160" s="763"/>
      <c r="GB160" s="763"/>
      <c r="GC160" s="763"/>
      <c r="GD160" s="763"/>
      <c r="GE160" s="763"/>
      <c r="GF160" s="763"/>
      <c r="GG160" s="763"/>
      <c r="GH160" s="763"/>
      <c r="GI160" s="763"/>
      <c r="GJ160" s="763"/>
      <c r="GK160" s="763"/>
      <c r="GL160" s="763"/>
      <c r="GM160" s="763"/>
      <c r="GN160" s="763"/>
      <c r="GO160" s="763"/>
      <c r="GP160" s="763"/>
      <c r="GQ160" s="763"/>
      <c r="GR160" s="763"/>
      <c r="GS160" s="763"/>
      <c r="GT160" s="763"/>
      <c r="GU160" s="763"/>
      <c r="GV160" s="763"/>
      <c r="GW160" s="763"/>
      <c r="GX160" s="763"/>
      <c r="GY160" s="763"/>
      <c r="GZ160" s="763"/>
      <c r="HA160" s="763"/>
      <c r="HB160" s="763"/>
      <c r="HC160" s="763"/>
      <c r="HD160" s="763"/>
      <c r="HE160" s="763"/>
      <c r="HF160" s="763"/>
      <c r="HG160" s="763"/>
      <c r="HH160" s="763"/>
      <c r="HI160" s="763"/>
      <c r="HJ160" s="763"/>
      <c r="HK160" s="763"/>
      <c r="HL160" s="763"/>
      <c r="HM160" s="763"/>
      <c r="HN160" s="763"/>
      <c r="HO160" s="763"/>
      <c r="HP160" s="763"/>
      <c r="HQ160" s="763"/>
      <c r="HR160" s="763"/>
      <c r="HS160" s="763"/>
      <c r="HT160" s="763"/>
      <c r="HU160" s="763"/>
      <c r="HV160" s="763"/>
      <c r="HW160" s="763"/>
      <c r="HX160" s="763"/>
      <c r="HY160" s="763"/>
      <c r="HZ160" s="763"/>
      <c r="IA160" s="763"/>
      <c r="IB160" s="763"/>
      <c r="IC160" s="763"/>
      <c r="ID160" s="763"/>
      <c r="IE160" s="763"/>
      <c r="IF160" s="763"/>
      <c r="IG160" s="763"/>
      <c r="IH160" s="763"/>
    </row>
    <row r="161" spans="1:242" ht="30.75" hidden="1" customHeight="1">
      <c r="A161" s="576"/>
      <c r="B161" s="576"/>
      <c r="C161" s="685"/>
      <c r="D161" s="754"/>
      <c r="E161" s="754"/>
      <c r="F161" s="686"/>
      <c r="G161" s="686"/>
      <c r="H161" s="686"/>
      <c r="I161" s="754"/>
      <c r="J161" s="755" t="s">
        <v>20</v>
      </c>
      <c r="K161" s="824"/>
      <c r="L161" s="824"/>
      <c r="M161" s="852"/>
      <c r="N161" s="954">
        <f>SUM(N134:N160)</f>
        <v>100</v>
      </c>
      <c r="O161" s="989">
        <f>SUM(O134:O160)</f>
        <v>362</v>
      </c>
      <c r="P161" s="1128">
        <f>SUM(P134:P160)</f>
        <v>0</v>
      </c>
      <c r="Q161" s="1151"/>
      <c r="R161" s="1151"/>
      <c r="S161" s="766"/>
      <c r="T161" s="756"/>
      <c r="U161" s="756"/>
      <c r="V161" s="756"/>
      <c r="W161" s="756"/>
      <c r="X161" s="756"/>
      <c r="Y161" s="756"/>
      <c r="Z161" s="756"/>
      <c r="AA161" s="756"/>
      <c r="AB161" s="756"/>
      <c r="AC161" s="756"/>
      <c r="AD161" s="756"/>
      <c r="AE161" s="756"/>
      <c r="AF161" s="756"/>
      <c r="AG161" s="756"/>
      <c r="AH161" s="756"/>
      <c r="AI161" s="877"/>
    </row>
    <row r="162" spans="1:242" ht="30.75" customHeight="1">
      <c r="A162" s="757"/>
      <c r="B162" s="757"/>
      <c r="C162" s="758"/>
      <c r="D162" s="759"/>
      <c r="E162" s="759"/>
      <c r="F162" s="758"/>
      <c r="G162" s="758"/>
      <c r="H162" s="758"/>
      <c r="I162" s="759"/>
      <c r="J162" s="759"/>
      <c r="K162" s="825"/>
      <c r="L162" s="825"/>
      <c r="M162" s="853"/>
      <c r="N162" s="975"/>
      <c r="O162" s="969"/>
      <c r="P162" s="1129"/>
      <c r="Q162" s="1152"/>
      <c r="R162" s="1152"/>
      <c r="S162" s="767"/>
      <c r="T162" s="760"/>
      <c r="U162" s="760"/>
      <c r="V162" s="760"/>
      <c r="W162" s="760"/>
      <c r="X162" s="760"/>
      <c r="Y162" s="760"/>
      <c r="Z162" s="760"/>
      <c r="AA162" s="760"/>
      <c r="AB162" s="760"/>
      <c r="AC162" s="760"/>
      <c r="AD162" s="760"/>
      <c r="AE162" s="760"/>
      <c r="AF162" s="760"/>
      <c r="AG162" s="760"/>
      <c r="AH162" s="760"/>
      <c r="AI162" s="878"/>
    </row>
    <row r="163" spans="1:242" ht="23.25" customHeight="1">
      <c r="A163" s="796" t="s">
        <v>381</v>
      </c>
      <c r="B163" s="797" t="s">
        <v>380</v>
      </c>
      <c r="C163" s="798" t="s">
        <v>21</v>
      </c>
      <c r="D163" s="800"/>
      <c r="E163" s="800"/>
      <c r="F163" s="799"/>
      <c r="G163" s="799"/>
      <c r="H163" s="799"/>
      <c r="I163" s="800"/>
      <c r="J163" s="800"/>
      <c r="K163" s="820"/>
      <c r="L163" s="820"/>
      <c r="M163" s="851"/>
      <c r="N163" s="973"/>
      <c r="O163" s="965"/>
      <c r="P163" s="1122"/>
      <c r="Q163" s="1147"/>
      <c r="R163" s="1147"/>
      <c r="S163" s="802"/>
      <c r="T163" s="801"/>
      <c r="U163" s="801"/>
      <c r="V163" s="801"/>
      <c r="W163" s="801"/>
      <c r="X163" s="801"/>
      <c r="Y163" s="801"/>
      <c r="Z163" s="801"/>
      <c r="AA163" s="801"/>
      <c r="AB163" s="801"/>
      <c r="AC163" s="801"/>
      <c r="AD163" s="801"/>
      <c r="AE163" s="801"/>
      <c r="AF163" s="801"/>
      <c r="AG163" s="801"/>
      <c r="AH163" s="801"/>
      <c r="AI163" s="872"/>
      <c r="AJ163" s="803"/>
      <c r="AK163" s="803"/>
      <c r="AL163" s="803"/>
      <c r="AM163" s="803"/>
      <c r="AN163" s="803"/>
      <c r="AO163" s="803"/>
      <c r="AP163" s="803"/>
      <c r="AQ163" s="803"/>
      <c r="AR163" s="803"/>
      <c r="AS163" s="803"/>
      <c r="AT163" s="803"/>
      <c r="AU163" s="803"/>
      <c r="AV163" s="803"/>
      <c r="AW163" s="803"/>
      <c r="AX163" s="803"/>
      <c r="AY163" s="803"/>
      <c r="AZ163" s="803"/>
      <c r="BA163" s="803"/>
      <c r="BB163" s="803"/>
      <c r="BC163" s="803"/>
      <c r="BD163" s="803"/>
      <c r="BE163" s="803"/>
      <c r="BF163" s="803"/>
      <c r="BG163" s="803"/>
      <c r="BH163" s="803"/>
      <c r="BI163" s="803"/>
      <c r="BJ163" s="803"/>
      <c r="BK163" s="803"/>
      <c r="BL163" s="803"/>
      <c r="BM163" s="803"/>
      <c r="BN163" s="803"/>
      <c r="BO163" s="803"/>
      <c r="BP163" s="803"/>
      <c r="BQ163" s="803"/>
      <c r="BR163" s="803"/>
      <c r="BS163" s="803"/>
      <c r="BT163" s="803"/>
      <c r="BU163" s="803"/>
      <c r="BV163" s="803"/>
      <c r="BW163" s="803"/>
      <c r="BX163" s="803"/>
      <c r="BY163" s="803"/>
      <c r="BZ163" s="803"/>
      <c r="CA163" s="803"/>
      <c r="CB163" s="803"/>
      <c r="CC163" s="803"/>
      <c r="CD163" s="803"/>
      <c r="CE163" s="803"/>
      <c r="CF163" s="803"/>
      <c r="CG163" s="803"/>
      <c r="CH163" s="803"/>
      <c r="CI163" s="803"/>
      <c r="CJ163" s="803"/>
      <c r="CK163" s="803"/>
      <c r="CL163" s="803"/>
      <c r="CM163" s="803"/>
      <c r="CN163" s="803"/>
      <c r="CO163" s="803"/>
      <c r="CP163" s="803"/>
      <c r="CQ163" s="803"/>
      <c r="CR163" s="803"/>
      <c r="CS163" s="803"/>
      <c r="CT163" s="803"/>
      <c r="CU163" s="803"/>
      <c r="CV163" s="803"/>
      <c r="CW163" s="803"/>
      <c r="CX163" s="803"/>
      <c r="CY163" s="803"/>
      <c r="CZ163" s="803"/>
      <c r="DA163" s="803"/>
      <c r="DB163" s="803"/>
      <c r="DC163" s="803"/>
      <c r="DD163" s="803"/>
      <c r="DE163" s="803"/>
      <c r="DF163" s="803"/>
      <c r="DG163" s="803"/>
      <c r="DH163" s="803"/>
      <c r="DI163" s="803"/>
      <c r="DJ163" s="803"/>
      <c r="DK163" s="803"/>
      <c r="DL163" s="803"/>
      <c r="DM163" s="803"/>
      <c r="DN163" s="803"/>
      <c r="DO163" s="803"/>
      <c r="DP163" s="803"/>
      <c r="DQ163" s="803"/>
      <c r="DR163" s="803"/>
      <c r="DS163" s="803"/>
      <c r="DT163" s="803"/>
      <c r="DU163" s="803"/>
      <c r="DV163" s="803"/>
      <c r="DW163" s="803"/>
      <c r="DX163" s="803"/>
      <c r="DY163" s="803"/>
      <c r="DZ163" s="803"/>
      <c r="EA163" s="803"/>
      <c r="EB163" s="803"/>
      <c r="EC163" s="803"/>
      <c r="ED163" s="803"/>
      <c r="EE163" s="803"/>
      <c r="EF163" s="803"/>
      <c r="EG163" s="803"/>
      <c r="EH163" s="803"/>
      <c r="EI163" s="803"/>
      <c r="EJ163" s="803"/>
      <c r="EK163" s="803"/>
      <c r="EL163" s="803"/>
      <c r="EM163" s="803"/>
      <c r="EN163" s="803"/>
      <c r="EO163" s="803"/>
      <c r="EP163" s="803"/>
      <c r="EQ163" s="803"/>
      <c r="ER163" s="803"/>
      <c r="ES163" s="803"/>
      <c r="ET163" s="803"/>
      <c r="EU163" s="803"/>
      <c r="EV163" s="803"/>
      <c r="EW163" s="803"/>
      <c r="EX163" s="803"/>
      <c r="EY163" s="803"/>
      <c r="EZ163" s="803"/>
      <c r="FA163" s="803"/>
      <c r="FB163" s="803"/>
      <c r="FC163" s="803"/>
      <c r="FD163" s="803"/>
      <c r="FE163" s="803"/>
      <c r="FF163" s="803"/>
      <c r="FG163" s="803"/>
      <c r="FH163" s="803"/>
      <c r="FI163" s="803"/>
      <c r="FJ163" s="803"/>
      <c r="FK163" s="803"/>
      <c r="FL163" s="803"/>
      <c r="FM163" s="803"/>
      <c r="FN163" s="803"/>
      <c r="FO163" s="803"/>
      <c r="FP163" s="803"/>
      <c r="FQ163" s="803"/>
      <c r="FR163" s="803"/>
      <c r="FS163" s="803"/>
      <c r="FT163" s="803"/>
      <c r="FU163" s="803"/>
      <c r="FV163" s="803"/>
      <c r="FW163" s="803"/>
      <c r="FX163" s="803"/>
      <c r="FY163" s="803"/>
      <c r="FZ163" s="803"/>
      <c r="GA163" s="803"/>
      <c r="GB163" s="803"/>
      <c r="GC163" s="803"/>
      <c r="GD163" s="803"/>
      <c r="GE163" s="803"/>
      <c r="GF163" s="803"/>
      <c r="GG163" s="803"/>
      <c r="GH163" s="803"/>
      <c r="GI163" s="803"/>
      <c r="GJ163" s="803"/>
      <c r="GK163" s="803"/>
      <c r="GL163" s="803"/>
      <c r="GM163" s="803"/>
      <c r="GN163" s="803"/>
      <c r="GO163" s="803"/>
      <c r="GP163" s="803"/>
      <c r="GQ163" s="803"/>
      <c r="GR163" s="803"/>
      <c r="GS163" s="803"/>
      <c r="GT163" s="803"/>
      <c r="GU163" s="803"/>
      <c r="GV163" s="803"/>
      <c r="GW163" s="803"/>
      <c r="GX163" s="803"/>
      <c r="GY163" s="803"/>
      <c r="GZ163" s="803"/>
      <c r="HA163" s="803"/>
      <c r="HB163" s="803"/>
      <c r="HC163" s="803"/>
      <c r="HD163" s="803"/>
      <c r="HE163" s="803"/>
      <c r="HF163" s="803"/>
      <c r="HG163" s="803"/>
      <c r="HH163" s="803"/>
      <c r="HI163" s="803"/>
      <c r="HJ163" s="803"/>
      <c r="HK163" s="803"/>
      <c r="HL163" s="803"/>
      <c r="HM163" s="803"/>
      <c r="HN163" s="803"/>
      <c r="HO163" s="803"/>
      <c r="HP163" s="803"/>
      <c r="HQ163" s="803"/>
      <c r="HR163" s="803"/>
      <c r="HS163" s="803"/>
      <c r="HT163" s="803"/>
      <c r="HU163" s="803"/>
      <c r="HV163" s="803"/>
      <c r="HW163" s="803"/>
      <c r="HX163" s="803"/>
      <c r="HY163" s="803"/>
      <c r="HZ163" s="803"/>
      <c r="IA163" s="803"/>
      <c r="IB163" s="803"/>
      <c r="IC163" s="803"/>
      <c r="ID163" s="803"/>
      <c r="IE163" s="803"/>
      <c r="IF163" s="803"/>
      <c r="IG163" s="803"/>
      <c r="IH163" s="803"/>
    </row>
    <row r="164" spans="1:242" ht="30.75" customHeight="1">
      <c r="A164" s="794"/>
      <c r="B164" s="794"/>
      <c r="C164" s="795" t="s">
        <v>379</v>
      </c>
      <c r="D164" s="789"/>
      <c r="E164" s="789"/>
      <c r="F164" s="789"/>
      <c r="G164" s="789"/>
      <c r="H164" s="789"/>
      <c r="I164" s="789">
        <f>+I165+I166+I167+I168+I169+I172</f>
        <v>22</v>
      </c>
      <c r="J164" s="789">
        <f>+J165+J166+J167+J168+J169+J172</f>
        <v>22</v>
      </c>
      <c r="K164" s="789"/>
      <c r="L164" s="789"/>
      <c r="M164" s="789"/>
      <c r="N164" s="789"/>
      <c r="O164" s="789"/>
      <c r="P164" s="1133"/>
      <c r="Q164" s="1119"/>
      <c r="R164" s="1119"/>
      <c r="S164" s="1144"/>
      <c r="T164" s="789"/>
      <c r="U164" s="789"/>
      <c r="V164" s="789"/>
      <c r="W164" s="789"/>
      <c r="X164" s="789"/>
      <c r="Y164" s="789"/>
      <c r="Z164" s="789"/>
      <c r="AA164" s="789"/>
      <c r="AB164" s="789"/>
      <c r="AC164" s="789"/>
      <c r="AD164" s="789"/>
      <c r="AE164" s="789"/>
      <c r="AF164" s="789"/>
      <c r="AG164" s="789"/>
      <c r="AH164" s="789"/>
      <c r="AI164" s="880"/>
    </row>
    <row r="165" spans="1:242" ht="35.25" customHeight="1">
      <c r="A165" s="609"/>
      <c r="B165" s="609" t="s">
        <v>271</v>
      </c>
      <c r="C165" s="771" t="s">
        <v>137</v>
      </c>
      <c r="D165" s="785"/>
      <c r="E165" s="910" t="s">
        <v>115</v>
      </c>
      <c r="F165" s="781"/>
      <c r="G165" s="612" t="s">
        <v>558</v>
      </c>
      <c r="H165" s="572"/>
      <c r="I165" s="610" t="s">
        <v>38</v>
      </c>
      <c r="J165" s="610" t="s">
        <v>38</v>
      </c>
      <c r="K165" s="1004" t="s">
        <v>450</v>
      </c>
      <c r="L165" s="970" t="s">
        <v>435</v>
      </c>
      <c r="M165" s="822"/>
      <c r="N165" s="971">
        <v>18</v>
      </c>
      <c r="O165" s="971">
        <v>24</v>
      </c>
      <c r="P165" s="1123"/>
      <c r="Q165" s="1156" t="s">
        <v>615</v>
      </c>
      <c r="R165" s="1156" t="s">
        <v>617</v>
      </c>
      <c r="S165" s="1186">
        <v>1</v>
      </c>
      <c r="T165" s="1187" t="s">
        <v>171</v>
      </c>
      <c r="U165" s="1187"/>
      <c r="V165" s="1187"/>
      <c r="W165" s="1178">
        <v>1</v>
      </c>
      <c r="X165" s="1181" t="s">
        <v>174</v>
      </c>
      <c r="Y165" s="1181" t="s">
        <v>172</v>
      </c>
      <c r="Z165" s="1181" t="s">
        <v>235</v>
      </c>
      <c r="AA165" s="925">
        <v>1</v>
      </c>
      <c r="AB165" s="923" t="s">
        <v>174</v>
      </c>
      <c r="AC165" s="923" t="s">
        <v>255</v>
      </c>
      <c r="AD165" s="923" t="s">
        <v>275</v>
      </c>
      <c r="AE165" s="651">
        <v>1</v>
      </c>
      <c r="AF165" s="649" t="s">
        <v>174</v>
      </c>
      <c r="AG165" s="649" t="s">
        <v>255</v>
      </c>
      <c r="AH165" s="649" t="s">
        <v>275</v>
      </c>
      <c r="AI165" s="875" t="s">
        <v>541</v>
      </c>
    </row>
    <row r="166" spans="1:242" ht="35.25" customHeight="1">
      <c r="A166" s="609"/>
      <c r="B166" s="609" t="s">
        <v>272</v>
      </c>
      <c r="C166" s="771" t="s">
        <v>138</v>
      </c>
      <c r="D166" s="785"/>
      <c r="E166" s="910" t="s">
        <v>115</v>
      </c>
      <c r="F166" s="781"/>
      <c r="G166" s="612" t="s">
        <v>558</v>
      </c>
      <c r="H166" s="572"/>
      <c r="I166" s="610" t="s">
        <v>38</v>
      </c>
      <c r="J166" s="610" t="s">
        <v>38</v>
      </c>
      <c r="K166" s="1004" t="s">
        <v>441</v>
      </c>
      <c r="L166" s="970" t="str">
        <f>"09"</f>
        <v>09</v>
      </c>
      <c r="M166" s="822"/>
      <c r="N166" s="971">
        <v>18</v>
      </c>
      <c r="O166" s="971">
        <v>24</v>
      </c>
      <c r="P166" s="1123"/>
      <c r="Q166" s="1156" t="s">
        <v>615</v>
      </c>
      <c r="R166" s="1156" t="s">
        <v>617</v>
      </c>
      <c r="S166" s="1186">
        <v>1</v>
      </c>
      <c r="T166" s="1187" t="s">
        <v>171</v>
      </c>
      <c r="U166" s="1187"/>
      <c r="V166" s="1187"/>
      <c r="W166" s="1178">
        <v>1</v>
      </c>
      <c r="X166" s="1181" t="s">
        <v>174</v>
      </c>
      <c r="Y166" s="1181" t="s">
        <v>241</v>
      </c>
      <c r="Z166" s="1181" t="s">
        <v>235</v>
      </c>
      <c r="AA166" s="925">
        <v>1</v>
      </c>
      <c r="AB166" s="923" t="s">
        <v>174</v>
      </c>
      <c r="AC166" s="923" t="s">
        <v>172</v>
      </c>
      <c r="AD166" s="923" t="s">
        <v>235</v>
      </c>
      <c r="AE166" s="651">
        <v>1</v>
      </c>
      <c r="AF166" s="649" t="s">
        <v>174</v>
      </c>
      <c r="AG166" s="649" t="s">
        <v>172</v>
      </c>
      <c r="AH166" s="649" t="s">
        <v>235</v>
      </c>
      <c r="AI166" s="875" t="s">
        <v>542</v>
      </c>
    </row>
    <row r="167" spans="1:242" ht="35.25" customHeight="1">
      <c r="A167" s="609"/>
      <c r="B167" s="609" t="s">
        <v>273</v>
      </c>
      <c r="C167" s="771" t="s">
        <v>139</v>
      </c>
      <c r="D167" s="785" t="s">
        <v>498</v>
      </c>
      <c r="E167" s="910" t="s">
        <v>115</v>
      </c>
      <c r="F167" s="781"/>
      <c r="G167" s="612" t="s">
        <v>558</v>
      </c>
      <c r="H167" s="572"/>
      <c r="I167" s="610" t="s">
        <v>36</v>
      </c>
      <c r="J167" s="610" t="s">
        <v>36</v>
      </c>
      <c r="K167" s="1004" t="s">
        <v>443</v>
      </c>
      <c r="L167" s="970">
        <v>10</v>
      </c>
      <c r="M167" s="822"/>
      <c r="N167" s="971">
        <v>18</v>
      </c>
      <c r="O167" s="971">
        <v>18</v>
      </c>
      <c r="P167" s="1123"/>
      <c r="Q167" s="1156" t="s">
        <v>615</v>
      </c>
      <c r="R167" s="1156" t="s">
        <v>617</v>
      </c>
      <c r="S167" s="1186">
        <v>1</v>
      </c>
      <c r="T167" s="1187" t="s">
        <v>171</v>
      </c>
      <c r="U167" s="1187"/>
      <c r="V167" s="1187"/>
      <c r="W167" s="1178">
        <v>1</v>
      </c>
      <c r="X167" s="1181" t="s">
        <v>174</v>
      </c>
      <c r="Y167" s="1181" t="s">
        <v>241</v>
      </c>
      <c r="Z167" s="1181" t="s">
        <v>235</v>
      </c>
      <c r="AA167" s="925">
        <v>1</v>
      </c>
      <c r="AB167" s="923" t="s">
        <v>174</v>
      </c>
      <c r="AC167" s="923" t="s">
        <v>172</v>
      </c>
      <c r="AD167" s="923" t="s">
        <v>235</v>
      </c>
      <c r="AE167" s="651">
        <v>1</v>
      </c>
      <c r="AF167" s="649" t="s">
        <v>174</v>
      </c>
      <c r="AG167" s="649" t="s">
        <v>172</v>
      </c>
      <c r="AH167" s="649" t="s">
        <v>235</v>
      </c>
      <c r="AI167" s="875" t="s">
        <v>543</v>
      </c>
    </row>
    <row r="168" spans="1:242" ht="35.25" customHeight="1">
      <c r="A168" s="609"/>
      <c r="B168" s="609" t="s">
        <v>274</v>
      </c>
      <c r="C168" s="771" t="s">
        <v>140</v>
      </c>
      <c r="D168" s="785"/>
      <c r="E168" s="910" t="s">
        <v>115</v>
      </c>
      <c r="F168" s="781"/>
      <c r="G168" s="612" t="s">
        <v>558</v>
      </c>
      <c r="H168" s="572"/>
      <c r="I168" s="610" t="s">
        <v>80</v>
      </c>
      <c r="J168" s="610" t="s">
        <v>80</v>
      </c>
      <c r="K168" s="1005" t="s">
        <v>448</v>
      </c>
      <c r="L168" s="970">
        <v>10</v>
      </c>
      <c r="M168" s="822"/>
      <c r="N168" s="971"/>
      <c r="O168" s="971">
        <v>24</v>
      </c>
      <c r="P168" s="1123"/>
      <c r="Q168" s="1156" t="s">
        <v>615</v>
      </c>
      <c r="R168" s="1156" t="s">
        <v>617</v>
      </c>
      <c r="S168" s="1186">
        <v>1</v>
      </c>
      <c r="T168" s="1187" t="s">
        <v>171</v>
      </c>
      <c r="U168" s="1187"/>
      <c r="V168" s="1187"/>
      <c r="W168" s="1178">
        <v>1</v>
      </c>
      <c r="X168" s="1181" t="s">
        <v>174</v>
      </c>
      <c r="Y168" s="1181" t="s">
        <v>241</v>
      </c>
      <c r="Z168" s="1181" t="s">
        <v>235</v>
      </c>
      <c r="AA168" s="925">
        <v>1</v>
      </c>
      <c r="AB168" s="923" t="s">
        <v>174</v>
      </c>
      <c r="AC168" s="923" t="s">
        <v>172</v>
      </c>
      <c r="AD168" s="923" t="s">
        <v>235</v>
      </c>
      <c r="AE168" s="651">
        <v>1</v>
      </c>
      <c r="AF168" s="649" t="s">
        <v>174</v>
      </c>
      <c r="AG168" s="649" t="s">
        <v>172</v>
      </c>
      <c r="AH168" s="649" t="s">
        <v>235</v>
      </c>
      <c r="AI168" s="875" t="s">
        <v>544</v>
      </c>
    </row>
    <row r="169" spans="1:242" s="751" customFormat="1" ht="36" customHeight="1">
      <c r="A169" s="664" t="s">
        <v>417</v>
      </c>
      <c r="B169" s="664" t="s">
        <v>276</v>
      </c>
      <c r="C169" s="665" t="s">
        <v>416</v>
      </c>
      <c r="D169" s="841"/>
      <c r="E169" s="908" t="s">
        <v>118</v>
      </c>
      <c r="F169" s="665"/>
      <c r="G169" s="667"/>
      <c r="H169" s="664" t="s">
        <v>346</v>
      </c>
      <c r="I169" s="664">
        <v>3</v>
      </c>
      <c r="J169" s="664">
        <v>3</v>
      </c>
      <c r="K169" s="821"/>
      <c r="L169" s="821"/>
      <c r="M169" s="821"/>
      <c r="N169" s="963"/>
      <c r="O169" s="963"/>
      <c r="P169" s="1126"/>
      <c r="Q169" s="1150"/>
      <c r="R169" s="1150"/>
      <c r="S169" s="1141"/>
      <c r="T169" s="671"/>
      <c r="U169" s="671"/>
      <c r="V169" s="671"/>
      <c r="W169" s="670"/>
      <c r="X169" s="671"/>
      <c r="Y169" s="671"/>
      <c r="Z169" s="671"/>
      <c r="AA169" s="670"/>
      <c r="AB169" s="671"/>
      <c r="AC169" s="671"/>
      <c r="AD169" s="671"/>
      <c r="AE169" s="670"/>
      <c r="AF169" s="671"/>
      <c r="AG169" s="671"/>
      <c r="AH169" s="671"/>
      <c r="AI169" s="874"/>
      <c r="AJ169" s="750"/>
      <c r="AK169" s="750"/>
      <c r="AL169" s="750"/>
      <c r="AM169" s="750"/>
      <c r="AN169" s="750"/>
      <c r="AO169" s="750"/>
      <c r="AP169" s="750"/>
      <c r="AQ169" s="750"/>
      <c r="AR169" s="750"/>
      <c r="AS169" s="750"/>
      <c r="AT169" s="750"/>
      <c r="AU169" s="750"/>
      <c r="AV169" s="750"/>
      <c r="AW169" s="750"/>
      <c r="AX169" s="750"/>
      <c r="AY169" s="750"/>
      <c r="AZ169" s="750"/>
      <c r="BA169" s="750"/>
      <c r="BB169" s="750"/>
      <c r="BC169" s="750"/>
      <c r="BD169" s="750"/>
      <c r="BE169" s="750"/>
      <c r="BF169" s="750"/>
      <c r="BG169" s="750"/>
      <c r="BH169" s="750"/>
      <c r="BI169" s="750"/>
      <c r="BJ169" s="750"/>
      <c r="BK169" s="750"/>
      <c r="BL169" s="750"/>
      <c r="BM169" s="750"/>
      <c r="BN169" s="750"/>
      <c r="BO169" s="750"/>
      <c r="BP169" s="750"/>
      <c r="BQ169" s="750"/>
      <c r="BR169" s="750"/>
      <c r="BS169" s="750"/>
      <c r="BT169" s="750"/>
      <c r="BU169" s="750"/>
      <c r="BV169" s="750"/>
      <c r="BW169" s="750"/>
      <c r="BX169" s="750"/>
      <c r="BY169" s="750"/>
      <c r="BZ169" s="750"/>
      <c r="CA169" s="750"/>
      <c r="CB169" s="750"/>
      <c r="CC169" s="750"/>
      <c r="CD169" s="750"/>
      <c r="CE169" s="750"/>
      <c r="CF169" s="750"/>
      <c r="CG169" s="750"/>
      <c r="CH169" s="750"/>
      <c r="CI169" s="750"/>
      <c r="CJ169" s="750"/>
      <c r="CK169" s="750"/>
      <c r="CL169" s="750"/>
      <c r="CM169" s="750"/>
      <c r="CN169" s="750"/>
      <c r="CO169" s="750"/>
      <c r="CP169" s="750"/>
      <c r="CQ169" s="750"/>
      <c r="CR169" s="750"/>
      <c r="CS169" s="750"/>
      <c r="CT169" s="750"/>
      <c r="CU169" s="750"/>
      <c r="CV169" s="750"/>
      <c r="CW169" s="750"/>
      <c r="CX169" s="750"/>
      <c r="CY169" s="750"/>
      <c r="CZ169" s="750"/>
      <c r="DA169" s="750"/>
      <c r="DB169" s="750"/>
      <c r="DC169" s="750"/>
      <c r="DD169" s="750"/>
      <c r="DE169" s="750"/>
      <c r="DF169" s="750"/>
      <c r="DG169" s="750"/>
      <c r="DH169" s="750"/>
      <c r="DI169" s="750"/>
      <c r="DJ169" s="750"/>
      <c r="DK169" s="750"/>
      <c r="DL169" s="750"/>
      <c r="DM169" s="750"/>
      <c r="DN169" s="750"/>
      <c r="DO169" s="750"/>
      <c r="DP169" s="750"/>
      <c r="DQ169" s="750"/>
      <c r="DR169" s="750"/>
      <c r="DS169" s="750"/>
      <c r="DT169" s="750"/>
      <c r="DU169" s="750"/>
      <c r="DV169" s="750"/>
      <c r="DW169" s="750"/>
      <c r="DX169" s="750"/>
      <c r="DY169" s="750"/>
      <c r="DZ169" s="750"/>
      <c r="EA169" s="750"/>
      <c r="EB169" s="750"/>
      <c r="EC169" s="750"/>
      <c r="ED169" s="750"/>
      <c r="EE169" s="750"/>
      <c r="EF169" s="750"/>
      <c r="EG169" s="750"/>
      <c r="EH169" s="750"/>
      <c r="EI169" s="750"/>
      <c r="EJ169" s="750"/>
      <c r="EK169" s="750"/>
      <c r="EL169" s="750"/>
      <c r="EM169" s="750"/>
      <c r="EN169" s="750"/>
      <c r="EO169" s="750"/>
      <c r="EP169" s="750"/>
      <c r="EQ169" s="750"/>
      <c r="ER169" s="750"/>
      <c r="ES169" s="750"/>
      <c r="ET169" s="750"/>
      <c r="EU169" s="750"/>
      <c r="EV169" s="750"/>
      <c r="EW169" s="750"/>
      <c r="EX169" s="750"/>
      <c r="EY169" s="750"/>
      <c r="EZ169" s="750"/>
      <c r="FA169" s="750"/>
      <c r="FB169" s="750"/>
      <c r="FC169" s="750"/>
      <c r="FD169" s="750"/>
      <c r="FE169" s="750"/>
      <c r="FF169" s="750"/>
      <c r="FG169" s="750"/>
      <c r="FH169" s="750"/>
      <c r="FI169" s="750"/>
      <c r="FJ169" s="750"/>
      <c r="FK169" s="750"/>
      <c r="FL169" s="750"/>
      <c r="FM169" s="750"/>
      <c r="FN169" s="750"/>
      <c r="FO169" s="750"/>
      <c r="FP169" s="750"/>
      <c r="FQ169" s="750"/>
      <c r="FR169" s="750"/>
      <c r="FS169" s="750"/>
      <c r="FT169" s="750"/>
      <c r="FU169" s="750"/>
      <c r="FV169" s="750"/>
      <c r="FW169" s="750"/>
      <c r="FX169" s="750"/>
      <c r="FY169" s="750"/>
      <c r="FZ169" s="750"/>
      <c r="GA169" s="750"/>
      <c r="GB169" s="750"/>
      <c r="GC169" s="750"/>
      <c r="GD169" s="750"/>
      <c r="GE169" s="750"/>
      <c r="GF169" s="750"/>
      <c r="GG169" s="750"/>
      <c r="GH169" s="750"/>
      <c r="GI169" s="750"/>
      <c r="GJ169" s="750"/>
      <c r="GK169" s="750"/>
      <c r="GL169" s="750"/>
      <c r="GM169" s="750"/>
      <c r="GN169" s="750"/>
      <c r="GO169" s="750"/>
      <c r="GP169" s="750"/>
      <c r="GQ169" s="750"/>
      <c r="GR169" s="750"/>
      <c r="GS169" s="750"/>
      <c r="GT169" s="750"/>
      <c r="GU169" s="750"/>
      <c r="GV169" s="750"/>
      <c r="GW169" s="750"/>
      <c r="GX169" s="750"/>
      <c r="GY169" s="750"/>
      <c r="GZ169" s="750"/>
      <c r="HA169" s="750"/>
      <c r="HB169" s="750"/>
      <c r="HC169" s="750"/>
      <c r="HD169" s="750"/>
      <c r="HE169" s="750"/>
      <c r="HF169" s="750"/>
      <c r="HG169" s="750"/>
      <c r="HH169" s="750"/>
      <c r="HI169" s="750"/>
      <c r="HJ169" s="750"/>
      <c r="HK169" s="750"/>
      <c r="HL169" s="750"/>
      <c r="HM169" s="750"/>
      <c r="HN169" s="750"/>
      <c r="HO169" s="750"/>
      <c r="HP169" s="750"/>
      <c r="HQ169" s="750"/>
      <c r="HR169" s="750"/>
      <c r="HS169" s="750"/>
      <c r="HT169" s="750"/>
      <c r="HU169" s="750"/>
      <c r="HV169" s="750"/>
      <c r="HW169" s="750"/>
      <c r="HX169" s="750"/>
      <c r="HY169" s="750"/>
      <c r="HZ169" s="750"/>
      <c r="IA169" s="750"/>
      <c r="IB169" s="750"/>
      <c r="IC169" s="750"/>
      <c r="ID169" s="750"/>
      <c r="IE169" s="750"/>
      <c r="IF169" s="750"/>
      <c r="IG169" s="750"/>
      <c r="IH169" s="750"/>
    </row>
    <row r="170" spans="1:242" ht="35.25" customHeight="1">
      <c r="A170" s="609"/>
      <c r="B170" s="609" t="s">
        <v>277</v>
      </c>
      <c r="C170" s="771" t="s">
        <v>603</v>
      </c>
      <c r="D170" s="785" t="s">
        <v>485</v>
      </c>
      <c r="E170" s="785" t="s">
        <v>574</v>
      </c>
      <c r="F170" s="1106" t="s">
        <v>613</v>
      </c>
      <c r="G170" s="612" t="s">
        <v>558</v>
      </c>
      <c r="H170" s="572"/>
      <c r="I170" s="610" t="s">
        <v>80</v>
      </c>
      <c r="J170" s="610" t="s">
        <v>80</v>
      </c>
      <c r="K170" s="1006" t="s">
        <v>446</v>
      </c>
      <c r="L170" s="970" t="str">
        <f>"08"</f>
        <v>08</v>
      </c>
      <c r="M170" s="822"/>
      <c r="N170" s="971"/>
      <c r="O170" s="971">
        <v>18</v>
      </c>
      <c r="P170" s="1123"/>
      <c r="Q170" s="1156" t="s">
        <v>615</v>
      </c>
      <c r="R170" s="1156" t="s">
        <v>617</v>
      </c>
      <c r="S170" s="1186">
        <v>1</v>
      </c>
      <c r="T170" s="1187" t="s">
        <v>171</v>
      </c>
      <c r="U170" s="1187"/>
      <c r="V170" s="1187"/>
      <c r="W170" s="1178">
        <v>1</v>
      </c>
      <c r="X170" s="1181" t="s">
        <v>174</v>
      </c>
      <c r="Y170" s="1181" t="s">
        <v>172</v>
      </c>
      <c r="Z170" s="1181" t="s">
        <v>236</v>
      </c>
      <c r="AA170" s="925">
        <v>1</v>
      </c>
      <c r="AB170" s="923" t="s">
        <v>174</v>
      </c>
      <c r="AC170" s="923" t="s">
        <v>172</v>
      </c>
      <c r="AD170" s="923" t="s">
        <v>236</v>
      </c>
      <c r="AE170" s="651">
        <v>1</v>
      </c>
      <c r="AF170" s="649" t="s">
        <v>174</v>
      </c>
      <c r="AG170" s="649" t="s">
        <v>172</v>
      </c>
      <c r="AH170" s="649" t="s">
        <v>236</v>
      </c>
      <c r="AI170" s="875" t="s">
        <v>545</v>
      </c>
    </row>
    <row r="171" spans="1:242" s="1009" customFormat="1" ht="35.25" customHeight="1">
      <c r="A171" s="609" t="str">
        <f>IF(A120="","",A120)</f>
        <v/>
      </c>
      <c r="B171" s="609" t="str">
        <f t="shared" ref="B171:F171" si="5">IF(B120="","",B120)</f>
        <v>LLA6G5B</v>
      </c>
      <c r="C171" s="771" t="str">
        <f t="shared" si="5"/>
        <v>Atelier d'actualités socio-culturelles</v>
      </c>
      <c r="D171" s="785" t="str">
        <f t="shared" si="5"/>
        <v>LOL5G9B</v>
      </c>
      <c r="E171" s="910" t="str">
        <f t="shared" si="5"/>
        <v>choix</v>
      </c>
      <c r="F171" s="781" t="str">
        <f t="shared" si="5"/>
        <v>L2 et L3 Lettres</v>
      </c>
      <c r="G171" s="612" t="s">
        <v>558</v>
      </c>
      <c r="H171" s="572"/>
      <c r="I171" s="610" t="s">
        <v>80</v>
      </c>
      <c r="J171" s="610" t="s">
        <v>80</v>
      </c>
      <c r="K171" s="1008" t="s">
        <v>447</v>
      </c>
      <c r="L171" s="970" t="str">
        <f t="shared" ref="L171:AI171" si="6">IF(L120="","",L120)</f>
        <v>19 et 09</v>
      </c>
      <c r="M171" s="822" t="str">
        <f t="shared" si="6"/>
        <v/>
      </c>
      <c r="N171" s="971" t="str">
        <f t="shared" si="6"/>
        <v/>
      </c>
      <c r="O171" s="971">
        <f t="shared" si="6"/>
        <v>18</v>
      </c>
      <c r="P171" s="1123" t="str">
        <f t="shared" si="6"/>
        <v/>
      </c>
      <c r="Q171" s="1156" t="s">
        <v>615</v>
      </c>
      <c r="R171" s="1156" t="s">
        <v>617</v>
      </c>
      <c r="S171" s="1186">
        <f t="shared" si="6"/>
        <v>1</v>
      </c>
      <c r="T171" s="1187" t="str">
        <f t="shared" si="6"/>
        <v>CC</v>
      </c>
      <c r="U171" s="1187" t="str">
        <f t="shared" si="6"/>
        <v/>
      </c>
      <c r="V171" s="1187" t="str">
        <f t="shared" si="6"/>
        <v/>
      </c>
      <c r="W171" s="1178">
        <f t="shared" si="6"/>
        <v>1</v>
      </c>
      <c r="X171" s="1181" t="str">
        <f t="shared" si="6"/>
        <v>CT</v>
      </c>
      <c r="Y171" s="1181" t="str">
        <f t="shared" si="6"/>
        <v xml:space="preserve">écrit </v>
      </c>
      <c r="Z171" s="1181" t="str">
        <f t="shared" si="6"/>
        <v>2h00</v>
      </c>
      <c r="AA171" s="925">
        <f t="shared" si="6"/>
        <v>1</v>
      </c>
      <c r="AB171" s="923" t="str">
        <f t="shared" si="6"/>
        <v>CT</v>
      </c>
      <c r="AC171" s="923" t="str">
        <f t="shared" si="6"/>
        <v xml:space="preserve">écrit </v>
      </c>
      <c r="AD171" s="923" t="str">
        <f t="shared" si="6"/>
        <v>2h00</v>
      </c>
      <c r="AE171" s="651">
        <f t="shared" si="6"/>
        <v>1</v>
      </c>
      <c r="AF171" s="649" t="str">
        <f t="shared" si="6"/>
        <v>CT</v>
      </c>
      <c r="AG171" s="649" t="str">
        <f t="shared" si="6"/>
        <v xml:space="preserve">écrit </v>
      </c>
      <c r="AH171" s="649" t="str">
        <f t="shared" si="6"/>
        <v>2h00</v>
      </c>
      <c r="AI171" s="875" t="str">
        <f t="shared" si="6"/>
        <v>A partir de l'actualité culturelle -notamment orléanaise- tant dans le domaine de la musique que du cinéma, du théâtre, des beaux-arts, etc. les étudiants seront invités à (re)découvrir et questionner des mouvements ou des trajectoires artistiques en plan large, afin de parfaire de manière dynamique et constructive leur culture générale. Ce travail d'investigation s'effectuera dans le cadre de recherches actives et critiques à mener sur internet, en bibliothèque, en musée ou, le cas échéant, auprès de personnes ressources.</v>
      </c>
      <c r="AJ171" s="672"/>
      <c r="AK171" s="672"/>
      <c r="AL171" s="672"/>
      <c r="AM171" s="672"/>
      <c r="AN171" s="672"/>
      <c r="AO171" s="672"/>
      <c r="AP171" s="672"/>
      <c r="AQ171" s="672"/>
      <c r="AR171" s="672"/>
      <c r="AS171" s="672"/>
      <c r="AT171" s="672"/>
      <c r="AU171" s="672"/>
      <c r="AV171" s="672"/>
      <c r="AW171" s="672"/>
      <c r="AX171" s="672"/>
      <c r="AY171" s="672"/>
      <c r="AZ171" s="672"/>
      <c r="BA171" s="672"/>
      <c r="BB171" s="672"/>
      <c r="BC171" s="672"/>
      <c r="BD171" s="672"/>
      <c r="BE171" s="672"/>
      <c r="BF171" s="672"/>
      <c r="BG171" s="672"/>
      <c r="BH171" s="672"/>
      <c r="BI171" s="672"/>
      <c r="BJ171" s="672"/>
      <c r="BK171" s="672"/>
      <c r="BL171" s="672"/>
      <c r="BM171" s="672"/>
      <c r="BN171" s="672"/>
      <c r="BO171" s="672"/>
      <c r="BP171" s="672"/>
      <c r="BQ171" s="672"/>
      <c r="BR171" s="672"/>
      <c r="BS171" s="672"/>
      <c r="BT171" s="672"/>
      <c r="BU171" s="672"/>
      <c r="BV171" s="672"/>
      <c r="BW171" s="672"/>
      <c r="BX171" s="672"/>
      <c r="BY171" s="672"/>
      <c r="BZ171" s="672"/>
      <c r="CA171" s="672"/>
      <c r="CB171" s="672"/>
      <c r="CC171" s="672"/>
      <c r="CD171" s="672"/>
      <c r="CE171" s="672"/>
      <c r="CF171" s="672"/>
      <c r="CG171" s="672"/>
      <c r="CH171" s="672"/>
      <c r="CI171" s="672"/>
      <c r="CJ171" s="672"/>
      <c r="CK171" s="672"/>
      <c r="CL171" s="672"/>
      <c r="CM171" s="672"/>
      <c r="CN171" s="672"/>
      <c r="CO171" s="672"/>
      <c r="CP171" s="672"/>
      <c r="CQ171" s="672"/>
      <c r="CR171" s="672"/>
      <c r="CS171" s="672"/>
      <c r="CT171" s="672"/>
      <c r="CU171" s="672"/>
      <c r="CV171" s="672"/>
      <c r="CW171" s="672"/>
      <c r="CX171" s="672"/>
      <c r="CY171" s="672"/>
      <c r="CZ171" s="672"/>
      <c r="DA171" s="672"/>
      <c r="DB171" s="672"/>
      <c r="DC171" s="672"/>
      <c r="DD171" s="672"/>
      <c r="DE171" s="672"/>
      <c r="DF171" s="672"/>
      <c r="DG171" s="672"/>
      <c r="DH171" s="672"/>
      <c r="DI171" s="672"/>
      <c r="DJ171" s="672"/>
      <c r="DK171" s="672"/>
      <c r="DL171" s="672"/>
      <c r="DM171" s="672"/>
      <c r="DN171" s="672"/>
      <c r="DO171" s="672"/>
      <c r="DP171" s="672"/>
      <c r="DQ171" s="672"/>
      <c r="DR171" s="672"/>
      <c r="DS171" s="672"/>
      <c r="DT171" s="672"/>
      <c r="DU171" s="672"/>
      <c r="DV171" s="672"/>
      <c r="DW171" s="672"/>
      <c r="DX171" s="672"/>
      <c r="DY171" s="672"/>
      <c r="DZ171" s="672"/>
      <c r="EA171" s="672"/>
      <c r="EB171" s="672"/>
      <c r="EC171" s="672"/>
      <c r="ED171" s="672"/>
      <c r="EE171" s="672"/>
      <c r="EF171" s="672"/>
      <c r="EG171" s="672"/>
      <c r="EH171" s="672"/>
      <c r="EI171" s="672"/>
      <c r="EJ171" s="672"/>
      <c r="EK171" s="672"/>
      <c r="EL171" s="672"/>
      <c r="EM171" s="672"/>
      <c r="EN171" s="672"/>
      <c r="EO171" s="672"/>
      <c r="EP171" s="672"/>
      <c r="EQ171" s="672"/>
      <c r="ER171" s="672"/>
      <c r="ES171" s="672"/>
      <c r="ET171" s="672"/>
      <c r="EU171" s="672"/>
      <c r="EV171" s="672"/>
      <c r="EW171" s="672"/>
      <c r="EX171" s="672"/>
      <c r="EY171" s="672"/>
      <c r="EZ171" s="672"/>
      <c r="FA171" s="672"/>
      <c r="FB171" s="672"/>
      <c r="FC171" s="672"/>
      <c r="FD171" s="672"/>
      <c r="FE171" s="672"/>
      <c r="FF171" s="672"/>
      <c r="FG171" s="672"/>
      <c r="FH171" s="672"/>
      <c r="FI171" s="672"/>
      <c r="FJ171" s="672"/>
      <c r="FK171" s="672"/>
      <c r="FL171" s="672"/>
      <c r="FM171" s="672"/>
      <c r="FN171" s="672"/>
      <c r="FO171" s="672"/>
      <c r="FP171" s="672"/>
      <c r="FQ171" s="672"/>
      <c r="FR171" s="672"/>
      <c r="FS171" s="672"/>
      <c r="FT171" s="672"/>
      <c r="FU171" s="672"/>
      <c r="FV171" s="672"/>
      <c r="FW171" s="672"/>
      <c r="FX171" s="672"/>
      <c r="FY171" s="672"/>
      <c r="FZ171" s="672"/>
      <c r="GA171" s="672"/>
      <c r="GB171" s="672"/>
      <c r="GC171" s="672"/>
      <c r="GD171" s="672"/>
      <c r="GE171" s="672"/>
      <c r="GF171" s="672"/>
      <c r="GG171" s="672"/>
      <c r="GH171" s="672"/>
      <c r="GI171" s="672"/>
      <c r="GJ171" s="672"/>
      <c r="GK171" s="672"/>
      <c r="GL171" s="672"/>
      <c r="GM171" s="672"/>
      <c r="GN171" s="672"/>
      <c r="GO171" s="672"/>
      <c r="GP171" s="672"/>
      <c r="GQ171" s="672"/>
      <c r="GR171" s="672"/>
      <c r="GS171" s="672"/>
      <c r="GT171" s="672"/>
      <c r="GU171" s="672"/>
      <c r="GV171" s="672"/>
      <c r="GW171" s="672"/>
      <c r="GX171" s="672"/>
      <c r="GY171" s="672"/>
      <c r="GZ171" s="672"/>
      <c r="HA171" s="672"/>
      <c r="HB171" s="672"/>
      <c r="HC171" s="672"/>
      <c r="HD171" s="672"/>
      <c r="HE171" s="672"/>
      <c r="HF171" s="672"/>
      <c r="HG171" s="672"/>
      <c r="HH171" s="672"/>
      <c r="HI171" s="672"/>
      <c r="HJ171" s="672"/>
      <c r="HK171" s="672"/>
      <c r="HL171" s="672"/>
      <c r="HM171" s="672"/>
      <c r="HN171" s="672"/>
      <c r="HO171" s="672"/>
      <c r="HP171" s="672"/>
      <c r="HQ171" s="672"/>
      <c r="HR171" s="672"/>
      <c r="HS171" s="672"/>
      <c r="HT171" s="672"/>
      <c r="HU171" s="672"/>
      <c r="HV171" s="672"/>
      <c r="HW171" s="672"/>
      <c r="HX171" s="672"/>
      <c r="HY171" s="672"/>
      <c r="HZ171" s="672"/>
      <c r="IA171" s="672"/>
      <c r="IB171" s="672"/>
      <c r="IC171" s="672"/>
      <c r="ID171" s="672"/>
      <c r="IE171" s="672"/>
      <c r="IF171" s="672"/>
      <c r="IG171" s="672"/>
      <c r="IH171" s="672"/>
    </row>
    <row r="172" spans="1:242" s="751" customFormat="1" ht="36" customHeight="1">
      <c r="A172" s="664" t="s">
        <v>418</v>
      </c>
      <c r="B172" s="664" t="s">
        <v>231</v>
      </c>
      <c r="C172" s="665" t="s">
        <v>320</v>
      </c>
      <c r="D172" s="841"/>
      <c r="E172" s="908" t="s">
        <v>115</v>
      </c>
      <c r="F172" s="665"/>
      <c r="G172" s="667"/>
      <c r="H172" s="664" t="s">
        <v>356</v>
      </c>
      <c r="I172" s="664">
        <v>2</v>
      </c>
      <c r="J172" s="664">
        <v>2</v>
      </c>
      <c r="K172" s="821"/>
      <c r="L172" s="821"/>
      <c r="M172" s="821"/>
      <c r="N172" s="963"/>
      <c r="O172" s="963"/>
      <c r="P172" s="1126"/>
      <c r="Q172" s="1150"/>
      <c r="R172" s="1150"/>
      <c r="S172" s="1141"/>
      <c r="T172" s="671"/>
      <c r="U172" s="671"/>
      <c r="V172" s="671"/>
      <c r="W172" s="670"/>
      <c r="X172" s="671"/>
      <c r="Y172" s="671"/>
      <c r="Z172" s="671"/>
      <c r="AA172" s="670"/>
      <c r="AB172" s="671"/>
      <c r="AC172" s="671"/>
      <c r="AD172" s="671"/>
      <c r="AE172" s="670"/>
      <c r="AF172" s="671"/>
      <c r="AG172" s="671"/>
      <c r="AH172" s="671"/>
      <c r="AI172" s="874"/>
      <c r="AJ172" s="750"/>
      <c r="AK172" s="750"/>
      <c r="AL172" s="750"/>
      <c r="AM172" s="750"/>
      <c r="AN172" s="750"/>
      <c r="AO172" s="750"/>
      <c r="AP172" s="750"/>
      <c r="AQ172" s="750"/>
      <c r="AR172" s="750"/>
      <c r="AS172" s="750"/>
      <c r="AT172" s="750"/>
      <c r="AU172" s="750"/>
      <c r="AV172" s="750"/>
      <c r="AW172" s="750"/>
      <c r="AX172" s="750"/>
      <c r="AY172" s="750"/>
      <c r="AZ172" s="750"/>
      <c r="BA172" s="750"/>
      <c r="BB172" s="750"/>
      <c r="BC172" s="750"/>
      <c r="BD172" s="750"/>
      <c r="BE172" s="750"/>
      <c r="BF172" s="750"/>
      <c r="BG172" s="750"/>
      <c r="BH172" s="750"/>
      <c r="BI172" s="750"/>
      <c r="BJ172" s="750"/>
      <c r="BK172" s="750"/>
      <c r="BL172" s="750"/>
      <c r="BM172" s="750"/>
      <c r="BN172" s="750"/>
      <c r="BO172" s="750"/>
      <c r="BP172" s="750"/>
      <c r="BQ172" s="750"/>
      <c r="BR172" s="750"/>
      <c r="BS172" s="750"/>
      <c r="BT172" s="750"/>
      <c r="BU172" s="750"/>
      <c r="BV172" s="750"/>
      <c r="BW172" s="750"/>
      <c r="BX172" s="750"/>
      <c r="BY172" s="750"/>
      <c r="BZ172" s="750"/>
      <c r="CA172" s="750"/>
      <c r="CB172" s="750"/>
      <c r="CC172" s="750"/>
      <c r="CD172" s="750"/>
      <c r="CE172" s="750"/>
      <c r="CF172" s="750"/>
      <c r="CG172" s="750"/>
      <c r="CH172" s="750"/>
      <c r="CI172" s="750"/>
      <c r="CJ172" s="750"/>
      <c r="CK172" s="750"/>
      <c r="CL172" s="750"/>
      <c r="CM172" s="750"/>
      <c r="CN172" s="750"/>
      <c r="CO172" s="750"/>
      <c r="CP172" s="750"/>
      <c r="CQ172" s="750"/>
      <c r="CR172" s="750"/>
      <c r="CS172" s="750"/>
      <c r="CT172" s="750"/>
      <c r="CU172" s="750"/>
      <c r="CV172" s="750"/>
      <c r="CW172" s="750"/>
      <c r="CX172" s="750"/>
      <c r="CY172" s="750"/>
      <c r="CZ172" s="750"/>
      <c r="DA172" s="750"/>
      <c r="DB172" s="750"/>
      <c r="DC172" s="750"/>
      <c r="DD172" s="750"/>
      <c r="DE172" s="750"/>
      <c r="DF172" s="750"/>
      <c r="DG172" s="750"/>
      <c r="DH172" s="750"/>
      <c r="DI172" s="750"/>
      <c r="DJ172" s="750"/>
      <c r="DK172" s="750"/>
      <c r="DL172" s="750"/>
      <c r="DM172" s="750"/>
      <c r="DN172" s="750"/>
      <c r="DO172" s="750"/>
      <c r="DP172" s="750"/>
      <c r="DQ172" s="750"/>
      <c r="DR172" s="750"/>
      <c r="DS172" s="750"/>
      <c r="DT172" s="750"/>
      <c r="DU172" s="750"/>
      <c r="DV172" s="750"/>
      <c r="DW172" s="750"/>
      <c r="DX172" s="750"/>
      <c r="DY172" s="750"/>
      <c r="DZ172" s="750"/>
      <c r="EA172" s="750"/>
      <c r="EB172" s="750"/>
      <c r="EC172" s="750"/>
      <c r="ED172" s="750"/>
      <c r="EE172" s="750"/>
      <c r="EF172" s="750"/>
      <c r="EG172" s="750"/>
      <c r="EH172" s="750"/>
      <c r="EI172" s="750"/>
      <c r="EJ172" s="750"/>
      <c r="EK172" s="750"/>
      <c r="EL172" s="750"/>
      <c r="EM172" s="750"/>
      <c r="EN172" s="750"/>
      <c r="EO172" s="750"/>
      <c r="EP172" s="750"/>
      <c r="EQ172" s="750"/>
      <c r="ER172" s="750"/>
      <c r="ES172" s="750"/>
      <c r="ET172" s="750"/>
      <c r="EU172" s="750"/>
      <c r="EV172" s="750"/>
      <c r="EW172" s="750"/>
      <c r="EX172" s="750"/>
      <c r="EY172" s="750"/>
      <c r="EZ172" s="750"/>
      <c r="FA172" s="750"/>
      <c r="FB172" s="750"/>
      <c r="FC172" s="750"/>
      <c r="FD172" s="750"/>
      <c r="FE172" s="750"/>
      <c r="FF172" s="750"/>
      <c r="FG172" s="750"/>
      <c r="FH172" s="750"/>
      <c r="FI172" s="750"/>
      <c r="FJ172" s="750"/>
      <c r="FK172" s="750"/>
      <c r="FL172" s="750"/>
      <c r="FM172" s="750"/>
      <c r="FN172" s="750"/>
      <c r="FO172" s="750"/>
      <c r="FP172" s="750"/>
      <c r="FQ172" s="750"/>
      <c r="FR172" s="750"/>
      <c r="FS172" s="750"/>
      <c r="FT172" s="750"/>
      <c r="FU172" s="750"/>
      <c r="FV172" s="750"/>
      <c r="FW172" s="750"/>
      <c r="FX172" s="750"/>
      <c r="FY172" s="750"/>
      <c r="FZ172" s="750"/>
      <c r="GA172" s="750"/>
      <c r="GB172" s="750"/>
      <c r="GC172" s="750"/>
      <c r="GD172" s="750"/>
      <c r="GE172" s="750"/>
      <c r="GF172" s="750"/>
      <c r="GG172" s="750"/>
      <c r="GH172" s="750"/>
      <c r="GI172" s="750"/>
      <c r="GJ172" s="750"/>
      <c r="GK172" s="750"/>
      <c r="GL172" s="750"/>
      <c r="GM172" s="750"/>
      <c r="GN172" s="750"/>
      <c r="GO172" s="750"/>
      <c r="GP172" s="750"/>
      <c r="GQ172" s="750"/>
      <c r="GR172" s="750"/>
      <c r="GS172" s="750"/>
      <c r="GT172" s="750"/>
      <c r="GU172" s="750"/>
      <c r="GV172" s="750"/>
      <c r="GW172" s="750"/>
      <c r="GX172" s="750"/>
      <c r="GY172" s="750"/>
      <c r="GZ172" s="750"/>
      <c r="HA172" s="750"/>
      <c r="HB172" s="750"/>
      <c r="HC172" s="750"/>
      <c r="HD172" s="750"/>
      <c r="HE172" s="750"/>
      <c r="HF172" s="750"/>
      <c r="HG172" s="750"/>
      <c r="HH172" s="750"/>
      <c r="HI172" s="750"/>
      <c r="HJ172" s="750"/>
      <c r="HK172" s="750"/>
      <c r="HL172" s="750"/>
      <c r="HM172" s="750"/>
      <c r="HN172" s="750"/>
      <c r="HO172" s="750"/>
      <c r="HP172" s="750"/>
      <c r="HQ172" s="750"/>
      <c r="HR172" s="750"/>
      <c r="HS172" s="750"/>
      <c r="HT172" s="750"/>
      <c r="HU172" s="750"/>
      <c r="HV172" s="750"/>
      <c r="HW172" s="750"/>
      <c r="HX172" s="750"/>
      <c r="HY172" s="750"/>
      <c r="HZ172" s="750"/>
      <c r="IA172" s="750"/>
      <c r="IB172" s="750"/>
      <c r="IC172" s="750"/>
      <c r="ID172" s="750"/>
      <c r="IE172" s="750"/>
      <c r="IF172" s="750"/>
      <c r="IG172" s="750"/>
      <c r="IH172" s="750"/>
    </row>
    <row r="173" spans="1:242" ht="35.25" customHeight="1">
      <c r="A173" s="609"/>
      <c r="B173" s="609" t="s">
        <v>234</v>
      </c>
      <c r="C173" s="804" t="s">
        <v>339</v>
      </c>
      <c r="D173" s="831" t="s">
        <v>502</v>
      </c>
      <c r="E173" s="910" t="s">
        <v>115</v>
      </c>
      <c r="F173" s="1041" t="s">
        <v>560</v>
      </c>
      <c r="G173" s="612" t="s">
        <v>556</v>
      </c>
      <c r="H173" s="572"/>
      <c r="I173" s="610" t="s">
        <v>39</v>
      </c>
      <c r="J173" s="610" t="s">
        <v>39</v>
      </c>
      <c r="K173" s="931" t="s">
        <v>434</v>
      </c>
      <c r="L173" s="931">
        <v>12</v>
      </c>
      <c r="M173" s="823"/>
      <c r="N173" s="971"/>
      <c r="O173" s="971">
        <v>18</v>
      </c>
      <c r="P173" s="1123"/>
      <c r="Q173" s="1156" t="s">
        <v>628</v>
      </c>
      <c r="R173" s="1156" t="s">
        <v>629</v>
      </c>
      <c r="S173" s="1186">
        <v>1</v>
      </c>
      <c r="T173" s="1187" t="s">
        <v>171</v>
      </c>
      <c r="U173" s="1187" t="s">
        <v>458</v>
      </c>
      <c r="V173" s="1187" t="s">
        <v>238</v>
      </c>
      <c r="W173" s="1178">
        <v>1</v>
      </c>
      <c r="X173" s="1181" t="s">
        <v>174</v>
      </c>
      <c r="Y173" s="1181" t="s">
        <v>172</v>
      </c>
      <c r="Z173" s="1181" t="s">
        <v>236</v>
      </c>
      <c r="AA173" s="925">
        <v>1</v>
      </c>
      <c r="AB173" s="923" t="s">
        <v>174</v>
      </c>
      <c r="AC173" s="923" t="s">
        <v>255</v>
      </c>
      <c r="AD173" s="923" t="s">
        <v>239</v>
      </c>
      <c r="AE173" s="651">
        <v>1</v>
      </c>
      <c r="AF173" s="649" t="s">
        <v>174</v>
      </c>
      <c r="AG173" s="649" t="s">
        <v>255</v>
      </c>
      <c r="AH173" s="649" t="s">
        <v>239</v>
      </c>
      <c r="AI173" s="876" t="s">
        <v>513</v>
      </c>
    </row>
    <row r="174" spans="1:242" ht="35.25" customHeight="1">
      <c r="A174" s="609"/>
      <c r="B174" s="609" t="s">
        <v>232</v>
      </c>
      <c r="C174" s="804" t="s">
        <v>337</v>
      </c>
      <c r="D174" s="831" t="s">
        <v>503</v>
      </c>
      <c r="E174" s="910" t="s">
        <v>115</v>
      </c>
      <c r="F174" s="1041" t="s">
        <v>560</v>
      </c>
      <c r="G174" s="612" t="s">
        <v>557</v>
      </c>
      <c r="H174" s="572"/>
      <c r="I174" s="610" t="s">
        <v>39</v>
      </c>
      <c r="J174" s="610" t="s">
        <v>39</v>
      </c>
      <c r="K174" s="1032" t="s">
        <v>584</v>
      </c>
      <c r="L174" s="931">
        <v>11</v>
      </c>
      <c r="M174" s="823"/>
      <c r="N174" s="971"/>
      <c r="O174" s="971">
        <v>18</v>
      </c>
      <c r="P174" s="1123"/>
      <c r="Q174" s="1156" t="s">
        <v>624</v>
      </c>
      <c r="R174" s="1156" t="s">
        <v>623</v>
      </c>
      <c r="S174" s="1186">
        <v>1</v>
      </c>
      <c r="T174" s="1187" t="s">
        <v>171</v>
      </c>
      <c r="U174" s="1187" t="s">
        <v>458</v>
      </c>
      <c r="V174" s="1187"/>
      <c r="W174" s="1178">
        <v>1</v>
      </c>
      <c r="X174" s="1181" t="s">
        <v>174</v>
      </c>
      <c r="Y174" s="1181" t="s">
        <v>172</v>
      </c>
      <c r="Z174" s="1181" t="s">
        <v>236</v>
      </c>
      <c r="AA174" s="925">
        <v>1</v>
      </c>
      <c r="AB174" s="923" t="s">
        <v>174</v>
      </c>
      <c r="AC174" s="923" t="s">
        <v>172</v>
      </c>
      <c r="AD174" s="923" t="s">
        <v>236</v>
      </c>
      <c r="AE174" s="651">
        <v>1</v>
      </c>
      <c r="AF174" s="649" t="s">
        <v>174</v>
      </c>
      <c r="AG174" s="649" t="s">
        <v>172</v>
      </c>
      <c r="AH174" s="649" t="s">
        <v>236</v>
      </c>
      <c r="AI174" s="876" t="s">
        <v>512</v>
      </c>
    </row>
    <row r="175" spans="1:242" ht="72" customHeight="1">
      <c r="A175" s="609"/>
      <c r="B175" s="609" t="s">
        <v>233</v>
      </c>
      <c r="C175" s="804" t="s">
        <v>338</v>
      </c>
      <c r="D175" s="856" t="s">
        <v>508</v>
      </c>
      <c r="E175" s="910" t="s">
        <v>115</v>
      </c>
      <c r="F175" s="1041" t="s">
        <v>560</v>
      </c>
      <c r="G175" s="612" t="s">
        <v>557</v>
      </c>
      <c r="H175" s="572"/>
      <c r="I175" s="610" t="s">
        <v>39</v>
      </c>
      <c r="J175" s="610" t="s">
        <v>39</v>
      </c>
      <c r="K175" s="931" t="s">
        <v>451</v>
      </c>
      <c r="L175" s="931">
        <v>14</v>
      </c>
      <c r="M175" s="823"/>
      <c r="N175" s="971"/>
      <c r="O175" s="971">
        <v>18</v>
      </c>
      <c r="P175" s="1123"/>
      <c r="Q175" s="1158" t="s">
        <v>626</v>
      </c>
      <c r="R175" s="1158" t="s">
        <v>627</v>
      </c>
      <c r="S175" s="1186">
        <v>1</v>
      </c>
      <c r="T175" s="1187" t="s">
        <v>171</v>
      </c>
      <c r="U175" s="1187" t="s">
        <v>458</v>
      </c>
      <c r="V175" s="1187"/>
      <c r="W175" s="1178">
        <v>1</v>
      </c>
      <c r="X175" s="1181" t="s">
        <v>174</v>
      </c>
      <c r="Y175" s="1181" t="s">
        <v>172</v>
      </c>
      <c r="Z175" s="1181" t="s">
        <v>236</v>
      </c>
      <c r="AA175" s="925">
        <v>1</v>
      </c>
      <c r="AB175" s="923" t="s">
        <v>174</v>
      </c>
      <c r="AC175" s="923" t="s">
        <v>172</v>
      </c>
      <c r="AD175" s="923" t="s">
        <v>236</v>
      </c>
      <c r="AE175" s="651">
        <v>1</v>
      </c>
      <c r="AF175" s="649" t="s">
        <v>174</v>
      </c>
      <c r="AG175" s="649" t="s">
        <v>172</v>
      </c>
      <c r="AH175" s="649" t="s">
        <v>236</v>
      </c>
      <c r="AI175" s="876" t="s">
        <v>512</v>
      </c>
    </row>
    <row r="176" spans="1:242" ht="30.75" customHeight="1">
      <c r="A176" s="648" t="s">
        <v>410</v>
      </c>
      <c r="B176" s="648" t="s">
        <v>408</v>
      </c>
      <c r="C176" s="660" t="s">
        <v>409</v>
      </c>
      <c r="D176" s="648"/>
      <c r="E176" s="917"/>
      <c r="F176" s="608"/>
      <c r="G176" s="566"/>
      <c r="H176" s="606"/>
      <c r="I176" s="1012">
        <f>+I177+I$164</f>
        <v>30</v>
      </c>
      <c r="J176" s="1012">
        <f>+J177+J$164</f>
        <v>30</v>
      </c>
      <c r="K176" s="826"/>
      <c r="L176" s="826"/>
      <c r="M176" s="826"/>
      <c r="N176" s="984"/>
      <c r="O176" s="984"/>
      <c r="P176" s="1107"/>
      <c r="Q176" s="966"/>
      <c r="R176" s="966"/>
      <c r="S176" s="768"/>
      <c r="T176" s="607"/>
      <c r="U176" s="607"/>
      <c r="V176" s="607"/>
      <c r="W176" s="607"/>
      <c r="X176" s="607"/>
      <c r="Y176" s="607"/>
      <c r="Z176" s="607"/>
      <c r="AA176" s="607"/>
      <c r="AB176" s="607"/>
      <c r="AC176" s="607"/>
      <c r="AD176" s="607"/>
      <c r="AE176" s="607"/>
      <c r="AF176" s="607"/>
      <c r="AG176" s="607"/>
      <c r="AH176" s="607"/>
      <c r="AI176" s="881"/>
    </row>
    <row r="177" spans="1:242" s="751" customFormat="1" ht="36" customHeight="1">
      <c r="A177" s="664" t="s">
        <v>422</v>
      </c>
      <c r="B177" s="664" t="s">
        <v>281</v>
      </c>
      <c r="C177" s="665" t="s">
        <v>419</v>
      </c>
      <c r="D177" s="841"/>
      <c r="E177" s="908"/>
      <c r="F177" s="665"/>
      <c r="G177" s="667"/>
      <c r="H177" s="664"/>
      <c r="I177" s="806">
        <f>+I178+I180+I179</f>
        <v>8</v>
      </c>
      <c r="J177" s="806">
        <f>+J178+J180+J179</f>
        <v>8</v>
      </c>
      <c r="K177" s="821"/>
      <c r="L177" s="821"/>
      <c r="M177" s="821"/>
      <c r="N177" s="963"/>
      <c r="O177" s="963"/>
      <c r="P177" s="1126"/>
      <c r="Q177" s="1150"/>
      <c r="R177" s="1150"/>
      <c r="S177" s="1141"/>
      <c r="T177" s="671"/>
      <c r="U177" s="671"/>
      <c r="V177" s="671"/>
      <c r="W177" s="670"/>
      <c r="X177" s="671"/>
      <c r="Y177" s="671"/>
      <c r="Z177" s="671"/>
      <c r="AA177" s="670"/>
      <c r="AB177" s="671"/>
      <c r="AC177" s="671"/>
      <c r="AD177" s="671"/>
      <c r="AE177" s="670"/>
      <c r="AF177" s="671"/>
      <c r="AG177" s="671"/>
      <c r="AH177" s="671"/>
      <c r="AI177" s="874"/>
      <c r="AJ177" s="750"/>
      <c r="AK177" s="750"/>
      <c r="AL177" s="750"/>
      <c r="AM177" s="750"/>
      <c r="AN177" s="750"/>
      <c r="AO177" s="750"/>
      <c r="AP177" s="750"/>
      <c r="AQ177" s="750"/>
      <c r="AR177" s="750"/>
      <c r="AS177" s="750"/>
      <c r="AT177" s="750"/>
      <c r="AU177" s="750"/>
      <c r="AV177" s="750"/>
      <c r="AW177" s="750"/>
      <c r="AX177" s="750"/>
      <c r="AY177" s="750"/>
      <c r="AZ177" s="750"/>
      <c r="BA177" s="750"/>
      <c r="BB177" s="750"/>
      <c r="BC177" s="750"/>
      <c r="BD177" s="750"/>
      <c r="BE177" s="750"/>
      <c r="BF177" s="750"/>
      <c r="BG177" s="750"/>
      <c r="BH177" s="750"/>
      <c r="BI177" s="750"/>
      <c r="BJ177" s="750"/>
      <c r="BK177" s="750"/>
      <c r="BL177" s="750"/>
      <c r="BM177" s="750"/>
      <c r="BN177" s="750"/>
      <c r="BO177" s="750"/>
      <c r="BP177" s="750"/>
      <c r="BQ177" s="750"/>
      <c r="BR177" s="750"/>
      <c r="BS177" s="750"/>
      <c r="BT177" s="750"/>
      <c r="BU177" s="750"/>
      <c r="BV177" s="750"/>
      <c r="BW177" s="750"/>
      <c r="BX177" s="750"/>
      <c r="BY177" s="750"/>
      <c r="BZ177" s="750"/>
      <c r="CA177" s="750"/>
      <c r="CB177" s="750"/>
      <c r="CC177" s="750"/>
      <c r="CD177" s="750"/>
      <c r="CE177" s="750"/>
      <c r="CF177" s="750"/>
      <c r="CG177" s="750"/>
      <c r="CH177" s="750"/>
      <c r="CI177" s="750"/>
      <c r="CJ177" s="750"/>
      <c r="CK177" s="750"/>
      <c r="CL177" s="750"/>
      <c r="CM177" s="750"/>
      <c r="CN177" s="750"/>
      <c r="CO177" s="750"/>
      <c r="CP177" s="750"/>
      <c r="CQ177" s="750"/>
      <c r="CR177" s="750"/>
      <c r="CS177" s="750"/>
      <c r="CT177" s="750"/>
      <c r="CU177" s="750"/>
      <c r="CV177" s="750"/>
      <c r="CW177" s="750"/>
      <c r="CX177" s="750"/>
      <c r="CY177" s="750"/>
      <c r="CZ177" s="750"/>
      <c r="DA177" s="750"/>
      <c r="DB177" s="750"/>
      <c r="DC177" s="750"/>
      <c r="DD177" s="750"/>
      <c r="DE177" s="750"/>
      <c r="DF177" s="750"/>
      <c r="DG177" s="750"/>
      <c r="DH177" s="750"/>
      <c r="DI177" s="750"/>
      <c r="DJ177" s="750"/>
      <c r="DK177" s="750"/>
      <c r="DL177" s="750"/>
      <c r="DM177" s="750"/>
      <c r="DN177" s="750"/>
      <c r="DO177" s="750"/>
      <c r="DP177" s="750"/>
      <c r="DQ177" s="750"/>
      <c r="DR177" s="750"/>
      <c r="DS177" s="750"/>
      <c r="DT177" s="750"/>
      <c r="DU177" s="750"/>
      <c r="DV177" s="750"/>
      <c r="DW177" s="750"/>
      <c r="DX177" s="750"/>
      <c r="DY177" s="750"/>
      <c r="DZ177" s="750"/>
      <c r="EA177" s="750"/>
      <c r="EB177" s="750"/>
      <c r="EC177" s="750"/>
      <c r="ED177" s="750"/>
      <c r="EE177" s="750"/>
      <c r="EF177" s="750"/>
      <c r="EG177" s="750"/>
      <c r="EH177" s="750"/>
      <c r="EI177" s="750"/>
      <c r="EJ177" s="750"/>
      <c r="EK177" s="750"/>
      <c r="EL177" s="750"/>
      <c r="EM177" s="750"/>
      <c r="EN177" s="750"/>
      <c r="EO177" s="750"/>
      <c r="EP177" s="750"/>
      <c r="EQ177" s="750"/>
      <c r="ER177" s="750"/>
      <c r="ES177" s="750"/>
      <c r="ET177" s="750"/>
      <c r="EU177" s="750"/>
      <c r="EV177" s="750"/>
      <c r="EW177" s="750"/>
      <c r="EX177" s="750"/>
      <c r="EY177" s="750"/>
      <c r="EZ177" s="750"/>
      <c r="FA177" s="750"/>
      <c r="FB177" s="750"/>
      <c r="FC177" s="750"/>
      <c r="FD177" s="750"/>
      <c r="FE177" s="750"/>
      <c r="FF177" s="750"/>
      <c r="FG177" s="750"/>
      <c r="FH177" s="750"/>
      <c r="FI177" s="750"/>
      <c r="FJ177" s="750"/>
      <c r="FK177" s="750"/>
      <c r="FL177" s="750"/>
      <c r="FM177" s="750"/>
      <c r="FN177" s="750"/>
      <c r="FO177" s="750"/>
      <c r="FP177" s="750"/>
      <c r="FQ177" s="750"/>
      <c r="FR177" s="750"/>
      <c r="FS177" s="750"/>
      <c r="FT177" s="750"/>
      <c r="FU177" s="750"/>
      <c r="FV177" s="750"/>
      <c r="FW177" s="750"/>
      <c r="FX177" s="750"/>
      <c r="FY177" s="750"/>
      <c r="FZ177" s="750"/>
      <c r="GA177" s="750"/>
      <c r="GB177" s="750"/>
      <c r="GC177" s="750"/>
      <c r="GD177" s="750"/>
      <c r="GE177" s="750"/>
      <c r="GF177" s="750"/>
      <c r="GG177" s="750"/>
      <c r="GH177" s="750"/>
      <c r="GI177" s="750"/>
      <c r="GJ177" s="750"/>
      <c r="GK177" s="750"/>
      <c r="GL177" s="750"/>
      <c r="GM177" s="750"/>
      <c r="GN177" s="750"/>
      <c r="GO177" s="750"/>
      <c r="GP177" s="750"/>
      <c r="GQ177" s="750"/>
      <c r="GR177" s="750"/>
      <c r="GS177" s="750"/>
      <c r="GT177" s="750"/>
      <c r="GU177" s="750"/>
      <c r="GV177" s="750"/>
      <c r="GW177" s="750"/>
      <c r="GX177" s="750"/>
      <c r="GY177" s="750"/>
      <c r="GZ177" s="750"/>
      <c r="HA177" s="750"/>
      <c r="HB177" s="750"/>
      <c r="HC177" s="750"/>
      <c r="HD177" s="750"/>
      <c r="HE177" s="750"/>
      <c r="HF177" s="750"/>
      <c r="HG177" s="750"/>
      <c r="HH177" s="750"/>
      <c r="HI177" s="750"/>
      <c r="HJ177" s="750"/>
      <c r="HK177" s="750"/>
      <c r="HL177" s="750"/>
      <c r="HM177" s="750"/>
      <c r="HN177" s="750"/>
      <c r="HO177" s="750"/>
      <c r="HP177" s="750"/>
      <c r="HQ177" s="750"/>
      <c r="HR177" s="750"/>
      <c r="HS177" s="750"/>
      <c r="HT177" s="750"/>
      <c r="HU177" s="750"/>
      <c r="HV177" s="750"/>
      <c r="HW177" s="750"/>
      <c r="HX177" s="750"/>
      <c r="HY177" s="750"/>
      <c r="HZ177" s="750"/>
      <c r="IA177" s="750"/>
      <c r="IB177" s="750"/>
      <c r="IC177" s="750"/>
      <c r="ID177" s="750"/>
      <c r="IE177" s="750"/>
      <c r="IF177" s="750"/>
      <c r="IG177" s="750"/>
      <c r="IH177" s="750"/>
    </row>
    <row r="178" spans="1:242" ht="35.25" customHeight="1">
      <c r="A178" s="609"/>
      <c r="B178" s="609" t="s">
        <v>427</v>
      </c>
      <c r="C178" s="771" t="s">
        <v>141</v>
      </c>
      <c r="D178" s="785"/>
      <c r="E178" s="785" t="s">
        <v>118</v>
      </c>
      <c r="F178" s="780" t="s">
        <v>428</v>
      </c>
      <c r="G178" s="612" t="s">
        <v>558</v>
      </c>
      <c r="H178" s="572"/>
      <c r="I178" s="610" t="s">
        <v>80</v>
      </c>
      <c r="J178" s="610" t="s">
        <v>80</v>
      </c>
      <c r="K178" s="1008" t="s">
        <v>592</v>
      </c>
      <c r="L178" s="1032" t="s">
        <v>593</v>
      </c>
      <c r="M178" s="822"/>
      <c r="N178" s="971"/>
      <c r="O178" s="971">
        <v>24</v>
      </c>
      <c r="P178" s="1123"/>
      <c r="Q178" s="1156" t="s">
        <v>615</v>
      </c>
      <c r="R178" s="1156" t="s">
        <v>617</v>
      </c>
      <c r="S178" s="1186">
        <v>1</v>
      </c>
      <c r="T178" s="1187" t="s">
        <v>171</v>
      </c>
      <c r="U178" s="1187"/>
      <c r="V178" s="1187"/>
      <c r="W178" s="1178">
        <v>1</v>
      </c>
      <c r="X178" s="1181" t="s">
        <v>174</v>
      </c>
      <c r="Y178" s="1181" t="s">
        <v>172</v>
      </c>
      <c r="Z178" s="1181" t="s">
        <v>238</v>
      </c>
      <c r="AA178" s="925">
        <v>1</v>
      </c>
      <c r="AB178" s="923" t="s">
        <v>174</v>
      </c>
      <c r="AC178" s="923" t="s">
        <v>172</v>
      </c>
      <c r="AD178" s="923" t="s">
        <v>238</v>
      </c>
      <c r="AE178" s="651">
        <v>1</v>
      </c>
      <c r="AF178" s="649" t="s">
        <v>174</v>
      </c>
      <c r="AG178" s="649" t="s">
        <v>172</v>
      </c>
      <c r="AH178" s="649" t="s">
        <v>238</v>
      </c>
      <c r="AI178" s="875" t="s">
        <v>546</v>
      </c>
    </row>
    <row r="179" spans="1:242" ht="35.25" customHeight="1">
      <c r="A179" s="657"/>
      <c r="B179" s="657" t="s">
        <v>430</v>
      </c>
      <c r="C179" s="804" t="s">
        <v>429</v>
      </c>
      <c r="D179" s="842" t="s">
        <v>499</v>
      </c>
      <c r="E179" s="910" t="s">
        <v>115</v>
      </c>
      <c r="F179" s="805" t="s">
        <v>432</v>
      </c>
      <c r="G179" s="612" t="s">
        <v>558</v>
      </c>
      <c r="H179" s="654"/>
      <c r="I179" s="658" t="s">
        <v>39</v>
      </c>
      <c r="J179" s="658" t="s">
        <v>39</v>
      </c>
      <c r="K179" s="1007" t="s">
        <v>442</v>
      </c>
      <c r="L179" s="970">
        <v>80</v>
      </c>
      <c r="M179" s="822"/>
      <c r="N179" s="977"/>
      <c r="O179" s="949">
        <v>12</v>
      </c>
      <c r="P179" s="1135"/>
      <c r="Q179" s="1156" t="s">
        <v>615</v>
      </c>
      <c r="R179" s="1159" t="s">
        <v>616</v>
      </c>
      <c r="S179" s="1190">
        <v>1</v>
      </c>
      <c r="T179" s="1191" t="s">
        <v>174</v>
      </c>
      <c r="U179" s="1191" t="s">
        <v>257</v>
      </c>
      <c r="V179" s="1191"/>
      <c r="W179" s="1192">
        <v>1</v>
      </c>
      <c r="X179" s="1193" t="s">
        <v>174</v>
      </c>
      <c r="Y179" s="1193" t="s">
        <v>257</v>
      </c>
      <c r="Z179" s="1193"/>
      <c r="AA179" s="1029">
        <v>1</v>
      </c>
      <c r="AB179" s="924" t="s">
        <v>174</v>
      </c>
      <c r="AC179" s="924" t="s">
        <v>257</v>
      </c>
      <c r="AD179" s="924"/>
      <c r="AE179" s="659">
        <v>1</v>
      </c>
      <c r="AF179" s="661" t="s">
        <v>174</v>
      </c>
      <c r="AG179" s="661" t="s">
        <v>257</v>
      </c>
      <c r="AH179" s="661"/>
      <c r="AI179" s="875" t="s">
        <v>547</v>
      </c>
      <c r="AJ179" s="764"/>
      <c r="AK179" s="764"/>
      <c r="AL179" s="764"/>
      <c r="AM179" s="764"/>
      <c r="AN179" s="764"/>
      <c r="AO179" s="764"/>
      <c r="AP179" s="764"/>
      <c r="AQ179" s="764"/>
      <c r="AR179" s="764"/>
      <c r="AS179" s="764"/>
      <c r="AT179" s="764"/>
      <c r="AU179" s="764"/>
      <c r="AV179" s="764"/>
      <c r="AW179" s="764"/>
      <c r="AX179" s="764"/>
      <c r="AY179" s="764"/>
      <c r="AZ179" s="764"/>
      <c r="BA179" s="764"/>
      <c r="BB179" s="764"/>
      <c r="BC179" s="764"/>
      <c r="BD179" s="764"/>
      <c r="BE179" s="764"/>
      <c r="BF179" s="764"/>
      <c r="BG179" s="764"/>
      <c r="BH179" s="764"/>
      <c r="BI179" s="764"/>
      <c r="BJ179" s="764"/>
      <c r="BK179" s="764"/>
      <c r="BL179" s="764"/>
      <c r="BM179" s="764"/>
      <c r="BN179" s="764"/>
      <c r="BO179" s="764"/>
      <c r="BP179" s="764"/>
      <c r="BQ179" s="764"/>
      <c r="BR179" s="764"/>
      <c r="BS179" s="764"/>
      <c r="BT179" s="764"/>
      <c r="BU179" s="764"/>
      <c r="BV179" s="764"/>
      <c r="BW179" s="764"/>
      <c r="BX179" s="764"/>
      <c r="BY179" s="764"/>
      <c r="BZ179" s="764"/>
      <c r="CA179" s="764"/>
      <c r="CB179" s="764"/>
      <c r="CC179" s="764"/>
      <c r="CD179" s="764"/>
      <c r="CE179" s="764"/>
      <c r="CF179" s="764"/>
      <c r="CG179" s="764"/>
      <c r="CH179" s="764"/>
      <c r="CI179" s="764"/>
      <c r="CJ179" s="764"/>
      <c r="CK179" s="764"/>
      <c r="CL179" s="764"/>
      <c r="CM179" s="764"/>
      <c r="CN179" s="764"/>
      <c r="CO179" s="764"/>
      <c r="CP179" s="764"/>
      <c r="CQ179" s="764"/>
      <c r="CR179" s="764"/>
      <c r="CS179" s="764"/>
      <c r="CT179" s="764"/>
      <c r="CU179" s="764"/>
      <c r="CV179" s="764"/>
      <c r="CW179" s="764"/>
      <c r="CX179" s="764"/>
      <c r="CY179" s="764"/>
      <c r="CZ179" s="764"/>
      <c r="DA179" s="764"/>
      <c r="DB179" s="764"/>
      <c r="DC179" s="764"/>
      <c r="DD179" s="764"/>
      <c r="DE179" s="764"/>
      <c r="DF179" s="764"/>
      <c r="DG179" s="764"/>
      <c r="DH179" s="764"/>
      <c r="DI179" s="764"/>
      <c r="DJ179" s="764"/>
      <c r="DK179" s="764"/>
      <c r="DL179" s="764"/>
      <c r="DM179" s="764"/>
      <c r="DN179" s="764"/>
      <c r="DO179" s="764"/>
      <c r="DP179" s="764"/>
      <c r="DQ179" s="764"/>
      <c r="DR179" s="764"/>
      <c r="DS179" s="764"/>
      <c r="DT179" s="764"/>
      <c r="DU179" s="764"/>
      <c r="DV179" s="764"/>
      <c r="DW179" s="764"/>
      <c r="DX179" s="764"/>
      <c r="DY179" s="764"/>
      <c r="DZ179" s="764"/>
      <c r="EA179" s="764"/>
      <c r="EB179" s="764"/>
      <c r="EC179" s="764"/>
      <c r="ED179" s="764"/>
      <c r="EE179" s="764"/>
      <c r="EF179" s="764"/>
      <c r="EG179" s="764"/>
      <c r="EH179" s="764"/>
      <c r="EI179" s="764"/>
      <c r="EJ179" s="764"/>
      <c r="EK179" s="764"/>
      <c r="EL179" s="764"/>
      <c r="EM179" s="764"/>
      <c r="EN179" s="764"/>
      <c r="EO179" s="764"/>
      <c r="EP179" s="764"/>
      <c r="EQ179" s="764"/>
      <c r="ER179" s="764"/>
      <c r="ES179" s="764"/>
      <c r="ET179" s="764"/>
      <c r="EU179" s="764"/>
      <c r="EV179" s="764"/>
      <c r="EW179" s="764"/>
      <c r="EX179" s="764"/>
      <c r="EY179" s="764"/>
      <c r="EZ179" s="764"/>
      <c r="FA179" s="764"/>
      <c r="FB179" s="764"/>
      <c r="FC179" s="764"/>
      <c r="FD179" s="764"/>
      <c r="FE179" s="764"/>
      <c r="FF179" s="764"/>
      <c r="FG179" s="764"/>
      <c r="FH179" s="764"/>
      <c r="FI179" s="764"/>
      <c r="FJ179" s="764"/>
      <c r="FK179" s="764"/>
      <c r="FL179" s="764"/>
      <c r="FM179" s="764"/>
      <c r="FN179" s="764"/>
      <c r="FO179" s="764"/>
      <c r="FP179" s="764"/>
      <c r="FQ179" s="764"/>
      <c r="FR179" s="764"/>
      <c r="FS179" s="764"/>
      <c r="FT179" s="764"/>
      <c r="FU179" s="764"/>
      <c r="FV179" s="764"/>
      <c r="FW179" s="764"/>
      <c r="FX179" s="764"/>
      <c r="FY179" s="764"/>
      <c r="FZ179" s="764"/>
      <c r="GA179" s="764"/>
      <c r="GB179" s="764"/>
      <c r="GC179" s="764"/>
      <c r="GD179" s="764"/>
      <c r="GE179" s="764"/>
      <c r="GF179" s="764"/>
      <c r="GG179" s="764"/>
      <c r="GH179" s="764"/>
      <c r="GI179" s="764"/>
      <c r="GJ179" s="764"/>
      <c r="GK179" s="764"/>
      <c r="GL179" s="764"/>
      <c r="GM179" s="764"/>
      <c r="GN179" s="764"/>
      <c r="GO179" s="764"/>
      <c r="GP179" s="764"/>
      <c r="GQ179" s="764"/>
      <c r="GR179" s="764"/>
      <c r="GS179" s="764"/>
      <c r="GT179" s="764"/>
      <c r="GU179" s="764"/>
      <c r="GV179" s="764"/>
      <c r="GW179" s="764"/>
      <c r="GX179" s="764"/>
      <c r="GY179" s="764"/>
      <c r="GZ179" s="764"/>
      <c r="HA179" s="764"/>
      <c r="HB179" s="764"/>
      <c r="HC179" s="764"/>
      <c r="HD179" s="764"/>
      <c r="HE179" s="764"/>
      <c r="HF179" s="764"/>
      <c r="HG179" s="764"/>
      <c r="HH179" s="764"/>
      <c r="HI179" s="764"/>
      <c r="HJ179" s="764"/>
      <c r="HK179" s="764"/>
      <c r="HL179" s="764"/>
      <c r="HM179" s="764"/>
      <c r="HN179" s="764"/>
      <c r="HO179" s="764"/>
      <c r="HP179" s="764"/>
      <c r="HQ179" s="764"/>
      <c r="HR179" s="764"/>
      <c r="HS179" s="764"/>
      <c r="HT179" s="764"/>
      <c r="HU179" s="764"/>
      <c r="HV179" s="764"/>
      <c r="HW179" s="764"/>
      <c r="HX179" s="764"/>
      <c r="HY179" s="764"/>
      <c r="HZ179" s="764"/>
      <c r="IA179" s="764"/>
      <c r="IB179" s="764"/>
      <c r="IC179" s="764"/>
      <c r="ID179" s="764"/>
      <c r="IE179" s="764"/>
      <c r="IF179" s="764"/>
      <c r="IG179" s="764"/>
      <c r="IH179" s="764"/>
    </row>
    <row r="180" spans="1:242" ht="35.25" customHeight="1">
      <c r="A180" s="657"/>
      <c r="B180" s="657" t="s">
        <v>431</v>
      </c>
      <c r="C180" s="804" t="s">
        <v>340</v>
      </c>
      <c r="D180" s="842" t="s">
        <v>504</v>
      </c>
      <c r="E180" s="785" t="s">
        <v>118</v>
      </c>
      <c r="F180" s="805" t="s">
        <v>439</v>
      </c>
      <c r="G180" s="831" t="s">
        <v>128</v>
      </c>
      <c r="H180" s="654"/>
      <c r="I180" s="658" t="s">
        <v>80</v>
      </c>
      <c r="J180" s="658" t="s">
        <v>80</v>
      </c>
      <c r="K180" s="970" t="s">
        <v>555</v>
      </c>
      <c r="L180" s="970">
        <v>70</v>
      </c>
      <c r="M180" s="822"/>
      <c r="N180" s="977"/>
      <c r="O180" s="977">
        <v>20</v>
      </c>
      <c r="P180" s="1135"/>
      <c r="Q180" s="1156" t="s">
        <v>630</v>
      </c>
      <c r="R180" s="1156" t="s">
        <v>622</v>
      </c>
      <c r="S180" s="1188">
        <v>1</v>
      </c>
      <c r="T180" s="1189" t="s">
        <v>171</v>
      </c>
      <c r="U180" s="1189" t="s">
        <v>177</v>
      </c>
      <c r="V180" s="1189"/>
      <c r="W180" s="1192">
        <v>1</v>
      </c>
      <c r="X180" s="1193" t="s">
        <v>174</v>
      </c>
      <c r="Y180" s="1193" t="s">
        <v>172</v>
      </c>
      <c r="Z180" s="1193" t="s">
        <v>242</v>
      </c>
      <c r="AA180" s="1029">
        <v>1</v>
      </c>
      <c r="AB180" s="924" t="s">
        <v>174</v>
      </c>
      <c r="AC180" s="924" t="s">
        <v>255</v>
      </c>
      <c r="AD180" s="924" t="s">
        <v>280</v>
      </c>
      <c r="AE180" s="659">
        <v>1</v>
      </c>
      <c r="AF180" s="661" t="s">
        <v>174</v>
      </c>
      <c r="AG180" s="661" t="s">
        <v>255</v>
      </c>
      <c r="AH180" s="661" t="s">
        <v>280</v>
      </c>
      <c r="AI180" s="875" t="s">
        <v>549</v>
      </c>
      <c r="AJ180" s="764"/>
      <c r="AK180" s="764"/>
      <c r="AL180" s="764"/>
      <c r="AM180" s="764"/>
      <c r="AN180" s="764"/>
      <c r="AO180" s="764"/>
      <c r="AP180" s="764"/>
      <c r="AQ180" s="764"/>
      <c r="AR180" s="764"/>
      <c r="AS180" s="764"/>
      <c r="AT180" s="764"/>
      <c r="AU180" s="764"/>
      <c r="AV180" s="764"/>
      <c r="AW180" s="764"/>
      <c r="AX180" s="764"/>
      <c r="AY180" s="764"/>
      <c r="AZ180" s="764"/>
      <c r="BA180" s="764"/>
      <c r="BB180" s="764"/>
      <c r="BC180" s="764"/>
      <c r="BD180" s="764"/>
      <c r="BE180" s="764"/>
      <c r="BF180" s="764"/>
      <c r="BG180" s="764"/>
      <c r="BH180" s="764"/>
      <c r="BI180" s="764"/>
      <c r="BJ180" s="764"/>
      <c r="BK180" s="764"/>
      <c r="BL180" s="764"/>
      <c r="BM180" s="764"/>
      <c r="BN180" s="764"/>
      <c r="BO180" s="764"/>
      <c r="BP180" s="764"/>
      <c r="BQ180" s="764"/>
      <c r="BR180" s="764"/>
      <c r="BS180" s="764"/>
      <c r="BT180" s="764"/>
      <c r="BU180" s="764"/>
      <c r="BV180" s="764"/>
      <c r="BW180" s="764"/>
      <c r="BX180" s="764"/>
      <c r="BY180" s="764"/>
      <c r="BZ180" s="764"/>
      <c r="CA180" s="764"/>
      <c r="CB180" s="764"/>
      <c r="CC180" s="764"/>
      <c r="CD180" s="764"/>
      <c r="CE180" s="764"/>
      <c r="CF180" s="764"/>
      <c r="CG180" s="764"/>
      <c r="CH180" s="764"/>
      <c r="CI180" s="764"/>
      <c r="CJ180" s="764"/>
      <c r="CK180" s="764"/>
      <c r="CL180" s="764"/>
      <c r="CM180" s="764"/>
      <c r="CN180" s="764"/>
      <c r="CO180" s="764"/>
      <c r="CP180" s="764"/>
      <c r="CQ180" s="764"/>
      <c r="CR180" s="764"/>
      <c r="CS180" s="764"/>
      <c r="CT180" s="764"/>
      <c r="CU180" s="764"/>
      <c r="CV180" s="764"/>
      <c r="CW180" s="764"/>
      <c r="CX180" s="764"/>
      <c r="CY180" s="764"/>
      <c r="CZ180" s="764"/>
      <c r="DA180" s="764"/>
      <c r="DB180" s="764"/>
      <c r="DC180" s="764"/>
      <c r="DD180" s="764"/>
      <c r="DE180" s="764"/>
      <c r="DF180" s="764"/>
      <c r="DG180" s="764"/>
      <c r="DH180" s="764"/>
      <c r="DI180" s="764"/>
      <c r="DJ180" s="764"/>
      <c r="DK180" s="764"/>
      <c r="DL180" s="764"/>
      <c r="DM180" s="764"/>
      <c r="DN180" s="764"/>
      <c r="DO180" s="764"/>
      <c r="DP180" s="764"/>
      <c r="DQ180" s="764"/>
      <c r="DR180" s="764"/>
      <c r="DS180" s="764"/>
      <c r="DT180" s="764"/>
      <c r="DU180" s="764"/>
      <c r="DV180" s="764"/>
      <c r="DW180" s="764"/>
      <c r="DX180" s="764"/>
      <c r="DY180" s="764"/>
      <c r="DZ180" s="764"/>
      <c r="EA180" s="764"/>
      <c r="EB180" s="764"/>
      <c r="EC180" s="764"/>
      <c r="ED180" s="764"/>
      <c r="EE180" s="764"/>
      <c r="EF180" s="764"/>
      <c r="EG180" s="764"/>
      <c r="EH180" s="764"/>
      <c r="EI180" s="764"/>
      <c r="EJ180" s="764"/>
      <c r="EK180" s="764"/>
      <c r="EL180" s="764"/>
      <c r="EM180" s="764"/>
      <c r="EN180" s="764"/>
      <c r="EO180" s="764"/>
      <c r="EP180" s="764"/>
      <c r="EQ180" s="764"/>
      <c r="ER180" s="764"/>
      <c r="ES180" s="764"/>
      <c r="ET180" s="764"/>
      <c r="EU180" s="764"/>
      <c r="EV180" s="764"/>
      <c r="EW180" s="764"/>
      <c r="EX180" s="764"/>
      <c r="EY180" s="764"/>
      <c r="EZ180" s="764"/>
      <c r="FA180" s="764"/>
      <c r="FB180" s="764"/>
      <c r="FC180" s="764"/>
      <c r="FD180" s="764"/>
      <c r="FE180" s="764"/>
      <c r="FF180" s="764"/>
      <c r="FG180" s="764"/>
      <c r="FH180" s="764"/>
      <c r="FI180" s="764"/>
      <c r="FJ180" s="764"/>
      <c r="FK180" s="764"/>
      <c r="FL180" s="764"/>
      <c r="FM180" s="764"/>
      <c r="FN180" s="764"/>
      <c r="FO180" s="764"/>
      <c r="FP180" s="764"/>
      <c r="FQ180" s="764"/>
      <c r="FR180" s="764"/>
      <c r="FS180" s="764"/>
      <c r="FT180" s="764"/>
      <c r="FU180" s="764"/>
      <c r="FV180" s="764"/>
      <c r="FW180" s="764"/>
      <c r="FX180" s="764"/>
      <c r="FY180" s="764"/>
      <c r="FZ180" s="764"/>
      <c r="GA180" s="764"/>
      <c r="GB180" s="764"/>
      <c r="GC180" s="764"/>
      <c r="GD180" s="764"/>
      <c r="GE180" s="764"/>
      <c r="GF180" s="764"/>
      <c r="GG180" s="764"/>
      <c r="GH180" s="764"/>
      <c r="GI180" s="764"/>
      <c r="GJ180" s="764"/>
      <c r="GK180" s="764"/>
      <c r="GL180" s="764"/>
      <c r="GM180" s="764"/>
      <c r="GN180" s="764"/>
      <c r="GO180" s="764"/>
      <c r="GP180" s="764"/>
      <c r="GQ180" s="764"/>
      <c r="GR180" s="764"/>
      <c r="GS180" s="764"/>
      <c r="GT180" s="764"/>
      <c r="GU180" s="764"/>
      <c r="GV180" s="764"/>
      <c r="GW180" s="764"/>
      <c r="GX180" s="764"/>
      <c r="GY180" s="764"/>
      <c r="GZ180" s="764"/>
      <c r="HA180" s="764"/>
      <c r="HB180" s="764"/>
      <c r="HC180" s="764"/>
      <c r="HD180" s="764"/>
      <c r="HE180" s="764"/>
      <c r="HF180" s="764"/>
      <c r="HG180" s="764"/>
      <c r="HH180" s="764"/>
      <c r="HI180" s="764"/>
      <c r="HJ180" s="764"/>
      <c r="HK180" s="764"/>
      <c r="HL180" s="764"/>
      <c r="HM180" s="764"/>
      <c r="HN180" s="764"/>
      <c r="HO180" s="764"/>
      <c r="HP180" s="764"/>
      <c r="HQ180" s="764"/>
      <c r="HR180" s="764"/>
      <c r="HS180" s="764"/>
      <c r="HT180" s="764"/>
      <c r="HU180" s="764"/>
      <c r="HV180" s="764"/>
      <c r="HW180" s="764"/>
      <c r="HX180" s="764"/>
      <c r="HY180" s="764"/>
      <c r="HZ180" s="764"/>
      <c r="IA180" s="764"/>
      <c r="IB180" s="764"/>
      <c r="IC180" s="764"/>
      <c r="ID180" s="764"/>
      <c r="IE180" s="764"/>
      <c r="IF180" s="764"/>
      <c r="IG180" s="764"/>
      <c r="IH180" s="764"/>
    </row>
    <row r="181" spans="1:242" ht="30.75" customHeight="1">
      <c r="A181" s="648" t="s">
        <v>411</v>
      </c>
      <c r="B181" s="648" t="s">
        <v>414</v>
      </c>
      <c r="C181" s="660" t="s">
        <v>412</v>
      </c>
      <c r="D181" s="648" t="s">
        <v>500</v>
      </c>
      <c r="E181" s="917"/>
      <c r="F181" s="608"/>
      <c r="G181" s="567"/>
      <c r="H181" s="606"/>
      <c r="I181" s="1012">
        <f>+I182+I$164</f>
        <v>30</v>
      </c>
      <c r="J181" s="1012">
        <f>+J182+J$164</f>
        <v>30</v>
      </c>
      <c r="K181" s="826"/>
      <c r="L181" s="826"/>
      <c r="M181" s="826"/>
      <c r="N181" s="984"/>
      <c r="O181" s="984"/>
      <c r="P181" s="1107"/>
      <c r="Q181" s="966"/>
      <c r="R181" s="966"/>
      <c r="S181" s="768"/>
      <c r="T181" s="607"/>
      <c r="U181" s="607"/>
      <c r="V181" s="607"/>
      <c r="W181" s="607"/>
      <c r="X181" s="607"/>
      <c r="Y181" s="607"/>
      <c r="Z181" s="607"/>
      <c r="AA181" s="607"/>
      <c r="AB181" s="607"/>
      <c r="AC181" s="607"/>
      <c r="AD181" s="607"/>
      <c r="AE181" s="607"/>
      <c r="AF181" s="607"/>
      <c r="AG181" s="607"/>
      <c r="AH181" s="607"/>
      <c r="AI181" s="881"/>
    </row>
    <row r="182" spans="1:242" s="751" customFormat="1" ht="36" customHeight="1">
      <c r="A182" s="664" t="s">
        <v>423</v>
      </c>
      <c r="B182" s="664" t="s">
        <v>424</v>
      </c>
      <c r="C182" s="665" t="s">
        <v>420</v>
      </c>
      <c r="D182" s="841"/>
      <c r="E182" s="908" t="s">
        <v>118</v>
      </c>
      <c r="F182" s="665"/>
      <c r="G182" s="667"/>
      <c r="H182" s="664"/>
      <c r="I182" s="806">
        <f>+I183+I185+I184</f>
        <v>8</v>
      </c>
      <c r="J182" s="806">
        <f>+J183+J185+J184</f>
        <v>8</v>
      </c>
      <c r="K182" s="821"/>
      <c r="L182" s="821"/>
      <c r="M182" s="821"/>
      <c r="N182" s="963"/>
      <c r="O182" s="963"/>
      <c r="P182" s="1126"/>
      <c r="Q182" s="1150"/>
      <c r="R182" s="1150"/>
      <c r="S182" s="1141"/>
      <c r="T182" s="671"/>
      <c r="U182" s="671"/>
      <c r="V182" s="671"/>
      <c r="W182" s="670"/>
      <c r="X182" s="671"/>
      <c r="Y182" s="671"/>
      <c r="Z182" s="671"/>
      <c r="AA182" s="670"/>
      <c r="AB182" s="671"/>
      <c r="AC182" s="671"/>
      <c r="AD182" s="671"/>
      <c r="AE182" s="670"/>
      <c r="AF182" s="671"/>
      <c r="AG182" s="671"/>
      <c r="AH182" s="671"/>
      <c r="AI182" s="874"/>
      <c r="AJ182" s="750"/>
      <c r="AK182" s="750"/>
      <c r="AL182" s="750"/>
      <c r="AM182" s="750"/>
      <c r="AN182" s="750"/>
      <c r="AO182" s="750"/>
      <c r="AP182" s="750"/>
      <c r="AQ182" s="750"/>
      <c r="AR182" s="750"/>
      <c r="AS182" s="750"/>
      <c r="AT182" s="750"/>
      <c r="AU182" s="750"/>
      <c r="AV182" s="750"/>
      <c r="AW182" s="750"/>
      <c r="AX182" s="750"/>
      <c r="AY182" s="750"/>
      <c r="AZ182" s="750"/>
      <c r="BA182" s="750"/>
      <c r="BB182" s="750"/>
      <c r="BC182" s="750"/>
      <c r="BD182" s="750"/>
      <c r="BE182" s="750"/>
      <c r="BF182" s="750"/>
      <c r="BG182" s="750"/>
      <c r="BH182" s="750"/>
      <c r="BI182" s="750"/>
      <c r="BJ182" s="750"/>
      <c r="BK182" s="750"/>
      <c r="BL182" s="750"/>
      <c r="BM182" s="750"/>
      <c r="BN182" s="750"/>
      <c r="BO182" s="750"/>
      <c r="BP182" s="750"/>
      <c r="BQ182" s="750"/>
      <c r="BR182" s="750"/>
      <c r="BS182" s="750"/>
      <c r="BT182" s="750"/>
      <c r="BU182" s="750"/>
      <c r="BV182" s="750"/>
      <c r="BW182" s="750"/>
      <c r="BX182" s="750"/>
      <c r="BY182" s="750"/>
      <c r="BZ182" s="750"/>
      <c r="CA182" s="750"/>
      <c r="CB182" s="750"/>
      <c r="CC182" s="750"/>
      <c r="CD182" s="750"/>
      <c r="CE182" s="750"/>
      <c r="CF182" s="750"/>
      <c r="CG182" s="750"/>
      <c r="CH182" s="750"/>
      <c r="CI182" s="750"/>
      <c r="CJ182" s="750"/>
      <c r="CK182" s="750"/>
      <c r="CL182" s="750"/>
      <c r="CM182" s="750"/>
      <c r="CN182" s="750"/>
      <c r="CO182" s="750"/>
      <c r="CP182" s="750"/>
      <c r="CQ182" s="750"/>
      <c r="CR182" s="750"/>
      <c r="CS182" s="750"/>
      <c r="CT182" s="750"/>
      <c r="CU182" s="750"/>
      <c r="CV182" s="750"/>
      <c r="CW182" s="750"/>
      <c r="CX182" s="750"/>
      <c r="CY182" s="750"/>
      <c r="CZ182" s="750"/>
      <c r="DA182" s="750"/>
      <c r="DB182" s="750"/>
      <c r="DC182" s="750"/>
      <c r="DD182" s="750"/>
      <c r="DE182" s="750"/>
      <c r="DF182" s="750"/>
      <c r="DG182" s="750"/>
      <c r="DH182" s="750"/>
      <c r="DI182" s="750"/>
      <c r="DJ182" s="750"/>
      <c r="DK182" s="750"/>
      <c r="DL182" s="750"/>
      <c r="DM182" s="750"/>
      <c r="DN182" s="750"/>
      <c r="DO182" s="750"/>
      <c r="DP182" s="750"/>
      <c r="DQ182" s="750"/>
      <c r="DR182" s="750"/>
      <c r="DS182" s="750"/>
      <c r="DT182" s="750"/>
      <c r="DU182" s="750"/>
      <c r="DV182" s="750"/>
      <c r="DW182" s="750"/>
      <c r="DX182" s="750"/>
      <c r="DY182" s="750"/>
      <c r="DZ182" s="750"/>
      <c r="EA182" s="750"/>
      <c r="EB182" s="750"/>
      <c r="EC182" s="750"/>
      <c r="ED182" s="750"/>
      <c r="EE182" s="750"/>
      <c r="EF182" s="750"/>
      <c r="EG182" s="750"/>
      <c r="EH182" s="750"/>
      <c r="EI182" s="750"/>
      <c r="EJ182" s="750"/>
      <c r="EK182" s="750"/>
      <c r="EL182" s="750"/>
      <c r="EM182" s="750"/>
      <c r="EN182" s="750"/>
      <c r="EO182" s="750"/>
      <c r="EP182" s="750"/>
      <c r="EQ182" s="750"/>
      <c r="ER182" s="750"/>
      <c r="ES182" s="750"/>
      <c r="ET182" s="750"/>
      <c r="EU182" s="750"/>
      <c r="EV182" s="750"/>
      <c r="EW182" s="750"/>
      <c r="EX182" s="750"/>
      <c r="EY182" s="750"/>
      <c r="EZ182" s="750"/>
      <c r="FA182" s="750"/>
      <c r="FB182" s="750"/>
      <c r="FC182" s="750"/>
      <c r="FD182" s="750"/>
      <c r="FE182" s="750"/>
      <c r="FF182" s="750"/>
      <c r="FG182" s="750"/>
      <c r="FH182" s="750"/>
      <c r="FI182" s="750"/>
      <c r="FJ182" s="750"/>
      <c r="FK182" s="750"/>
      <c r="FL182" s="750"/>
      <c r="FM182" s="750"/>
      <c r="FN182" s="750"/>
      <c r="FO182" s="750"/>
      <c r="FP182" s="750"/>
      <c r="FQ182" s="750"/>
      <c r="FR182" s="750"/>
      <c r="FS182" s="750"/>
      <c r="FT182" s="750"/>
      <c r="FU182" s="750"/>
      <c r="FV182" s="750"/>
      <c r="FW182" s="750"/>
      <c r="FX182" s="750"/>
      <c r="FY182" s="750"/>
      <c r="FZ182" s="750"/>
      <c r="GA182" s="750"/>
      <c r="GB182" s="750"/>
      <c r="GC182" s="750"/>
      <c r="GD182" s="750"/>
      <c r="GE182" s="750"/>
      <c r="GF182" s="750"/>
      <c r="GG182" s="750"/>
      <c r="GH182" s="750"/>
      <c r="GI182" s="750"/>
      <c r="GJ182" s="750"/>
      <c r="GK182" s="750"/>
      <c r="GL182" s="750"/>
      <c r="GM182" s="750"/>
      <c r="GN182" s="750"/>
      <c r="GO182" s="750"/>
      <c r="GP182" s="750"/>
      <c r="GQ182" s="750"/>
      <c r="GR182" s="750"/>
      <c r="GS182" s="750"/>
      <c r="GT182" s="750"/>
      <c r="GU182" s="750"/>
      <c r="GV182" s="750"/>
      <c r="GW182" s="750"/>
      <c r="GX182" s="750"/>
      <c r="GY182" s="750"/>
      <c r="GZ182" s="750"/>
      <c r="HA182" s="750"/>
      <c r="HB182" s="750"/>
      <c r="HC182" s="750"/>
      <c r="HD182" s="750"/>
      <c r="HE182" s="750"/>
      <c r="HF182" s="750"/>
      <c r="HG182" s="750"/>
      <c r="HH182" s="750"/>
      <c r="HI182" s="750"/>
      <c r="HJ182" s="750"/>
      <c r="HK182" s="750"/>
      <c r="HL182" s="750"/>
      <c r="HM182" s="750"/>
      <c r="HN182" s="750"/>
      <c r="HO182" s="750"/>
      <c r="HP182" s="750"/>
      <c r="HQ182" s="750"/>
      <c r="HR182" s="750"/>
      <c r="HS182" s="750"/>
      <c r="HT182" s="750"/>
      <c r="HU182" s="750"/>
      <c r="HV182" s="750"/>
      <c r="HW182" s="750"/>
      <c r="HX182" s="750"/>
      <c r="HY182" s="750"/>
      <c r="HZ182" s="750"/>
      <c r="IA182" s="750"/>
      <c r="IB182" s="750"/>
      <c r="IC182" s="750"/>
      <c r="ID182" s="750"/>
      <c r="IE182" s="750"/>
      <c r="IF182" s="750"/>
      <c r="IG182" s="750"/>
      <c r="IH182" s="750"/>
    </row>
    <row r="183" spans="1:242" s="1009" customFormat="1" ht="35.25" customHeight="1">
      <c r="A183" s="609" t="str">
        <f>IF(A178="","",A178)</f>
        <v/>
      </c>
      <c r="B183" s="609" t="str">
        <f t="shared" ref="B183:AI184" si="7">IF(B178="","",B178)</f>
        <v>LLA6G6A</v>
      </c>
      <c r="C183" s="771" t="str">
        <f t="shared" si="7"/>
        <v>Grammaire de la langue française 2</v>
      </c>
      <c r="D183" s="785" t="str">
        <f t="shared" si="7"/>
        <v/>
      </c>
      <c r="E183" s="785" t="str">
        <f t="shared" si="7"/>
        <v>UE de spécialisation</v>
      </c>
      <c r="F183" s="780" t="str">
        <f t="shared" si="7"/>
        <v>L3 Lettres parcours MEEF1 et MEEF 2</v>
      </c>
      <c r="G183" s="612" t="str">
        <f t="shared" si="7"/>
        <v>LETTRES</v>
      </c>
      <c r="H183" s="572" t="str">
        <f t="shared" ref="H183" si="8">IF(H178="","",H178)</f>
        <v/>
      </c>
      <c r="I183" s="610" t="str">
        <f t="shared" si="7"/>
        <v>3</v>
      </c>
      <c r="J183" s="610" t="str">
        <f t="shared" si="7"/>
        <v>3</v>
      </c>
      <c r="K183" s="1008" t="str">
        <f t="shared" si="7"/>
        <v>VERON Laélia</v>
      </c>
      <c r="L183" s="1032" t="str">
        <f t="shared" si="7"/>
        <v>07 et 09</v>
      </c>
      <c r="M183" s="822"/>
      <c r="N183" s="971" t="str">
        <f t="shared" si="7"/>
        <v/>
      </c>
      <c r="O183" s="971">
        <f t="shared" si="7"/>
        <v>24</v>
      </c>
      <c r="P183" s="1123" t="str">
        <f t="shared" si="7"/>
        <v/>
      </c>
      <c r="Q183" s="1156" t="s">
        <v>615</v>
      </c>
      <c r="R183" s="1156" t="s">
        <v>617</v>
      </c>
      <c r="S183" s="1186">
        <f t="shared" si="7"/>
        <v>1</v>
      </c>
      <c r="T183" s="1187" t="str">
        <f t="shared" si="7"/>
        <v>CC</v>
      </c>
      <c r="U183" s="1187" t="str">
        <f t="shared" si="7"/>
        <v/>
      </c>
      <c r="V183" s="1187" t="str">
        <f t="shared" si="7"/>
        <v/>
      </c>
      <c r="W183" s="1178">
        <f t="shared" si="7"/>
        <v>1</v>
      </c>
      <c r="X183" s="1181" t="str">
        <f t="shared" si="7"/>
        <v>CT</v>
      </c>
      <c r="Y183" s="1181" t="str">
        <f t="shared" si="7"/>
        <v>écrit</v>
      </c>
      <c r="Z183" s="1181" t="str">
        <f t="shared" si="7"/>
        <v>1h30</v>
      </c>
      <c r="AA183" s="925">
        <f t="shared" si="7"/>
        <v>1</v>
      </c>
      <c r="AB183" s="923" t="str">
        <f t="shared" si="7"/>
        <v>CT</v>
      </c>
      <c r="AC183" s="923" t="str">
        <f t="shared" si="7"/>
        <v>écrit</v>
      </c>
      <c r="AD183" s="923" t="str">
        <f t="shared" si="7"/>
        <v>1h30</v>
      </c>
      <c r="AE183" s="651">
        <f t="shared" si="7"/>
        <v>1</v>
      </c>
      <c r="AF183" s="649" t="str">
        <f t="shared" si="7"/>
        <v>CT</v>
      </c>
      <c r="AG183" s="649" t="str">
        <f t="shared" si="7"/>
        <v>écrit</v>
      </c>
      <c r="AH183" s="649" t="str">
        <f t="shared" si="7"/>
        <v>1h30</v>
      </c>
      <c r="AI183" s="875" t="str">
        <f t="shared" si="7"/>
        <v>Le cous, qui prolonge celui de "Grammaire de langue française 1", sera consacré, sous la forme de TD, à l'étude du "français moderne" dans ses aspects syntaxiques et morphosyntaxiques (enploi des temps et des modes, la phrase complexe). Cette étude se fondera sur des textes allant de la Renaissance à nos jours.</v>
      </c>
      <c r="AJ183" s="672"/>
      <c r="AK183" s="672"/>
      <c r="AL183" s="672"/>
      <c r="AM183" s="672"/>
      <c r="AN183" s="672"/>
      <c r="AO183" s="672"/>
      <c r="AP183" s="672"/>
      <c r="AQ183" s="672"/>
      <c r="AR183" s="672"/>
      <c r="AS183" s="672"/>
      <c r="AT183" s="672"/>
      <c r="AU183" s="672"/>
      <c r="AV183" s="672"/>
      <c r="AW183" s="672"/>
      <c r="AX183" s="672"/>
      <c r="AY183" s="672"/>
      <c r="AZ183" s="672"/>
      <c r="BA183" s="672"/>
      <c r="BB183" s="672"/>
      <c r="BC183" s="672"/>
      <c r="BD183" s="672"/>
      <c r="BE183" s="672"/>
      <c r="BF183" s="672"/>
      <c r="BG183" s="672"/>
      <c r="BH183" s="672"/>
      <c r="BI183" s="672"/>
      <c r="BJ183" s="672"/>
      <c r="BK183" s="672"/>
      <c r="BL183" s="672"/>
      <c r="BM183" s="672"/>
      <c r="BN183" s="672"/>
      <c r="BO183" s="672"/>
      <c r="BP183" s="672"/>
      <c r="BQ183" s="672"/>
      <c r="BR183" s="672"/>
      <c r="BS183" s="672"/>
      <c r="BT183" s="672"/>
      <c r="BU183" s="672"/>
      <c r="BV183" s="672"/>
      <c r="BW183" s="672"/>
      <c r="BX183" s="672"/>
      <c r="BY183" s="672"/>
      <c r="BZ183" s="672"/>
      <c r="CA183" s="672"/>
      <c r="CB183" s="672"/>
      <c r="CC183" s="672"/>
      <c r="CD183" s="672"/>
      <c r="CE183" s="672"/>
      <c r="CF183" s="672"/>
      <c r="CG183" s="672"/>
      <c r="CH183" s="672"/>
      <c r="CI183" s="672"/>
      <c r="CJ183" s="672"/>
      <c r="CK183" s="672"/>
      <c r="CL183" s="672"/>
      <c r="CM183" s="672"/>
      <c r="CN183" s="672"/>
      <c r="CO183" s="672"/>
      <c r="CP183" s="672"/>
      <c r="CQ183" s="672"/>
      <c r="CR183" s="672"/>
      <c r="CS183" s="672"/>
      <c r="CT183" s="672"/>
      <c r="CU183" s="672"/>
      <c r="CV183" s="672"/>
      <c r="CW183" s="672"/>
      <c r="CX183" s="672"/>
      <c r="CY183" s="672"/>
      <c r="CZ183" s="672"/>
      <c r="DA183" s="672"/>
      <c r="DB183" s="672"/>
      <c r="DC183" s="672"/>
      <c r="DD183" s="672"/>
      <c r="DE183" s="672"/>
      <c r="DF183" s="672"/>
      <c r="DG183" s="672"/>
      <c r="DH183" s="672"/>
      <c r="DI183" s="672"/>
      <c r="DJ183" s="672"/>
      <c r="DK183" s="672"/>
      <c r="DL183" s="672"/>
      <c r="DM183" s="672"/>
      <c r="DN183" s="672"/>
      <c r="DO183" s="672"/>
      <c r="DP183" s="672"/>
      <c r="DQ183" s="672"/>
      <c r="DR183" s="672"/>
      <c r="DS183" s="672"/>
      <c r="DT183" s="672"/>
      <c r="DU183" s="672"/>
      <c r="DV183" s="672"/>
      <c r="DW183" s="672"/>
      <c r="DX183" s="672"/>
      <c r="DY183" s="672"/>
      <c r="DZ183" s="672"/>
      <c r="EA183" s="672"/>
      <c r="EB183" s="672"/>
      <c r="EC183" s="672"/>
      <c r="ED183" s="672"/>
      <c r="EE183" s="672"/>
      <c r="EF183" s="672"/>
      <c r="EG183" s="672"/>
      <c r="EH183" s="672"/>
      <c r="EI183" s="672"/>
      <c r="EJ183" s="672"/>
      <c r="EK183" s="672"/>
      <c r="EL183" s="672"/>
      <c r="EM183" s="672"/>
      <c r="EN183" s="672"/>
      <c r="EO183" s="672"/>
      <c r="EP183" s="672"/>
      <c r="EQ183" s="672"/>
      <c r="ER183" s="672"/>
      <c r="ES183" s="672"/>
      <c r="ET183" s="672"/>
      <c r="EU183" s="672"/>
      <c r="EV183" s="672"/>
      <c r="EW183" s="672"/>
      <c r="EX183" s="672"/>
      <c r="EY183" s="672"/>
      <c r="EZ183" s="672"/>
      <c r="FA183" s="672"/>
      <c r="FB183" s="672"/>
      <c r="FC183" s="672"/>
      <c r="FD183" s="672"/>
      <c r="FE183" s="672"/>
      <c r="FF183" s="672"/>
      <c r="FG183" s="672"/>
      <c r="FH183" s="672"/>
      <c r="FI183" s="672"/>
      <c r="FJ183" s="672"/>
      <c r="FK183" s="672"/>
      <c r="FL183" s="672"/>
      <c r="FM183" s="672"/>
      <c r="FN183" s="672"/>
      <c r="FO183" s="672"/>
      <c r="FP183" s="672"/>
      <c r="FQ183" s="672"/>
      <c r="FR183" s="672"/>
      <c r="FS183" s="672"/>
      <c r="FT183" s="672"/>
      <c r="FU183" s="672"/>
      <c r="FV183" s="672"/>
      <c r="FW183" s="672"/>
      <c r="FX183" s="672"/>
      <c r="FY183" s="672"/>
      <c r="FZ183" s="672"/>
      <c r="GA183" s="672"/>
      <c r="GB183" s="672"/>
      <c r="GC183" s="672"/>
      <c r="GD183" s="672"/>
      <c r="GE183" s="672"/>
      <c r="GF183" s="672"/>
      <c r="GG183" s="672"/>
      <c r="GH183" s="672"/>
      <c r="GI183" s="672"/>
      <c r="GJ183" s="672"/>
      <c r="GK183" s="672"/>
      <c r="GL183" s="672"/>
      <c r="GM183" s="672"/>
      <c r="GN183" s="672"/>
      <c r="GO183" s="672"/>
      <c r="GP183" s="672"/>
      <c r="GQ183" s="672"/>
      <c r="GR183" s="672"/>
      <c r="GS183" s="672"/>
      <c r="GT183" s="672"/>
      <c r="GU183" s="672"/>
      <c r="GV183" s="672"/>
      <c r="GW183" s="672"/>
      <c r="GX183" s="672"/>
      <c r="GY183" s="672"/>
      <c r="GZ183" s="672"/>
      <c r="HA183" s="672"/>
      <c r="HB183" s="672"/>
      <c r="HC183" s="672"/>
      <c r="HD183" s="672"/>
      <c r="HE183" s="672"/>
      <c r="HF183" s="672"/>
      <c r="HG183" s="672"/>
      <c r="HH183" s="672"/>
      <c r="HI183" s="672"/>
      <c r="HJ183" s="672"/>
      <c r="HK183" s="672"/>
      <c r="HL183" s="672"/>
      <c r="HM183" s="672"/>
      <c r="HN183" s="672"/>
      <c r="HO183" s="672"/>
      <c r="HP183" s="672"/>
      <c r="HQ183" s="672"/>
      <c r="HR183" s="672"/>
      <c r="HS183" s="672"/>
      <c r="HT183" s="672"/>
      <c r="HU183" s="672"/>
      <c r="HV183" s="672"/>
      <c r="HW183" s="672"/>
      <c r="HX183" s="672"/>
      <c r="HY183" s="672"/>
      <c r="HZ183" s="672"/>
      <c r="IA183" s="672"/>
      <c r="IB183" s="672"/>
      <c r="IC183" s="672"/>
      <c r="ID183" s="672"/>
      <c r="IE183" s="672"/>
      <c r="IF183" s="672"/>
      <c r="IG183" s="672"/>
      <c r="IH183" s="672"/>
    </row>
    <row r="184" spans="1:242" s="1009" customFormat="1" ht="35.25" customHeight="1">
      <c r="A184" s="657" t="str">
        <f>IF(A179="","",A179)</f>
        <v/>
      </c>
      <c r="B184" s="657" t="str">
        <f t="shared" si="7"/>
        <v>LLA6G6B</v>
      </c>
      <c r="C184" s="804" t="str">
        <f t="shared" si="7"/>
        <v>Expérience d'observation S6 Lettres</v>
      </c>
      <c r="D184" s="842" t="str">
        <f t="shared" si="7"/>
        <v>LOL6G61</v>
      </c>
      <c r="E184" s="910" t="str">
        <f t="shared" si="7"/>
        <v>UE de tronc commun</v>
      </c>
      <c r="F184" s="805" t="str">
        <f t="shared" si="7"/>
        <v>L3 Lettres</v>
      </c>
      <c r="G184" s="612" t="str">
        <f t="shared" si="7"/>
        <v>LETTRES</v>
      </c>
      <c r="H184" s="654" t="str">
        <f t="shared" ref="H184" si="9">IF(H179="","",H179)</f>
        <v/>
      </c>
      <c r="I184" s="658" t="str">
        <f t="shared" si="7"/>
        <v>2</v>
      </c>
      <c r="J184" s="658" t="str">
        <f t="shared" si="7"/>
        <v>2</v>
      </c>
      <c r="K184" s="1008" t="str">
        <f t="shared" si="7"/>
        <v>HAROCHE Geneviève</v>
      </c>
      <c r="L184" s="970">
        <f t="shared" si="7"/>
        <v>80</v>
      </c>
      <c r="M184" s="822"/>
      <c r="N184" s="977" t="str">
        <f t="shared" si="7"/>
        <v/>
      </c>
      <c r="O184" s="949">
        <f t="shared" si="7"/>
        <v>12</v>
      </c>
      <c r="P184" s="1135" t="str">
        <f t="shared" si="7"/>
        <v/>
      </c>
      <c r="Q184" s="1156" t="s">
        <v>615</v>
      </c>
      <c r="R184" s="1159" t="s">
        <v>616</v>
      </c>
      <c r="S184" s="1190">
        <f t="shared" si="7"/>
        <v>1</v>
      </c>
      <c r="T184" s="1191" t="str">
        <f t="shared" si="7"/>
        <v>CT</v>
      </c>
      <c r="U184" s="1191" t="str">
        <f t="shared" si="7"/>
        <v>rapport écrit</v>
      </c>
      <c r="V184" s="1191" t="str">
        <f t="shared" si="7"/>
        <v/>
      </c>
      <c r="W184" s="1196">
        <f t="shared" si="7"/>
        <v>1</v>
      </c>
      <c r="X184" s="1197" t="str">
        <f t="shared" si="7"/>
        <v>CT</v>
      </c>
      <c r="Y184" s="1197" t="str">
        <f t="shared" si="7"/>
        <v>rapport écrit</v>
      </c>
      <c r="Z184" s="1197" t="str">
        <f t="shared" si="7"/>
        <v/>
      </c>
      <c r="AA184" s="1029">
        <f t="shared" si="7"/>
        <v>1</v>
      </c>
      <c r="AB184" s="924" t="str">
        <f t="shared" si="7"/>
        <v>CT</v>
      </c>
      <c r="AC184" s="924" t="str">
        <f t="shared" si="7"/>
        <v>rapport écrit</v>
      </c>
      <c r="AD184" s="924" t="str">
        <f t="shared" si="7"/>
        <v/>
      </c>
      <c r="AE184" s="659">
        <f t="shared" si="7"/>
        <v>1</v>
      </c>
      <c r="AF184" s="661" t="str">
        <f t="shared" si="7"/>
        <v>CT</v>
      </c>
      <c r="AG184" s="661" t="str">
        <f t="shared" si="7"/>
        <v>rapport écrit</v>
      </c>
      <c r="AH184" s="661" t="str">
        <f t="shared" si="7"/>
        <v/>
      </c>
      <c r="AI184" s="875" t="str">
        <f t="shared" si="7"/>
        <v>Stage d'observation de deux semianes en milieu scolaire, en administration culturelle, en entreprise (exemple : édition, journalisme), selon le parcours choisi.Evaluation sur rapport de stage.</v>
      </c>
      <c r="AJ184" s="764"/>
      <c r="AK184" s="764"/>
      <c r="AL184" s="764"/>
      <c r="AM184" s="764"/>
      <c r="AN184" s="764"/>
      <c r="AO184" s="764"/>
      <c r="AP184" s="764"/>
      <c r="AQ184" s="764"/>
      <c r="AR184" s="764"/>
      <c r="AS184" s="764"/>
      <c r="AT184" s="764"/>
      <c r="AU184" s="764"/>
      <c r="AV184" s="764"/>
      <c r="AW184" s="764"/>
      <c r="AX184" s="764"/>
      <c r="AY184" s="764"/>
      <c r="AZ184" s="764"/>
      <c r="BA184" s="764"/>
      <c r="BB184" s="764"/>
      <c r="BC184" s="764"/>
      <c r="BD184" s="764"/>
      <c r="BE184" s="764"/>
      <c r="BF184" s="764"/>
      <c r="BG184" s="764"/>
      <c r="BH184" s="764"/>
      <c r="BI184" s="764"/>
      <c r="BJ184" s="764"/>
      <c r="BK184" s="764"/>
      <c r="BL184" s="764"/>
      <c r="BM184" s="764"/>
      <c r="BN184" s="764"/>
      <c r="BO184" s="764"/>
      <c r="BP184" s="764"/>
      <c r="BQ184" s="764"/>
      <c r="BR184" s="764"/>
      <c r="BS184" s="764"/>
      <c r="BT184" s="764"/>
      <c r="BU184" s="764"/>
      <c r="BV184" s="764"/>
      <c r="BW184" s="764"/>
      <c r="BX184" s="764"/>
      <c r="BY184" s="764"/>
      <c r="BZ184" s="764"/>
      <c r="CA184" s="764"/>
      <c r="CB184" s="764"/>
      <c r="CC184" s="764"/>
      <c r="CD184" s="764"/>
      <c r="CE184" s="764"/>
      <c r="CF184" s="764"/>
      <c r="CG184" s="764"/>
      <c r="CH184" s="764"/>
      <c r="CI184" s="764"/>
      <c r="CJ184" s="764"/>
      <c r="CK184" s="764"/>
      <c r="CL184" s="764"/>
      <c r="CM184" s="764"/>
      <c r="CN184" s="764"/>
      <c r="CO184" s="764"/>
      <c r="CP184" s="764"/>
      <c r="CQ184" s="764"/>
      <c r="CR184" s="764"/>
      <c r="CS184" s="764"/>
      <c r="CT184" s="764"/>
      <c r="CU184" s="764"/>
      <c r="CV184" s="764"/>
      <c r="CW184" s="764"/>
      <c r="CX184" s="764"/>
      <c r="CY184" s="764"/>
      <c r="CZ184" s="764"/>
      <c r="DA184" s="764"/>
      <c r="DB184" s="764"/>
      <c r="DC184" s="764"/>
      <c r="DD184" s="764"/>
      <c r="DE184" s="764"/>
      <c r="DF184" s="764"/>
      <c r="DG184" s="764"/>
      <c r="DH184" s="764"/>
      <c r="DI184" s="764"/>
      <c r="DJ184" s="764"/>
      <c r="DK184" s="764"/>
      <c r="DL184" s="764"/>
      <c r="DM184" s="764"/>
      <c r="DN184" s="764"/>
      <c r="DO184" s="764"/>
      <c r="DP184" s="764"/>
      <c r="DQ184" s="764"/>
      <c r="DR184" s="764"/>
      <c r="DS184" s="764"/>
      <c r="DT184" s="764"/>
      <c r="DU184" s="764"/>
      <c r="DV184" s="764"/>
      <c r="DW184" s="764"/>
      <c r="DX184" s="764"/>
      <c r="DY184" s="764"/>
      <c r="DZ184" s="764"/>
      <c r="EA184" s="764"/>
      <c r="EB184" s="764"/>
      <c r="EC184" s="764"/>
      <c r="ED184" s="764"/>
      <c r="EE184" s="764"/>
      <c r="EF184" s="764"/>
      <c r="EG184" s="764"/>
      <c r="EH184" s="764"/>
      <c r="EI184" s="764"/>
      <c r="EJ184" s="764"/>
      <c r="EK184" s="764"/>
      <c r="EL184" s="764"/>
      <c r="EM184" s="764"/>
      <c r="EN184" s="764"/>
      <c r="EO184" s="764"/>
      <c r="EP184" s="764"/>
      <c r="EQ184" s="764"/>
      <c r="ER184" s="764"/>
      <c r="ES184" s="764"/>
      <c r="ET184" s="764"/>
      <c r="EU184" s="764"/>
      <c r="EV184" s="764"/>
      <c r="EW184" s="764"/>
      <c r="EX184" s="764"/>
      <c r="EY184" s="764"/>
      <c r="EZ184" s="764"/>
      <c r="FA184" s="764"/>
      <c r="FB184" s="764"/>
      <c r="FC184" s="764"/>
      <c r="FD184" s="764"/>
      <c r="FE184" s="764"/>
      <c r="FF184" s="764"/>
      <c r="FG184" s="764"/>
      <c r="FH184" s="764"/>
      <c r="FI184" s="764"/>
      <c r="FJ184" s="764"/>
      <c r="FK184" s="764"/>
      <c r="FL184" s="764"/>
      <c r="FM184" s="764"/>
      <c r="FN184" s="764"/>
      <c r="FO184" s="764"/>
      <c r="FP184" s="764"/>
      <c r="FQ184" s="764"/>
      <c r="FR184" s="764"/>
      <c r="FS184" s="764"/>
      <c r="FT184" s="764"/>
      <c r="FU184" s="764"/>
      <c r="FV184" s="764"/>
      <c r="FW184" s="764"/>
      <c r="FX184" s="764"/>
      <c r="FY184" s="764"/>
      <c r="FZ184" s="764"/>
      <c r="GA184" s="764"/>
      <c r="GB184" s="764"/>
      <c r="GC184" s="764"/>
      <c r="GD184" s="764"/>
      <c r="GE184" s="764"/>
      <c r="GF184" s="764"/>
      <c r="GG184" s="764"/>
      <c r="GH184" s="764"/>
      <c r="GI184" s="764"/>
      <c r="GJ184" s="764"/>
      <c r="GK184" s="764"/>
      <c r="GL184" s="764"/>
      <c r="GM184" s="764"/>
      <c r="GN184" s="764"/>
      <c r="GO184" s="764"/>
      <c r="GP184" s="764"/>
      <c r="GQ184" s="764"/>
      <c r="GR184" s="764"/>
      <c r="GS184" s="764"/>
      <c r="GT184" s="764"/>
      <c r="GU184" s="764"/>
      <c r="GV184" s="764"/>
      <c r="GW184" s="764"/>
      <c r="GX184" s="764"/>
      <c r="GY184" s="764"/>
      <c r="GZ184" s="764"/>
      <c r="HA184" s="764"/>
      <c r="HB184" s="764"/>
      <c r="HC184" s="764"/>
      <c r="HD184" s="764"/>
      <c r="HE184" s="764"/>
      <c r="HF184" s="764"/>
      <c r="HG184" s="764"/>
      <c r="HH184" s="764"/>
      <c r="HI184" s="764"/>
      <c r="HJ184" s="764"/>
      <c r="HK184" s="764"/>
      <c r="HL184" s="764"/>
      <c r="HM184" s="764"/>
      <c r="HN184" s="764"/>
      <c r="HO184" s="764"/>
      <c r="HP184" s="764"/>
      <c r="HQ184" s="764"/>
      <c r="HR184" s="764"/>
      <c r="HS184" s="764"/>
      <c r="HT184" s="764"/>
      <c r="HU184" s="764"/>
      <c r="HV184" s="764"/>
      <c r="HW184" s="764"/>
      <c r="HX184" s="764"/>
      <c r="HY184" s="764"/>
      <c r="HZ184" s="764"/>
      <c r="IA184" s="764"/>
      <c r="IB184" s="764"/>
      <c r="IC184" s="764"/>
      <c r="ID184" s="764"/>
      <c r="IE184" s="764"/>
      <c r="IF184" s="764"/>
      <c r="IG184" s="764"/>
      <c r="IH184" s="764"/>
    </row>
    <row r="185" spans="1:242" ht="35.25" customHeight="1">
      <c r="A185" s="609"/>
      <c r="B185" s="609" t="s">
        <v>279</v>
      </c>
      <c r="C185" s="771" t="s">
        <v>142</v>
      </c>
      <c r="D185" s="785"/>
      <c r="E185" s="910" t="s">
        <v>118</v>
      </c>
      <c r="F185" s="780" t="s">
        <v>437</v>
      </c>
      <c r="G185" s="612" t="s">
        <v>558</v>
      </c>
      <c r="H185" s="572"/>
      <c r="I185" s="610" t="s">
        <v>80</v>
      </c>
      <c r="J185" s="610" t="s">
        <v>80</v>
      </c>
      <c r="K185" s="1008" t="s">
        <v>450</v>
      </c>
      <c r="L185" s="970" t="s">
        <v>436</v>
      </c>
      <c r="M185" s="822"/>
      <c r="N185" s="971">
        <v>12</v>
      </c>
      <c r="O185" s="971">
        <v>18</v>
      </c>
      <c r="P185" s="1123"/>
      <c r="Q185" s="1156" t="s">
        <v>615</v>
      </c>
      <c r="R185" s="1156" t="s">
        <v>617</v>
      </c>
      <c r="S185" s="1186">
        <v>1</v>
      </c>
      <c r="T185" s="1187" t="s">
        <v>171</v>
      </c>
      <c r="U185" s="1187"/>
      <c r="V185" s="1187"/>
      <c r="W185" s="1178">
        <v>1</v>
      </c>
      <c r="X185" s="1181" t="s">
        <v>174</v>
      </c>
      <c r="Y185" s="1181" t="s">
        <v>172</v>
      </c>
      <c r="Z185" s="1181" t="s">
        <v>236</v>
      </c>
      <c r="AA185" s="925">
        <v>1</v>
      </c>
      <c r="AB185" s="923" t="s">
        <v>174</v>
      </c>
      <c r="AC185" s="923" t="s">
        <v>172</v>
      </c>
      <c r="AD185" s="923" t="s">
        <v>236</v>
      </c>
      <c r="AE185" s="651">
        <v>1</v>
      </c>
      <c r="AF185" s="649" t="s">
        <v>174</v>
      </c>
      <c r="AG185" s="649" t="s">
        <v>172</v>
      </c>
      <c r="AH185" s="649" t="s">
        <v>236</v>
      </c>
      <c r="AI185" s="875" t="s">
        <v>548</v>
      </c>
    </row>
    <row r="186" spans="1:242" ht="30.75" customHeight="1">
      <c r="A186" s="648" t="s">
        <v>413</v>
      </c>
      <c r="B186" s="648" t="s">
        <v>415</v>
      </c>
      <c r="C186" s="605" t="s">
        <v>132</v>
      </c>
      <c r="D186" s="648" t="s">
        <v>501</v>
      </c>
      <c r="E186" s="917"/>
      <c r="F186" s="608"/>
      <c r="G186" s="567"/>
      <c r="H186" s="606"/>
      <c r="I186" s="1012">
        <f>+I187+I$164</f>
        <v>30</v>
      </c>
      <c r="J186" s="1012">
        <f>+J187+J$164</f>
        <v>30</v>
      </c>
      <c r="K186" s="826"/>
      <c r="L186" s="826"/>
      <c r="M186" s="826"/>
      <c r="N186" s="984"/>
      <c r="O186" s="984"/>
      <c r="P186" s="1107"/>
      <c r="Q186" s="966"/>
      <c r="R186" s="966"/>
      <c r="S186" s="768"/>
      <c r="T186" s="607"/>
      <c r="U186" s="607"/>
      <c r="V186" s="607"/>
      <c r="W186" s="607"/>
      <c r="X186" s="607"/>
      <c r="Y186" s="607"/>
      <c r="Z186" s="607"/>
      <c r="AA186" s="607"/>
      <c r="AB186" s="607"/>
      <c r="AC186" s="607"/>
      <c r="AD186" s="607"/>
      <c r="AE186" s="607"/>
      <c r="AF186" s="607"/>
      <c r="AG186" s="607"/>
      <c r="AH186" s="607"/>
      <c r="AI186" s="881"/>
    </row>
    <row r="187" spans="1:242" s="751" customFormat="1" ht="36" customHeight="1">
      <c r="A187" s="664" t="s">
        <v>425</v>
      </c>
      <c r="B187" s="664" t="s">
        <v>426</v>
      </c>
      <c r="C187" s="665" t="s">
        <v>421</v>
      </c>
      <c r="D187" s="841"/>
      <c r="E187" s="908" t="s">
        <v>118</v>
      </c>
      <c r="F187" s="665"/>
      <c r="G187" s="667"/>
      <c r="H187" s="664"/>
      <c r="I187" s="806">
        <f>+I188+I189+I190</f>
        <v>8</v>
      </c>
      <c r="J187" s="806">
        <f>+J188+J189+J190</f>
        <v>8</v>
      </c>
      <c r="K187" s="821"/>
      <c r="L187" s="821"/>
      <c r="M187" s="821"/>
      <c r="N187" s="963"/>
      <c r="O187" s="963"/>
      <c r="P187" s="1126"/>
      <c r="Q187" s="1150"/>
      <c r="R187" s="1150"/>
      <c r="S187" s="1141"/>
      <c r="T187" s="671"/>
      <c r="U187" s="671"/>
      <c r="V187" s="671"/>
      <c r="W187" s="670"/>
      <c r="X187" s="671"/>
      <c r="Y187" s="671"/>
      <c r="Z187" s="671"/>
      <c r="AA187" s="670"/>
      <c r="AB187" s="671"/>
      <c r="AC187" s="671"/>
      <c r="AD187" s="671"/>
      <c r="AE187" s="670"/>
      <c r="AF187" s="671"/>
      <c r="AG187" s="671"/>
      <c r="AH187" s="671"/>
      <c r="AI187" s="874"/>
      <c r="AJ187" s="750"/>
      <c r="AK187" s="750"/>
      <c r="AL187" s="750"/>
      <c r="AM187" s="750"/>
      <c r="AN187" s="750"/>
      <c r="AO187" s="750"/>
      <c r="AP187" s="750"/>
      <c r="AQ187" s="750"/>
      <c r="AR187" s="750"/>
      <c r="AS187" s="750"/>
      <c r="AT187" s="750"/>
      <c r="AU187" s="750"/>
      <c r="AV187" s="750"/>
      <c r="AW187" s="750"/>
      <c r="AX187" s="750"/>
      <c r="AY187" s="750"/>
      <c r="AZ187" s="750"/>
      <c r="BA187" s="750"/>
      <c r="BB187" s="750"/>
      <c r="BC187" s="750"/>
      <c r="BD187" s="750"/>
      <c r="BE187" s="750"/>
      <c r="BF187" s="750"/>
      <c r="BG187" s="750"/>
      <c r="BH187" s="750"/>
      <c r="BI187" s="750"/>
      <c r="BJ187" s="750"/>
      <c r="BK187" s="750"/>
      <c r="BL187" s="750"/>
      <c r="BM187" s="750"/>
      <c r="BN187" s="750"/>
      <c r="BO187" s="750"/>
      <c r="BP187" s="750"/>
      <c r="BQ187" s="750"/>
      <c r="BR187" s="750"/>
      <c r="BS187" s="750"/>
      <c r="BT187" s="750"/>
      <c r="BU187" s="750"/>
      <c r="BV187" s="750"/>
      <c r="BW187" s="750"/>
      <c r="BX187" s="750"/>
      <c r="BY187" s="750"/>
      <c r="BZ187" s="750"/>
      <c r="CA187" s="750"/>
      <c r="CB187" s="750"/>
      <c r="CC187" s="750"/>
      <c r="CD187" s="750"/>
      <c r="CE187" s="750"/>
      <c r="CF187" s="750"/>
      <c r="CG187" s="750"/>
      <c r="CH187" s="750"/>
      <c r="CI187" s="750"/>
      <c r="CJ187" s="750"/>
      <c r="CK187" s="750"/>
      <c r="CL187" s="750"/>
      <c r="CM187" s="750"/>
      <c r="CN187" s="750"/>
      <c r="CO187" s="750"/>
      <c r="CP187" s="750"/>
      <c r="CQ187" s="750"/>
      <c r="CR187" s="750"/>
      <c r="CS187" s="750"/>
      <c r="CT187" s="750"/>
      <c r="CU187" s="750"/>
      <c r="CV187" s="750"/>
      <c r="CW187" s="750"/>
      <c r="CX187" s="750"/>
      <c r="CY187" s="750"/>
      <c r="CZ187" s="750"/>
      <c r="DA187" s="750"/>
      <c r="DB187" s="750"/>
      <c r="DC187" s="750"/>
      <c r="DD187" s="750"/>
      <c r="DE187" s="750"/>
      <c r="DF187" s="750"/>
      <c r="DG187" s="750"/>
      <c r="DH187" s="750"/>
      <c r="DI187" s="750"/>
      <c r="DJ187" s="750"/>
      <c r="DK187" s="750"/>
      <c r="DL187" s="750"/>
      <c r="DM187" s="750"/>
      <c r="DN187" s="750"/>
      <c r="DO187" s="750"/>
      <c r="DP187" s="750"/>
      <c r="DQ187" s="750"/>
      <c r="DR187" s="750"/>
      <c r="DS187" s="750"/>
      <c r="DT187" s="750"/>
      <c r="DU187" s="750"/>
      <c r="DV187" s="750"/>
      <c r="DW187" s="750"/>
      <c r="DX187" s="750"/>
      <c r="DY187" s="750"/>
      <c r="DZ187" s="750"/>
      <c r="EA187" s="750"/>
      <c r="EB187" s="750"/>
      <c r="EC187" s="750"/>
      <c r="ED187" s="750"/>
      <c r="EE187" s="750"/>
      <c r="EF187" s="750"/>
      <c r="EG187" s="750"/>
      <c r="EH187" s="750"/>
      <c r="EI187" s="750"/>
      <c r="EJ187" s="750"/>
      <c r="EK187" s="750"/>
      <c r="EL187" s="750"/>
      <c r="EM187" s="750"/>
      <c r="EN187" s="750"/>
      <c r="EO187" s="750"/>
      <c r="EP187" s="750"/>
      <c r="EQ187" s="750"/>
      <c r="ER187" s="750"/>
      <c r="ES187" s="750"/>
      <c r="ET187" s="750"/>
      <c r="EU187" s="750"/>
      <c r="EV187" s="750"/>
      <c r="EW187" s="750"/>
      <c r="EX187" s="750"/>
      <c r="EY187" s="750"/>
      <c r="EZ187" s="750"/>
      <c r="FA187" s="750"/>
      <c r="FB187" s="750"/>
      <c r="FC187" s="750"/>
      <c r="FD187" s="750"/>
      <c r="FE187" s="750"/>
      <c r="FF187" s="750"/>
      <c r="FG187" s="750"/>
      <c r="FH187" s="750"/>
      <c r="FI187" s="750"/>
      <c r="FJ187" s="750"/>
      <c r="FK187" s="750"/>
      <c r="FL187" s="750"/>
      <c r="FM187" s="750"/>
      <c r="FN187" s="750"/>
      <c r="FO187" s="750"/>
      <c r="FP187" s="750"/>
      <c r="FQ187" s="750"/>
      <c r="FR187" s="750"/>
      <c r="FS187" s="750"/>
      <c r="FT187" s="750"/>
      <c r="FU187" s="750"/>
      <c r="FV187" s="750"/>
      <c r="FW187" s="750"/>
      <c r="FX187" s="750"/>
      <c r="FY187" s="750"/>
      <c r="FZ187" s="750"/>
      <c r="GA187" s="750"/>
      <c r="GB187" s="750"/>
      <c r="GC187" s="750"/>
      <c r="GD187" s="750"/>
      <c r="GE187" s="750"/>
      <c r="GF187" s="750"/>
      <c r="GG187" s="750"/>
      <c r="GH187" s="750"/>
      <c r="GI187" s="750"/>
      <c r="GJ187" s="750"/>
      <c r="GK187" s="750"/>
      <c r="GL187" s="750"/>
      <c r="GM187" s="750"/>
      <c r="GN187" s="750"/>
      <c r="GO187" s="750"/>
      <c r="GP187" s="750"/>
      <c r="GQ187" s="750"/>
      <c r="GR187" s="750"/>
      <c r="GS187" s="750"/>
      <c r="GT187" s="750"/>
      <c r="GU187" s="750"/>
      <c r="GV187" s="750"/>
      <c r="GW187" s="750"/>
      <c r="GX187" s="750"/>
      <c r="GY187" s="750"/>
      <c r="GZ187" s="750"/>
      <c r="HA187" s="750"/>
      <c r="HB187" s="750"/>
      <c r="HC187" s="750"/>
      <c r="HD187" s="750"/>
      <c r="HE187" s="750"/>
      <c r="HF187" s="750"/>
      <c r="HG187" s="750"/>
      <c r="HH187" s="750"/>
      <c r="HI187" s="750"/>
      <c r="HJ187" s="750"/>
      <c r="HK187" s="750"/>
      <c r="HL187" s="750"/>
      <c r="HM187" s="750"/>
      <c r="HN187" s="750"/>
      <c r="HO187" s="750"/>
      <c r="HP187" s="750"/>
      <c r="HQ187" s="750"/>
      <c r="HR187" s="750"/>
      <c r="HS187" s="750"/>
      <c r="HT187" s="750"/>
      <c r="HU187" s="750"/>
      <c r="HV187" s="750"/>
      <c r="HW187" s="750"/>
      <c r="HX187" s="750"/>
      <c r="HY187" s="750"/>
      <c r="HZ187" s="750"/>
      <c r="IA187" s="750"/>
      <c r="IB187" s="750"/>
      <c r="IC187" s="750"/>
      <c r="ID187" s="750"/>
      <c r="IE187" s="750"/>
      <c r="IF187" s="750"/>
      <c r="IG187" s="750"/>
      <c r="IH187" s="750"/>
    </row>
    <row r="188" spans="1:242" ht="95.25" customHeight="1">
      <c r="A188" s="609"/>
      <c r="B188" s="609" t="s">
        <v>438</v>
      </c>
      <c r="C188" s="771" t="s">
        <v>283</v>
      </c>
      <c r="D188" s="785" t="s">
        <v>505</v>
      </c>
      <c r="E188" s="910" t="s">
        <v>118</v>
      </c>
      <c r="F188" s="780" t="s">
        <v>440</v>
      </c>
      <c r="G188" s="612" t="s">
        <v>564</v>
      </c>
      <c r="H188" s="572"/>
      <c r="I188" s="610" t="s">
        <v>80</v>
      </c>
      <c r="J188" s="610" t="s">
        <v>80</v>
      </c>
      <c r="K188" s="970" t="s">
        <v>434</v>
      </c>
      <c r="L188" s="970">
        <v>22</v>
      </c>
      <c r="M188" s="822"/>
      <c r="N188" s="971"/>
      <c r="O188" s="971">
        <v>24</v>
      </c>
      <c r="P188" s="1123"/>
      <c r="Q188" s="1157" t="s">
        <v>620</v>
      </c>
      <c r="R188" s="1157" t="s">
        <v>621</v>
      </c>
      <c r="S188" s="1186">
        <v>1</v>
      </c>
      <c r="T188" s="1187" t="s">
        <v>171</v>
      </c>
      <c r="U188" s="1187"/>
      <c r="V188" s="1187"/>
      <c r="W188" s="1178">
        <v>1</v>
      </c>
      <c r="X188" s="1181" t="s">
        <v>174</v>
      </c>
      <c r="Y188" s="1181" t="s">
        <v>172</v>
      </c>
      <c r="Z188" s="1181" t="s">
        <v>236</v>
      </c>
      <c r="AA188" s="925">
        <v>1</v>
      </c>
      <c r="AB188" s="923" t="s">
        <v>174</v>
      </c>
      <c r="AC188" s="923" t="s">
        <v>172</v>
      </c>
      <c r="AD188" s="923" t="s">
        <v>236</v>
      </c>
      <c r="AE188" s="651">
        <v>1</v>
      </c>
      <c r="AF188" s="649" t="s">
        <v>174</v>
      </c>
      <c r="AG188" s="649" t="s">
        <v>172</v>
      </c>
      <c r="AH188" s="649" t="s">
        <v>236</v>
      </c>
      <c r="AI188" s="884" t="s">
        <v>551</v>
      </c>
    </row>
    <row r="189" spans="1:242" ht="76.5" customHeight="1">
      <c r="A189" s="609"/>
      <c r="B189" s="609" t="s">
        <v>433</v>
      </c>
      <c r="C189" s="771" t="s">
        <v>282</v>
      </c>
      <c r="D189" s="785"/>
      <c r="E189" s="910" t="s">
        <v>118</v>
      </c>
      <c r="F189" s="1155" t="s">
        <v>631</v>
      </c>
      <c r="G189" s="612" t="s">
        <v>88</v>
      </c>
      <c r="H189" s="572"/>
      <c r="I189" s="610" t="s">
        <v>80</v>
      </c>
      <c r="J189" s="610" t="s">
        <v>143</v>
      </c>
      <c r="K189" s="926" t="s">
        <v>561</v>
      </c>
      <c r="L189" s="927">
        <v>71</v>
      </c>
      <c r="M189" s="928"/>
      <c r="N189" s="929" t="s">
        <v>562</v>
      </c>
      <c r="O189" s="930">
        <v>24</v>
      </c>
      <c r="P189" s="1137" t="s">
        <v>562</v>
      </c>
      <c r="Q189" s="1160" t="s">
        <v>624</v>
      </c>
      <c r="R189" s="1160" t="s">
        <v>625</v>
      </c>
      <c r="S189" s="1162">
        <v>1</v>
      </c>
      <c r="T189" s="1195" t="s">
        <v>171</v>
      </c>
      <c r="U189" s="1195" t="s">
        <v>562</v>
      </c>
      <c r="V189" s="1195" t="s">
        <v>562</v>
      </c>
      <c r="W189" s="1194">
        <v>1</v>
      </c>
      <c r="X189" s="1195" t="s">
        <v>174</v>
      </c>
      <c r="Y189" s="1195" t="s">
        <v>255</v>
      </c>
      <c r="Z189" s="1195" t="s">
        <v>563</v>
      </c>
      <c r="AA189" s="932">
        <v>1</v>
      </c>
      <c r="AB189" s="933" t="s">
        <v>174</v>
      </c>
      <c r="AC189" s="933" t="s">
        <v>255</v>
      </c>
      <c r="AD189" s="933" t="s">
        <v>563</v>
      </c>
      <c r="AE189" s="934">
        <v>1</v>
      </c>
      <c r="AF189" s="935" t="s">
        <v>174</v>
      </c>
      <c r="AG189" s="935" t="s">
        <v>255</v>
      </c>
      <c r="AH189" s="935" t="s">
        <v>563</v>
      </c>
      <c r="AI189" s="936" t="s">
        <v>550</v>
      </c>
    </row>
    <row r="190" spans="1:242" s="1009" customFormat="1" ht="35.25" customHeight="1">
      <c r="A190" s="657" t="str">
        <f>IF(A179="","",A179)</f>
        <v/>
      </c>
      <c r="B190" s="657" t="str">
        <f t="shared" ref="B190:AI190" si="10">IF(B179="","",B179)</f>
        <v>LLA6G6B</v>
      </c>
      <c r="C190" s="804" t="str">
        <f t="shared" si="10"/>
        <v>Expérience d'observation S6 Lettres</v>
      </c>
      <c r="D190" s="842" t="str">
        <f t="shared" si="10"/>
        <v>LOL6G61</v>
      </c>
      <c r="E190" s="910" t="str">
        <f t="shared" si="10"/>
        <v>UE de tronc commun</v>
      </c>
      <c r="F190" s="805" t="str">
        <f t="shared" si="10"/>
        <v>L3 Lettres</v>
      </c>
      <c r="G190" s="612" t="str">
        <f t="shared" si="10"/>
        <v>LETTRES</v>
      </c>
      <c r="H190" s="654"/>
      <c r="I190" s="658" t="str">
        <f t="shared" si="10"/>
        <v>2</v>
      </c>
      <c r="J190" s="658" t="str">
        <f t="shared" si="10"/>
        <v>2</v>
      </c>
      <c r="K190" s="1008" t="str">
        <f t="shared" si="10"/>
        <v>HAROCHE Geneviève</v>
      </c>
      <c r="L190" s="970">
        <f t="shared" si="10"/>
        <v>80</v>
      </c>
      <c r="M190" s="822"/>
      <c r="N190" s="977" t="str">
        <f t="shared" si="10"/>
        <v/>
      </c>
      <c r="O190" s="971">
        <f t="shared" si="10"/>
        <v>12</v>
      </c>
      <c r="P190" s="1135" t="str">
        <f t="shared" si="10"/>
        <v/>
      </c>
      <c r="Q190" s="1156" t="s">
        <v>615</v>
      </c>
      <c r="R190" s="1159" t="s">
        <v>616</v>
      </c>
      <c r="S190" s="1190">
        <f t="shared" si="10"/>
        <v>1</v>
      </c>
      <c r="T190" s="1191" t="str">
        <f t="shared" si="10"/>
        <v>CT</v>
      </c>
      <c r="U190" s="1191" t="str">
        <f t="shared" si="10"/>
        <v>rapport écrit</v>
      </c>
      <c r="V190" s="1191" t="str">
        <f t="shared" si="10"/>
        <v/>
      </c>
      <c r="W190" s="1192">
        <f t="shared" si="10"/>
        <v>1</v>
      </c>
      <c r="X190" s="1193" t="str">
        <f t="shared" si="10"/>
        <v>CT</v>
      </c>
      <c r="Y190" s="1193" t="str">
        <f t="shared" si="10"/>
        <v>rapport écrit</v>
      </c>
      <c r="Z190" s="1193" t="str">
        <f t="shared" si="10"/>
        <v/>
      </c>
      <c r="AA190" s="1029">
        <f t="shared" si="10"/>
        <v>1</v>
      </c>
      <c r="AB190" s="924" t="str">
        <f t="shared" si="10"/>
        <v>CT</v>
      </c>
      <c r="AC190" s="924" t="str">
        <f t="shared" si="10"/>
        <v>rapport écrit</v>
      </c>
      <c r="AD190" s="924" t="str">
        <f t="shared" si="10"/>
        <v/>
      </c>
      <c r="AE190" s="659">
        <f t="shared" si="10"/>
        <v>1</v>
      </c>
      <c r="AF190" s="661" t="str">
        <f t="shared" si="10"/>
        <v>CT</v>
      </c>
      <c r="AG190" s="661" t="str">
        <f t="shared" si="10"/>
        <v>rapport écrit</v>
      </c>
      <c r="AH190" s="661" t="str">
        <f t="shared" si="10"/>
        <v/>
      </c>
      <c r="AI190" s="875" t="str">
        <f t="shared" si="10"/>
        <v>Stage d'observation de deux semianes en milieu scolaire, en administration culturelle, en entreprise (exemple : édition, journalisme), selon le parcours choisi.Evaluation sur rapport de stage.</v>
      </c>
      <c r="AJ190" s="764"/>
      <c r="AK190" s="764"/>
      <c r="AL190" s="764"/>
      <c r="AM190" s="764"/>
      <c r="AN190" s="764"/>
      <c r="AO190" s="764"/>
      <c r="AP190" s="764"/>
      <c r="AQ190" s="764"/>
      <c r="AR190" s="764"/>
      <c r="AS190" s="764"/>
      <c r="AT190" s="764"/>
      <c r="AU190" s="764"/>
      <c r="AV190" s="764"/>
      <c r="AW190" s="764"/>
      <c r="AX190" s="764"/>
      <c r="AY190" s="764"/>
      <c r="AZ190" s="764"/>
      <c r="BA190" s="764"/>
      <c r="BB190" s="764"/>
      <c r="BC190" s="764"/>
      <c r="BD190" s="764"/>
      <c r="BE190" s="764"/>
      <c r="BF190" s="764"/>
      <c r="BG190" s="764"/>
      <c r="BH190" s="764"/>
      <c r="BI190" s="764"/>
      <c r="BJ190" s="764"/>
      <c r="BK190" s="764"/>
      <c r="BL190" s="764"/>
      <c r="BM190" s="764"/>
      <c r="BN190" s="764"/>
      <c r="BO190" s="764"/>
      <c r="BP190" s="764"/>
      <c r="BQ190" s="764"/>
      <c r="BR190" s="764"/>
      <c r="BS190" s="764"/>
      <c r="BT190" s="764"/>
      <c r="BU190" s="764"/>
      <c r="BV190" s="764"/>
      <c r="BW190" s="764"/>
      <c r="BX190" s="764"/>
      <c r="BY190" s="764"/>
      <c r="BZ190" s="764"/>
      <c r="CA190" s="764"/>
      <c r="CB190" s="764"/>
      <c r="CC190" s="764"/>
      <c r="CD190" s="764"/>
      <c r="CE190" s="764"/>
      <c r="CF190" s="764"/>
      <c r="CG190" s="764"/>
      <c r="CH190" s="764"/>
      <c r="CI190" s="764"/>
      <c r="CJ190" s="764"/>
      <c r="CK190" s="764"/>
      <c r="CL190" s="764"/>
      <c r="CM190" s="764"/>
      <c r="CN190" s="764"/>
      <c r="CO190" s="764"/>
      <c r="CP190" s="764"/>
      <c r="CQ190" s="764"/>
      <c r="CR190" s="764"/>
      <c r="CS190" s="764"/>
      <c r="CT190" s="764"/>
      <c r="CU190" s="764"/>
      <c r="CV190" s="764"/>
      <c r="CW190" s="764"/>
      <c r="CX190" s="764"/>
      <c r="CY190" s="764"/>
      <c r="CZ190" s="764"/>
      <c r="DA190" s="764"/>
      <c r="DB190" s="764"/>
      <c r="DC190" s="764"/>
      <c r="DD190" s="764"/>
      <c r="DE190" s="764"/>
      <c r="DF190" s="764"/>
      <c r="DG190" s="764"/>
      <c r="DH190" s="764"/>
      <c r="DI190" s="764"/>
      <c r="DJ190" s="764"/>
      <c r="DK190" s="764"/>
      <c r="DL190" s="764"/>
      <c r="DM190" s="764"/>
      <c r="DN190" s="764"/>
      <c r="DO190" s="764"/>
      <c r="DP190" s="764"/>
      <c r="DQ190" s="764"/>
      <c r="DR190" s="764"/>
      <c r="DS190" s="764"/>
      <c r="DT190" s="764"/>
      <c r="DU190" s="764"/>
      <c r="DV190" s="764"/>
      <c r="DW190" s="764"/>
      <c r="DX190" s="764"/>
      <c r="DY190" s="764"/>
      <c r="DZ190" s="764"/>
      <c r="EA190" s="764"/>
      <c r="EB190" s="764"/>
      <c r="EC190" s="764"/>
      <c r="ED190" s="764"/>
      <c r="EE190" s="764"/>
      <c r="EF190" s="764"/>
      <c r="EG190" s="764"/>
      <c r="EH190" s="764"/>
      <c r="EI190" s="764"/>
      <c r="EJ190" s="764"/>
      <c r="EK190" s="764"/>
      <c r="EL190" s="764"/>
      <c r="EM190" s="764"/>
      <c r="EN190" s="764"/>
      <c r="EO190" s="764"/>
      <c r="EP190" s="764"/>
      <c r="EQ190" s="764"/>
      <c r="ER190" s="764"/>
      <c r="ES190" s="764"/>
      <c r="ET190" s="764"/>
      <c r="EU190" s="764"/>
      <c r="EV190" s="764"/>
      <c r="EW190" s="764"/>
      <c r="EX190" s="764"/>
      <c r="EY190" s="764"/>
      <c r="EZ190" s="764"/>
      <c r="FA190" s="764"/>
      <c r="FB190" s="764"/>
      <c r="FC190" s="764"/>
      <c r="FD190" s="764"/>
      <c r="FE190" s="764"/>
      <c r="FF190" s="764"/>
      <c r="FG190" s="764"/>
      <c r="FH190" s="764"/>
      <c r="FI190" s="764"/>
      <c r="FJ190" s="764"/>
      <c r="FK190" s="764"/>
      <c r="FL190" s="764"/>
      <c r="FM190" s="764"/>
      <c r="FN190" s="764"/>
      <c r="FO190" s="764"/>
      <c r="FP190" s="764"/>
      <c r="FQ190" s="764"/>
      <c r="FR190" s="764"/>
      <c r="FS190" s="764"/>
      <c r="FT190" s="764"/>
      <c r="FU190" s="764"/>
      <c r="FV190" s="764"/>
      <c r="FW190" s="764"/>
      <c r="FX190" s="764"/>
      <c r="FY190" s="764"/>
      <c r="FZ190" s="764"/>
      <c r="GA190" s="764"/>
      <c r="GB190" s="764"/>
      <c r="GC190" s="764"/>
      <c r="GD190" s="764"/>
      <c r="GE190" s="764"/>
      <c r="GF190" s="764"/>
      <c r="GG190" s="764"/>
      <c r="GH190" s="764"/>
      <c r="GI190" s="764"/>
      <c r="GJ190" s="764"/>
      <c r="GK190" s="764"/>
      <c r="GL190" s="764"/>
      <c r="GM190" s="764"/>
      <c r="GN190" s="764"/>
      <c r="GO190" s="764"/>
      <c r="GP190" s="764"/>
      <c r="GQ190" s="764"/>
      <c r="GR190" s="764"/>
      <c r="GS190" s="764"/>
      <c r="GT190" s="764"/>
      <c r="GU190" s="764"/>
      <c r="GV190" s="764"/>
      <c r="GW190" s="764"/>
      <c r="GX190" s="764"/>
      <c r="GY190" s="764"/>
      <c r="GZ190" s="764"/>
      <c r="HA190" s="764"/>
      <c r="HB190" s="764"/>
      <c r="HC190" s="764"/>
      <c r="HD190" s="764"/>
      <c r="HE190" s="764"/>
      <c r="HF190" s="764"/>
      <c r="HG190" s="764"/>
      <c r="HH190" s="764"/>
      <c r="HI190" s="764"/>
      <c r="HJ190" s="764"/>
      <c r="HK190" s="764"/>
      <c r="HL190" s="764"/>
      <c r="HM190" s="764"/>
      <c r="HN190" s="764"/>
      <c r="HO190" s="764"/>
      <c r="HP190" s="764"/>
      <c r="HQ190" s="764"/>
      <c r="HR190" s="764"/>
      <c r="HS190" s="764"/>
      <c r="HT190" s="764"/>
      <c r="HU190" s="764"/>
      <c r="HV190" s="764"/>
      <c r="HW190" s="764"/>
      <c r="HX190" s="764"/>
      <c r="HY190" s="764"/>
      <c r="HZ190" s="764"/>
      <c r="IA190" s="764"/>
      <c r="IB190" s="764"/>
      <c r="IC190" s="764"/>
      <c r="ID190" s="764"/>
      <c r="IE190" s="764"/>
      <c r="IF190" s="764"/>
      <c r="IG190" s="764"/>
      <c r="IH190" s="764"/>
    </row>
  </sheetData>
  <mergeCells count="66">
    <mergeCell ref="I100:I102"/>
    <mergeCell ref="P100:P102"/>
    <mergeCell ref="AB100:AB102"/>
    <mergeCell ref="AA100:AA102"/>
    <mergeCell ref="Z100:Z102"/>
    <mergeCell ref="Y100:Y102"/>
    <mergeCell ref="J100:J102"/>
    <mergeCell ref="V100:V102"/>
    <mergeCell ref="U100:U102"/>
    <mergeCell ref="T100:T102"/>
    <mergeCell ref="S100:S102"/>
    <mergeCell ref="AI1:AI3"/>
    <mergeCell ref="AH100:AH102"/>
    <mergeCell ref="AE100:AE102"/>
    <mergeCell ref="S34:V34"/>
    <mergeCell ref="W34:Z34"/>
    <mergeCell ref="AA34:AD34"/>
    <mergeCell ref="X100:X102"/>
    <mergeCell ref="W100:W102"/>
    <mergeCell ref="AD100:AD102"/>
    <mergeCell ref="AF100:AF102"/>
    <mergeCell ref="AG100:AG102"/>
    <mergeCell ref="AC100:AC102"/>
    <mergeCell ref="AE22:AH22"/>
    <mergeCell ref="S29:V29"/>
    <mergeCell ref="W29:Z29"/>
    <mergeCell ref="AA29:AD29"/>
    <mergeCell ref="AE29:AH29"/>
    <mergeCell ref="S22:V22"/>
    <mergeCell ref="W22:Z22"/>
    <mergeCell ref="AA22:AD22"/>
    <mergeCell ref="AE11:AH11"/>
    <mergeCell ref="S15:V15"/>
    <mergeCell ref="W15:Z15"/>
    <mergeCell ref="AA15:AD15"/>
    <mergeCell ref="AE15:AH15"/>
    <mergeCell ref="S6:V6"/>
    <mergeCell ref="W6:Z6"/>
    <mergeCell ref="AA6:AD6"/>
    <mergeCell ref="S11:V11"/>
    <mergeCell ref="W11:Z11"/>
    <mergeCell ref="AA11:AD11"/>
    <mergeCell ref="A1:A3"/>
    <mergeCell ref="B1:B3"/>
    <mergeCell ref="C1:C3"/>
    <mergeCell ref="D1:D3"/>
    <mergeCell ref="N2:N3"/>
    <mergeCell ref="N1:P1"/>
    <mergeCell ref="O2:O3"/>
    <mergeCell ref="P2:P3"/>
    <mergeCell ref="E1:E3"/>
    <mergeCell ref="F1:F3"/>
    <mergeCell ref="H1:H3"/>
    <mergeCell ref="G1:G3"/>
    <mergeCell ref="M1:M3"/>
    <mergeCell ref="L1:L3"/>
    <mergeCell ref="K1:K3"/>
    <mergeCell ref="I1:I3"/>
    <mergeCell ref="J1:J3"/>
    <mergeCell ref="AA1:AH1"/>
    <mergeCell ref="S2:V2"/>
    <mergeCell ref="W2:Z2"/>
    <mergeCell ref="AA2:AD2"/>
    <mergeCell ref="AE2:AH2"/>
    <mergeCell ref="S1:Z1"/>
    <mergeCell ref="Q1:R2"/>
  </mergeCells>
  <dataValidations count="5">
    <dataValidation type="list" allowBlank="1" showInputMessage="1" showErrorMessage="1" sqref="Y122:Y123 AG122:AG123 AC170 AC185 Y185 AG185 U122 AG154:AG155 U170 Y178:Y180 AC178:AC180 U178:U180 AG170 AG165:AG168 AG173:AG175 Y173:Y175 AC173:AC175 U173:U175 Y165:Y168 U165:U168 U148:U150 Y158:Y159 AC158:AC159 U158:U159 AG87:AG93 Y154:Y155 AC154:AC155 U154:U155 AC122:AC123 AG148:AG150 Y148:Y150 AC148:AC150 AG143:AG145 Y143:Y145 AC143:AC145 U143:U145 Y134:Y137 AC134:AC137 U134:U137 AC126:AC129 U126:U129 Y126:Y129 AG126:AG129 AG178:AG180 AG134:AG137 AG139:AG141 U139:U141 AC139:AC141 Y139:Y141 AC165:AC168 Y170 U185 AC188 Y188 AG188 U188 U7 AG23:AG26 AG16:AG21 AG12:AG14 AG7:AG10 Y23:Y26 Y16:Y21 Y12:Y14 Y7:Y10 AC7 AC93 AC107 U107 Y111:Y120 AG111:AG120 U111:U120 AC111:AC120 Y104:Y107 AG104:AG107 AG98:AG100 AG95:AG96 U100 U93 AC100 Y95:Y96 Y98:Y100 Y87:Y93 AC87:AC91 U87:U91 AG158:AG159">
      <formula1>nat</formula1>
    </dataValidation>
    <dataValidation type="list" allowBlank="1" showInputMessage="1" showErrorMessage="1" sqref="T122:T123 X122:X123 AF122:AF123 T170 T185 X185 AF185 AF154:AF155 AF178:AF180 AF170 X178:X180 AB178:AB180 T178:T180 AF173:AF175 X173:X175 AB173:AB175 T173:T175 X165:X168 AB165:AB168 T165:T168 T148:T150 X158:X159 AB158:AB159 T158:T159 AF87:AF93 X154:X155 AB154:AB155 T154:T155 AB122:AB123 AF148:AF150 X148:X150 AB148:AB150 AF134:AF137 AF143:AF145 X143:X145 AB143:AB145 T143:T145 X134:X137 AB134:AB137 AB126:AB129 T126:T129 X126:X129 AF126:AF129 T134:T137 AF139:AF141 T139:T141 AB139:AB141 X139:X141 AF165:AF168 X170 AB170 AB185 X188 AF188 T188 AB188 T7:T10 AF23:AF26 AF16:AF21 AF12:AF14 AF7:AF10 X35:X37 X30:X33 X23:X26 X16:X21 X12:X14 X7:X10 AB16:AB21 AB12:AB14 AB7:AB10 T16:T21 T12:T14 AF98:AF100 X111:X120 AF111:AF120 T111:T120 AB111:AB120 AF104:AF107 X104:X107 X98:X100 T104:T107 T98:T100 AB104:AB107 AB98:AB100 AF95:AF96 T95:T96 AB95:AB96 X95:X96 T87:T93 AB87:AB93 X87:X93 AF158:AF159">
      <formula1>mod</formula1>
    </dataValidation>
    <dataValidation type="list" allowBlank="1" showInputMessage="1" showErrorMessage="1" sqref="E157:E160 E125 E147:E150 F155 E134:E138 E142 E172:E182 E129 E154:E155 E165:E170 E152 E185:E189 E100:E107 E111:E123 E97 E87:E94">
      <formula1>Type_UE_licence_2_3</formula1>
    </dataValidation>
    <dataValidation type="list" allowBlank="1" showInputMessage="1" showErrorMessage="1" sqref="AC104:AC106 AG27:AG29 AG22 U8:U10 AC8:AC10 U16:U33 U12:U14 Y27:Y33 AC12:AC14 Y22 Y35:Y37 AC35:AC37 U35:U37 AC16:AC33 U92 AC92 U104:U106 AC95:AC96 U95:U96 U98:U99 AC98:AC99">
      <formula1>Nature2</formula1>
    </dataValidation>
    <dataValidation type="list" allowBlank="1" showInputMessage="1" showErrorMessage="1" sqref="E49:E59 E74:E84 E6:E16 E36:E44 E62:E71 E19:E33">
      <formula1>type_UE</formula1>
    </dataValidation>
  </dataValidations>
  <printOptions horizontalCentered="1"/>
  <pageMargins left="0.11811023622047245" right="0.11811023622047245" top="0.55118110236220474" bottom="0.55118110236220474" header="0.31496062992125984" footer="0.31496062992125984"/>
  <pageSetup paperSize="8" scale="50" fitToHeight="6" orientation="landscape" r:id="rId1"/>
  <headerFooter>
    <oddHeader>&amp;LMCC L2 et L3 LETTRES MODERNES 2018/2022&amp;R&amp;D</oddHeader>
  </headerFooter>
  <rowBreaks count="1" manualBreakCount="1">
    <brk id="130" max="32" man="1"/>
  </rowBreaks>
</worksheet>
</file>

<file path=xl/worksheets/sheet3.xml><?xml version="1.0" encoding="utf-8"?>
<worksheet xmlns="http://schemas.openxmlformats.org/spreadsheetml/2006/main" xmlns:r="http://schemas.openxmlformats.org/officeDocument/2006/relationships">
  <dimension ref="A1:IK180"/>
  <sheetViews>
    <sheetView topLeftCell="A167" workbookViewId="0">
      <selection activeCell="Q184" sqref="Q184"/>
    </sheetView>
  </sheetViews>
  <sheetFormatPr baseColWidth="10" defaultColWidth="11.5703125" defaultRowHeight="15"/>
  <cols>
    <col min="1" max="1" width="11.5703125" style="1" customWidth="1"/>
    <col min="2" max="2" width="49.28515625" style="1" customWidth="1"/>
    <col min="3" max="3" width="11.5703125" style="1" customWidth="1"/>
    <col min="4" max="4" width="27.7109375" style="1" customWidth="1"/>
    <col min="5" max="5" width="31.5703125" style="1" bestFit="1" customWidth="1"/>
    <col min="6" max="6" width="8.5703125" style="1" hidden="1" customWidth="1"/>
    <col min="7" max="7" width="16.5703125" style="1" hidden="1" customWidth="1"/>
    <col min="8" max="8" width="8.5703125" style="1" hidden="1" customWidth="1"/>
    <col min="9" max="9" width="8.140625" style="1" hidden="1" customWidth="1"/>
    <col min="10" max="10" width="15" style="1" customWidth="1"/>
    <col min="11" max="11" width="13.5703125" style="1" customWidth="1"/>
    <col min="12" max="15" width="11.5703125" style="1" customWidth="1"/>
    <col min="16" max="17" width="12.85546875" style="1" customWidth="1"/>
    <col min="18" max="18" width="11.5703125" style="559" customWidth="1"/>
    <col min="19" max="19" width="11.5703125" style="560" customWidth="1"/>
    <col min="20" max="21" width="11.5703125" style="561" customWidth="1"/>
    <col min="22" max="22" width="12.85546875" style="561" customWidth="1"/>
    <col min="23" max="37" width="11.5703125" style="561" customWidth="1"/>
    <col min="38" max="245" width="11.5703125" style="1" customWidth="1"/>
    <col min="246" max="16384" width="11.5703125" style="2"/>
  </cols>
  <sheetData>
    <row r="1" spans="1:37" ht="51" customHeight="1">
      <c r="A1" s="1271" t="s">
        <v>0</v>
      </c>
      <c r="B1" s="1271" t="s">
        <v>1</v>
      </c>
      <c r="C1" s="1271" t="s">
        <v>181</v>
      </c>
      <c r="D1" s="1271" t="s">
        <v>2</v>
      </c>
      <c r="E1" s="1271" t="s">
        <v>3</v>
      </c>
      <c r="F1" s="1276" t="s">
        <v>4</v>
      </c>
      <c r="G1" s="1271" t="s">
        <v>5</v>
      </c>
      <c r="H1" s="1271" t="s">
        <v>6</v>
      </c>
      <c r="I1" s="1271" t="s">
        <v>7</v>
      </c>
      <c r="J1" s="1271" t="s">
        <v>182</v>
      </c>
      <c r="K1" s="1271" t="s">
        <v>183</v>
      </c>
      <c r="L1" s="132"/>
      <c r="M1" s="132"/>
      <c r="N1" s="1289" t="s">
        <v>8</v>
      </c>
      <c r="O1" s="1290"/>
      <c r="P1" s="1290"/>
      <c r="Q1" s="562"/>
      <c r="R1" s="1281" t="s">
        <v>184</v>
      </c>
      <c r="S1" s="1282"/>
      <c r="T1" s="1282"/>
      <c r="U1" s="1282"/>
      <c r="V1" s="1282"/>
      <c r="W1" s="1281" t="s">
        <v>185</v>
      </c>
      <c r="X1" s="1282"/>
      <c r="Y1" s="1282"/>
      <c r="Z1" s="1282"/>
      <c r="AA1" s="1283"/>
      <c r="AB1" s="1281" t="s">
        <v>186</v>
      </c>
      <c r="AC1" s="1282"/>
      <c r="AD1" s="1282"/>
      <c r="AE1" s="1282"/>
      <c r="AF1" s="1283"/>
      <c r="AG1" s="1281" t="s">
        <v>187</v>
      </c>
      <c r="AH1" s="1282"/>
      <c r="AI1" s="1282"/>
      <c r="AJ1" s="1282"/>
      <c r="AK1" s="1283"/>
    </row>
    <row r="2" spans="1:37" ht="51" customHeight="1">
      <c r="A2" s="1274"/>
      <c r="B2" s="1274"/>
      <c r="C2" s="1274"/>
      <c r="D2" s="1274"/>
      <c r="E2" s="1274"/>
      <c r="F2" s="1277"/>
      <c r="G2" s="1272"/>
      <c r="H2" s="1274"/>
      <c r="I2" s="1274"/>
      <c r="J2" s="1274"/>
      <c r="K2" s="1274"/>
      <c r="L2" s="104" t="s">
        <v>188</v>
      </c>
      <c r="M2" s="104" t="s">
        <v>189</v>
      </c>
      <c r="N2" s="1284" t="s">
        <v>9</v>
      </c>
      <c r="O2" s="1284" t="s">
        <v>10</v>
      </c>
      <c r="P2" s="1285" t="s">
        <v>11</v>
      </c>
      <c r="Q2" s="1287" t="s">
        <v>190</v>
      </c>
      <c r="R2" s="1279" t="s">
        <v>191</v>
      </c>
      <c r="S2" s="1279" t="s">
        <v>192</v>
      </c>
      <c r="T2" s="1269" t="s">
        <v>193</v>
      </c>
      <c r="U2" s="1269" t="s">
        <v>194</v>
      </c>
      <c r="V2" s="1258" t="s">
        <v>195</v>
      </c>
      <c r="W2" s="1269" t="s">
        <v>191</v>
      </c>
      <c r="X2" s="1269" t="s">
        <v>192</v>
      </c>
      <c r="Y2" s="1269" t="s">
        <v>193</v>
      </c>
      <c r="Z2" s="1269" t="s">
        <v>194</v>
      </c>
      <c r="AA2" s="1258" t="s">
        <v>195</v>
      </c>
      <c r="AB2" s="1269" t="s">
        <v>191</v>
      </c>
      <c r="AC2" s="1269" t="s">
        <v>192</v>
      </c>
      <c r="AD2" s="1269" t="s">
        <v>193</v>
      </c>
      <c r="AE2" s="1269" t="s">
        <v>194</v>
      </c>
      <c r="AF2" s="1258" t="s">
        <v>195</v>
      </c>
      <c r="AG2" s="1269" t="s">
        <v>191</v>
      </c>
      <c r="AH2" s="1269" t="s">
        <v>192</v>
      </c>
      <c r="AI2" s="1269" t="s">
        <v>193</v>
      </c>
      <c r="AJ2" s="1269" t="s">
        <v>194</v>
      </c>
      <c r="AK2" s="1258" t="s">
        <v>195</v>
      </c>
    </row>
    <row r="3" spans="1:37" ht="34.5" customHeight="1">
      <c r="A3" s="1275"/>
      <c r="B3" s="1275"/>
      <c r="C3" s="1275"/>
      <c r="D3" s="1275"/>
      <c r="E3" s="1275"/>
      <c r="F3" s="1278"/>
      <c r="G3" s="1273"/>
      <c r="H3" s="1275"/>
      <c r="I3" s="1275"/>
      <c r="J3" s="1275"/>
      <c r="K3" s="1275"/>
      <c r="L3" s="106"/>
      <c r="M3" s="106"/>
      <c r="N3" s="1275"/>
      <c r="O3" s="1275"/>
      <c r="P3" s="1286"/>
      <c r="Q3" s="1288"/>
      <c r="R3" s="1280"/>
      <c r="S3" s="1280"/>
      <c r="T3" s="1269"/>
      <c r="U3" s="1269"/>
      <c r="V3" s="1258"/>
      <c r="W3" s="1270"/>
      <c r="X3" s="1270"/>
      <c r="Y3" s="1269"/>
      <c r="Z3" s="1269"/>
      <c r="AA3" s="1258"/>
      <c r="AB3" s="1270"/>
      <c r="AC3" s="1270"/>
      <c r="AD3" s="1269"/>
      <c r="AE3" s="1269"/>
      <c r="AF3" s="1258"/>
      <c r="AG3" s="1270"/>
      <c r="AH3" s="1270"/>
      <c r="AI3" s="1269"/>
      <c r="AJ3" s="1269"/>
      <c r="AK3" s="1258"/>
    </row>
    <row r="4" spans="1:37" ht="17.100000000000001" hidden="1" customHeight="1">
      <c r="A4" s="133"/>
      <c r="B4" s="134" t="s">
        <v>12</v>
      </c>
      <c r="C4" s="134" t="s">
        <v>13</v>
      </c>
      <c r="D4" s="133"/>
      <c r="E4" s="133"/>
      <c r="F4" s="133"/>
      <c r="G4" s="133"/>
      <c r="H4" s="135"/>
      <c r="I4" s="135"/>
      <c r="J4" s="136" t="s">
        <v>13</v>
      </c>
      <c r="K4" s="137"/>
      <c r="L4" s="137"/>
      <c r="M4" s="137"/>
      <c r="N4" s="135"/>
      <c r="O4" s="135"/>
      <c r="P4" s="138"/>
      <c r="Q4" s="90"/>
      <c r="R4" s="139"/>
      <c r="S4" s="140"/>
      <c r="T4" s="141"/>
      <c r="U4" s="141"/>
      <c r="V4" s="142"/>
      <c r="W4" s="141"/>
      <c r="X4" s="141"/>
      <c r="Y4" s="141"/>
      <c r="Z4" s="141"/>
      <c r="AA4" s="141"/>
      <c r="AB4" s="141"/>
      <c r="AC4" s="143"/>
      <c r="AD4" s="141"/>
      <c r="AE4" s="141"/>
      <c r="AF4" s="141"/>
      <c r="AG4" s="141"/>
      <c r="AH4" s="141"/>
      <c r="AI4" s="141"/>
      <c r="AJ4" s="141"/>
      <c r="AK4" s="141"/>
    </row>
    <row r="5" spans="1:37" ht="16.5" hidden="1" customHeight="1">
      <c r="A5" s="133"/>
      <c r="B5" s="144" t="s">
        <v>23</v>
      </c>
      <c r="C5" s="133"/>
      <c r="D5" s="133"/>
      <c r="E5" s="133"/>
      <c r="F5" s="133"/>
      <c r="G5" s="145"/>
      <c r="H5" s="135"/>
      <c r="I5" s="135"/>
      <c r="J5" s="135"/>
      <c r="K5" s="146"/>
      <c r="L5" s="146"/>
      <c r="M5" s="146"/>
      <c r="N5" s="135"/>
      <c r="O5" s="135"/>
      <c r="P5" s="138"/>
      <c r="Q5" s="90"/>
      <c r="R5" s="147"/>
      <c r="S5" s="140"/>
      <c r="T5" s="141"/>
      <c r="U5" s="141"/>
      <c r="V5" s="142"/>
      <c r="W5" s="141"/>
      <c r="X5" s="141"/>
      <c r="Y5" s="141"/>
      <c r="Z5" s="141"/>
      <c r="AA5" s="141"/>
      <c r="AB5" s="141"/>
      <c r="AC5" s="143"/>
      <c r="AD5" s="141"/>
      <c r="AE5" s="141"/>
      <c r="AF5" s="141"/>
      <c r="AG5" s="141"/>
      <c r="AH5" s="141"/>
      <c r="AI5" s="141"/>
      <c r="AJ5" s="141"/>
      <c r="AK5" s="141"/>
    </row>
    <row r="6" spans="1:37" ht="23.25" hidden="1" customHeight="1">
      <c r="A6" s="148"/>
      <c r="B6" s="8" t="s">
        <v>24</v>
      </c>
      <c r="C6" s="149"/>
      <c r="D6" s="150" t="s">
        <v>32</v>
      </c>
      <c r="E6" s="151" t="s">
        <v>34</v>
      </c>
      <c r="F6" s="152"/>
      <c r="G6" s="153"/>
      <c r="H6" s="154" t="s">
        <v>36</v>
      </c>
      <c r="I6" s="154" t="s">
        <v>36</v>
      </c>
      <c r="J6" s="155"/>
      <c r="K6" s="156">
        <v>17</v>
      </c>
      <c r="L6" s="156">
        <v>219</v>
      </c>
      <c r="M6" s="156">
        <f>(K6/L6)*100</f>
        <v>7.7625570776255701</v>
      </c>
      <c r="N6" s="157">
        <v>15</v>
      </c>
      <c r="O6" s="107">
        <v>15</v>
      </c>
      <c r="P6" s="159"/>
      <c r="Q6" s="160">
        <f>V6+AA6+AF6+AK6</f>
        <v>9.0322896281800382</v>
      </c>
      <c r="R6" s="161">
        <v>1.5</v>
      </c>
      <c r="S6" s="162">
        <v>1</v>
      </c>
      <c r="T6" s="163">
        <f>SUM(N6)</f>
        <v>15</v>
      </c>
      <c r="U6" s="164">
        <f>T6*R6</f>
        <v>22.5</v>
      </c>
      <c r="V6" s="165">
        <f>U6*M6%</f>
        <v>1.7465753424657533</v>
      </c>
      <c r="W6" s="162">
        <v>1</v>
      </c>
      <c r="X6" s="163">
        <f t="shared" ref="X6:X13" si="0">SUM(L6/35)</f>
        <v>6.2571428571428571</v>
      </c>
      <c r="Y6" s="163">
        <f t="shared" ref="Y6:Y11" si="1">SUM(O6)</f>
        <v>15</v>
      </c>
      <c r="Z6" s="164">
        <f>X6*Y6</f>
        <v>93.857142857142861</v>
      </c>
      <c r="AA6" s="164">
        <f t="shared" ref="AA6:AA11" si="2">Z6*M6%</f>
        <v>7.2857142857142856</v>
      </c>
      <c r="AB6" s="162"/>
      <c r="AC6" s="163"/>
      <c r="AD6" s="166"/>
      <c r="AE6" s="167"/>
      <c r="AF6" s="167"/>
      <c r="AG6" s="168"/>
      <c r="AH6" s="166"/>
      <c r="AI6" s="166"/>
      <c r="AJ6" s="169"/>
      <c r="AK6" s="169"/>
    </row>
    <row r="7" spans="1:37" ht="23.25" hidden="1" customHeight="1">
      <c r="A7" s="148"/>
      <c r="B7" s="170" t="s">
        <v>25</v>
      </c>
      <c r="C7" s="149"/>
      <c r="D7" s="171" t="s">
        <v>32</v>
      </c>
      <c r="E7" s="72" t="s">
        <v>34</v>
      </c>
      <c r="F7" s="152"/>
      <c r="G7" s="153"/>
      <c r="H7" s="75" t="s">
        <v>37</v>
      </c>
      <c r="I7" s="75" t="s">
        <v>37</v>
      </c>
      <c r="J7" s="155"/>
      <c r="K7" s="156">
        <v>17</v>
      </c>
      <c r="L7" s="156">
        <v>219</v>
      </c>
      <c r="M7" s="156">
        <f t="shared" ref="M7:M16" si="3">(K7/L7)*100</f>
        <v>7.7625570776255701</v>
      </c>
      <c r="N7" s="172">
        <v>24</v>
      </c>
      <c r="O7" s="173">
        <v>24</v>
      </c>
      <c r="P7" s="159"/>
      <c r="Q7" s="160">
        <f>V7+AA7+AF7+AK7</f>
        <v>14.451663405088063</v>
      </c>
      <c r="R7" s="161">
        <v>1.5</v>
      </c>
      <c r="S7" s="162">
        <v>1</v>
      </c>
      <c r="T7" s="162">
        <f>SUM(N7)</f>
        <v>24</v>
      </c>
      <c r="U7" s="164">
        <f t="shared" ref="U7:U12" si="4">T7*R7</f>
        <v>36</v>
      </c>
      <c r="V7" s="165">
        <f>U7*M7%</f>
        <v>2.7945205479452051</v>
      </c>
      <c r="W7" s="162">
        <v>1</v>
      </c>
      <c r="X7" s="163">
        <f t="shared" si="0"/>
        <v>6.2571428571428571</v>
      </c>
      <c r="Y7" s="162">
        <f t="shared" si="1"/>
        <v>24</v>
      </c>
      <c r="Z7" s="164">
        <f t="shared" ref="Z7:Z13" si="5">X7*Y7</f>
        <v>150.17142857142858</v>
      </c>
      <c r="AA7" s="164">
        <f t="shared" si="2"/>
        <v>11.657142857142857</v>
      </c>
      <c r="AB7" s="162"/>
      <c r="AC7" s="163"/>
      <c r="AD7" s="174"/>
      <c r="AE7" s="167"/>
      <c r="AF7" s="167"/>
      <c r="AG7" s="168"/>
      <c r="AH7" s="166"/>
      <c r="AI7" s="174"/>
      <c r="AJ7" s="169"/>
      <c r="AK7" s="169"/>
    </row>
    <row r="8" spans="1:37" ht="23.25" hidden="1" customHeight="1">
      <c r="A8" s="148"/>
      <c r="B8" s="175" t="s">
        <v>26</v>
      </c>
      <c r="C8" s="149"/>
      <c r="D8" s="71" t="s">
        <v>32</v>
      </c>
      <c r="E8" s="72" t="s">
        <v>34</v>
      </c>
      <c r="F8" s="152"/>
      <c r="G8" s="153"/>
      <c r="H8" s="75" t="s">
        <v>36</v>
      </c>
      <c r="I8" s="75" t="s">
        <v>36</v>
      </c>
      <c r="J8" s="155"/>
      <c r="K8" s="156">
        <v>17</v>
      </c>
      <c r="L8" s="156">
        <v>219</v>
      </c>
      <c r="M8" s="156">
        <f t="shared" si="3"/>
        <v>7.7625570776255701</v>
      </c>
      <c r="N8" s="172">
        <v>15</v>
      </c>
      <c r="O8" s="173">
        <v>15</v>
      </c>
      <c r="P8" s="159"/>
      <c r="Q8" s="160">
        <f t="shared" ref="Q8:Q12" si="6">V8+AA8+AF8+AK8</f>
        <v>9.0322896281800382</v>
      </c>
      <c r="R8" s="161">
        <v>1.5</v>
      </c>
      <c r="S8" s="162">
        <v>1</v>
      </c>
      <c r="T8" s="162">
        <f>SUM(N8)</f>
        <v>15</v>
      </c>
      <c r="U8" s="164">
        <f t="shared" si="4"/>
        <v>22.5</v>
      </c>
      <c r="V8" s="165">
        <f>U8*M8%</f>
        <v>1.7465753424657533</v>
      </c>
      <c r="W8" s="162">
        <v>1</v>
      </c>
      <c r="X8" s="163">
        <f t="shared" si="0"/>
        <v>6.2571428571428571</v>
      </c>
      <c r="Y8" s="162">
        <f t="shared" si="1"/>
        <v>15</v>
      </c>
      <c r="Z8" s="164">
        <f t="shared" si="5"/>
        <v>93.857142857142861</v>
      </c>
      <c r="AA8" s="164">
        <f t="shared" si="2"/>
        <v>7.2857142857142856</v>
      </c>
      <c r="AB8" s="162"/>
      <c r="AC8" s="163"/>
      <c r="AD8" s="174"/>
      <c r="AE8" s="167"/>
      <c r="AF8" s="167"/>
      <c r="AG8" s="168"/>
      <c r="AH8" s="166"/>
      <c r="AI8" s="174"/>
      <c r="AJ8" s="169"/>
      <c r="AK8" s="169"/>
    </row>
    <row r="9" spans="1:37" ht="23.25" hidden="1" customHeight="1">
      <c r="A9" s="148"/>
      <c r="B9" s="176" t="s">
        <v>27</v>
      </c>
      <c r="C9" s="149"/>
      <c r="D9" s="25" t="s">
        <v>32</v>
      </c>
      <c r="E9" s="12" t="s">
        <v>35</v>
      </c>
      <c r="F9" s="152"/>
      <c r="G9" s="153"/>
      <c r="H9" s="15" t="s">
        <v>36</v>
      </c>
      <c r="I9" s="15" t="s">
        <v>36</v>
      </c>
      <c r="J9" s="155"/>
      <c r="K9" s="156">
        <v>17</v>
      </c>
      <c r="L9" s="156">
        <v>68</v>
      </c>
      <c r="M9" s="156">
        <f t="shared" si="3"/>
        <v>25</v>
      </c>
      <c r="N9" s="177"/>
      <c r="O9" s="178">
        <v>24</v>
      </c>
      <c r="P9" s="159"/>
      <c r="Q9" s="160"/>
      <c r="R9" s="161"/>
      <c r="S9" s="162"/>
      <c r="T9" s="162"/>
      <c r="U9" s="164"/>
      <c r="V9" s="165"/>
      <c r="W9" s="162">
        <v>1</v>
      </c>
      <c r="X9" s="163">
        <f t="shared" si="0"/>
        <v>1.9428571428571428</v>
      </c>
      <c r="Y9" s="162">
        <f t="shared" si="1"/>
        <v>24</v>
      </c>
      <c r="Z9" s="164">
        <f t="shared" si="5"/>
        <v>46.628571428571426</v>
      </c>
      <c r="AA9" s="164">
        <f t="shared" si="2"/>
        <v>11.657142857142857</v>
      </c>
      <c r="AB9" s="162"/>
      <c r="AC9" s="163"/>
      <c r="AD9" s="174"/>
      <c r="AE9" s="167"/>
      <c r="AF9" s="167"/>
      <c r="AG9" s="168"/>
      <c r="AH9" s="166"/>
      <c r="AI9" s="174"/>
      <c r="AJ9" s="169"/>
      <c r="AK9" s="169"/>
    </row>
    <row r="10" spans="1:37" ht="23.25" hidden="1" customHeight="1">
      <c r="A10" s="148"/>
      <c r="B10" s="179" t="s">
        <v>28</v>
      </c>
      <c r="C10" s="149"/>
      <c r="D10" s="25" t="s">
        <v>32</v>
      </c>
      <c r="E10" s="12" t="s">
        <v>35</v>
      </c>
      <c r="F10" s="152"/>
      <c r="G10" s="153"/>
      <c r="H10" s="29" t="s">
        <v>38</v>
      </c>
      <c r="I10" s="29" t="s">
        <v>38</v>
      </c>
      <c r="J10" s="155"/>
      <c r="K10" s="156">
        <v>17</v>
      </c>
      <c r="L10" s="156">
        <v>68</v>
      </c>
      <c r="M10" s="156">
        <f t="shared" si="3"/>
        <v>25</v>
      </c>
      <c r="N10" s="180">
        <v>18</v>
      </c>
      <c r="O10" s="181">
        <v>18</v>
      </c>
      <c r="P10" s="159"/>
      <c r="Q10" s="160">
        <f t="shared" si="6"/>
        <v>15.492857142857142</v>
      </c>
      <c r="R10" s="161">
        <v>1.5</v>
      </c>
      <c r="S10" s="162">
        <v>1</v>
      </c>
      <c r="T10" s="162">
        <f>SUM(N10)</f>
        <v>18</v>
      </c>
      <c r="U10" s="164">
        <f t="shared" si="4"/>
        <v>27</v>
      </c>
      <c r="V10" s="165">
        <f>U10*M10%</f>
        <v>6.75</v>
      </c>
      <c r="W10" s="162">
        <v>1</v>
      </c>
      <c r="X10" s="163">
        <f t="shared" si="0"/>
        <v>1.9428571428571428</v>
      </c>
      <c r="Y10" s="162">
        <f t="shared" si="1"/>
        <v>18</v>
      </c>
      <c r="Z10" s="164">
        <f t="shared" si="5"/>
        <v>34.971428571428568</v>
      </c>
      <c r="AA10" s="164">
        <f t="shared" si="2"/>
        <v>8.742857142857142</v>
      </c>
      <c r="AB10" s="162"/>
      <c r="AC10" s="163"/>
      <c r="AD10" s="174"/>
      <c r="AE10" s="167"/>
      <c r="AF10" s="167"/>
      <c r="AG10" s="168"/>
      <c r="AH10" s="166"/>
      <c r="AI10" s="174"/>
      <c r="AJ10" s="169"/>
      <c r="AK10" s="169"/>
    </row>
    <row r="11" spans="1:37" ht="23.25" hidden="1" customHeight="1">
      <c r="A11" s="148"/>
      <c r="B11" s="182" t="s">
        <v>29</v>
      </c>
      <c r="C11" s="149"/>
      <c r="D11" s="25" t="s">
        <v>32</v>
      </c>
      <c r="E11" s="12" t="s">
        <v>35</v>
      </c>
      <c r="F11" s="152"/>
      <c r="G11" s="153"/>
      <c r="H11" s="183" t="s">
        <v>39</v>
      </c>
      <c r="I11" s="183" t="s">
        <v>39</v>
      </c>
      <c r="J11" s="155"/>
      <c r="K11" s="156">
        <v>17</v>
      </c>
      <c r="L11" s="156">
        <v>68</v>
      </c>
      <c r="M11" s="156">
        <f t="shared" si="3"/>
        <v>25</v>
      </c>
      <c r="N11" s="180"/>
      <c r="O11" s="181">
        <v>18</v>
      </c>
      <c r="P11" s="159"/>
      <c r="Q11" s="160"/>
      <c r="R11" s="161"/>
      <c r="S11" s="162"/>
      <c r="T11" s="162"/>
      <c r="U11" s="164"/>
      <c r="V11" s="165"/>
      <c r="W11" s="162">
        <v>1</v>
      </c>
      <c r="X11" s="163">
        <f t="shared" si="0"/>
        <v>1.9428571428571428</v>
      </c>
      <c r="Y11" s="162">
        <f t="shared" si="1"/>
        <v>18</v>
      </c>
      <c r="Z11" s="164">
        <f t="shared" si="5"/>
        <v>34.971428571428568</v>
      </c>
      <c r="AA11" s="164">
        <f t="shared" si="2"/>
        <v>8.742857142857142</v>
      </c>
      <c r="AB11" s="162"/>
      <c r="AC11" s="163"/>
      <c r="AD11" s="174"/>
      <c r="AE11" s="167"/>
      <c r="AF11" s="167"/>
      <c r="AG11" s="168"/>
      <c r="AH11" s="166"/>
      <c r="AI11" s="174"/>
      <c r="AJ11" s="169"/>
      <c r="AK11" s="169"/>
    </row>
    <row r="12" spans="1:37" ht="23.25" hidden="1" customHeight="1">
      <c r="A12" s="148"/>
      <c r="B12" s="179" t="s">
        <v>30</v>
      </c>
      <c r="C12" s="149"/>
      <c r="D12" s="25" t="s">
        <v>32</v>
      </c>
      <c r="E12" s="27" t="s">
        <v>35</v>
      </c>
      <c r="F12" s="152"/>
      <c r="G12" s="153"/>
      <c r="H12" s="29" t="s">
        <v>39</v>
      </c>
      <c r="I12" s="29" t="s">
        <v>39</v>
      </c>
      <c r="J12" s="155"/>
      <c r="K12" s="156">
        <v>17</v>
      </c>
      <c r="L12" s="156">
        <v>68</v>
      </c>
      <c r="M12" s="156">
        <f t="shared" si="3"/>
        <v>25</v>
      </c>
      <c r="N12" s="181">
        <v>18</v>
      </c>
      <c r="O12" s="181"/>
      <c r="P12" s="159"/>
      <c r="Q12" s="160">
        <f t="shared" si="6"/>
        <v>6.75</v>
      </c>
      <c r="R12" s="161">
        <v>1.5</v>
      </c>
      <c r="S12" s="162">
        <v>1</v>
      </c>
      <c r="T12" s="162">
        <f>SUM(N12)</f>
        <v>18</v>
      </c>
      <c r="U12" s="164">
        <f t="shared" si="4"/>
        <v>27</v>
      </c>
      <c r="V12" s="165">
        <f>U12*M12%</f>
        <v>6.75</v>
      </c>
      <c r="W12" s="162"/>
      <c r="X12" s="163">
        <f t="shared" si="0"/>
        <v>1.9428571428571428</v>
      </c>
      <c r="Y12" s="162"/>
      <c r="Z12" s="164"/>
      <c r="AA12" s="164"/>
      <c r="AB12" s="162"/>
      <c r="AC12" s="163"/>
      <c r="AD12" s="174"/>
      <c r="AE12" s="167"/>
      <c r="AF12" s="167"/>
      <c r="AG12" s="168"/>
      <c r="AH12" s="166"/>
      <c r="AI12" s="174"/>
      <c r="AJ12" s="169"/>
      <c r="AK12" s="169"/>
    </row>
    <row r="13" spans="1:37" ht="23.25" hidden="1" customHeight="1">
      <c r="A13" s="148"/>
      <c r="B13" s="9" t="s">
        <v>31</v>
      </c>
      <c r="C13" s="149"/>
      <c r="D13" s="184" t="s">
        <v>33</v>
      </c>
      <c r="E13" s="152"/>
      <c r="F13" s="152"/>
      <c r="G13" s="153"/>
      <c r="H13" s="185" t="s">
        <v>39</v>
      </c>
      <c r="I13" s="185" t="s">
        <v>39</v>
      </c>
      <c r="J13" s="155"/>
      <c r="K13" s="156">
        <v>17</v>
      </c>
      <c r="L13" s="156">
        <v>80</v>
      </c>
      <c r="M13" s="156">
        <f t="shared" si="3"/>
        <v>21.25</v>
      </c>
      <c r="N13" s="186"/>
      <c r="O13" s="108"/>
      <c r="P13" s="159"/>
      <c r="Q13" s="160"/>
      <c r="R13" s="161"/>
      <c r="S13" s="162"/>
      <c r="T13" s="162"/>
      <c r="U13" s="164"/>
      <c r="V13" s="165"/>
      <c r="W13" s="162">
        <v>1</v>
      </c>
      <c r="X13" s="163">
        <f t="shared" si="0"/>
        <v>2.2857142857142856</v>
      </c>
      <c r="Y13" s="162">
        <f>SUM(O13)</f>
        <v>0</v>
      </c>
      <c r="Z13" s="164">
        <f t="shared" si="5"/>
        <v>0</v>
      </c>
      <c r="AA13" s="164">
        <f>Z13*M13%</f>
        <v>0</v>
      </c>
      <c r="AB13" s="162"/>
      <c r="AC13" s="163"/>
      <c r="AD13" s="174"/>
      <c r="AE13" s="167"/>
      <c r="AF13" s="167"/>
      <c r="AG13" s="168"/>
      <c r="AH13" s="166"/>
      <c r="AI13" s="174"/>
      <c r="AJ13" s="169"/>
      <c r="AK13" s="169"/>
    </row>
    <row r="14" spans="1:37" ht="23.25" hidden="1" customHeight="1">
      <c r="A14" s="148" t="s">
        <v>102</v>
      </c>
      <c r="B14" s="187" t="s">
        <v>103</v>
      </c>
      <c r="C14" s="155" t="s">
        <v>104</v>
      </c>
      <c r="D14" s="152"/>
      <c r="E14" s="152" t="s">
        <v>105</v>
      </c>
      <c r="F14" s="152" t="s">
        <v>106</v>
      </c>
      <c r="G14" s="153"/>
      <c r="H14" s="155" t="s">
        <v>39</v>
      </c>
      <c r="I14" s="155" t="s">
        <v>39</v>
      </c>
      <c r="J14" s="158"/>
      <c r="K14" s="156"/>
      <c r="L14" s="156"/>
      <c r="M14" s="188" t="e">
        <f t="shared" si="3"/>
        <v>#DIV/0!</v>
      </c>
      <c r="N14" s="158"/>
      <c r="O14" s="158">
        <v>18</v>
      </c>
      <c r="P14" s="159"/>
      <c r="Q14" s="189" t="e">
        <f t="shared" ref="Q14:Q16" si="7">V14+AA14+AF14+AK14</f>
        <v>#DIV/0!</v>
      </c>
      <c r="R14" s="161"/>
      <c r="S14" s="162"/>
      <c r="T14" s="162"/>
      <c r="U14" s="162"/>
      <c r="V14" s="190"/>
      <c r="W14" s="162">
        <v>1</v>
      </c>
      <c r="X14" s="160">
        <v>4</v>
      </c>
      <c r="Y14" s="162">
        <v>18</v>
      </c>
      <c r="Z14" s="162">
        <f>X14*Y14</f>
        <v>72</v>
      </c>
      <c r="AA14" s="162" t="e">
        <f>Z14*M14%</f>
        <v>#DIV/0!</v>
      </c>
      <c r="AB14" s="162"/>
      <c r="AC14" s="162"/>
      <c r="AD14" s="174"/>
      <c r="AE14" s="174"/>
      <c r="AF14" s="174"/>
      <c r="AG14" s="174"/>
      <c r="AH14" s="174"/>
      <c r="AI14" s="174"/>
      <c r="AJ14" s="174"/>
      <c r="AK14" s="174"/>
    </row>
    <row r="15" spans="1:37" ht="23.25" hidden="1" customHeight="1">
      <c r="A15" s="148" t="s">
        <v>107</v>
      </c>
      <c r="B15" s="187" t="s">
        <v>108</v>
      </c>
      <c r="C15" s="155" t="s">
        <v>109</v>
      </c>
      <c r="D15" s="152"/>
      <c r="E15" s="152" t="s">
        <v>105</v>
      </c>
      <c r="F15" s="152" t="s">
        <v>106</v>
      </c>
      <c r="G15" s="153"/>
      <c r="H15" s="155" t="s">
        <v>39</v>
      </c>
      <c r="I15" s="155" t="s">
        <v>39</v>
      </c>
      <c r="J15" s="158"/>
      <c r="K15" s="156"/>
      <c r="L15" s="156"/>
      <c r="M15" s="188" t="e">
        <f t="shared" si="3"/>
        <v>#DIV/0!</v>
      </c>
      <c r="N15" s="158"/>
      <c r="O15" s="158">
        <v>18</v>
      </c>
      <c r="P15" s="159"/>
      <c r="Q15" s="189" t="e">
        <f t="shared" si="7"/>
        <v>#DIV/0!</v>
      </c>
      <c r="R15" s="161"/>
      <c r="S15" s="162"/>
      <c r="T15" s="162"/>
      <c r="U15" s="162"/>
      <c r="V15" s="190"/>
      <c r="W15" s="162">
        <v>1</v>
      </c>
      <c r="X15" s="160">
        <v>4</v>
      </c>
      <c r="Y15" s="162">
        <v>18</v>
      </c>
      <c r="Z15" s="162">
        <f>X15*Y15</f>
        <v>72</v>
      </c>
      <c r="AA15" s="164" t="e">
        <f>Z15*M15%</f>
        <v>#DIV/0!</v>
      </c>
      <c r="AB15" s="162"/>
      <c r="AC15" s="162"/>
      <c r="AD15" s="174"/>
      <c r="AE15" s="174"/>
      <c r="AF15" s="174"/>
      <c r="AG15" s="174"/>
      <c r="AH15" s="174"/>
      <c r="AI15" s="174"/>
      <c r="AJ15" s="174"/>
      <c r="AK15" s="174"/>
    </row>
    <row r="16" spans="1:37" ht="23.25" hidden="1" customHeight="1">
      <c r="A16" s="148" t="s">
        <v>110</v>
      </c>
      <c r="B16" s="187" t="s">
        <v>111</v>
      </c>
      <c r="C16" s="155" t="s">
        <v>112</v>
      </c>
      <c r="D16" s="152"/>
      <c r="E16" s="152" t="s">
        <v>105</v>
      </c>
      <c r="F16" s="152" t="s">
        <v>106</v>
      </c>
      <c r="G16" s="153"/>
      <c r="H16" s="155" t="s">
        <v>39</v>
      </c>
      <c r="I16" s="155" t="s">
        <v>39</v>
      </c>
      <c r="J16" s="158"/>
      <c r="K16" s="156"/>
      <c r="L16" s="156"/>
      <c r="M16" s="156" t="e">
        <f t="shared" si="3"/>
        <v>#DIV/0!</v>
      </c>
      <c r="N16" s="158"/>
      <c r="O16" s="158">
        <v>18</v>
      </c>
      <c r="P16" s="159"/>
      <c r="Q16" s="189" t="e">
        <f t="shared" si="7"/>
        <v>#DIV/0!</v>
      </c>
      <c r="R16" s="161"/>
      <c r="S16" s="162"/>
      <c r="T16" s="162"/>
      <c r="U16" s="162"/>
      <c r="V16" s="190"/>
      <c r="W16" s="162">
        <v>1</v>
      </c>
      <c r="X16" s="160">
        <v>1</v>
      </c>
      <c r="Y16" s="162">
        <v>18</v>
      </c>
      <c r="Z16" s="162">
        <f>X16*Y16</f>
        <v>18</v>
      </c>
      <c r="AA16" s="162" t="e">
        <f>Z16*M16%</f>
        <v>#DIV/0!</v>
      </c>
      <c r="AB16" s="162"/>
      <c r="AC16" s="162"/>
      <c r="AD16" s="174"/>
      <c r="AE16" s="174"/>
      <c r="AF16" s="174"/>
      <c r="AG16" s="174"/>
      <c r="AH16" s="174"/>
      <c r="AI16" s="174"/>
      <c r="AJ16" s="174"/>
      <c r="AK16" s="174"/>
    </row>
    <row r="17" spans="1:37" ht="23.25" hidden="1" customHeight="1">
      <c r="A17" s="191"/>
      <c r="B17" s="192"/>
      <c r="C17" s="111"/>
      <c r="D17" s="111"/>
      <c r="E17" s="111"/>
      <c r="F17" s="111"/>
      <c r="G17" s="193" t="s">
        <v>66</v>
      </c>
      <c r="H17" s="194"/>
      <c r="I17" s="194"/>
      <c r="J17" s="194"/>
      <c r="K17" s="111"/>
      <c r="L17" s="111"/>
      <c r="M17" s="111">
        <f>SUM(N17:O17)</f>
        <v>204</v>
      </c>
      <c r="N17" s="111">
        <f>SUM(N6:N13)</f>
        <v>90</v>
      </c>
      <c r="O17" s="111">
        <f>SUM(O6:O13)</f>
        <v>114</v>
      </c>
      <c r="P17" s="111">
        <f>SUM(P6:P13)</f>
        <v>0</v>
      </c>
      <c r="Q17" s="195"/>
      <c r="R17" s="196"/>
      <c r="S17" s="197"/>
      <c r="T17" s="197"/>
      <c r="U17" s="198"/>
      <c r="V17" s="198"/>
      <c r="W17" s="197"/>
      <c r="X17" s="199"/>
      <c r="Y17" s="197"/>
      <c r="Z17" s="198"/>
      <c r="AA17" s="198"/>
      <c r="AB17" s="197"/>
      <c r="AC17" s="199"/>
      <c r="AD17" s="200"/>
      <c r="AE17" s="200"/>
      <c r="AF17" s="200"/>
      <c r="AG17" s="200"/>
      <c r="AH17" s="201"/>
      <c r="AI17" s="200"/>
      <c r="AJ17" s="202"/>
      <c r="AK17" s="202"/>
    </row>
    <row r="18" spans="1:37" ht="16.5" hidden="1" customHeight="1">
      <c r="A18" s="133"/>
      <c r="B18" s="203" t="s">
        <v>68</v>
      </c>
      <c r="C18" s="204"/>
      <c r="D18" s="204"/>
      <c r="E18" s="204"/>
      <c r="F18" s="204"/>
      <c r="G18" s="205"/>
      <c r="H18" s="206"/>
      <c r="I18" s="206"/>
      <c r="J18" s="206"/>
      <c r="K18" s="207"/>
      <c r="L18" s="207"/>
      <c r="M18" s="207"/>
      <c r="N18" s="206"/>
      <c r="O18" s="206"/>
      <c r="P18" s="138"/>
      <c r="Q18" s="90"/>
      <c r="R18" s="147"/>
      <c r="S18" s="140"/>
      <c r="T18" s="141"/>
      <c r="U18" s="141"/>
      <c r="V18" s="142"/>
      <c r="W18" s="141"/>
      <c r="X18" s="141"/>
      <c r="Y18" s="141"/>
      <c r="Z18" s="141"/>
      <c r="AA18" s="141"/>
      <c r="AB18" s="141"/>
      <c r="AC18" s="143"/>
      <c r="AD18" s="141"/>
      <c r="AE18" s="141"/>
      <c r="AF18" s="141"/>
      <c r="AG18" s="141"/>
      <c r="AH18" s="141"/>
      <c r="AI18" s="141"/>
      <c r="AJ18" s="141"/>
      <c r="AK18" s="141"/>
    </row>
    <row r="19" spans="1:37" ht="23.25" hidden="1" customHeight="1">
      <c r="A19" s="208"/>
      <c r="B19" s="96" t="s">
        <v>27</v>
      </c>
      <c r="C19" s="80"/>
      <c r="D19" s="25" t="s">
        <v>32</v>
      </c>
      <c r="E19" s="27" t="s">
        <v>61</v>
      </c>
      <c r="F19" s="73"/>
      <c r="G19" s="74"/>
      <c r="H19" s="29" t="s">
        <v>36</v>
      </c>
      <c r="I19" s="33">
        <v>4</v>
      </c>
      <c r="J19" s="209"/>
      <c r="K19" s="210"/>
      <c r="L19" s="210"/>
      <c r="M19" s="210" t="e">
        <f>(K19/L19)*100</f>
        <v>#DIV/0!</v>
      </c>
      <c r="N19" s="34"/>
      <c r="O19" s="34">
        <v>24</v>
      </c>
      <c r="P19" s="211"/>
      <c r="Q19" s="160" t="e">
        <f>V19+AA19+AF19+AK19</f>
        <v>#DIV/0!</v>
      </c>
      <c r="R19" s="161">
        <v>1.5</v>
      </c>
      <c r="S19" s="162">
        <v>1</v>
      </c>
      <c r="T19" s="163">
        <f>SUM(N19)</f>
        <v>0</v>
      </c>
      <c r="U19" s="164">
        <f>T19*R19</f>
        <v>0</v>
      </c>
      <c r="V19" s="212" t="e">
        <f>U19*M19%</f>
        <v>#DIV/0!</v>
      </c>
      <c r="W19" s="162">
        <v>1</v>
      </c>
      <c r="X19" s="163">
        <f t="shared" ref="X19:X24" si="8">SUM(L19/35)</f>
        <v>0</v>
      </c>
      <c r="Y19" s="163">
        <f t="shared" ref="Y19:Y24" si="9">SUM(O19)</f>
        <v>24</v>
      </c>
      <c r="Z19" s="164">
        <f>X19*Y19</f>
        <v>0</v>
      </c>
      <c r="AA19" s="164" t="e">
        <f t="shared" ref="AA19:AA24" si="10">Z19*M19%</f>
        <v>#DIV/0!</v>
      </c>
      <c r="AB19" s="162"/>
      <c r="AC19" s="163"/>
      <c r="AD19" s="166"/>
      <c r="AE19" s="167"/>
      <c r="AF19" s="167"/>
      <c r="AG19" s="168"/>
      <c r="AH19" s="166"/>
      <c r="AI19" s="166"/>
      <c r="AJ19" s="169"/>
      <c r="AK19" s="169"/>
    </row>
    <row r="20" spans="1:37" ht="23.25" hidden="1" customHeight="1">
      <c r="A20" s="208"/>
      <c r="B20" s="96" t="s">
        <v>28</v>
      </c>
      <c r="C20" s="80"/>
      <c r="D20" s="25" t="s">
        <v>32</v>
      </c>
      <c r="E20" s="27" t="s">
        <v>61</v>
      </c>
      <c r="F20" s="73"/>
      <c r="G20" s="74"/>
      <c r="H20" s="29" t="s">
        <v>38</v>
      </c>
      <c r="I20" s="33">
        <v>5</v>
      </c>
      <c r="J20" s="209"/>
      <c r="K20" s="210"/>
      <c r="L20" s="210"/>
      <c r="M20" s="210" t="e">
        <f t="shared" ref="M20:M33" si="11">(K20/L20)*100</f>
        <v>#DIV/0!</v>
      </c>
      <c r="N20" s="34">
        <v>18</v>
      </c>
      <c r="O20" s="34">
        <v>18</v>
      </c>
      <c r="P20" s="211"/>
      <c r="Q20" s="160" t="e">
        <f>V20+AA20+AF20+AK20</f>
        <v>#DIV/0!</v>
      </c>
      <c r="R20" s="161">
        <v>1.5</v>
      </c>
      <c r="S20" s="162">
        <v>1</v>
      </c>
      <c r="T20" s="162">
        <f>SUM(N20)</f>
        <v>18</v>
      </c>
      <c r="U20" s="164">
        <f t="shared" ref="U20:U21" si="12">T20*R20</f>
        <v>27</v>
      </c>
      <c r="V20" s="212" t="e">
        <f>U20*M20%</f>
        <v>#DIV/0!</v>
      </c>
      <c r="W20" s="162">
        <v>1</v>
      </c>
      <c r="X20" s="163">
        <f t="shared" si="8"/>
        <v>0</v>
      </c>
      <c r="Y20" s="162">
        <f t="shared" si="9"/>
        <v>18</v>
      </c>
      <c r="Z20" s="164">
        <f t="shared" ref="Z20:Z24" si="13">X20*Y20</f>
        <v>0</v>
      </c>
      <c r="AA20" s="164" t="e">
        <f t="shared" si="10"/>
        <v>#DIV/0!</v>
      </c>
      <c r="AB20" s="162"/>
      <c r="AC20" s="163"/>
      <c r="AD20" s="174"/>
      <c r="AE20" s="167"/>
      <c r="AF20" s="167"/>
      <c r="AG20" s="168"/>
      <c r="AH20" s="166"/>
      <c r="AI20" s="174"/>
      <c r="AJ20" s="169"/>
      <c r="AK20" s="169"/>
    </row>
    <row r="21" spans="1:37" ht="23.25" hidden="1" customHeight="1">
      <c r="A21" s="208"/>
      <c r="B21" s="96" t="s">
        <v>29</v>
      </c>
      <c r="C21" s="80"/>
      <c r="D21" s="25" t="s">
        <v>32</v>
      </c>
      <c r="E21" s="27" t="s">
        <v>61</v>
      </c>
      <c r="F21" s="73"/>
      <c r="G21" s="74"/>
      <c r="H21" s="29" t="s">
        <v>39</v>
      </c>
      <c r="I21" s="33">
        <v>2</v>
      </c>
      <c r="J21" s="209"/>
      <c r="K21" s="210"/>
      <c r="L21" s="210"/>
      <c r="M21" s="210" t="e">
        <f t="shared" si="11"/>
        <v>#DIV/0!</v>
      </c>
      <c r="N21" s="34"/>
      <c r="O21" s="34">
        <v>18</v>
      </c>
      <c r="P21" s="211"/>
      <c r="Q21" s="160" t="e">
        <f t="shared" ref="Q21" si="14">V21+AA21+AF21+AK21</f>
        <v>#DIV/0!</v>
      </c>
      <c r="R21" s="161">
        <v>1.5</v>
      </c>
      <c r="S21" s="162">
        <v>1</v>
      </c>
      <c r="T21" s="162">
        <f>SUM(N21)</f>
        <v>0</v>
      </c>
      <c r="U21" s="164">
        <f t="shared" si="12"/>
        <v>0</v>
      </c>
      <c r="V21" s="212" t="e">
        <f>U21*M21%</f>
        <v>#DIV/0!</v>
      </c>
      <c r="W21" s="162">
        <v>1</v>
      </c>
      <c r="X21" s="163">
        <f t="shared" si="8"/>
        <v>0</v>
      </c>
      <c r="Y21" s="162">
        <f t="shared" si="9"/>
        <v>18</v>
      </c>
      <c r="Z21" s="164">
        <f t="shared" si="13"/>
        <v>0</v>
      </c>
      <c r="AA21" s="164" t="e">
        <f t="shared" si="10"/>
        <v>#DIV/0!</v>
      </c>
      <c r="AB21" s="162"/>
      <c r="AC21" s="163"/>
      <c r="AD21" s="174"/>
      <c r="AE21" s="167"/>
      <c r="AF21" s="167"/>
      <c r="AG21" s="168"/>
      <c r="AH21" s="166"/>
      <c r="AI21" s="174"/>
      <c r="AJ21" s="169"/>
      <c r="AK21" s="169"/>
    </row>
    <row r="22" spans="1:37" ht="23.25" hidden="1" customHeight="1">
      <c r="A22" s="208"/>
      <c r="B22" s="96" t="s">
        <v>30</v>
      </c>
      <c r="C22" s="80"/>
      <c r="D22" s="25" t="s">
        <v>32</v>
      </c>
      <c r="E22" s="27" t="s">
        <v>61</v>
      </c>
      <c r="F22" s="73"/>
      <c r="G22" s="74"/>
      <c r="H22" s="29" t="s">
        <v>39</v>
      </c>
      <c r="I22" s="33">
        <v>2</v>
      </c>
      <c r="J22" s="209"/>
      <c r="K22" s="210"/>
      <c r="L22" s="210"/>
      <c r="M22" s="210" t="e">
        <f t="shared" si="11"/>
        <v>#DIV/0!</v>
      </c>
      <c r="N22" s="34">
        <v>18</v>
      </c>
      <c r="O22" s="34"/>
      <c r="P22" s="211"/>
      <c r="Q22" s="160"/>
      <c r="R22" s="161"/>
      <c r="S22" s="162"/>
      <c r="T22" s="162"/>
      <c r="U22" s="164"/>
      <c r="V22" s="212"/>
      <c r="W22" s="162">
        <v>1</v>
      </c>
      <c r="X22" s="163">
        <f t="shared" si="8"/>
        <v>0</v>
      </c>
      <c r="Y22" s="162">
        <f t="shared" si="9"/>
        <v>0</v>
      </c>
      <c r="Z22" s="164">
        <f t="shared" si="13"/>
        <v>0</v>
      </c>
      <c r="AA22" s="164" t="e">
        <f t="shared" si="10"/>
        <v>#DIV/0!</v>
      </c>
      <c r="AB22" s="162"/>
      <c r="AC22" s="163"/>
      <c r="AD22" s="174"/>
      <c r="AE22" s="167"/>
      <c r="AF22" s="167"/>
      <c r="AG22" s="168"/>
      <c r="AH22" s="166"/>
      <c r="AI22" s="174"/>
      <c r="AJ22" s="169"/>
      <c r="AK22" s="169"/>
    </row>
    <row r="23" spans="1:37" ht="23.25" hidden="1" customHeight="1">
      <c r="A23" s="208"/>
      <c r="B23" s="96" t="s">
        <v>48</v>
      </c>
      <c r="C23" s="80"/>
      <c r="D23" s="25" t="s">
        <v>32</v>
      </c>
      <c r="E23" s="27" t="s">
        <v>62</v>
      </c>
      <c r="F23" s="73"/>
      <c r="G23" s="74"/>
      <c r="H23" s="29" t="s">
        <v>39</v>
      </c>
      <c r="I23" s="33">
        <v>2</v>
      </c>
      <c r="J23" s="209"/>
      <c r="K23" s="210"/>
      <c r="L23" s="210"/>
      <c r="M23" s="210" t="e">
        <f t="shared" si="11"/>
        <v>#DIV/0!</v>
      </c>
      <c r="N23" s="34"/>
      <c r="O23" s="34">
        <v>18</v>
      </c>
      <c r="P23" s="211"/>
      <c r="Q23" s="160" t="e">
        <f t="shared" ref="Q23" si="15">V23+AA23+AF23+AK23</f>
        <v>#DIV/0!</v>
      </c>
      <c r="R23" s="161">
        <v>1.5</v>
      </c>
      <c r="S23" s="162">
        <v>1</v>
      </c>
      <c r="T23" s="162">
        <f>SUM(N23)</f>
        <v>0</v>
      </c>
      <c r="U23" s="164">
        <f t="shared" ref="U23" si="16">T23*R23</f>
        <v>0</v>
      </c>
      <c r="V23" s="212" t="e">
        <f>U23*M23%</f>
        <v>#DIV/0!</v>
      </c>
      <c r="W23" s="162">
        <v>1</v>
      </c>
      <c r="X23" s="163">
        <f t="shared" si="8"/>
        <v>0</v>
      </c>
      <c r="Y23" s="162">
        <f t="shared" si="9"/>
        <v>18</v>
      </c>
      <c r="Z23" s="164">
        <f t="shared" si="13"/>
        <v>0</v>
      </c>
      <c r="AA23" s="164" t="e">
        <f t="shared" si="10"/>
        <v>#DIV/0!</v>
      </c>
      <c r="AB23" s="162"/>
      <c r="AC23" s="163"/>
      <c r="AD23" s="174"/>
      <c r="AE23" s="167"/>
      <c r="AF23" s="167"/>
      <c r="AG23" s="168"/>
      <c r="AH23" s="166"/>
      <c r="AI23" s="174"/>
      <c r="AJ23" s="169"/>
      <c r="AK23" s="169"/>
    </row>
    <row r="24" spans="1:37" ht="23.25" hidden="1" customHeight="1">
      <c r="A24" s="208"/>
      <c r="B24" s="97" t="s">
        <v>55</v>
      </c>
      <c r="C24" s="80"/>
      <c r="D24" s="26" t="s">
        <v>32</v>
      </c>
      <c r="E24" s="28" t="s">
        <v>63</v>
      </c>
      <c r="F24" s="73"/>
      <c r="G24" s="74"/>
      <c r="H24" s="30">
        <v>2</v>
      </c>
      <c r="I24" s="30">
        <v>2</v>
      </c>
      <c r="J24" s="70"/>
      <c r="K24" s="210"/>
      <c r="L24" s="210"/>
      <c r="M24" s="210" t="e">
        <f t="shared" si="11"/>
        <v>#DIV/0!</v>
      </c>
      <c r="N24" s="35">
        <v>6</v>
      </c>
      <c r="O24" s="35">
        <v>12</v>
      </c>
      <c r="P24" s="211"/>
      <c r="Q24" s="160"/>
      <c r="R24" s="161"/>
      <c r="S24" s="162"/>
      <c r="T24" s="162"/>
      <c r="U24" s="164"/>
      <c r="V24" s="212"/>
      <c r="W24" s="162">
        <v>1</v>
      </c>
      <c r="X24" s="163">
        <f t="shared" si="8"/>
        <v>0</v>
      </c>
      <c r="Y24" s="162">
        <f t="shared" si="9"/>
        <v>12</v>
      </c>
      <c r="Z24" s="164">
        <f t="shared" si="13"/>
        <v>0</v>
      </c>
      <c r="AA24" s="164" t="e">
        <f t="shared" si="10"/>
        <v>#DIV/0!</v>
      </c>
      <c r="AB24" s="162"/>
      <c r="AC24" s="163"/>
      <c r="AD24" s="174"/>
      <c r="AE24" s="167"/>
      <c r="AF24" s="167"/>
      <c r="AG24" s="168"/>
      <c r="AH24" s="166"/>
      <c r="AI24" s="174"/>
      <c r="AJ24" s="169"/>
      <c r="AK24" s="169"/>
    </row>
    <row r="25" spans="1:37" ht="23.25" hidden="1" customHeight="1">
      <c r="A25" s="208"/>
      <c r="B25" s="98" t="s">
        <v>56</v>
      </c>
      <c r="C25" s="80"/>
      <c r="D25" s="26" t="s">
        <v>32</v>
      </c>
      <c r="E25" s="28" t="s">
        <v>64</v>
      </c>
      <c r="F25" s="73"/>
      <c r="G25" s="74"/>
      <c r="H25" s="30">
        <v>2</v>
      </c>
      <c r="I25" s="30">
        <v>2</v>
      </c>
      <c r="J25" s="70"/>
      <c r="K25" s="210"/>
      <c r="L25" s="210"/>
      <c r="M25" s="210" t="e">
        <f t="shared" si="11"/>
        <v>#DIV/0!</v>
      </c>
      <c r="N25" s="35">
        <v>6</v>
      </c>
      <c r="O25" s="35">
        <v>12</v>
      </c>
      <c r="P25" s="211"/>
      <c r="Q25" s="160" t="e">
        <f t="shared" ref="Q25" si="17">V25+AA25+AF25+AK25</f>
        <v>#DIV/0!</v>
      </c>
      <c r="R25" s="161">
        <v>1.5</v>
      </c>
      <c r="S25" s="162">
        <v>1</v>
      </c>
      <c r="T25" s="162">
        <f>SUM(N25)</f>
        <v>6</v>
      </c>
      <c r="U25" s="164">
        <f t="shared" ref="U25" si="18">T25*R25</f>
        <v>9</v>
      </c>
      <c r="V25" s="212" t="e">
        <f>U25*M25%</f>
        <v>#DIV/0!</v>
      </c>
      <c r="W25" s="162"/>
      <c r="X25" s="163"/>
      <c r="Y25" s="162"/>
      <c r="Z25" s="164"/>
      <c r="AA25" s="164"/>
      <c r="AB25" s="162"/>
      <c r="AC25" s="163"/>
      <c r="AD25" s="174"/>
      <c r="AE25" s="167"/>
      <c r="AF25" s="167"/>
      <c r="AG25" s="168"/>
      <c r="AH25" s="166"/>
      <c r="AI25" s="174"/>
      <c r="AJ25" s="169"/>
      <c r="AK25" s="169"/>
    </row>
    <row r="26" spans="1:37" ht="23.25" hidden="1" customHeight="1">
      <c r="A26" s="208"/>
      <c r="B26" s="99" t="s">
        <v>49</v>
      </c>
      <c r="C26" s="80"/>
      <c r="D26" s="26" t="s">
        <v>32</v>
      </c>
      <c r="E26" s="28" t="s">
        <v>64</v>
      </c>
      <c r="F26" s="73"/>
      <c r="G26" s="74"/>
      <c r="H26" s="31">
        <v>2</v>
      </c>
      <c r="I26" s="31">
        <v>2</v>
      </c>
      <c r="J26" s="70"/>
      <c r="K26" s="210"/>
      <c r="L26" s="210"/>
      <c r="M26" s="210" t="e">
        <f t="shared" si="11"/>
        <v>#DIV/0!</v>
      </c>
      <c r="N26" s="36">
        <v>6</v>
      </c>
      <c r="O26" s="36">
        <v>12</v>
      </c>
      <c r="P26" s="211"/>
      <c r="Q26" s="160"/>
      <c r="R26" s="161"/>
      <c r="S26" s="162"/>
      <c r="T26" s="162"/>
      <c r="U26" s="164"/>
      <c r="V26" s="212"/>
      <c r="W26" s="162">
        <v>1</v>
      </c>
      <c r="X26" s="163">
        <f>SUM(L26/35)</f>
        <v>0</v>
      </c>
      <c r="Y26" s="162">
        <f>SUM(O26)</f>
        <v>12</v>
      </c>
      <c r="Z26" s="164">
        <f t="shared" ref="Z26:Z28" si="19">X26*Y26</f>
        <v>0</v>
      </c>
      <c r="AA26" s="164" t="e">
        <f>Z26*M26%</f>
        <v>#DIV/0!</v>
      </c>
      <c r="AB26" s="162"/>
      <c r="AC26" s="163"/>
      <c r="AD26" s="174"/>
      <c r="AE26" s="167"/>
      <c r="AF26" s="167"/>
      <c r="AG26" s="168"/>
      <c r="AH26" s="166"/>
      <c r="AI26" s="174"/>
      <c r="AJ26" s="169"/>
      <c r="AK26" s="169"/>
    </row>
    <row r="27" spans="1:37" ht="23.25" hidden="1" customHeight="1">
      <c r="A27" s="208"/>
      <c r="B27" s="99" t="s">
        <v>57</v>
      </c>
      <c r="C27" s="80"/>
      <c r="D27" s="26" t="s">
        <v>32</v>
      </c>
      <c r="E27" s="28" t="s">
        <v>64</v>
      </c>
      <c r="F27" s="73"/>
      <c r="G27" s="74"/>
      <c r="H27" s="31">
        <v>3</v>
      </c>
      <c r="I27" s="31">
        <v>3</v>
      </c>
      <c r="J27" s="70"/>
      <c r="K27" s="210"/>
      <c r="L27" s="210"/>
      <c r="M27" s="210" t="e">
        <f t="shared" si="11"/>
        <v>#DIV/0!</v>
      </c>
      <c r="N27" s="36"/>
      <c r="O27" s="36">
        <v>18</v>
      </c>
      <c r="P27" s="211"/>
      <c r="Q27" s="160" t="e">
        <f t="shared" ref="Q27" si="20">V27+AA27+AF27+AK27</f>
        <v>#DIV/0!</v>
      </c>
      <c r="R27" s="161">
        <v>1.5</v>
      </c>
      <c r="S27" s="162">
        <v>1</v>
      </c>
      <c r="T27" s="162">
        <f>SUM(N27)</f>
        <v>0</v>
      </c>
      <c r="U27" s="164">
        <f t="shared" ref="U27" si="21">T27*R27</f>
        <v>0</v>
      </c>
      <c r="V27" s="212" t="e">
        <f>U27*M27%</f>
        <v>#DIV/0!</v>
      </c>
      <c r="W27" s="162">
        <v>1</v>
      </c>
      <c r="X27" s="163">
        <f>SUM(L27/35)</f>
        <v>0</v>
      </c>
      <c r="Y27" s="162">
        <f>SUM(O27)</f>
        <v>18</v>
      </c>
      <c r="Z27" s="164">
        <f t="shared" si="19"/>
        <v>0</v>
      </c>
      <c r="AA27" s="164" t="e">
        <f>Z27*M27%</f>
        <v>#DIV/0!</v>
      </c>
      <c r="AB27" s="162"/>
      <c r="AC27" s="163"/>
      <c r="AD27" s="174"/>
      <c r="AE27" s="167"/>
      <c r="AF27" s="167"/>
      <c r="AG27" s="168"/>
      <c r="AH27" s="166"/>
      <c r="AI27" s="174"/>
      <c r="AJ27" s="169"/>
      <c r="AK27" s="169"/>
    </row>
    <row r="28" spans="1:37" ht="23.25" hidden="1" customHeight="1">
      <c r="A28" s="208"/>
      <c r="B28" s="99" t="s">
        <v>58</v>
      </c>
      <c r="C28" s="80"/>
      <c r="D28" s="26" t="s">
        <v>32</v>
      </c>
      <c r="E28" s="28" t="s">
        <v>64</v>
      </c>
      <c r="F28" s="73"/>
      <c r="G28" s="74"/>
      <c r="H28" s="31">
        <v>2</v>
      </c>
      <c r="I28" s="31">
        <v>2</v>
      </c>
      <c r="J28" s="70"/>
      <c r="K28" s="210"/>
      <c r="L28" s="210"/>
      <c r="M28" s="210" t="e">
        <f t="shared" si="11"/>
        <v>#DIV/0!</v>
      </c>
      <c r="N28" s="36"/>
      <c r="O28" s="36">
        <v>18</v>
      </c>
      <c r="P28" s="211"/>
      <c r="Q28" s="160"/>
      <c r="R28" s="161"/>
      <c r="S28" s="162"/>
      <c r="T28" s="162"/>
      <c r="U28" s="164"/>
      <c r="V28" s="212"/>
      <c r="W28" s="162">
        <v>1</v>
      </c>
      <c r="X28" s="163">
        <f>SUM(L28/35)</f>
        <v>0</v>
      </c>
      <c r="Y28" s="162">
        <f>SUM(O28)</f>
        <v>18</v>
      </c>
      <c r="Z28" s="164">
        <f t="shared" si="19"/>
        <v>0</v>
      </c>
      <c r="AA28" s="164" t="e">
        <f>Z28*M28%</f>
        <v>#DIV/0!</v>
      </c>
      <c r="AB28" s="162"/>
      <c r="AC28" s="163"/>
      <c r="AD28" s="174"/>
      <c r="AE28" s="167"/>
      <c r="AF28" s="167"/>
      <c r="AG28" s="168"/>
      <c r="AH28" s="166"/>
      <c r="AI28" s="174"/>
      <c r="AJ28" s="169"/>
      <c r="AK28" s="169"/>
    </row>
    <row r="29" spans="1:37" ht="23.25" hidden="1" customHeight="1">
      <c r="A29" s="208"/>
      <c r="B29" s="99" t="s">
        <v>59</v>
      </c>
      <c r="C29" s="80"/>
      <c r="D29" s="26" t="s">
        <v>32</v>
      </c>
      <c r="E29" s="28" t="s">
        <v>65</v>
      </c>
      <c r="F29" s="73"/>
      <c r="G29" s="74"/>
      <c r="H29" s="31">
        <v>2</v>
      </c>
      <c r="I29" s="31">
        <v>2</v>
      </c>
      <c r="J29" s="70"/>
      <c r="K29" s="210"/>
      <c r="L29" s="210"/>
      <c r="M29" s="210" t="e">
        <f t="shared" si="11"/>
        <v>#DIV/0!</v>
      </c>
      <c r="N29" s="36"/>
      <c r="O29" s="36">
        <v>12</v>
      </c>
      <c r="P29" s="211"/>
      <c r="Q29" s="160" t="e">
        <f t="shared" ref="Q29" si="22">V29+AA29+AF29+AK29</f>
        <v>#DIV/0!</v>
      </c>
      <c r="R29" s="161">
        <v>1.5</v>
      </c>
      <c r="S29" s="162">
        <v>1</v>
      </c>
      <c r="T29" s="162">
        <f>SUM(N29)</f>
        <v>0</v>
      </c>
      <c r="U29" s="164">
        <f t="shared" ref="U29" si="23">T29*R29</f>
        <v>0</v>
      </c>
      <c r="V29" s="212" t="e">
        <f>U29*M29%</f>
        <v>#DIV/0!</v>
      </c>
      <c r="W29" s="162"/>
      <c r="X29" s="163"/>
      <c r="Y29" s="162"/>
      <c r="Z29" s="164"/>
      <c r="AA29" s="164"/>
      <c r="AB29" s="162"/>
      <c r="AC29" s="163"/>
      <c r="AD29" s="174"/>
      <c r="AE29" s="167"/>
      <c r="AF29" s="167"/>
      <c r="AG29" s="168"/>
      <c r="AH29" s="166"/>
      <c r="AI29" s="174"/>
      <c r="AJ29" s="169"/>
      <c r="AK29" s="169"/>
    </row>
    <row r="30" spans="1:37" ht="51.75" hidden="1" customHeight="1">
      <c r="A30" s="208"/>
      <c r="B30" s="100" t="s">
        <v>60</v>
      </c>
      <c r="C30" s="80"/>
      <c r="D30" s="101" t="s">
        <v>32</v>
      </c>
      <c r="E30" s="28" t="s">
        <v>64</v>
      </c>
      <c r="F30" s="73"/>
      <c r="G30" s="74"/>
      <c r="H30" s="31">
        <v>2</v>
      </c>
      <c r="I30" s="31">
        <v>2</v>
      </c>
      <c r="J30" s="70"/>
      <c r="K30" s="210"/>
      <c r="L30" s="210"/>
      <c r="M30" s="210" t="e">
        <f t="shared" si="11"/>
        <v>#DIV/0!</v>
      </c>
      <c r="N30" s="36"/>
      <c r="O30" s="36"/>
      <c r="P30" s="211"/>
      <c r="Q30" s="160"/>
      <c r="R30" s="161"/>
      <c r="S30" s="162"/>
      <c r="T30" s="162"/>
      <c r="U30" s="164"/>
      <c r="V30" s="212"/>
      <c r="W30" s="162">
        <v>1</v>
      </c>
      <c r="X30" s="163">
        <f>SUM(L30/35)</f>
        <v>0</v>
      </c>
      <c r="Y30" s="162">
        <f>SUM(O30)</f>
        <v>0</v>
      </c>
      <c r="Z30" s="164">
        <f t="shared" ref="Z30" si="24">X30*Y30</f>
        <v>0</v>
      </c>
      <c r="AA30" s="164" t="e">
        <f>Z30*M30%</f>
        <v>#DIV/0!</v>
      </c>
      <c r="AB30" s="162"/>
      <c r="AC30" s="163"/>
      <c r="AD30" s="174"/>
      <c r="AE30" s="167"/>
      <c r="AF30" s="167"/>
      <c r="AG30" s="168"/>
      <c r="AH30" s="166"/>
      <c r="AI30" s="174"/>
      <c r="AJ30" s="169"/>
      <c r="AK30" s="169"/>
    </row>
    <row r="31" spans="1:37" ht="23.25" hidden="1" customHeight="1">
      <c r="A31" s="148" t="s">
        <v>102</v>
      </c>
      <c r="B31" s="187" t="s">
        <v>103</v>
      </c>
      <c r="C31" s="155" t="s">
        <v>104</v>
      </c>
      <c r="D31" s="152"/>
      <c r="E31" s="152" t="s">
        <v>105</v>
      </c>
      <c r="F31" s="152" t="s">
        <v>106</v>
      </c>
      <c r="G31" s="153"/>
      <c r="H31" s="155" t="s">
        <v>39</v>
      </c>
      <c r="I31" s="155" t="s">
        <v>39</v>
      </c>
      <c r="J31" s="158"/>
      <c r="K31" s="156"/>
      <c r="L31" s="156"/>
      <c r="M31" s="188" t="e">
        <f t="shared" si="11"/>
        <v>#DIV/0!</v>
      </c>
      <c r="N31" s="158"/>
      <c r="O31" s="158">
        <v>18</v>
      </c>
      <c r="P31" s="159"/>
      <c r="Q31" s="189" t="e">
        <f t="shared" ref="Q31:Q33" si="25">V31+AA31+AF31+AK31</f>
        <v>#DIV/0!</v>
      </c>
      <c r="R31" s="161"/>
      <c r="S31" s="162"/>
      <c r="T31" s="162"/>
      <c r="U31" s="162"/>
      <c r="V31" s="190"/>
      <c r="W31" s="162">
        <v>1</v>
      </c>
      <c r="X31" s="160">
        <v>4</v>
      </c>
      <c r="Y31" s="162">
        <v>18</v>
      </c>
      <c r="Z31" s="162">
        <f>X31*Y31</f>
        <v>72</v>
      </c>
      <c r="AA31" s="162" t="e">
        <f>Z31*M31%</f>
        <v>#DIV/0!</v>
      </c>
      <c r="AB31" s="162"/>
      <c r="AC31" s="162"/>
      <c r="AD31" s="174"/>
      <c r="AE31" s="174"/>
      <c r="AF31" s="174"/>
      <c r="AG31" s="174"/>
      <c r="AH31" s="174"/>
      <c r="AI31" s="174"/>
      <c r="AJ31" s="174"/>
      <c r="AK31" s="174"/>
    </row>
    <row r="32" spans="1:37" ht="23.25" hidden="1" customHeight="1">
      <c r="A32" s="148" t="s">
        <v>107</v>
      </c>
      <c r="B32" s="187" t="s">
        <v>108</v>
      </c>
      <c r="C32" s="155" t="s">
        <v>109</v>
      </c>
      <c r="D32" s="152"/>
      <c r="E32" s="152" t="s">
        <v>105</v>
      </c>
      <c r="F32" s="152" t="s">
        <v>106</v>
      </c>
      <c r="G32" s="153"/>
      <c r="H32" s="155" t="s">
        <v>39</v>
      </c>
      <c r="I32" s="155" t="s">
        <v>39</v>
      </c>
      <c r="J32" s="158"/>
      <c r="K32" s="156"/>
      <c r="L32" s="156"/>
      <c r="M32" s="188" t="e">
        <f t="shared" si="11"/>
        <v>#DIV/0!</v>
      </c>
      <c r="N32" s="158"/>
      <c r="O32" s="158">
        <v>18</v>
      </c>
      <c r="P32" s="159"/>
      <c r="Q32" s="189" t="e">
        <f t="shared" si="25"/>
        <v>#DIV/0!</v>
      </c>
      <c r="R32" s="161"/>
      <c r="S32" s="162"/>
      <c r="T32" s="162"/>
      <c r="U32" s="162"/>
      <c r="V32" s="190"/>
      <c r="W32" s="162">
        <v>1</v>
      </c>
      <c r="X32" s="160">
        <v>4</v>
      </c>
      <c r="Y32" s="162">
        <v>18</v>
      </c>
      <c r="Z32" s="162">
        <f>X32*Y32</f>
        <v>72</v>
      </c>
      <c r="AA32" s="164" t="e">
        <f>Z32*M32%</f>
        <v>#DIV/0!</v>
      </c>
      <c r="AB32" s="162"/>
      <c r="AC32" s="162"/>
      <c r="AD32" s="174"/>
      <c r="AE32" s="174"/>
      <c r="AF32" s="174"/>
      <c r="AG32" s="174"/>
      <c r="AH32" s="174"/>
      <c r="AI32" s="174"/>
      <c r="AJ32" s="174"/>
      <c r="AK32" s="174"/>
    </row>
    <row r="33" spans="1:37" ht="23.25" hidden="1" customHeight="1">
      <c r="A33" s="148" t="s">
        <v>110</v>
      </c>
      <c r="B33" s="187" t="s">
        <v>111</v>
      </c>
      <c r="C33" s="155" t="s">
        <v>112</v>
      </c>
      <c r="D33" s="152"/>
      <c r="E33" s="152" t="s">
        <v>105</v>
      </c>
      <c r="F33" s="152" t="s">
        <v>106</v>
      </c>
      <c r="G33" s="153"/>
      <c r="H33" s="155" t="s">
        <v>39</v>
      </c>
      <c r="I33" s="155" t="s">
        <v>39</v>
      </c>
      <c r="J33" s="158"/>
      <c r="K33" s="156"/>
      <c r="L33" s="156"/>
      <c r="M33" s="156" t="e">
        <f t="shared" si="11"/>
        <v>#DIV/0!</v>
      </c>
      <c r="N33" s="158"/>
      <c r="O33" s="158">
        <v>18</v>
      </c>
      <c r="P33" s="159"/>
      <c r="Q33" s="189" t="e">
        <f t="shared" si="25"/>
        <v>#DIV/0!</v>
      </c>
      <c r="R33" s="161"/>
      <c r="S33" s="162"/>
      <c r="T33" s="162"/>
      <c r="U33" s="162"/>
      <c r="V33" s="190"/>
      <c r="W33" s="162">
        <v>1</v>
      </c>
      <c r="X33" s="160">
        <v>1</v>
      </c>
      <c r="Y33" s="162">
        <v>18</v>
      </c>
      <c r="Z33" s="162">
        <f>X33*Y33</f>
        <v>18</v>
      </c>
      <c r="AA33" s="162" t="e">
        <f>Z33*M33%</f>
        <v>#DIV/0!</v>
      </c>
      <c r="AB33" s="162"/>
      <c r="AC33" s="162"/>
      <c r="AD33" s="174"/>
      <c r="AE33" s="174"/>
      <c r="AF33" s="174"/>
      <c r="AG33" s="174"/>
      <c r="AH33" s="174"/>
      <c r="AI33" s="174"/>
      <c r="AJ33" s="174"/>
      <c r="AK33" s="174"/>
    </row>
    <row r="34" spans="1:37" ht="23.25" hidden="1" customHeight="1">
      <c r="A34" s="191"/>
      <c r="B34" s="78"/>
      <c r="C34" s="105"/>
      <c r="D34" s="105"/>
      <c r="E34" s="105"/>
      <c r="F34" s="105"/>
      <c r="G34" s="213" t="s">
        <v>67</v>
      </c>
      <c r="H34" s="214"/>
      <c r="I34" s="214"/>
      <c r="J34" s="214"/>
      <c r="K34" s="105"/>
      <c r="L34" s="105"/>
      <c r="M34" s="105">
        <f>SUM(M6:M13)</f>
        <v>144.5376712328767</v>
      </c>
      <c r="N34" s="105">
        <f>SUM(N19:N30)</f>
        <v>54</v>
      </c>
      <c r="O34" s="105">
        <f>SUM(O19:O30)</f>
        <v>162</v>
      </c>
      <c r="P34" s="111">
        <f>SUM(P1:P13)</f>
        <v>0</v>
      </c>
      <c r="Q34" s="195"/>
      <c r="R34" s="196"/>
      <c r="S34" s="197"/>
      <c r="T34" s="197"/>
      <c r="U34" s="198"/>
      <c r="V34" s="198"/>
      <c r="W34" s="197"/>
      <c r="X34" s="199"/>
      <c r="Y34" s="197"/>
      <c r="Z34" s="198"/>
      <c r="AA34" s="198"/>
      <c r="AB34" s="197"/>
      <c r="AC34" s="199"/>
      <c r="AD34" s="200"/>
      <c r="AE34" s="200"/>
      <c r="AF34" s="200"/>
      <c r="AG34" s="200"/>
      <c r="AH34" s="201"/>
      <c r="AI34" s="200"/>
      <c r="AJ34" s="202"/>
      <c r="AK34" s="202"/>
    </row>
    <row r="35" spans="1:37" ht="16.5" hidden="1" customHeight="1">
      <c r="A35" s="133"/>
      <c r="B35" s="203" t="s">
        <v>69</v>
      </c>
      <c r="C35" s="204"/>
      <c r="D35" s="204"/>
      <c r="E35" s="204"/>
      <c r="F35" s="204"/>
      <c r="G35" s="205"/>
      <c r="H35" s="206"/>
      <c r="I35" s="206"/>
      <c r="J35" s="206"/>
      <c r="K35" s="207"/>
      <c r="L35" s="207"/>
      <c r="M35" s="207"/>
      <c r="N35" s="206"/>
      <c r="O35" s="206"/>
      <c r="P35" s="138"/>
      <c r="Q35" s="90"/>
      <c r="R35" s="147"/>
      <c r="S35" s="140"/>
      <c r="T35" s="141"/>
      <c r="U35" s="141"/>
      <c r="V35" s="142"/>
      <c r="W35" s="141"/>
      <c r="X35" s="141"/>
      <c r="Y35" s="141"/>
      <c r="Z35" s="141"/>
      <c r="AA35" s="141"/>
      <c r="AB35" s="141"/>
      <c r="AC35" s="143"/>
      <c r="AD35" s="141"/>
      <c r="AE35" s="141"/>
      <c r="AF35" s="141"/>
      <c r="AG35" s="141"/>
      <c r="AH35" s="141"/>
      <c r="AI35" s="141"/>
      <c r="AJ35" s="141"/>
      <c r="AK35" s="141"/>
    </row>
    <row r="36" spans="1:37" ht="23.25" hidden="1" customHeight="1">
      <c r="A36" s="208"/>
      <c r="B36" s="79" t="s">
        <v>70</v>
      </c>
      <c r="C36" s="80"/>
      <c r="D36" s="38" t="s">
        <v>32</v>
      </c>
      <c r="E36" s="40" t="s">
        <v>76</v>
      </c>
      <c r="F36" s="73"/>
      <c r="G36" s="74"/>
      <c r="H36" s="81" t="s">
        <v>79</v>
      </c>
      <c r="I36" s="81" t="s">
        <v>79</v>
      </c>
      <c r="J36" s="209"/>
      <c r="K36" s="210">
        <v>17</v>
      </c>
      <c r="L36" s="210">
        <v>68</v>
      </c>
      <c r="M36" s="210">
        <f>(K36/L36)*100</f>
        <v>25</v>
      </c>
      <c r="N36" s="82">
        <v>24</v>
      </c>
      <c r="O36" s="82">
        <v>24</v>
      </c>
      <c r="P36" s="159"/>
      <c r="Q36" s="160">
        <f>V36+AA36+AF36+AK36</f>
        <v>20.657142857142858</v>
      </c>
      <c r="R36" s="161">
        <v>1.5</v>
      </c>
      <c r="S36" s="162">
        <v>1</v>
      </c>
      <c r="T36" s="163">
        <f>SUM(N36)</f>
        <v>24</v>
      </c>
      <c r="U36" s="164">
        <f>T36*R36</f>
        <v>36</v>
      </c>
      <c r="V36" s="212">
        <f>U36*M36%</f>
        <v>9</v>
      </c>
      <c r="W36" s="162">
        <v>1</v>
      </c>
      <c r="X36" s="163">
        <f t="shared" ref="X36:X41" si="26">SUM(L36/35)</f>
        <v>1.9428571428571428</v>
      </c>
      <c r="Y36" s="163">
        <f t="shared" ref="Y36:Y41" si="27">SUM(O36)</f>
        <v>24</v>
      </c>
      <c r="Z36" s="164">
        <f>X36*Y36</f>
        <v>46.628571428571426</v>
      </c>
      <c r="AA36" s="164">
        <f t="shared" ref="AA36:AA41" si="28">Z36*M36%</f>
        <v>11.657142857142857</v>
      </c>
      <c r="AB36" s="162"/>
      <c r="AC36" s="163"/>
      <c r="AD36" s="166"/>
      <c r="AE36" s="167"/>
      <c r="AF36" s="167"/>
      <c r="AG36" s="168"/>
      <c r="AH36" s="166"/>
      <c r="AI36" s="166"/>
      <c r="AJ36" s="169"/>
      <c r="AK36" s="169"/>
    </row>
    <row r="37" spans="1:37" ht="23.25" hidden="1" customHeight="1">
      <c r="A37" s="208"/>
      <c r="B37" s="79" t="s">
        <v>71</v>
      </c>
      <c r="C37" s="80"/>
      <c r="D37" s="38" t="s">
        <v>32</v>
      </c>
      <c r="E37" s="40" t="s">
        <v>76</v>
      </c>
      <c r="F37" s="73"/>
      <c r="G37" s="74"/>
      <c r="H37" s="81" t="s">
        <v>80</v>
      </c>
      <c r="I37" s="81" t="s">
        <v>80</v>
      </c>
      <c r="J37" s="209"/>
      <c r="K37" s="210">
        <v>17</v>
      </c>
      <c r="L37" s="210">
        <v>68</v>
      </c>
      <c r="M37" s="210">
        <f t="shared" ref="M37:M44" si="29">(K37/L37)*100</f>
        <v>25</v>
      </c>
      <c r="N37" s="82">
        <v>20</v>
      </c>
      <c r="O37" s="82"/>
      <c r="P37" s="159"/>
      <c r="Q37" s="160">
        <f>V37+AA37+AF37+AK37</f>
        <v>7.5</v>
      </c>
      <c r="R37" s="161">
        <v>1.5</v>
      </c>
      <c r="S37" s="162">
        <v>1</v>
      </c>
      <c r="T37" s="162">
        <f>SUM(N37)</f>
        <v>20</v>
      </c>
      <c r="U37" s="164">
        <f t="shared" ref="U37:U38" si="30">T37*R37</f>
        <v>30</v>
      </c>
      <c r="V37" s="212">
        <f>U37*M37%</f>
        <v>7.5</v>
      </c>
      <c r="W37" s="162">
        <v>1</v>
      </c>
      <c r="X37" s="163">
        <f t="shared" si="26"/>
        <v>1.9428571428571428</v>
      </c>
      <c r="Y37" s="162">
        <f t="shared" si="27"/>
        <v>0</v>
      </c>
      <c r="Z37" s="164">
        <f t="shared" ref="Z37:Z41" si="31">X37*Y37</f>
        <v>0</v>
      </c>
      <c r="AA37" s="164">
        <f t="shared" si="28"/>
        <v>0</v>
      </c>
      <c r="AB37" s="162"/>
      <c r="AC37" s="163"/>
      <c r="AD37" s="174"/>
      <c r="AE37" s="167"/>
      <c r="AF37" s="167"/>
      <c r="AG37" s="168"/>
      <c r="AH37" s="166"/>
      <c r="AI37" s="174"/>
      <c r="AJ37" s="169"/>
      <c r="AK37" s="169"/>
    </row>
    <row r="38" spans="1:37" ht="23.25" hidden="1" customHeight="1">
      <c r="A38" s="208"/>
      <c r="B38" s="37" t="s">
        <v>72</v>
      </c>
      <c r="C38" s="80"/>
      <c r="D38" s="38" t="s">
        <v>32</v>
      </c>
      <c r="E38" s="40" t="s">
        <v>76</v>
      </c>
      <c r="F38" s="73"/>
      <c r="G38" s="74"/>
      <c r="H38" s="81">
        <v>4</v>
      </c>
      <c r="I38" s="81">
        <v>4</v>
      </c>
      <c r="J38" s="209"/>
      <c r="K38" s="210">
        <v>17</v>
      </c>
      <c r="L38" s="210">
        <v>68</v>
      </c>
      <c r="M38" s="210">
        <f t="shared" si="29"/>
        <v>25</v>
      </c>
      <c r="N38" s="82"/>
      <c r="O38" s="83">
        <v>30</v>
      </c>
      <c r="P38" s="159"/>
      <c r="Q38" s="160">
        <f t="shared" ref="Q38" si="32">V38+AA38+AF38+AK38</f>
        <v>14.571428571428571</v>
      </c>
      <c r="R38" s="161">
        <v>1.5</v>
      </c>
      <c r="S38" s="162">
        <v>1</v>
      </c>
      <c r="T38" s="162">
        <f>SUM(N38)</f>
        <v>0</v>
      </c>
      <c r="U38" s="164">
        <f t="shared" si="30"/>
        <v>0</v>
      </c>
      <c r="V38" s="212">
        <f>U38*M38%</f>
        <v>0</v>
      </c>
      <c r="W38" s="162">
        <v>1</v>
      </c>
      <c r="X38" s="163">
        <f t="shared" si="26"/>
        <v>1.9428571428571428</v>
      </c>
      <c r="Y38" s="162">
        <f t="shared" si="27"/>
        <v>30</v>
      </c>
      <c r="Z38" s="164">
        <f t="shared" si="31"/>
        <v>58.285714285714285</v>
      </c>
      <c r="AA38" s="164">
        <f t="shared" si="28"/>
        <v>14.571428571428571</v>
      </c>
      <c r="AB38" s="162"/>
      <c r="AC38" s="163"/>
      <c r="AD38" s="174"/>
      <c r="AE38" s="167"/>
      <c r="AF38" s="167"/>
      <c r="AG38" s="168"/>
      <c r="AH38" s="166"/>
      <c r="AI38" s="174"/>
      <c r="AJ38" s="169"/>
      <c r="AK38" s="169"/>
    </row>
    <row r="39" spans="1:37" ht="23.25" hidden="1" customHeight="1">
      <c r="A39" s="208"/>
      <c r="B39" s="84" t="s">
        <v>73</v>
      </c>
      <c r="C39" s="80"/>
      <c r="D39" s="39" t="s">
        <v>32</v>
      </c>
      <c r="E39" s="41" t="s">
        <v>77</v>
      </c>
      <c r="F39" s="73"/>
      <c r="G39" s="74"/>
      <c r="H39" s="85" t="s">
        <v>39</v>
      </c>
      <c r="I39" s="85" t="s">
        <v>39</v>
      </c>
      <c r="J39" s="209"/>
      <c r="K39" s="210">
        <v>17</v>
      </c>
      <c r="L39" s="210">
        <v>68</v>
      </c>
      <c r="M39" s="210">
        <f t="shared" si="29"/>
        <v>25</v>
      </c>
      <c r="N39" s="86"/>
      <c r="O39" s="87">
        <v>18</v>
      </c>
      <c r="P39" s="159"/>
      <c r="Q39" s="160"/>
      <c r="R39" s="161"/>
      <c r="S39" s="162"/>
      <c r="T39" s="162"/>
      <c r="U39" s="164"/>
      <c r="V39" s="212"/>
      <c r="W39" s="162">
        <v>1</v>
      </c>
      <c r="X39" s="163">
        <f t="shared" si="26"/>
        <v>1.9428571428571428</v>
      </c>
      <c r="Y39" s="162">
        <f t="shared" si="27"/>
        <v>18</v>
      </c>
      <c r="Z39" s="164">
        <f t="shared" si="31"/>
        <v>34.971428571428568</v>
      </c>
      <c r="AA39" s="164">
        <f t="shared" si="28"/>
        <v>8.742857142857142</v>
      </c>
      <c r="AB39" s="162"/>
      <c r="AC39" s="163"/>
      <c r="AD39" s="174"/>
      <c r="AE39" s="167"/>
      <c r="AF39" s="167"/>
      <c r="AG39" s="168"/>
      <c r="AH39" s="166"/>
      <c r="AI39" s="174"/>
      <c r="AJ39" s="169"/>
      <c r="AK39" s="169"/>
    </row>
    <row r="40" spans="1:37" ht="23.25" hidden="1" customHeight="1">
      <c r="A40" s="208"/>
      <c r="B40" s="88" t="s">
        <v>28</v>
      </c>
      <c r="C40" s="80"/>
      <c r="D40" s="25" t="s">
        <v>32</v>
      </c>
      <c r="E40" s="27" t="s">
        <v>78</v>
      </c>
      <c r="F40" s="73"/>
      <c r="G40" s="74"/>
      <c r="H40" s="89" t="s">
        <v>38</v>
      </c>
      <c r="I40" s="89" t="s">
        <v>38</v>
      </c>
      <c r="J40" s="209"/>
      <c r="K40" s="210">
        <v>17</v>
      </c>
      <c r="L40" s="210">
        <v>68</v>
      </c>
      <c r="M40" s="210">
        <f t="shared" si="29"/>
        <v>25</v>
      </c>
      <c r="N40" s="90">
        <v>18</v>
      </c>
      <c r="O40" s="90">
        <v>18</v>
      </c>
      <c r="P40" s="159"/>
      <c r="Q40" s="160">
        <f t="shared" ref="Q40" si="33">V40+AA40+AF40+AK40</f>
        <v>15.492857142857142</v>
      </c>
      <c r="R40" s="161">
        <v>1.5</v>
      </c>
      <c r="S40" s="162">
        <v>1</v>
      </c>
      <c r="T40" s="162">
        <f>SUM(N40)</f>
        <v>18</v>
      </c>
      <c r="U40" s="164">
        <f t="shared" ref="U40" si="34">T40*R40</f>
        <v>27</v>
      </c>
      <c r="V40" s="212">
        <f>U40*M40%</f>
        <v>6.75</v>
      </c>
      <c r="W40" s="162">
        <v>1</v>
      </c>
      <c r="X40" s="163">
        <f t="shared" si="26"/>
        <v>1.9428571428571428</v>
      </c>
      <c r="Y40" s="162">
        <f t="shared" si="27"/>
        <v>18</v>
      </c>
      <c r="Z40" s="164">
        <f t="shared" si="31"/>
        <v>34.971428571428568</v>
      </c>
      <c r="AA40" s="164">
        <f t="shared" si="28"/>
        <v>8.742857142857142</v>
      </c>
      <c r="AB40" s="162"/>
      <c r="AC40" s="163"/>
      <c r="AD40" s="174"/>
      <c r="AE40" s="167"/>
      <c r="AF40" s="167"/>
      <c r="AG40" s="168"/>
      <c r="AH40" s="166"/>
      <c r="AI40" s="174"/>
      <c r="AJ40" s="169"/>
      <c r="AK40" s="169"/>
    </row>
    <row r="41" spans="1:37" ht="23.25" hidden="1" customHeight="1">
      <c r="A41" s="208"/>
      <c r="B41" s="88" t="s">
        <v>74</v>
      </c>
      <c r="C41" s="80"/>
      <c r="D41" s="25" t="s">
        <v>32</v>
      </c>
      <c r="E41" s="27" t="s">
        <v>78</v>
      </c>
      <c r="F41" s="73"/>
      <c r="G41" s="74"/>
      <c r="H41" s="89" t="s">
        <v>39</v>
      </c>
      <c r="I41" s="89" t="s">
        <v>39</v>
      </c>
      <c r="J41" s="70"/>
      <c r="K41" s="210">
        <v>17</v>
      </c>
      <c r="L41" s="210">
        <v>68</v>
      </c>
      <c r="M41" s="210">
        <f t="shared" si="29"/>
        <v>25</v>
      </c>
      <c r="N41" s="90">
        <v>18</v>
      </c>
      <c r="O41" s="90"/>
      <c r="P41" s="159"/>
      <c r="Q41" s="160"/>
      <c r="R41" s="161"/>
      <c r="S41" s="162"/>
      <c r="T41" s="162"/>
      <c r="U41" s="164"/>
      <c r="V41" s="212"/>
      <c r="W41" s="162">
        <v>1</v>
      </c>
      <c r="X41" s="163">
        <f t="shared" si="26"/>
        <v>1.9428571428571428</v>
      </c>
      <c r="Y41" s="162">
        <f t="shared" si="27"/>
        <v>0</v>
      </c>
      <c r="Z41" s="164">
        <f t="shared" si="31"/>
        <v>0</v>
      </c>
      <c r="AA41" s="164">
        <f t="shared" si="28"/>
        <v>0</v>
      </c>
      <c r="AB41" s="162"/>
      <c r="AC41" s="163"/>
      <c r="AD41" s="174"/>
      <c r="AE41" s="167"/>
      <c r="AF41" s="167"/>
      <c r="AG41" s="168"/>
      <c r="AH41" s="166"/>
      <c r="AI41" s="174"/>
      <c r="AJ41" s="169"/>
      <c r="AK41" s="169"/>
    </row>
    <row r="42" spans="1:37" ht="23.25" hidden="1" customHeight="1">
      <c r="A42" s="208"/>
      <c r="B42" s="88" t="s">
        <v>75</v>
      </c>
      <c r="C42" s="80"/>
      <c r="D42" s="25" t="s">
        <v>32</v>
      </c>
      <c r="E42" s="27" t="s">
        <v>78</v>
      </c>
      <c r="F42" s="73"/>
      <c r="G42" s="74"/>
      <c r="H42" s="89" t="s">
        <v>39</v>
      </c>
      <c r="I42" s="89" t="s">
        <v>39</v>
      </c>
      <c r="J42" s="70"/>
      <c r="K42" s="210">
        <v>17</v>
      </c>
      <c r="L42" s="210">
        <v>68</v>
      </c>
      <c r="M42" s="210">
        <f t="shared" si="29"/>
        <v>25</v>
      </c>
      <c r="N42" s="90"/>
      <c r="O42" s="90">
        <v>18</v>
      </c>
      <c r="P42" s="159"/>
      <c r="Q42" s="160">
        <f t="shared" ref="Q42" si="35">V42+AA42+AF42+AK42</f>
        <v>0</v>
      </c>
      <c r="R42" s="161">
        <v>1.5</v>
      </c>
      <c r="S42" s="162">
        <v>1</v>
      </c>
      <c r="T42" s="162">
        <f>SUM(N42)</f>
        <v>0</v>
      </c>
      <c r="U42" s="164">
        <f t="shared" ref="U42" si="36">T42*R42</f>
        <v>0</v>
      </c>
      <c r="V42" s="212">
        <f>U42*M42%</f>
        <v>0</v>
      </c>
      <c r="W42" s="162"/>
      <c r="X42" s="163"/>
      <c r="Y42" s="162"/>
      <c r="Z42" s="164"/>
      <c r="AA42" s="164"/>
      <c r="AB42" s="162"/>
      <c r="AC42" s="163"/>
      <c r="AD42" s="174"/>
      <c r="AE42" s="167"/>
      <c r="AF42" s="167"/>
      <c r="AG42" s="168"/>
      <c r="AH42" s="166"/>
      <c r="AI42" s="174"/>
      <c r="AJ42" s="169"/>
      <c r="AK42" s="169"/>
    </row>
    <row r="43" spans="1:37" ht="23.25" hidden="1" customHeight="1">
      <c r="A43" s="208"/>
      <c r="B43" s="88" t="s">
        <v>27</v>
      </c>
      <c r="C43" s="80"/>
      <c r="D43" s="25" t="s">
        <v>32</v>
      </c>
      <c r="E43" s="27" t="s">
        <v>78</v>
      </c>
      <c r="F43" s="73"/>
      <c r="G43" s="74"/>
      <c r="H43" s="89" t="s">
        <v>36</v>
      </c>
      <c r="I43" s="89" t="s">
        <v>36</v>
      </c>
      <c r="J43" s="70"/>
      <c r="K43" s="210">
        <v>17</v>
      </c>
      <c r="L43" s="210">
        <v>68</v>
      </c>
      <c r="M43" s="210">
        <f t="shared" si="29"/>
        <v>25</v>
      </c>
      <c r="N43" s="90"/>
      <c r="O43" s="90">
        <v>24</v>
      </c>
      <c r="P43" s="159"/>
      <c r="Q43" s="160"/>
      <c r="R43" s="161"/>
      <c r="S43" s="162"/>
      <c r="T43" s="162"/>
      <c r="U43" s="164"/>
      <c r="V43" s="212"/>
      <c r="W43" s="162">
        <v>1</v>
      </c>
      <c r="X43" s="163">
        <f>SUM(L43/35)</f>
        <v>1.9428571428571428</v>
      </c>
      <c r="Y43" s="162">
        <f>SUM(O43)</f>
        <v>24</v>
      </c>
      <c r="Z43" s="164">
        <f t="shared" ref="Z43:Z44" si="37">X43*Y43</f>
        <v>46.628571428571426</v>
      </c>
      <c r="AA43" s="164">
        <f>Z43*M43%</f>
        <v>11.657142857142857</v>
      </c>
      <c r="AB43" s="162"/>
      <c r="AC43" s="163"/>
      <c r="AD43" s="174"/>
      <c r="AE43" s="167"/>
      <c r="AF43" s="167"/>
      <c r="AG43" s="168"/>
      <c r="AH43" s="166"/>
      <c r="AI43" s="174"/>
      <c r="AJ43" s="169"/>
      <c r="AK43" s="169"/>
    </row>
    <row r="44" spans="1:37" ht="23.25" hidden="1" customHeight="1">
      <c r="A44" s="208"/>
      <c r="B44" s="91" t="s">
        <v>31</v>
      </c>
      <c r="C44" s="80"/>
      <c r="D44" s="92" t="s">
        <v>33</v>
      </c>
      <c r="E44" s="28" t="s">
        <v>64</v>
      </c>
      <c r="F44" s="73"/>
      <c r="G44" s="74"/>
      <c r="H44" s="93">
        <v>2</v>
      </c>
      <c r="I44" s="93">
        <v>2</v>
      </c>
      <c r="J44" s="70"/>
      <c r="K44" s="210">
        <v>17</v>
      </c>
      <c r="L44" s="210">
        <v>68</v>
      </c>
      <c r="M44" s="210">
        <f t="shared" si="29"/>
        <v>25</v>
      </c>
      <c r="N44" s="94"/>
      <c r="O44" s="95">
        <v>18</v>
      </c>
      <c r="P44" s="159"/>
      <c r="Q44" s="160">
        <f t="shared" ref="Q44" si="38">V44+AA44+AF44+AK44</f>
        <v>8.742857142857142</v>
      </c>
      <c r="R44" s="161">
        <v>1.5</v>
      </c>
      <c r="S44" s="162">
        <v>1</v>
      </c>
      <c r="T44" s="162">
        <f>SUM(N44)</f>
        <v>0</v>
      </c>
      <c r="U44" s="164">
        <f t="shared" ref="U44" si="39">T44*R44</f>
        <v>0</v>
      </c>
      <c r="V44" s="212">
        <f>U44*M44%</f>
        <v>0</v>
      </c>
      <c r="W44" s="162">
        <v>1</v>
      </c>
      <c r="X44" s="163">
        <f>SUM(L44/35)</f>
        <v>1.9428571428571428</v>
      </c>
      <c r="Y44" s="162">
        <f>SUM(O44)</f>
        <v>18</v>
      </c>
      <c r="Z44" s="164">
        <f t="shared" si="37"/>
        <v>34.971428571428568</v>
      </c>
      <c r="AA44" s="164">
        <f>Z44*M44%</f>
        <v>8.742857142857142</v>
      </c>
      <c r="AB44" s="162"/>
      <c r="AC44" s="163"/>
      <c r="AD44" s="174"/>
      <c r="AE44" s="167"/>
      <c r="AF44" s="167"/>
      <c r="AG44" s="168"/>
      <c r="AH44" s="166"/>
      <c r="AI44" s="174"/>
      <c r="AJ44" s="169"/>
      <c r="AK44" s="169"/>
    </row>
    <row r="45" spans="1:37" ht="23.25" hidden="1" customHeight="1">
      <c r="A45" s="191"/>
      <c r="B45" s="78"/>
      <c r="C45" s="105"/>
      <c r="D45" s="105"/>
      <c r="E45" s="105"/>
      <c r="F45" s="105"/>
      <c r="G45" s="213" t="s">
        <v>67</v>
      </c>
      <c r="H45" s="214"/>
      <c r="I45" s="214"/>
      <c r="J45" s="214"/>
      <c r="K45" s="105"/>
      <c r="L45" s="105"/>
      <c r="M45" s="105" t="e">
        <f>SUM(M23:M30)</f>
        <v>#DIV/0!</v>
      </c>
      <c r="N45" s="105">
        <f>SUM(N36:N44)</f>
        <v>80</v>
      </c>
      <c r="O45" s="105">
        <f>SUM(O36:O44)</f>
        <v>150</v>
      </c>
      <c r="P45" s="111">
        <f>SUM(P18:P30)</f>
        <v>0</v>
      </c>
      <c r="Q45" s="195"/>
      <c r="R45" s="196"/>
      <c r="S45" s="197"/>
      <c r="T45" s="197"/>
      <c r="U45" s="198"/>
      <c r="V45" s="198"/>
      <c r="W45" s="197"/>
      <c r="X45" s="199"/>
      <c r="Y45" s="197"/>
      <c r="Z45" s="198"/>
      <c r="AA45" s="198"/>
      <c r="AB45" s="197"/>
      <c r="AC45" s="199"/>
      <c r="AD45" s="200"/>
      <c r="AE45" s="200"/>
      <c r="AF45" s="200"/>
      <c r="AG45" s="200"/>
      <c r="AH45" s="201"/>
      <c r="AI45" s="200"/>
      <c r="AJ45" s="202"/>
      <c r="AK45" s="202"/>
    </row>
    <row r="46" spans="1:37" ht="23.25" hidden="1" customHeight="1">
      <c r="A46" s="3"/>
      <c r="B46" s="4"/>
      <c r="C46" s="215"/>
      <c r="D46" s="216"/>
      <c r="E46" s="5"/>
      <c r="F46" s="217"/>
      <c r="G46" s="218"/>
      <c r="H46" s="219"/>
      <c r="I46" s="4"/>
      <c r="J46" s="4"/>
      <c r="K46" s="220"/>
      <c r="L46" s="221"/>
      <c r="M46" s="221"/>
      <c r="N46" s="222"/>
      <c r="O46" s="6"/>
      <c r="P46" s="223"/>
      <c r="Q46" s="224"/>
      <c r="R46" s="225"/>
      <c r="S46" s="226"/>
      <c r="T46" s="227"/>
      <c r="U46" s="228"/>
      <c r="V46" s="229"/>
      <c r="W46" s="230"/>
      <c r="X46" s="231"/>
      <c r="Y46" s="227"/>
      <c r="Z46" s="228"/>
      <c r="AA46" s="229"/>
      <c r="AB46" s="226"/>
      <c r="AC46" s="231"/>
      <c r="AD46" s="232"/>
      <c r="AE46" s="233"/>
      <c r="AF46" s="234"/>
      <c r="AG46" s="232"/>
      <c r="AH46" s="235"/>
      <c r="AI46" s="232"/>
      <c r="AJ46" s="236"/>
      <c r="AK46" s="236"/>
    </row>
    <row r="47" spans="1:37" ht="23.25" hidden="1" customHeight="1">
      <c r="A47" s="109"/>
      <c r="B47" s="237" t="s">
        <v>14</v>
      </c>
      <c r="C47" s="7"/>
      <c r="D47" s="7"/>
      <c r="E47" s="109"/>
      <c r="F47" s="109"/>
      <c r="G47" s="7"/>
      <c r="H47" s="109"/>
      <c r="I47" s="109"/>
      <c r="J47" s="109"/>
      <c r="K47" s="109"/>
      <c r="L47" s="7"/>
      <c r="M47" s="7"/>
      <c r="N47" s="7"/>
      <c r="O47" s="109"/>
      <c r="P47" s="109"/>
      <c r="Q47" s="109"/>
      <c r="R47" s="238"/>
      <c r="S47" s="239"/>
      <c r="T47" s="240"/>
      <c r="U47" s="241"/>
      <c r="V47" s="242"/>
      <c r="W47" s="240"/>
      <c r="X47" s="243"/>
      <c r="Y47" s="240"/>
      <c r="Z47" s="241"/>
      <c r="AA47" s="242"/>
      <c r="AB47" s="244"/>
      <c r="AC47" s="243"/>
      <c r="AD47" s="245"/>
      <c r="AE47" s="246"/>
      <c r="AF47" s="245"/>
      <c r="AG47" s="245"/>
      <c r="AH47" s="247"/>
      <c r="AI47" s="245"/>
      <c r="AJ47" s="248"/>
      <c r="AK47" s="248"/>
    </row>
    <row r="48" spans="1:37" ht="23.25" hidden="1" customHeight="1">
      <c r="A48" s="109"/>
      <c r="B48" s="249" t="s">
        <v>81</v>
      </c>
      <c r="C48" s="250"/>
      <c r="D48" s="250"/>
      <c r="E48" s="250"/>
      <c r="F48" s="250"/>
      <c r="G48" s="250"/>
      <c r="H48" s="250"/>
      <c r="I48" s="250"/>
      <c r="J48" s="250"/>
      <c r="K48" s="250"/>
      <c r="L48" s="250"/>
      <c r="M48" s="250"/>
      <c r="N48" s="109"/>
      <c r="O48" s="250"/>
      <c r="P48" s="109"/>
      <c r="Q48" s="109"/>
      <c r="R48" s="251"/>
      <c r="S48" s="252"/>
      <c r="T48" s="253"/>
      <c r="U48" s="254"/>
      <c r="V48" s="241"/>
      <c r="W48" s="240"/>
      <c r="X48" s="255"/>
      <c r="Y48" s="253"/>
      <c r="Z48" s="254"/>
      <c r="AA48" s="254"/>
      <c r="AB48" s="253"/>
      <c r="AC48" s="255"/>
      <c r="AD48" s="256"/>
      <c r="AE48" s="256"/>
      <c r="AF48" s="246"/>
      <c r="AG48" s="256"/>
      <c r="AH48" s="257"/>
      <c r="AI48" s="256"/>
      <c r="AJ48" s="258"/>
      <c r="AK48" s="259"/>
    </row>
    <row r="49" spans="1:37" ht="27.75" hidden="1" customHeight="1">
      <c r="A49" s="65"/>
      <c r="B49" s="69" t="s">
        <v>49</v>
      </c>
      <c r="C49" s="70"/>
      <c r="D49" s="71" t="s">
        <v>32</v>
      </c>
      <c r="E49" s="72" t="s">
        <v>34</v>
      </c>
      <c r="F49" s="73"/>
      <c r="G49" s="74"/>
      <c r="H49" s="75" t="s">
        <v>38</v>
      </c>
      <c r="I49" s="76">
        <v>5</v>
      </c>
      <c r="J49" s="260"/>
      <c r="K49" s="261"/>
      <c r="L49" s="262"/>
      <c r="M49" s="156" t="e">
        <f t="shared" ref="M49:M59" si="40">(K49/L49)*100</f>
        <v>#DIV/0!</v>
      </c>
      <c r="N49" s="263">
        <v>18</v>
      </c>
      <c r="O49" s="110">
        <v>24</v>
      </c>
      <c r="P49" s="264"/>
      <c r="Q49" s="160" t="e">
        <f t="shared" ref="Q49:Q59" si="41">V49+AA49+AF49+AK49</f>
        <v>#DIV/0!</v>
      </c>
      <c r="R49" s="265">
        <v>1.5</v>
      </c>
      <c r="S49" s="266">
        <v>1</v>
      </c>
      <c r="T49" s="70">
        <f t="shared" ref="T49:T59" si="42">SUM(N49)</f>
        <v>18</v>
      </c>
      <c r="U49" s="164">
        <f t="shared" ref="U49:U59" si="43">T49*R49</f>
        <v>27</v>
      </c>
      <c r="V49" s="267" t="e">
        <f t="shared" ref="V49:V59" si="44">U49*M49%</f>
        <v>#DIV/0!</v>
      </c>
      <c r="W49" s="266">
        <v>1</v>
      </c>
      <c r="X49" s="160">
        <f t="shared" ref="X49:X59" si="45">SUM(L49/35)</f>
        <v>0</v>
      </c>
      <c r="Y49" s="70">
        <f t="shared" ref="Y49:Y59" si="46">SUM(O49)</f>
        <v>24</v>
      </c>
      <c r="Z49" s="268">
        <f t="shared" ref="Z49:Z59" si="47">X49*Y49</f>
        <v>0</v>
      </c>
      <c r="AA49" s="268" t="e">
        <f t="shared" ref="AA49:AA59" si="48">Z49*M49%</f>
        <v>#DIV/0!</v>
      </c>
      <c r="AB49" s="70">
        <v>1.25</v>
      </c>
      <c r="AC49" s="160">
        <f t="shared" ref="AC49:AC59" si="49">SUM(L49/50)</f>
        <v>0</v>
      </c>
      <c r="AD49" s="269" t="e">
        <f>SUM(#REF!)</f>
        <v>#REF!</v>
      </c>
      <c r="AE49" s="167" t="e">
        <f t="shared" ref="AE49:AE59" si="50">(AC49*AD49)*AB49</f>
        <v>#REF!</v>
      </c>
      <c r="AF49" s="167" t="e">
        <f t="shared" ref="AF49:AF59" si="51">AE49*M49%</f>
        <v>#REF!</v>
      </c>
      <c r="AG49" s="168">
        <v>0.66666666666666663</v>
      </c>
      <c r="AH49" s="270">
        <f t="shared" ref="AH49:AH59" si="52">SUM(L49/17)</f>
        <v>0</v>
      </c>
      <c r="AI49" s="269">
        <f t="shared" ref="AI49:AI59" si="53">SUM(P49)</f>
        <v>0</v>
      </c>
      <c r="AJ49" s="169">
        <f t="shared" ref="AJ49:AJ59" si="54">(AH49*AI49)*AG49</f>
        <v>0</v>
      </c>
      <c r="AK49" s="169" t="e">
        <f t="shared" ref="AK49:AK59" si="55">AJ49*M49%</f>
        <v>#DIV/0!</v>
      </c>
    </row>
    <row r="50" spans="1:37" ht="27.75" hidden="1" customHeight="1">
      <c r="A50" s="65"/>
      <c r="B50" s="77" t="s">
        <v>40</v>
      </c>
      <c r="C50" s="70"/>
      <c r="D50" s="25" t="s">
        <v>32</v>
      </c>
      <c r="E50" s="27" t="s">
        <v>51</v>
      </c>
      <c r="F50" s="73"/>
      <c r="G50" s="74"/>
      <c r="H50" s="29" t="s">
        <v>38</v>
      </c>
      <c r="I50" s="32">
        <v>5</v>
      </c>
      <c r="J50" s="260"/>
      <c r="K50" s="261"/>
      <c r="L50" s="262"/>
      <c r="M50" s="156" t="e">
        <f t="shared" si="40"/>
        <v>#DIV/0!</v>
      </c>
      <c r="N50" s="271">
        <v>18</v>
      </c>
      <c r="O50" s="22">
        <v>18</v>
      </c>
      <c r="P50" s="264"/>
      <c r="Q50" s="160" t="e">
        <f t="shared" si="41"/>
        <v>#DIV/0!</v>
      </c>
      <c r="R50" s="265">
        <v>1.5</v>
      </c>
      <c r="S50" s="266">
        <v>1</v>
      </c>
      <c r="T50" s="70">
        <f t="shared" si="42"/>
        <v>18</v>
      </c>
      <c r="U50" s="164">
        <f t="shared" si="43"/>
        <v>27</v>
      </c>
      <c r="V50" s="267" t="e">
        <f t="shared" si="44"/>
        <v>#DIV/0!</v>
      </c>
      <c r="W50" s="266">
        <v>1</v>
      </c>
      <c r="X50" s="160">
        <f t="shared" si="45"/>
        <v>0</v>
      </c>
      <c r="Y50" s="70">
        <f t="shared" si="46"/>
        <v>18</v>
      </c>
      <c r="Z50" s="268">
        <f t="shared" si="47"/>
        <v>0</v>
      </c>
      <c r="AA50" s="268" t="e">
        <f t="shared" si="48"/>
        <v>#DIV/0!</v>
      </c>
      <c r="AB50" s="70">
        <v>1.25</v>
      </c>
      <c r="AC50" s="160">
        <f t="shared" si="49"/>
        <v>0</v>
      </c>
      <c r="AD50" s="269" t="e">
        <f>SUM(#REF!)</f>
        <v>#REF!</v>
      </c>
      <c r="AE50" s="167" t="e">
        <f t="shared" si="50"/>
        <v>#REF!</v>
      </c>
      <c r="AF50" s="167" t="e">
        <f t="shared" si="51"/>
        <v>#REF!</v>
      </c>
      <c r="AG50" s="168">
        <v>0.66666666666666663</v>
      </c>
      <c r="AH50" s="270">
        <f t="shared" si="52"/>
        <v>0</v>
      </c>
      <c r="AI50" s="269">
        <f t="shared" si="53"/>
        <v>0</v>
      </c>
      <c r="AJ50" s="169">
        <f t="shared" si="54"/>
        <v>0</v>
      </c>
      <c r="AK50" s="169" t="e">
        <f t="shared" si="55"/>
        <v>#DIV/0!</v>
      </c>
    </row>
    <row r="51" spans="1:37" ht="27.75" hidden="1" customHeight="1">
      <c r="A51" s="272"/>
      <c r="B51" s="16" t="s">
        <v>41</v>
      </c>
      <c r="C51" s="273"/>
      <c r="D51" s="17" t="s">
        <v>50</v>
      </c>
      <c r="E51" s="18" t="s">
        <v>52</v>
      </c>
      <c r="F51" s="274"/>
      <c r="G51" s="275"/>
      <c r="H51" s="21">
        <v>2</v>
      </c>
      <c r="I51" s="21">
        <v>2</v>
      </c>
      <c r="J51" s="273"/>
      <c r="K51" s="276"/>
      <c r="L51" s="277"/>
      <c r="M51" s="156" t="e">
        <f t="shared" si="40"/>
        <v>#DIV/0!</v>
      </c>
      <c r="N51" s="21"/>
      <c r="O51" s="21">
        <v>18</v>
      </c>
      <c r="P51" s="264"/>
      <c r="Q51" s="160" t="e">
        <f t="shared" si="41"/>
        <v>#DIV/0!</v>
      </c>
      <c r="R51" s="265">
        <v>1.5</v>
      </c>
      <c r="S51" s="266">
        <v>1</v>
      </c>
      <c r="T51" s="70">
        <f t="shared" si="42"/>
        <v>0</v>
      </c>
      <c r="U51" s="164">
        <f t="shared" si="43"/>
        <v>0</v>
      </c>
      <c r="V51" s="267" t="e">
        <f t="shared" si="44"/>
        <v>#DIV/0!</v>
      </c>
      <c r="W51" s="266">
        <v>1</v>
      </c>
      <c r="X51" s="160">
        <f t="shared" si="45"/>
        <v>0</v>
      </c>
      <c r="Y51" s="70">
        <f t="shared" si="46"/>
        <v>18</v>
      </c>
      <c r="Z51" s="268">
        <f t="shared" si="47"/>
        <v>0</v>
      </c>
      <c r="AA51" s="268" t="e">
        <f t="shared" si="48"/>
        <v>#DIV/0!</v>
      </c>
      <c r="AB51" s="70">
        <v>1.25</v>
      </c>
      <c r="AC51" s="160">
        <f t="shared" si="49"/>
        <v>0</v>
      </c>
      <c r="AD51" s="269" t="e">
        <f>SUM(#REF!)</f>
        <v>#REF!</v>
      </c>
      <c r="AE51" s="167" t="e">
        <f t="shared" si="50"/>
        <v>#REF!</v>
      </c>
      <c r="AF51" s="167" t="e">
        <f t="shared" si="51"/>
        <v>#REF!</v>
      </c>
      <c r="AG51" s="168">
        <v>0.66666666666666663</v>
      </c>
      <c r="AH51" s="270">
        <f t="shared" si="52"/>
        <v>0</v>
      </c>
      <c r="AI51" s="269">
        <f t="shared" si="53"/>
        <v>0</v>
      </c>
      <c r="AJ51" s="169">
        <f t="shared" si="54"/>
        <v>0</v>
      </c>
      <c r="AK51" s="169" t="e">
        <f t="shared" si="55"/>
        <v>#DIV/0!</v>
      </c>
    </row>
    <row r="52" spans="1:37" ht="27.75" hidden="1" customHeight="1">
      <c r="A52" s="272"/>
      <c r="B52" s="42" t="s">
        <v>42</v>
      </c>
      <c r="C52" s="273"/>
      <c r="D52" s="39" t="s">
        <v>50</v>
      </c>
      <c r="E52" s="278" t="s">
        <v>52</v>
      </c>
      <c r="F52" s="279"/>
      <c r="G52" s="275"/>
      <c r="H52" s="280">
        <v>2</v>
      </c>
      <c r="I52" s="280">
        <v>2</v>
      </c>
      <c r="J52" s="273"/>
      <c r="K52" s="277"/>
      <c r="L52" s="277"/>
      <c r="M52" s="156" t="e">
        <f t="shared" si="40"/>
        <v>#DIV/0!</v>
      </c>
      <c r="N52" s="23"/>
      <c r="O52" s="23">
        <v>18</v>
      </c>
      <c r="P52" s="264"/>
      <c r="Q52" s="160" t="e">
        <f t="shared" si="41"/>
        <v>#DIV/0!</v>
      </c>
      <c r="R52" s="265">
        <v>1.5</v>
      </c>
      <c r="S52" s="266">
        <v>1</v>
      </c>
      <c r="T52" s="70">
        <f t="shared" si="42"/>
        <v>0</v>
      </c>
      <c r="U52" s="164">
        <f t="shared" si="43"/>
        <v>0</v>
      </c>
      <c r="V52" s="267" t="e">
        <f t="shared" si="44"/>
        <v>#DIV/0!</v>
      </c>
      <c r="W52" s="266">
        <v>1</v>
      </c>
      <c r="X52" s="160">
        <f t="shared" si="45"/>
        <v>0</v>
      </c>
      <c r="Y52" s="70">
        <f t="shared" si="46"/>
        <v>18</v>
      </c>
      <c r="Z52" s="268">
        <f t="shared" si="47"/>
        <v>0</v>
      </c>
      <c r="AA52" s="268" t="e">
        <f t="shared" si="48"/>
        <v>#DIV/0!</v>
      </c>
      <c r="AB52" s="70">
        <v>1.25</v>
      </c>
      <c r="AC52" s="160">
        <f t="shared" si="49"/>
        <v>0</v>
      </c>
      <c r="AD52" s="269" t="e">
        <f>SUM(#REF!)</f>
        <v>#REF!</v>
      </c>
      <c r="AE52" s="167" t="e">
        <f t="shared" si="50"/>
        <v>#REF!</v>
      </c>
      <c r="AF52" s="167" t="e">
        <f t="shared" si="51"/>
        <v>#REF!</v>
      </c>
      <c r="AG52" s="168">
        <v>0.66666666666666663</v>
      </c>
      <c r="AH52" s="270">
        <f t="shared" si="52"/>
        <v>0</v>
      </c>
      <c r="AI52" s="269">
        <f t="shared" si="53"/>
        <v>0</v>
      </c>
      <c r="AJ52" s="169">
        <f t="shared" si="54"/>
        <v>0</v>
      </c>
      <c r="AK52" s="169" t="e">
        <f t="shared" si="55"/>
        <v>#DIV/0!</v>
      </c>
    </row>
    <row r="53" spans="1:37" ht="27.75" hidden="1" customHeight="1">
      <c r="A53" s="272"/>
      <c r="B53" s="42" t="s">
        <v>43</v>
      </c>
      <c r="C53" s="273"/>
      <c r="D53" s="39" t="s">
        <v>50</v>
      </c>
      <c r="E53" s="18" t="s">
        <v>53</v>
      </c>
      <c r="F53" s="279"/>
      <c r="G53" s="275"/>
      <c r="H53" s="280">
        <v>1</v>
      </c>
      <c r="I53" s="280">
        <v>1</v>
      </c>
      <c r="J53" s="273"/>
      <c r="K53" s="277"/>
      <c r="L53" s="277"/>
      <c r="M53" s="156" t="e">
        <f t="shared" si="40"/>
        <v>#DIV/0!</v>
      </c>
      <c r="N53" s="23">
        <v>4</v>
      </c>
      <c r="O53" s="23"/>
      <c r="P53" s="264"/>
      <c r="Q53" s="160" t="e">
        <f t="shared" si="41"/>
        <v>#DIV/0!</v>
      </c>
      <c r="R53" s="265">
        <v>1.5</v>
      </c>
      <c r="S53" s="266">
        <v>1</v>
      </c>
      <c r="T53" s="70">
        <f t="shared" si="42"/>
        <v>4</v>
      </c>
      <c r="U53" s="164">
        <f t="shared" si="43"/>
        <v>6</v>
      </c>
      <c r="V53" s="267" t="e">
        <f t="shared" si="44"/>
        <v>#DIV/0!</v>
      </c>
      <c r="W53" s="266">
        <v>1</v>
      </c>
      <c r="X53" s="160">
        <f t="shared" si="45"/>
        <v>0</v>
      </c>
      <c r="Y53" s="70">
        <f t="shared" si="46"/>
        <v>0</v>
      </c>
      <c r="Z53" s="268">
        <f t="shared" si="47"/>
        <v>0</v>
      </c>
      <c r="AA53" s="268" t="e">
        <f t="shared" si="48"/>
        <v>#DIV/0!</v>
      </c>
      <c r="AB53" s="70">
        <v>1.25</v>
      </c>
      <c r="AC53" s="160">
        <f t="shared" si="49"/>
        <v>0</v>
      </c>
      <c r="AD53" s="269" t="e">
        <f>SUM(#REF!)</f>
        <v>#REF!</v>
      </c>
      <c r="AE53" s="167" t="e">
        <f t="shared" si="50"/>
        <v>#REF!</v>
      </c>
      <c r="AF53" s="167" t="e">
        <f t="shared" si="51"/>
        <v>#REF!</v>
      </c>
      <c r="AG53" s="168">
        <v>0.66666666666666663</v>
      </c>
      <c r="AH53" s="270">
        <f t="shared" si="52"/>
        <v>0</v>
      </c>
      <c r="AI53" s="269">
        <f t="shared" si="53"/>
        <v>0</v>
      </c>
      <c r="AJ53" s="169">
        <f t="shared" si="54"/>
        <v>0</v>
      </c>
      <c r="AK53" s="169" t="e">
        <f t="shared" si="55"/>
        <v>#DIV/0!</v>
      </c>
    </row>
    <row r="54" spans="1:37" ht="27.75" hidden="1" customHeight="1">
      <c r="A54" s="272"/>
      <c r="B54" s="42" t="s">
        <v>44</v>
      </c>
      <c r="C54" s="273"/>
      <c r="D54" s="39" t="s">
        <v>50</v>
      </c>
      <c r="E54" s="278" t="s">
        <v>54</v>
      </c>
      <c r="F54" s="279"/>
      <c r="G54" s="275"/>
      <c r="H54" s="280">
        <v>5</v>
      </c>
      <c r="I54" s="280">
        <v>5</v>
      </c>
      <c r="J54" s="273"/>
      <c r="K54" s="277"/>
      <c r="L54" s="277"/>
      <c r="M54" s="156" t="e">
        <f t="shared" si="40"/>
        <v>#DIV/0!</v>
      </c>
      <c r="N54" s="23">
        <v>18</v>
      </c>
      <c r="O54" s="23">
        <v>18</v>
      </c>
      <c r="P54" s="264"/>
      <c r="Q54" s="160" t="e">
        <f t="shared" si="41"/>
        <v>#DIV/0!</v>
      </c>
      <c r="R54" s="265">
        <v>1.5</v>
      </c>
      <c r="S54" s="266">
        <v>1</v>
      </c>
      <c r="T54" s="70">
        <f t="shared" si="42"/>
        <v>18</v>
      </c>
      <c r="U54" s="164">
        <f t="shared" si="43"/>
        <v>27</v>
      </c>
      <c r="V54" s="267" t="e">
        <f t="shared" si="44"/>
        <v>#DIV/0!</v>
      </c>
      <c r="W54" s="266">
        <v>1</v>
      </c>
      <c r="X54" s="160">
        <f t="shared" si="45"/>
        <v>0</v>
      </c>
      <c r="Y54" s="70">
        <f t="shared" si="46"/>
        <v>18</v>
      </c>
      <c r="Z54" s="268">
        <f t="shared" si="47"/>
        <v>0</v>
      </c>
      <c r="AA54" s="268" t="e">
        <f t="shared" si="48"/>
        <v>#DIV/0!</v>
      </c>
      <c r="AB54" s="70">
        <v>1.25</v>
      </c>
      <c r="AC54" s="160">
        <f t="shared" si="49"/>
        <v>0</v>
      </c>
      <c r="AD54" s="269" t="e">
        <f>SUM(#REF!)</f>
        <v>#REF!</v>
      </c>
      <c r="AE54" s="167" t="e">
        <f t="shared" si="50"/>
        <v>#REF!</v>
      </c>
      <c r="AF54" s="167" t="e">
        <f t="shared" si="51"/>
        <v>#REF!</v>
      </c>
      <c r="AG54" s="168">
        <v>0.66666666666666663</v>
      </c>
      <c r="AH54" s="270">
        <f t="shared" si="52"/>
        <v>0</v>
      </c>
      <c r="AI54" s="269">
        <f t="shared" si="53"/>
        <v>0</v>
      </c>
      <c r="AJ54" s="169">
        <f t="shared" si="54"/>
        <v>0</v>
      </c>
      <c r="AK54" s="169" t="e">
        <f t="shared" si="55"/>
        <v>#DIV/0!</v>
      </c>
    </row>
    <row r="55" spans="1:37" ht="27.75" hidden="1" customHeight="1">
      <c r="A55" s="281"/>
      <c r="B55" s="42" t="s">
        <v>45</v>
      </c>
      <c r="C55" s="155"/>
      <c r="D55" s="39" t="s">
        <v>50</v>
      </c>
      <c r="E55" s="18" t="s">
        <v>54</v>
      </c>
      <c r="F55" s="152"/>
      <c r="G55" s="153"/>
      <c r="H55" s="23">
        <v>3</v>
      </c>
      <c r="I55" s="23">
        <v>3</v>
      </c>
      <c r="J55" s="155"/>
      <c r="K55" s="282"/>
      <c r="L55" s="282"/>
      <c r="M55" s="156" t="e">
        <f t="shared" si="40"/>
        <v>#DIV/0!</v>
      </c>
      <c r="N55" s="23"/>
      <c r="O55" s="23">
        <v>24</v>
      </c>
      <c r="P55" s="159"/>
      <c r="Q55" s="160" t="e">
        <f t="shared" si="41"/>
        <v>#DIV/0!</v>
      </c>
      <c r="R55" s="265">
        <v>1.5</v>
      </c>
      <c r="S55" s="266">
        <v>1</v>
      </c>
      <c r="T55" s="70">
        <f t="shared" si="42"/>
        <v>0</v>
      </c>
      <c r="U55" s="164">
        <f t="shared" si="43"/>
        <v>0</v>
      </c>
      <c r="V55" s="267" t="e">
        <f t="shared" si="44"/>
        <v>#DIV/0!</v>
      </c>
      <c r="W55" s="70">
        <v>1</v>
      </c>
      <c r="X55" s="160">
        <f t="shared" si="45"/>
        <v>0</v>
      </c>
      <c r="Y55" s="70">
        <f t="shared" si="46"/>
        <v>24</v>
      </c>
      <c r="Z55" s="268">
        <f t="shared" si="47"/>
        <v>0</v>
      </c>
      <c r="AA55" s="268" t="e">
        <f t="shared" si="48"/>
        <v>#DIV/0!</v>
      </c>
      <c r="AB55" s="70">
        <v>1.25</v>
      </c>
      <c r="AC55" s="160">
        <f t="shared" si="49"/>
        <v>0</v>
      </c>
      <c r="AD55" s="269" t="e">
        <f>SUM(#REF!)</f>
        <v>#REF!</v>
      </c>
      <c r="AE55" s="167" t="e">
        <f t="shared" si="50"/>
        <v>#REF!</v>
      </c>
      <c r="AF55" s="167" t="e">
        <f t="shared" si="51"/>
        <v>#REF!</v>
      </c>
      <c r="AG55" s="168">
        <v>0.66666666666666663</v>
      </c>
      <c r="AH55" s="270">
        <f t="shared" si="52"/>
        <v>0</v>
      </c>
      <c r="AI55" s="269">
        <f t="shared" si="53"/>
        <v>0</v>
      </c>
      <c r="AJ55" s="169">
        <f t="shared" si="54"/>
        <v>0</v>
      </c>
      <c r="AK55" s="169" t="e">
        <f t="shared" si="55"/>
        <v>#DIV/0!</v>
      </c>
    </row>
    <row r="56" spans="1:37" ht="27.75" hidden="1" customHeight="1">
      <c r="A56" s="281"/>
      <c r="B56" s="42" t="s">
        <v>46</v>
      </c>
      <c r="C56" s="155"/>
      <c r="D56" s="39" t="s">
        <v>50</v>
      </c>
      <c r="E56" s="278" t="s">
        <v>54</v>
      </c>
      <c r="F56" s="152"/>
      <c r="G56" s="153"/>
      <c r="H56" s="23">
        <v>2</v>
      </c>
      <c r="I56" s="23">
        <v>2</v>
      </c>
      <c r="J56" s="155"/>
      <c r="K56" s="282"/>
      <c r="L56" s="282"/>
      <c r="M56" s="156" t="e">
        <f t="shared" si="40"/>
        <v>#DIV/0!</v>
      </c>
      <c r="N56" s="23"/>
      <c r="O56" s="23">
        <v>18</v>
      </c>
      <c r="P56" s="159"/>
      <c r="Q56" s="160" t="e">
        <f t="shared" si="41"/>
        <v>#DIV/0!</v>
      </c>
      <c r="R56" s="265">
        <v>1.5</v>
      </c>
      <c r="S56" s="266">
        <v>1</v>
      </c>
      <c r="T56" s="70">
        <f t="shared" si="42"/>
        <v>0</v>
      </c>
      <c r="U56" s="164">
        <f t="shared" si="43"/>
        <v>0</v>
      </c>
      <c r="V56" s="267" t="e">
        <f t="shared" si="44"/>
        <v>#DIV/0!</v>
      </c>
      <c r="W56" s="70">
        <v>1</v>
      </c>
      <c r="X56" s="160">
        <f t="shared" si="45"/>
        <v>0</v>
      </c>
      <c r="Y56" s="70">
        <f t="shared" si="46"/>
        <v>18</v>
      </c>
      <c r="Z56" s="268">
        <f t="shared" si="47"/>
        <v>0</v>
      </c>
      <c r="AA56" s="268" t="e">
        <f t="shared" si="48"/>
        <v>#DIV/0!</v>
      </c>
      <c r="AB56" s="70">
        <v>1.25</v>
      </c>
      <c r="AC56" s="160">
        <f t="shared" si="49"/>
        <v>0</v>
      </c>
      <c r="AD56" s="269" t="e">
        <f>SUM(#REF!)</f>
        <v>#REF!</v>
      </c>
      <c r="AE56" s="167" t="e">
        <f t="shared" si="50"/>
        <v>#REF!</v>
      </c>
      <c r="AF56" s="167" t="e">
        <f t="shared" si="51"/>
        <v>#REF!</v>
      </c>
      <c r="AG56" s="168">
        <v>0.66666666666666663</v>
      </c>
      <c r="AH56" s="270">
        <f t="shared" si="52"/>
        <v>0</v>
      </c>
      <c r="AI56" s="269">
        <f t="shared" si="53"/>
        <v>0</v>
      </c>
      <c r="AJ56" s="169">
        <f t="shared" si="54"/>
        <v>0</v>
      </c>
      <c r="AK56" s="169" t="e">
        <f t="shared" si="55"/>
        <v>#DIV/0!</v>
      </c>
    </row>
    <row r="57" spans="1:37" ht="27.75" hidden="1" customHeight="1">
      <c r="A57" s="281"/>
      <c r="B57" s="42" t="s">
        <v>47</v>
      </c>
      <c r="C57" s="155"/>
      <c r="D57" s="39" t="s">
        <v>50</v>
      </c>
      <c r="E57" s="18" t="s">
        <v>54</v>
      </c>
      <c r="F57" s="152"/>
      <c r="G57" s="153"/>
      <c r="H57" s="23">
        <v>1</v>
      </c>
      <c r="I57" s="23">
        <v>1</v>
      </c>
      <c r="J57" s="155"/>
      <c r="K57" s="282"/>
      <c r="L57" s="282"/>
      <c r="M57" s="156" t="e">
        <f t="shared" si="40"/>
        <v>#DIV/0!</v>
      </c>
      <c r="N57" s="23"/>
      <c r="O57" s="23">
        <v>10</v>
      </c>
      <c r="P57" s="159"/>
      <c r="Q57" s="160" t="e">
        <f t="shared" si="41"/>
        <v>#DIV/0!</v>
      </c>
      <c r="R57" s="265">
        <v>1.5</v>
      </c>
      <c r="S57" s="266">
        <v>1</v>
      </c>
      <c r="T57" s="70">
        <f t="shared" si="42"/>
        <v>0</v>
      </c>
      <c r="U57" s="164">
        <f t="shared" si="43"/>
        <v>0</v>
      </c>
      <c r="V57" s="267" t="e">
        <f t="shared" si="44"/>
        <v>#DIV/0!</v>
      </c>
      <c r="W57" s="70">
        <v>1</v>
      </c>
      <c r="X57" s="160">
        <f t="shared" si="45"/>
        <v>0</v>
      </c>
      <c r="Y57" s="70">
        <f t="shared" si="46"/>
        <v>10</v>
      </c>
      <c r="Z57" s="268">
        <f t="shared" si="47"/>
        <v>0</v>
      </c>
      <c r="AA57" s="268" t="e">
        <f t="shared" si="48"/>
        <v>#DIV/0!</v>
      </c>
      <c r="AB57" s="70">
        <v>1.25</v>
      </c>
      <c r="AC57" s="160">
        <f t="shared" si="49"/>
        <v>0</v>
      </c>
      <c r="AD57" s="269" t="e">
        <f>SUM(#REF!)</f>
        <v>#REF!</v>
      </c>
      <c r="AE57" s="167" t="e">
        <f t="shared" si="50"/>
        <v>#REF!</v>
      </c>
      <c r="AF57" s="167" t="e">
        <f t="shared" si="51"/>
        <v>#REF!</v>
      </c>
      <c r="AG57" s="168">
        <v>0.66666666666666663</v>
      </c>
      <c r="AH57" s="270">
        <f t="shared" si="52"/>
        <v>0</v>
      </c>
      <c r="AI57" s="269">
        <f t="shared" si="53"/>
        <v>0</v>
      </c>
      <c r="AJ57" s="169">
        <f t="shared" si="54"/>
        <v>0</v>
      </c>
      <c r="AK57" s="169" t="e">
        <f t="shared" si="55"/>
        <v>#DIV/0!</v>
      </c>
    </row>
    <row r="58" spans="1:37" ht="23.25" hidden="1" customHeight="1">
      <c r="A58" s="148"/>
      <c r="B58" s="42" t="s">
        <v>48</v>
      </c>
      <c r="C58" s="155"/>
      <c r="D58" s="39" t="s">
        <v>50</v>
      </c>
      <c r="E58" s="278"/>
      <c r="F58" s="152"/>
      <c r="G58" s="153"/>
      <c r="H58" s="23">
        <v>2</v>
      </c>
      <c r="I58" s="23">
        <v>2</v>
      </c>
      <c r="J58" s="155"/>
      <c r="K58" s="282"/>
      <c r="L58" s="282"/>
      <c r="M58" s="156" t="e">
        <f t="shared" si="40"/>
        <v>#DIV/0!</v>
      </c>
      <c r="N58" s="23"/>
      <c r="O58" s="23">
        <v>18</v>
      </c>
      <c r="P58" s="159"/>
      <c r="Q58" s="160" t="e">
        <f t="shared" si="41"/>
        <v>#DIV/0!</v>
      </c>
      <c r="R58" s="161">
        <v>1.5</v>
      </c>
      <c r="S58" s="162">
        <v>1</v>
      </c>
      <c r="T58" s="162">
        <f t="shared" si="42"/>
        <v>0</v>
      </c>
      <c r="U58" s="164">
        <f t="shared" si="43"/>
        <v>0</v>
      </c>
      <c r="V58" s="212" t="e">
        <f t="shared" si="44"/>
        <v>#DIV/0!</v>
      </c>
      <c r="W58" s="162">
        <v>1</v>
      </c>
      <c r="X58" s="163">
        <f t="shared" si="45"/>
        <v>0</v>
      </c>
      <c r="Y58" s="162">
        <f t="shared" si="46"/>
        <v>18</v>
      </c>
      <c r="Z58" s="164">
        <f t="shared" si="47"/>
        <v>0</v>
      </c>
      <c r="AA58" s="164" t="e">
        <f t="shared" si="48"/>
        <v>#DIV/0!</v>
      </c>
      <c r="AB58" s="70">
        <v>1.25</v>
      </c>
      <c r="AC58" s="163">
        <f t="shared" si="49"/>
        <v>0</v>
      </c>
      <c r="AD58" s="174" t="e">
        <f>SUM(#REF!)</f>
        <v>#REF!</v>
      </c>
      <c r="AE58" s="167" t="e">
        <f t="shared" si="50"/>
        <v>#REF!</v>
      </c>
      <c r="AF58" s="167" t="e">
        <f t="shared" si="51"/>
        <v>#REF!</v>
      </c>
      <c r="AG58" s="168">
        <v>0.66666666666666663</v>
      </c>
      <c r="AH58" s="166">
        <f t="shared" si="52"/>
        <v>0</v>
      </c>
      <c r="AI58" s="174">
        <f t="shared" si="53"/>
        <v>0</v>
      </c>
      <c r="AJ58" s="169">
        <f t="shared" si="54"/>
        <v>0</v>
      </c>
      <c r="AK58" s="169" t="e">
        <f t="shared" si="55"/>
        <v>#DIV/0!</v>
      </c>
    </row>
    <row r="59" spans="1:37" ht="23.25" hidden="1" customHeight="1">
      <c r="A59" s="148"/>
      <c r="B59" s="283" t="s">
        <v>31</v>
      </c>
      <c r="C59" s="155"/>
      <c r="D59" s="284" t="s">
        <v>33</v>
      </c>
      <c r="E59" s="285"/>
      <c r="F59" s="152"/>
      <c r="G59" s="153"/>
      <c r="H59" s="286">
        <v>2</v>
      </c>
      <c r="I59" s="286">
        <v>2</v>
      </c>
      <c r="J59" s="155"/>
      <c r="K59" s="282"/>
      <c r="L59" s="282"/>
      <c r="M59" s="156" t="e">
        <f t="shared" si="40"/>
        <v>#DIV/0!</v>
      </c>
      <c r="N59" s="286"/>
      <c r="O59" s="286">
        <v>18</v>
      </c>
      <c r="P59" s="159"/>
      <c r="Q59" s="160" t="e">
        <f t="shared" si="41"/>
        <v>#DIV/0!</v>
      </c>
      <c r="R59" s="161">
        <v>1.5</v>
      </c>
      <c r="S59" s="162">
        <v>1</v>
      </c>
      <c r="T59" s="162">
        <f t="shared" si="42"/>
        <v>0</v>
      </c>
      <c r="U59" s="164">
        <f t="shared" si="43"/>
        <v>0</v>
      </c>
      <c r="V59" s="212" t="e">
        <f t="shared" si="44"/>
        <v>#DIV/0!</v>
      </c>
      <c r="W59" s="162">
        <v>1</v>
      </c>
      <c r="X59" s="163">
        <f t="shared" si="45"/>
        <v>0</v>
      </c>
      <c r="Y59" s="162">
        <f t="shared" si="46"/>
        <v>18</v>
      </c>
      <c r="Z59" s="164">
        <f t="shared" si="47"/>
        <v>0</v>
      </c>
      <c r="AA59" s="164" t="e">
        <f t="shared" si="48"/>
        <v>#DIV/0!</v>
      </c>
      <c r="AB59" s="70">
        <v>1.25</v>
      </c>
      <c r="AC59" s="163">
        <f t="shared" si="49"/>
        <v>0</v>
      </c>
      <c r="AD59" s="174" t="e">
        <f>SUM(#REF!)</f>
        <v>#REF!</v>
      </c>
      <c r="AE59" s="167" t="e">
        <f t="shared" si="50"/>
        <v>#REF!</v>
      </c>
      <c r="AF59" s="167" t="e">
        <f t="shared" si="51"/>
        <v>#REF!</v>
      </c>
      <c r="AG59" s="168">
        <v>0.66666666666666663</v>
      </c>
      <c r="AH59" s="166">
        <f t="shared" si="52"/>
        <v>0</v>
      </c>
      <c r="AI59" s="174">
        <f t="shared" si="53"/>
        <v>0</v>
      </c>
      <c r="AJ59" s="169">
        <f t="shared" si="54"/>
        <v>0</v>
      </c>
      <c r="AK59" s="169" t="e">
        <f t="shared" si="55"/>
        <v>#DIV/0!</v>
      </c>
    </row>
    <row r="60" spans="1:37" ht="23.25" hidden="1" customHeight="1">
      <c r="A60" s="191"/>
      <c r="B60" s="192"/>
      <c r="C60" s="111"/>
      <c r="D60" s="111"/>
      <c r="E60" s="111"/>
      <c r="F60" s="111"/>
      <c r="G60" s="193" t="s">
        <v>82</v>
      </c>
      <c r="H60" s="194"/>
      <c r="I60" s="194"/>
      <c r="J60" s="194"/>
      <c r="K60" s="111"/>
      <c r="L60" s="111"/>
      <c r="M60" s="111" t="e">
        <f>SUM(M54:M59)</f>
        <v>#DIV/0!</v>
      </c>
      <c r="N60" s="111">
        <f>SUM(N49:N59)</f>
        <v>58</v>
      </c>
      <c r="O60" s="111">
        <f>SUM(O49:O59)</f>
        <v>184</v>
      </c>
      <c r="P60" s="111">
        <f>SUM(P54:P59)</f>
        <v>0</v>
      </c>
      <c r="Q60" s="195"/>
      <c r="R60" s="196"/>
      <c r="S60" s="197"/>
      <c r="T60" s="197"/>
      <c r="U60" s="198"/>
      <c r="V60" s="198"/>
      <c r="W60" s="197"/>
      <c r="X60" s="199"/>
      <c r="Y60" s="197"/>
      <c r="Z60" s="198"/>
      <c r="AA60" s="198"/>
      <c r="AB60" s="197"/>
      <c r="AC60" s="199"/>
      <c r="AD60" s="200"/>
      <c r="AE60" s="200"/>
      <c r="AF60" s="200"/>
      <c r="AG60" s="200"/>
      <c r="AH60" s="201"/>
      <c r="AI60" s="200"/>
      <c r="AJ60" s="202"/>
      <c r="AK60" s="202"/>
    </row>
    <row r="61" spans="1:37" ht="23.25" hidden="1" customHeight="1">
      <c r="A61" s="109"/>
      <c r="B61" s="66" t="s">
        <v>85</v>
      </c>
      <c r="C61" s="67"/>
      <c r="D61" s="67"/>
      <c r="E61" s="67"/>
      <c r="F61" s="67"/>
      <c r="G61" s="67"/>
      <c r="H61" s="67"/>
      <c r="I61" s="67"/>
      <c r="J61" s="67"/>
      <c r="K61" s="67"/>
      <c r="L61" s="67"/>
      <c r="M61" s="67"/>
      <c r="N61" s="109"/>
      <c r="O61" s="67"/>
      <c r="P61" s="109"/>
      <c r="Q61" s="109"/>
      <c r="R61" s="287"/>
      <c r="S61" s="252"/>
      <c r="T61" s="288"/>
      <c r="U61" s="289"/>
      <c r="V61" s="241"/>
      <c r="W61" s="240"/>
      <c r="X61" s="290"/>
      <c r="Y61" s="288"/>
      <c r="Z61" s="289"/>
      <c r="AA61" s="289"/>
      <c r="AB61" s="288"/>
      <c r="AC61" s="290"/>
      <c r="AD61" s="291"/>
      <c r="AE61" s="291"/>
      <c r="AF61" s="246"/>
      <c r="AG61" s="291"/>
      <c r="AH61" s="292"/>
      <c r="AI61" s="291"/>
      <c r="AJ61" s="258"/>
      <c r="AK61" s="293"/>
    </row>
    <row r="62" spans="1:37" ht="27.75" hidden="1" customHeight="1">
      <c r="A62" s="65"/>
      <c r="B62" s="294" t="s">
        <v>40</v>
      </c>
      <c r="C62" s="70"/>
      <c r="D62" s="71" t="s">
        <v>32</v>
      </c>
      <c r="E62" s="295" t="s">
        <v>78</v>
      </c>
      <c r="F62" s="73"/>
      <c r="G62" s="74"/>
      <c r="H62" s="296" t="s">
        <v>38</v>
      </c>
      <c r="I62" s="297">
        <v>5</v>
      </c>
      <c r="J62" s="2"/>
      <c r="K62" s="262"/>
      <c r="L62" s="277"/>
      <c r="M62" s="156" t="e">
        <f t="shared" ref="M62:M71" si="56">(K62/L62)*100</f>
        <v>#DIV/0!</v>
      </c>
      <c r="N62" s="263">
        <v>18</v>
      </c>
      <c r="O62" s="110">
        <v>24</v>
      </c>
      <c r="P62" s="264"/>
      <c r="Q62" s="160" t="e">
        <f t="shared" ref="Q62:Q71" si="57">V62+AA62+AF62+AK62</f>
        <v>#DIV/0!</v>
      </c>
      <c r="R62" s="265">
        <v>1.5</v>
      </c>
      <c r="S62" s="266">
        <v>1</v>
      </c>
      <c r="T62" s="70">
        <f t="shared" ref="T62:T71" si="58">SUM(N62)</f>
        <v>18</v>
      </c>
      <c r="U62" s="164">
        <f t="shared" ref="U62:U71" si="59">T62*R62</f>
        <v>27</v>
      </c>
      <c r="V62" s="267" t="e">
        <f t="shared" ref="V62:V71" si="60">U62*M62%</f>
        <v>#DIV/0!</v>
      </c>
      <c r="W62" s="266">
        <v>1</v>
      </c>
      <c r="X62" s="160">
        <f t="shared" ref="X62:X71" si="61">SUM(L62/35)</f>
        <v>0</v>
      </c>
      <c r="Y62" s="70">
        <f t="shared" ref="Y62:Y71" si="62">SUM(O62)</f>
        <v>24</v>
      </c>
      <c r="Z62" s="268">
        <f t="shared" ref="Z62:Z71" si="63">X62*Y62</f>
        <v>0</v>
      </c>
      <c r="AA62" s="268" t="e">
        <f t="shared" ref="AA62:AA71" si="64">Z62*M62%</f>
        <v>#DIV/0!</v>
      </c>
      <c r="AB62" s="70">
        <v>1.25</v>
      </c>
      <c r="AC62" s="160">
        <f t="shared" ref="AC62:AC71" si="65">SUM(L62/50)</f>
        <v>0</v>
      </c>
      <c r="AD62" s="269" t="e">
        <f>SUM(#REF!)</f>
        <v>#REF!</v>
      </c>
      <c r="AE62" s="167" t="e">
        <f t="shared" ref="AE62:AE71" si="66">(AC62*AD62)*AB62</f>
        <v>#REF!</v>
      </c>
      <c r="AF62" s="167" t="e">
        <f t="shared" ref="AF62:AF71" si="67">AE62*M62%</f>
        <v>#REF!</v>
      </c>
      <c r="AG62" s="168">
        <v>0.66666666666666663</v>
      </c>
      <c r="AH62" s="270">
        <f t="shared" ref="AH62:AH71" si="68">SUM(L62/17)</f>
        <v>0</v>
      </c>
      <c r="AI62" s="269">
        <f t="shared" ref="AI62:AI71" si="69">SUM(P62)</f>
        <v>0</v>
      </c>
      <c r="AJ62" s="169">
        <f t="shared" ref="AJ62:AJ71" si="70">(AH62*AI62)*AG62</f>
        <v>0</v>
      </c>
      <c r="AK62" s="169" t="e">
        <f t="shared" ref="AK62:AK71" si="71">AJ62*M62%</f>
        <v>#DIV/0!</v>
      </c>
    </row>
    <row r="63" spans="1:37" ht="27.75" hidden="1" customHeight="1">
      <c r="A63" s="65"/>
      <c r="B63" s="298" t="s">
        <v>83</v>
      </c>
      <c r="C63" s="70"/>
      <c r="D63" s="25" t="s">
        <v>32</v>
      </c>
      <c r="E63" s="299" t="s">
        <v>84</v>
      </c>
      <c r="F63" s="73"/>
      <c r="G63" s="74"/>
      <c r="H63" s="300" t="s">
        <v>79</v>
      </c>
      <c r="I63" s="301">
        <v>6</v>
      </c>
      <c r="J63" s="2"/>
      <c r="K63" s="262"/>
      <c r="L63" s="277"/>
      <c r="M63" s="156" t="e">
        <f t="shared" si="56"/>
        <v>#DIV/0!</v>
      </c>
      <c r="N63" s="271">
        <v>18</v>
      </c>
      <c r="O63" s="22">
        <v>18</v>
      </c>
      <c r="P63" s="264"/>
      <c r="Q63" s="160" t="e">
        <f t="shared" si="57"/>
        <v>#DIV/0!</v>
      </c>
      <c r="R63" s="265">
        <v>1.5</v>
      </c>
      <c r="S63" s="266">
        <v>1</v>
      </c>
      <c r="T63" s="70">
        <f t="shared" si="58"/>
        <v>18</v>
      </c>
      <c r="U63" s="164">
        <f t="shared" si="59"/>
        <v>27</v>
      </c>
      <c r="V63" s="267" t="e">
        <f t="shared" si="60"/>
        <v>#DIV/0!</v>
      </c>
      <c r="W63" s="266">
        <v>1</v>
      </c>
      <c r="X63" s="160">
        <f t="shared" si="61"/>
        <v>0</v>
      </c>
      <c r="Y63" s="70">
        <f t="shared" si="62"/>
        <v>18</v>
      </c>
      <c r="Z63" s="268">
        <f t="shared" si="63"/>
        <v>0</v>
      </c>
      <c r="AA63" s="268" t="e">
        <f t="shared" si="64"/>
        <v>#DIV/0!</v>
      </c>
      <c r="AB63" s="70">
        <v>1.25</v>
      </c>
      <c r="AC63" s="160">
        <f t="shared" si="65"/>
        <v>0</v>
      </c>
      <c r="AD63" s="269" t="e">
        <f>SUM(#REF!)</f>
        <v>#REF!</v>
      </c>
      <c r="AE63" s="167" t="e">
        <f t="shared" si="66"/>
        <v>#REF!</v>
      </c>
      <c r="AF63" s="167" t="e">
        <f t="shared" si="67"/>
        <v>#REF!</v>
      </c>
      <c r="AG63" s="168">
        <v>0.66666666666666663</v>
      </c>
      <c r="AH63" s="270">
        <f t="shared" si="68"/>
        <v>0</v>
      </c>
      <c r="AI63" s="269">
        <f t="shared" si="69"/>
        <v>0</v>
      </c>
      <c r="AJ63" s="169">
        <f t="shared" si="70"/>
        <v>0</v>
      </c>
      <c r="AK63" s="169" t="e">
        <f t="shared" si="71"/>
        <v>#DIV/0!</v>
      </c>
    </row>
    <row r="64" spans="1:37" ht="27.75" hidden="1" customHeight="1">
      <c r="A64" s="65"/>
      <c r="B64" s="302" t="s">
        <v>41</v>
      </c>
      <c r="C64" s="70"/>
      <c r="D64" s="39" t="s">
        <v>50</v>
      </c>
      <c r="E64" s="299" t="s">
        <v>88</v>
      </c>
      <c r="F64" s="73"/>
      <c r="G64" s="74"/>
      <c r="H64" s="300" t="s">
        <v>39</v>
      </c>
      <c r="I64" s="301">
        <v>2</v>
      </c>
      <c r="J64" s="2"/>
      <c r="K64" s="277"/>
      <c r="L64" s="277"/>
      <c r="M64" s="156" t="e">
        <f t="shared" si="56"/>
        <v>#DIV/0!</v>
      </c>
      <c r="N64" s="21"/>
      <c r="O64" s="21">
        <v>18</v>
      </c>
      <c r="P64" s="264"/>
      <c r="Q64" s="160" t="e">
        <f t="shared" si="57"/>
        <v>#DIV/0!</v>
      </c>
      <c r="R64" s="265">
        <v>1.5</v>
      </c>
      <c r="S64" s="266">
        <v>1</v>
      </c>
      <c r="T64" s="70">
        <f t="shared" si="58"/>
        <v>0</v>
      </c>
      <c r="U64" s="164">
        <f t="shared" si="59"/>
        <v>0</v>
      </c>
      <c r="V64" s="267" t="e">
        <f t="shared" si="60"/>
        <v>#DIV/0!</v>
      </c>
      <c r="W64" s="266">
        <v>1</v>
      </c>
      <c r="X64" s="160">
        <f t="shared" si="61"/>
        <v>0</v>
      </c>
      <c r="Y64" s="70">
        <f t="shared" si="62"/>
        <v>18</v>
      </c>
      <c r="Z64" s="268">
        <f t="shared" si="63"/>
        <v>0</v>
      </c>
      <c r="AA64" s="268" t="e">
        <f t="shared" si="64"/>
        <v>#DIV/0!</v>
      </c>
      <c r="AB64" s="70">
        <v>1.25</v>
      </c>
      <c r="AC64" s="160">
        <f t="shared" si="65"/>
        <v>0</v>
      </c>
      <c r="AD64" s="269" t="e">
        <f>SUM(#REF!)</f>
        <v>#REF!</v>
      </c>
      <c r="AE64" s="167" t="e">
        <f t="shared" si="66"/>
        <v>#REF!</v>
      </c>
      <c r="AF64" s="167" t="e">
        <f t="shared" si="67"/>
        <v>#REF!</v>
      </c>
      <c r="AG64" s="168">
        <v>0.66666666666666663</v>
      </c>
      <c r="AH64" s="270">
        <f t="shared" si="68"/>
        <v>0</v>
      </c>
      <c r="AI64" s="269">
        <f t="shared" si="69"/>
        <v>0</v>
      </c>
      <c r="AJ64" s="169">
        <f t="shared" si="70"/>
        <v>0</v>
      </c>
      <c r="AK64" s="169" t="e">
        <f t="shared" si="71"/>
        <v>#DIV/0!</v>
      </c>
    </row>
    <row r="65" spans="1:37" ht="27.75" hidden="1" customHeight="1">
      <c r="A65" s="65"/>
      <c r="B65" s="42" t="s">
        <v>31</v>
      </c>
      <c r="C65" s="70"/>
      <c r="D65" s="39" t="s">
        <v>50</v>
      </c>
      <c r="E65" s="303"/>
      <c r="F65" s="73"/>
      <c r="G65" s="74"/>
      <c r="H65" s="93">
        <v>2</v>
      </c>
      <c r="I65" s="93">
        <v>2</v>
      </c>
      <c r="J65" s="2"/>
      <c r="K65" s="277"/>
      <c r="L65" s="277"/>
      <c r="M65" s="156" t="e">
        <f t="shared" si="56"/>
        <v>#DIV/0!</v>
      </c>
      <c r="N65" s="23"/>
      <c r="O65" s="23">
        <v>18</v>
      </c>
      <c r="P65" s="264"/>
      <c r="Q65" s="160" t="e">
        <f t="shared" si="57"/>
        <v>#DIV/0!</v>
      </c>
      <c r="R65" s="265">
        <v>1.5</v>
      </c>
      <c r="S65" s="266">
        <v>1</v>
      </c>
      <c r="T65" s="70">
        <f t="shared" si="58"/>
        <v>0</v>
      </c>
      <c r="U65" s="164">
        <f t="shared" si="59"/>
        <v>0</v>
      </c>
      <c r="V65" s="267" t="e">
        <f t="shared" si="60"/>
        <v>#DIV/0!</v>
      </c>
      <c r="W65" s="266">
        <v>1</v>
      </c>
      <c r="X65" s="160">
        <f t="shared" si="61"/>
        <v>0</v>
      </c>
      <c r="Y65" s="70">
        <f t="shared" si="62"/>
        <v>18</v>
      </c>
      <c r="Z65" s="268">
        <f t="shared" si="63"/>
        <v>0</v>
      </c>
      <c r="AA65" s="268" t="e">
        <f t="shared" si="64"/>
        <v>#DIV/0!</v>
      </c>
      <c r="AB65" s="70">
        <v>1.25</v>
      </c>
      <c r="AC65" s="160">
        <f t="shared" si="65"/>
        <v>0</v>
      </c>
      <c r="AD65" s="269" t="e">
        <f>SUM(#REF!)</f>
        <v>#REF!</v>
      </c>
      <c r="AE65" s="167" t="e">
        <f t="shared" si="66"/>
        <v>#REF!</v>
      </c>
      <c r="AF65" s="167" t="e">
        <f t="shared" si="67"/>
        <v>#REF!</v>
      </c>
      <c r="AG65" s="168">
        <v>0.66666666666666663</v>
      </c>
      <c r="AH65" s="270">
        <f t="shared" si="68"/>
        <v>0</v>
      </c>
      <c r="AI65" s="269">
        <f t="shared" si="69"/>
        <v>0</v>
      </c>
      <c r="AJ65" s="169">
        <f t="shared" si="70"/>
        <v>0</v>
      </c>
      <c r="AK65" s="169" t="e">
        <f t="shared" si="71"/>
        <v>#DIV/0!</v>
      </c>
    </row>
    <row r="66" spans="1:37" ht="27.75" hidden="1" customHeight="1">
      <c r="A66" s="65"/>
      <c r="B66" s="42" t="s">
        <v>43</v>
      </c>
      <c r="C66" s="70"/>
      <c r="D66" s="39" t="s">
        <v>50</v>
      </c>
      <c r="E66" s="278" t="s">
        <v>89</v>
      </c>
      <c r="F66" s="73"/>
      <c r="G66" s="74"/>
      <c r="H66" s="304" t="s">
        <v>91</v>
      </c>
      <c r="I66" s="305">
        <v>1</v>
      </c>
      <c r="J66" s="2"/>
      <c r="K66" s="277"/>
      <c r="L66" s="277"/>
      <c r="M66" s="156" t="e">
        <f t="shared" si="56"/>
        <v>#DIV/0!</v>
      </c>
      <c r="N66" s="23">
        <v>4</v>
      </c>
      <c r="O66" s="23"/>
      <c r="P66" s="264"/>
      <c r="Q66" s="160" t="e">
        <f t="shared" si="57"/>
        <v>#DIV/0!</v>
      </c>
      <c r="R66" s="265">
        <v>1.5</v>
      </c>
      <c r="S66" s="266">
        <v>1</v>
      </c>
      <c r="T66" s="70">
        <f t="shared" si="58"/>
        <v>4</v>
      </c>
      <c r="U66" s="164">
        <f t="shared" si="59"/>
        <v>6</v>
      </c>
      <c r="V66" s="267" t="e">
        <f t="shared" si="60"/>
        <v>#DIV/0!</v>
      </c>
      <c r="W66" s="266">
        <v>1</v>
      </c>
      <c r="X66" s="160">
        <f t="shared" si="61"/>
        <v>0</v>
      </c>
      <c r="Y66" s="70">
        <f t="shared" si="62"/>
        <v>0</v>
      </c>
      <c r="Z66" s="268">
        <f t="shared" si="63"/>
        <v>0</v>
      </c>
      <c r="AA66" s="268" t="e">
        <f t="shared" si="64"/>
        <v>#DIV/0!</v>
      </c>
      <c r="AB66" s="70">
        <v>1.25</v>
      </c>
      <c r="AC66" s="160">
        <f t="shared" si="65"/>
        <v>0</v>
      </c>
      <c r="AD66" s="269" t="e">
        <f>SUM(#REF!)</f>
        <v>#REF!</v>
      </c>
      <c r="AE66" s="167" t="e">
        <f t="shared" si="66"/>
        <v>#REF!</v>
      </c>
      <c r="AF66" s="167" t="e">
        <f t="shared" si="67"/>
        <v>#REF!</v>
      </c>
      <c r="AG66" s="168">
        <v>0.66666666666666663</v>
      </c>
      <c r="AH66" s="270">
        <f t="shared" si="68"/>
        <v>0</v>
      </c>
      <c r="AI66" s="269">
        <f t="shared" si="69"/>
        <v>0</v>
      </c>
      <c r="AJ66" s="169">
        <f t="shared" si="70"/>
        <v>0</v>
      </c>
      <c r="AK66" s="169" t="e">
        <f t="shared" si="71"/>
        <v>#DIV/0!</v>
      </c>
    </row>
    <row r="67" spans="1:37" ht="27.75" hidden="1" customHeight="1">
      <c r="A67" s="272"/>
      <c r="B67" s="306" t="s">
        <v>44</v>
      </c>
      <c r="C67" s="273"/>
      <c r="D67" s="307" t="s">
        <v>50</v>
      </c>
      <c r="E67" s="308" t="s">
        <v>90</v>
      </c>
      <c r="F67" s="274"/>
      <c r="G67" s="275"/>
      <c r="H67" s="46" t="s">
        <v>38</v>
      </c>
      <c r="I67" s="48">
        <v>5</v>
      </c>
      <c r="J67" s="2"/>
      <c r="K67" s="277"/>
      <c r="L67" s="277"/>
      <c r="M67" s="156" t="e">
        <f t="shared" si="56"/>
        <v>#DIV/0!</v>
      </c>
      <c r="N67" s="23">
        <v>18</v>
      </c>
      <c r="O67" s="23">
        <v>18</v>
      </c>
      <c r="P67" s="264"/>
      <c r="Q67" s="160" t="e">
        <f t="shared" si="57"/>
        <v>#DIV/0!</v>
      </c>
      <c r="R67" s="265">
        <v>1.5</v>
      </c>
      <c r="S67" s="266">
        <v>1</v>
      </c>
      <c r="T67" s="70">
        <f t="shared" si="58"/>
        <v>18</v>
      </c>
      <c r="U67" s="164">
        <f t="shared" si="59"/>
        <v>27</v>
      </c>
      <c r="V67" s="267" t="e">
        <f t="shared" si="60"/>
        <v>#DIV/0!</v>
      </c>
      <c r="W67" s="266">
        <v>1</v>
      </c>
      <c r="X67" s="160">
        <f t="shared" si="61"/>
        <v>0</v>
      </c>
      <c r="Y67" s="70">
        <f t="shared" si="62"/>
        <v>18</v>
      </c>
      <c r="Z67" s="268">
        <f t="shared" si="63"/>
        <v>0</v>
      </c>
      <c r="AA67" s="268" t="e">
        <f t="shared" si="64"/>
        <v>#DIV/0!</v>
      </c>
      <c r="AB67" s="70">
        <v>1.25</v>
      </c>
      <c r="AC67" s="160">
        <f t="shared" si="65"/>
        <v>0</v>
      </c>
      <c r="AD67" s="269" t="e">
        <f>SUM(#REF!)</f>
        <v>#REF!</v>
      </c>
      <c r="AE67" s="167" t="e">
        <f t="shared" si="66"/>
        <v>#REF!</v>
      </c>
      <c r="AF67" s="167" t="e">
        <f t="shared" si="67"/>
        <v>#REF!</v>
      </c>
      <c r="AG67" s="168">
        <v>0.66666666666666663</v>
      </c>
      <c r="AH67" s="270">
        <f t="shared" si="68"/>
        <v>0</v>
      </c>
      <c r="AI67" s="269">
        <f t="shared" si="69"/>
        <v>0</v>
      </c>
      <c r="AJ67" s="169">
        <f t="shared" si="70"/>
        <v>0</v>
      </c>
      <c r="AK67" s="169" t="e">
        <f t="shared" si="71"/>
        <v>#DIV/0!</v>
      </c>
    </row>
    <row r="68" spans="1:37" ht="27.75" hidden="1" customHeight="1">
      <c r="A68" s="281"/>
      <c r="B68" s="42" t="s">
        <v>86</v>
      </c>
      <c r="C68" s="155"/>
      <c r="D68" s="39" t="s">
        <v>50</v>
      </c>
      <c r="E68" s="45" t="s">
        <v>52</v>
      </c>
      <c r="F68" s="152"/>
      <c r="G68" s="153"/>
      <c r="H68" s="47" t="s">
        <v>80</v>
      </c>
      <c r="I68" s="49">
        <v>3</v>
      </c>
      <c r="J68" s="2"/>
      <c r="K68" s="282"/>
      <c r="L68" s="282"/>
      <c r="M68" s="156" t="e">
        <f t="shared" si="56"/>
        <v>#DIV/0!</v>
      </c>
      <c r="N68" s="23"/>
      <c r="O68" s="23">
        <v>24</v>
      </c>
      <c r="P68" s="159"/>
      <c r="Q68" s="160" t="e">
        <f t="shared" si="57"/>
        <v>#DIV/0!</v>
      </c>
      <c r="R68" s="265">
        <v>1.5</v>
      </c>
      <c r="S68" s="266">
        <v>1</v>
      </c>
      <c r="T68" s="70">
        <f t="shared" si="58"/>
        <v>0</v>
      </c>
      <c r="U68" s="164">
        <f t="shared" si="59"/>
        <v>0</v>
      </c>
      <c r="V68" s="267" t="e">
        <f t="shared" si="60"/>
        <v>#DIV/0!</v>
      </c>
      <c r="W68" s="70">
        <v>1</v>
      </c>
      <c r="X68" s="160">
        <f t="shared" si="61"/>
        <v>0</v>
      </c>
      <c r="Y68" s="70">
        <f t="shared" si="62"/>
        <v>24</v>
      </c>
      <c r="Z68" s="268">
        <f t="shared" si="63"/>
        <v>0</v>
      </c>
      <c r="AA68" s="268" t="e">
        <f t="shared" si="64"/>
        <v>#DIV/0!</v>
      </c>
      <c r="AB68" s="70">
        <v>1.25</v>
      </c>
      <c r="AC68" s="160">
        <f t="shared" si="65"/>
        <v>0</v>
      </c>
      <c r="AD68" s="269" t="e">
        <f>SUM(#REF!)</f>
        <v>#REF!</v>
      </c>
      <c r="AE68" s="167" t="e">
        <f t="shared" si="66"/>
        <v>#REF!</v>
      </c>
      <c r="AF68" s="167" t="e">
        <f t="shared" si="67"/>
        <v>#REF!</v>
      </c>
      <c r="AG68" s="168">
        <v>0.66666666666666663</v>
      </c>
      <c r="AH68" s="270">
        <f t="shared" si="68"/>
        <v>0</v>
      </c>
      <c r="AI68" s="269">
        <f t="shared" si="69"/>
        <v>0</v>
      </c>
      <c r="AJ68" s="169">
        <f t="shared" si="70"/>
        <v>0</v>
      </c>
      <c r="AK68" s="169" t="e">
        <f t="shared" si="71"/>
        <v>#DIV/0!</v>
      </c>
    </row>
    <row r="69" spans="1:37" ht="27.75" hidden="1" customHeight="1">
      <c r="A69" s="281"/>
      <c r="B69" s="43" t="s">
        <v>87</v>
      </c>
      <c r="C69" s="155"/>
      <c r="D69" s="39" t="s">
        <v>50</v>
      </c>
      <c r="E69" s="18" t="s">
        <v>90</v>
      </c>
      <c r="F69" s="152"/>
      <c r="G69" s="153"/>
      <c r="H69" s="46" t="s">
        <v>80</v>
      </c>
      <c r="I69" s="48">
        <v>3</v>
      </c>
      <c r="J69" s="2"/>
      <c r="K69" s="282"/>
      <c r="L69" s="282"/>
      <c r="M69" s="156" t="e">
        <f t="shared" si="56"/>
        <v>#DIV/0!</v>
      </c>
      <c r="N69" s="23"/>
      <c r="O69" s="23">
        <v>18</v>
      </c>
      <c r="P69" s="159"/>
      <c r="Q69" s="160" t="e">
        <f t="shared" si="57"/>
        <v>#DIV/0!</v>
      </c>
      <c r="R69" s="265">
        <v>1.5</v>
      </c>
      <c r="S69" s="266">
        <v>1</v>
      </c>
      <c r="T69" s="70">
        <f t="shared" si="58"/>
        <v>0</v>
      </c>
      <c r="U69" s="164">
        <f t="shared" si="59"/>
        <v>0</v>
      </c>
      <c r="V69" s="267" t="e">
        <f t="shared" si="60"/>
        <v>#DIV/0!</v>
      </c>
      <c r="W69" s="70">
        <v>1</v>
      </c>
      <c r="X69" s="160">
        <f t="shared" si="61"/>
        <v>0</v>
      </c>
      <c r="Y69" s="70">
        <f t="shared" si="62"/>
        <v>18</v>
      </c>
      <c r="Z69" s="268">
        <f t="shared" si="63"/>
        <v>0</v>
      </c>
      <c r="AA69" s="268" t="e">
        <f t="shared" si="64"/>
        <v>#DIV/0!</v>
      </c>
      <c r="AB69" s="70">
        <v>1.25</v>
      </c>
      <c r="AC69" s="160">
        <f t="shared" si="65"/>
        <v>0</v>
      </c>
      <c r="AD69" s="269" t="e">
        <f>SUM(#REF!)</f>
        <v>#REF!</v>
      </c>
      <c r="AE69" s="167" t="e">
        <f t="shared" si="66"/>
        <v>#REF!</v>
      </c>
      <c r="AF69" s="167" t="e">
        <f t="shared" si="67"/>
        <v>#REF!</v>
      </c>
      <c r="AG69" s="168">
        <v>0.66666666666666663</v>
      </c>
      <c r="AH69" s="270">
        <f t="shared" si="68"/>
        <v>0</v>
      </c>
      <c r="AI69" s="269">
        <f t="shared" si="69"/>
        <v>0</v>
      </c>
      <c r="AJ69" s="169">
        <f t="shared" si="70"/>
        <v>0</v>
      </c>
      <c r="AK69" s="169" t="e">
        <f t="shared" si="71"/>
        <v>#DIV/0!</v>
      </c>
    </row>
    <row r="70" spans="1:37" ht="27.75" hidden="1" customHeight="1">
      <c r="A70" s="281"/>
      <c r="B70" s="44" t="s">
        <v>46</v>
      </c>
      <c r="C70" s="155"/>
      <c r="D70" s="39" t="s">
        <v>50</v>
      </c>
      <c r="E70" s="18" t="s">
        <v>90</v>
      </c>
      <c r="F70" s="152"/>
      <c r="G70" s="153"/>
      <c r="H70" s="47" t="s">
        <v>39</v>
      </c>
      <c r="I70" s="49">
        <v>2</v>
      </c>
      <c r="J70" s="2"/>
      <c r="K70" s="282"/>
      <c r="L70" s="282"/>
      <c r="M70" s="156" t="e">
        <f t="shared" si="56"/>
        <v>#DIV/0!</v>
      </c>
      <c r="N70" s="23"/>
      <c r="O70" s="23">
        <v>10</v>
      </c>
      <c r="P70" s="159"/>
      <c r="Q70" s="160" t="e">
        <f t="shared" si="57"/>
        <v>#DIV/0!</v>
      </c>
      <c r="R70" s="265">
        <v>1.5</v>
      </c>
      <c r="S70" s="266">
        <v>1</v>
      </c>
      <c r="T70" s="70">
        <f t="shared" si="58"/>
        <v>0</v>
      </c>
      <c r="U70" s="164">
        <f t="shared" si="59"/>
        <v>0</v>
      </c>
      <c r="V70" s="267" t="e">
        <f t="shared" si="60"/>
        <v>#DIV/0!</v>
      </c>
      <c r="W70" s="70">
        <v>1</v>
      </c>
      <c r="X70" s="160">
        <f t="shared" si="61"/>
        <v>0</v>
      </c>
      <c r="Y70" s="70">
        <f t="shared" si="62"/>
        <v>10</v>
      </c>
      <c r="Z70" s="268">
        <f t="shared" si="63"/>
        <v>0</v>
      </c>
      <c r="AA70" s="268" t="e">
        <f t="shared" si="64"/>
        <v>#DIV/0!</v>
      </c>
      <c r="AB70" s="70">
        <v>1.25</v>
      </c>
      <c r="AC70" s="160">
        <f t="shared" si="65"/>
        <v>0</v>
      </c>
      <c r="AD70" s="269" t="e">
        <f>SUM(#REF!)</f>
        <v>#REF!</v>
      </c>
      <c r="AE70" s="167" t="e">
        <f t="shared" si="66"/>
        <v>#REF!</v>
      </c>
      <c r="AF70" s="167" t="e">
        <f t="shared" si="67"/>
        <v>#REF!</v>
      </c>
      <c r="AG70" s="168">
        <v>0.66666666666666663</v>
      </c>
      <c r="AH70" s="270">
        <f t="shared" si="68"/>
        <v>0</v>
      </c>
      <c r="AI70" s="269">
        <f t="shared" si="69"/>
        <v>0</v>
      </c>
      <c r="AJ70" s="169">
        <f t="shared" si="70"/>
        <v>0</v>
      </c>
      <c r="AK70" s="169" t="e">
        <f t="shared" si="71"/>
        <v>#DIV/0!</v>
      </c>
    </row>
    <row r="71" spans="1:37" ht="23.25" hidden="1" customHeight="1">
      <c r="A71" s="148"/>
      <c r="B71" s="44" t="s">
        <v>47</v>
      </c>
      <c r="C71" s="155"/>
      <c r="D71" s="39" t="s">
        <v>50</v>
      </c>
      <c r="E71" s="18" t="s">
        <v>90</v>
      </c>
      <c r="F71" s="152"/>
      <c r="G71" s="153"/>
      <c r="H71" s="47" t="s">
        <v>91</v>
      </c>
      <c r="I71" s="49">
        <v>1</v>
      </c>
      <c r="J71" s="2"/>
      <c r="K71" s="282"/>
      <c r="L71" s="282"/>
      <c r="M71" s="156" t="e">
        <f t="shared" si="56"/>
        <v>#DIV/0!</v>
      </c>
      <c r="N71" s="23"/>
      <c r="O71" s="23">
        <v>18</v>
      </c>
      <c r="P71" s="159"/>
      <c r="Q71" s="160" t="e">
        <f t="shared" si="57"/>
        <v>#DIV/0!</v>
      </c>
      <c r="R71" s="161">
        <v>1.5</v>
      </c>
      <c r="S71" s="162">
        <v>1</v>
      </c>
      <c r="T71" s="162">
        <f t="shared" si="58"/>
        <v>0</v>
      </c>
      <c r="U71" s="164">
        <f t="shared" si="59"/>
        <v>0</v>
      </c>
      <c r="V71" s="212" t="e">
        <f t="shared" si="60"/>
        <v>#DIV/0!</v>
      </c>
      <c r="W71" s="162">
        <v>1</v>
      </c>
      <c r="X71" s="163">
        <f t="shared" si="61"/>
        <v>0</v>
      </c>
      <c r="Y71" s="162">
        <f t="shared" si="62"/>
        <v>18</v>
      </c>
      <c r="Z71" s="164">
        <f t="shared" si="63"/>
        <v>0</v>
      </c>
      <c r="AA71" s="164" t="e">
        <f t="shared" si="64"/>
        <v>#DIV/0!</v>
      </c>
      <c r="AB71" s="70">
        <v>1.25</v>
      </c>
      <c r="AC71" s="163">
        <f t="shared" si="65"/>
        <v>0</v>
      </c>
      <c r="AD71" s="174" t="e">
        <f>SUM(#REF!)</f>
        <v>#REF!</v>
      </c>
      <c r="AE71" s="167" t="e">
        <f t="shared" si="66"/>
        <v>#REF!</v>
      </c>
      <c r="AF71" s="167" t="e">
        <f t="shared" si="67"/>
        <v>#REF!</v>
      </c>
      <c r="AG71" s="168">
        <v>0.66666666666666663</v>
      </c>
      <c r="AH71" s="166">
        <f t="shared" si="68"/>
        <v>0</v>
      </c>
      <c r="AI71" s="174">
        <f t="shared" si="69"/>
        <v>0</v>
      </c>
      <c r="AJ71" s="169">
        <f t="shared" si="70"/>
        <v>0</v>
      </c>
      <c r="AK71" s="169" t="e">
        <f t="shared" si="71"/>
        <v>#DIV/0!</v>
      </c>
    </row>
    <row r="72" spans="1:37" ht="23.25" hidden="1" customHeight="1">
      <c r="A72" s="191"/>
      <c r="B72" s="192"/>
      <c r="C72" s="111"/>
      <c r="D72" s="111"/>
      <c r="E72" s="111"/>
      <c r="F72" s="111"/>
      <c r="G72" s="193" t="s">
        <v>92</v>
      </c>
      <c r="H72" s="194"/>
      <c r="I72" s="194"/>
      <c r="J72" s="194"/>
      <c r="K72" s="111"/>
      <c r="L72" s="111"/>
      <c r="M72" s="111" t="e">
        <f>SUM(M66:M71)</f>
        <v>#DIV/0!</v>
      </c>
      <c r="N72" s="111">
        <f>SUM(N61:N71)</f>
        <v>58</v>
      </c>
      <c r="O72" s="111">
        <f>SUM(O61:O71)</f>
        <v>166</v>
      </c>
      <c r="P72" s="111">
        <f>SUM(P66:P71)</f>
        <v>0</v>
      </c>
      <c r="Q72" s="195"/>
      <c r="R72" s="196"/>
      <c r="S72" s="197"/>
      <c r="T72" s="197"/>
      <c r="U72" s="198"/>
      <c r="V72" s="198"/>
      <c r="W72" s="197"/>
      <c r="X72" s="199"/>
      <c r="Y72" s="197"/>
      <c r="Z72" s="198"/>
      <c r="AA72" s="198"/>
      <c r="AB72" s="197"/>
      <c r="AC72" s="199"/>
      <c r="AD72" s="200"/>
      <c r="AE72" s="200"/>
      <c r="AF72" s="200"/>
      <c r="AG72" s="200"/>
      <c r="AH72" s="201"/>
      <c r="AI72" s="200"/>
      <c r="AJ72" s="202"/>
      <c r="AK72" s="202"/>
    </row>
    <row r="73" spans="1:37" ht="23.25" hidden="1" customHeight="1">
      <c r="A73" s="109"/>
      <c r="B73" s="309" t="s">
        <v>93</v>
      </c>
      <c r="C73" s="109"/>
      <c r="D73" s="250"/>
      <c r="E73" s="250"/>
      <c r="F73" s="250"/>
      <c r="G73" s="109"/>
      <c r="H73" s="109"/>
      <c r="I73" s="250"/>
      <c r="J73" s="250"/>
      <c r="K73" s="250"/>
      <c r="L73" s="250"/>
      <c r="M73" s="250"/>
      <c r="N73" s="109"/>
      <c r="O73" s="250"/>
      <c r="P73" s="109"/>
      <c r="Q73" s="109"/>
      <c r="R73" s="251"/>
      <c r="S73" s="252"/>
      <c r="T73" s="253"/>
      <c r="U73" s="254"/>
      <c r="V73" s="241"/>
      <c r="W73" s="240"/>
      <c r="X73" s="255"/>
      <c r="Y73" s="253"/>
      <c r="Z73" s="254"/>
      <c r="AA73" s="254"/>
      <c r="AB73" s="253"/>
      <c r="AC73" s="255"/>
      <c r="AD73" s="256"/>
      <c r="AE73" s="256"/>
      <c r="AF73" s="246"/>
      <c r="AG73" s="256"/>
      <c r="AH73" s="257"/>
      <c r="AI73" s="256"/>
      <c r="AJ73" s="258"/>
      <c r="AK73" s="259"/>
    </row>
    <row r="74" spans="1:37" ht="27.75" hidden="1" customHeight="1">
      <c r="A74" s="272"/>
      <c r="B74" s="50" t="s">
        <v>94</v>
      </c>
      <c r="C74" s="273"/>
      <c r="D74" s="53" t="s">
        <v>32</v>
      </c>
      <c r="E74" s="56" t="s">
        <v>98</v>
      </c>
      <c r="F74" s="279"/>
      <c r="G74" s="275"/>
      <c r="H74" s="60">
        <v>2</v>
      </c>
      <c r="I74" s="60">
        <v>2</v>
      </c>
      <c r="J74" s="310"/>
      <c r="K74" s="262"/>
      <c r="L74" s="277"/>
      <c r="M74" s="156" t="e">
        <f t="shared" ref="M74:M84" si="72">(K74/L74)*100</f>
        <v>#DIV/0!</v>
      </c>
      <c r="N74" s="60"/>
      <c r="O74" s="60">
        <v>15</v>
      </c>
      <c r="P74" s="264"/>
      <c r="Q74" s="160" t="e">
        <f t="shared" ref="Q74:Q84" si="73">V74+AA74+AF74+AK74</f>
        <v>#DIV/0!</v>
      </c>
      <c r="R74" s="265">
        <v>1.5</v>
      </c>
      <c r="S74" s="266">
        <v>1</v>
      </c>
      <c r="T74" s="70">
        <f t="shared" ref="T74:T84" si="74">SUM(N74)</f>
        <v>0</v>
      </c>
      <c r="U74" s="164">
        <f t="shared" ref="U74:U84" si="75">T74*R74</f>
        <v>0</v>
      </c>
      <c r="V74" s="267" t="e">
        <f t="shared" ref="V74:V84" si="76">U74*M74%</f>
        <v>#DIV/0!</v>
      </c>
      <c r="W74" s="266">
        <v>1</v>
      </c>
      <c r="X74" s="160">
        <f t="shared" ref="X74:X84" si="77">SUM(L74/35)</f>
        <v>0</v>
      </c>
      <c r="Y74" s="70">
        <f t="shared" ref="Y74:Y84" si="78">SUM(O74)</f>
        <v>15</v>
      </c>
      <c r="Z74" s="268">
        <f t="shared" ref="Z74:Z84" si="79">X74*Y74</f>
        <v>0</v>
      </c>
      <c r="AA74" s="268" t="e">
        <f t="shared" ref="AA74:AA84" si="80">Z74*M74%</f>
        <v>#DIV/0!</v>
      </c>
      <c r="AB74" s="70">
        <v>1.25</v>
      </c>
      <c r="AC74" s="160">
        <f t="shared" ref="AC74:AC84" si="81">SUM(L74/50)</f>
        <v>0</v>
      </c>
      <c r="AD74" s="269" t="e">
        <f>SUM(#REF!)</f>
        <v>#REF!</v>
      </c>
      <c r="AE74" s="167" t="e">
        <f t="shared" ref="AE74:AE84" si="82">(AC74*AD74)*AB74</f>
        <v>#REF!</v>
      </c>
      <c r="AF74" s="167" t="e">
        <f t="shared" ref="AF74:AF84" si="83">AE74*M74%</f>
        <v>#REF!</v>
      </c>
      <c r="AG74" s="168">
        <v>0.66666666666666663</v>
      </c>
      <c r="AH74" s="270">
        <f t="shared" ref="AH74:AH84" si="84">SUM(L74/17)</f>
        <v>0</v>
      </c>
      <c r="AI74" s="269">
        <f t="shared" ref="AI74:AI84" si="85">SUM(P74)</f>
        <v>0</v>
      </c>
      <c r="AJ74" s="169">
        <f t="shared" ref="AJ74:AJ84" si="86">(AH74*AI74)*AG74</f>
        <v>0</v>
      </c>
      <c r="AK74" s="169" t="e">
        <f t="shared" ref="AK74:AK84" si="87">AJ74*M74%</f>
        <v>#DIV/0!</v>
      </c>
    </row>
    <row r="75" spans="1:37" ht="27.75" hidden="1" customHeight="1">
      <c r="A75" s="272"/>
      <c r="B75" s="24" t="s">
        <v>95</v>
      </c>
      <c r="C75" s="273"/>
      <c r="D75" s="311" t="s">
        <v>32</v>
      </c>
      <c r="E75" s="312" t="s">
        <v>98</v>
      </c>
      <c r="F75" s="279"/>
      <c r="G75" s="275"/>
      <c r="H75" s="313">
        <v>3</v>
      </c>
      <c r="I75" s="313">
        <v>3</v>
      </c>
      <c r="J75" s="314"/>
      <c r="K75" s="262"/>
      <c r="L75" s="277"/>
      <c r="M75" s="156" t="e">
        <f t="shared" si="72"/>
        <v>#DIV/0!</v>
      </c>
      <c r="N75" s="30">
        <v>6</v>
      </c>
      <c r="O75" s="30">
        <v>12</v>
      </c>
      <c r="P75" s="264"/>
      <c r="Q75" s="160" t="e">
        <f t="shared" si="73"/>
        <v>#DIV/0!</v>
      </c>
      <c r="R75" s="265">
        <v>1.5</v>
      </c>
      <c r="S75" s="266">
        <v>1</v>
      </c>
      <c r="T75" s="70">
        <f t="shared" si="74"/>
        <v>6</v>
      </c>
      <c r="U75" s="164">
        <f t="shared" si="75"/>
        <v>9</v>
      </c>
      <c r="V75" s="267" t="e">
        <f t="shared" si="76"/>
        <v>#DIV/0!</v>
      </c>
      <c r="W75" s="266">
        <v>1</v>
      </c>
      <c r="X75" s="160">
        <f t="shared" si="77"/>
        <v>0</v>
      </c>
      <c r="Y75" s="70">
        <f t="shared" si="78"/>
        <v>12</v>
      </c>
      <c r="Z75" s="268">
        <f t="shared" si="79"/>
        <v>0</v>
      </c>
      <c r="AA75" s="268" t="e">
        <f t="shared" si="80"/>
        <v>#DIV/0!</v>
      </c>
      <c r="AB75" s="70">
        <v>1.25</v>
      </c>
      <c r="AC75" s="160">
        <f t="shared" si="81"/>
        <v>0</v>
      </c>
      <c r="AD75" s="269" t="e">
        <f>SUM(#REF!)</f>
        <v>#REF!</v>
      </c>
      <c r="AE75" s="167" t="e">
        <f t="shared" si="82"/>
        <v>#REF!</v>
      </c>
      <c r="AF75" s="167" t="e">
        <f t="shared" si="83"/>
        <v>#REF!</v>
      </c>
      <c r="AG75" s="168">
        <v>0.66666666666666663</v>
      </c>
      <c r="AH75" s="270">
        <f t="shared" si="84"/>
        <v>0</v>
      </c>
      <c r="AI75" s="269">
        <f t="shared" si="85"/>
        <v>0</v>
      </c>
      <c r="AJ75" s="169">
        <f t="shared" si="86"/>
        <v>0</v>
      </c>
      <c r="AK75" s="169" t="e">
        <f t="shared" si="87"/>
        <v>#DIV/0!</v>
      </c>
    </row>
    <row r="76" spans="1:37" ht="27.75" hidden="1" customHeight="1">
      <c r="A76" s="272"/>
      <c r="B76" s="51" t="s">
        <v>40</v>
      </c>
      <c r="C76" s="273"/>
      <c r="D76" s="54" t="s">
        <v>32</v>
      </c>
      <c r="E76" s="57" t="s">
        <v>99</v>
      </c>
      <c r="F76" s="279"/>
      <c r="G76" s="62"/>
      <c r="H76" s="29" t="s">
        <v>38</v>
      </c>
      <c r="I76" s="29">
        <v>5</v>
      </c>
      <c r="J76" s="260"/>
      <c r="K76" s="262"/>
      <c r="L76" s="277"/>
      <c r="M76" s="156" t="e">
        <f t="shared" si="72"/>
        <v>#DIV/0!</v>
      </c>
      <c r="N76" s="315">
        <v>18</v>
      </c>
      <c r="O76" s="64">
        <v>18</v>
      </c>
      <c r="P76" s="316"/>
      <c r="Q76" s="160" t="e">
        <f t="shared" si="73"/>
        <v>#DIV/0!</v>
      </c>
      <c r="R76" s="265">
        <v>1.5</v>
      </c>
      <c r="S76" s="317">
        <v>1</v>
      </c>
      <c r="T76" s="70">
        <f t="shared" si="74"/>
        <v>18</v>
      </c>
      <c r="U76" s="164">
        <f t="shared" si="75"/>
        <v>27</v>
      </c>
      <c r="V76" s="267" t="e">
        <f t="shared" si="76"/>
        <v>#DIV/0!</v>
      </c>
      <c r="W76" s="317">
        <v>1</v>
      </c>
      <c r="X76" s="160">
        <f t="shared" si="77"/>
        <v>0</v>
      </c>
      <c r="Y76" s="70">
        <f t="shared" si="78"/>
        <v>18</v>
      </c>
      <c r="Z76" s="268">
        <f t="shared" si="79"/>
        <v>0</v>
      </c>
      <c r="AA76" s="268" t="e">
        <f t="shared" si="80"/>
        <v>#DIV/0!</v>
      </c>
      <c r="AB76" s="70">
        <v>1.25</v>
      </c>
      <c r="AC76" s="160">
        <f t="shared" si="81"/>
        <v>0</v>
      </c>
      <c r="AD76" s="269" t="e">
        <f>SUM(#REF!)</f>
        <v>#REF!</v>
      </c>
      <c r="AE76" s="167" t="e">
        <f t="shared" si="82"/>
        <v>#REF!</v>
      </c>
      <c r="AF76" s="167" t="e">
        <f t="shared" si="83"/>
        <v>#REF!</v>
      </c>
      <c r="AG76" s="168">
        <v>0.66666666666666663</v>
      </c>
      <c r="AH76" s="270">
        <f t="shared" si="84"/>
        <v>0</v>
      </c>
      <c r="AI76" s="269">
        <f t="shared" si="85"/>
        <v>0</v>
      </c>
      <c r="AJ76" s="169">
        <f t="shared" si="86"/>
        <v>0</v>
      </c>
      <c r="AK76" s="169" t="e">
        <f t="shared" si="87"/>
        <v>#DIV/0!</v>
      </c>
    </row>
    <row r="77" spans="1:37" ht="27.75" hidden="1" customHeight="1">
      <c r="A77" s="318"/>
      <c r="B77" s="319" t="s">
        <v>96</v>
      </c>
      <c r="C77" s="320"/>
      <c r="D77" s="321" t="s">
        <v>50</v>
      </c>
      <c r="E77" s="322" t="s">
        <v>100</v>
      </c>
      <c r="F77" s="279"/>
      <c r="G77" s="323"/>
      <c r="H77" s="63">
        <v>2</v>
      </c>
      <c r="I77" s="63">
        <v>2</v>
      </c>
      <c r="J77" s="324"/>
      <c r="K77" s="262"/>
      <c r="L77" s="277"/>
      <c r="M77" s="156" t="e">
        <f t="shared" si="72"/>
        <v>#DIV/0!</v>
      </c>
      <c r="N77" s="325"/>
      <c r="O77" s="326">
        <v>18</v>
      </c>
      <c r="P77" s="316"/>
      <c r="Q77" s="160" t="e">
        <f t="shared" si="73"/>
        <v>#DIV/0!</v>
      </c>
      <c r="R77" s="265">
        <v>1.5</v>
      </c>
      <c r="S77" s="317">
        <v>1</v>
      </c>
      <c r="T77" s="70">
        <f t="shared" si="74"/>
        <v>0</v>
      </c>
      <c r="U77" s="164">
        <f t="shared" si="75"/>
        <v>0</v>
      </c>
      <c r="V77" s="267" t="e">
        <f t="shared" si="76"/>
        <v>#DIV/0!</v>
      </c>
      <c r="W77" s="317">
        <v>1</v>
      </c>
      <c r="X77" s="160">
        <f t="shared" si="77"/>
        <v>0</v>
      </c>
      <c r="Y77" s="70">
        <f t="shared" si="78"/>
        <v>18</v>
      </c>
      <c r="Z77" s="268">
        <f t="shared" si="79"/>
        <v>0</v>
      </c>
      <c r="AA77" s="268" t="e">
        <f t="shared" si="80"/>
        <v>#DIV/0!</v>
      </c>
      <c r="AB77" s="70">
        <v>1.25</v>
      </c>
      <c r="AC77" s="160">
        <f t="shared" si="81"/>
        <v>0</v>
      </c>
      <c r="AD77" s="269" t="e">
        <f>SUM(#REF!)</f>
        <v>#REF!</v>
      </c>
      <c r="AE77" s="167" t="e">
        <f t="shared" si="82"/>
        <v>#REF!</v>
      </c>
      <c r="AF77" s="167" t="e">
        <f t="shared" si="83"/>
        <v>#REF!</v>
      </c>
      <c r="AG77" s="168">
        <v>0.66666666666666663</v>
      </c>
      <c r="AH77" s="270">
        <f t="shared" si="84"/>
        <v>0</v>
      </c>
      <c r="AI77" s="269">
        <f t="shared" si="85"/>
        <v>0</v>
      </c>
      <c r="AJ77" s="169">
        <f t="shared" si="86"/>
        <v>0</v>
      </c>
      <c r="AK77" s="169" t="e">
        <f t="shared" si="87"/>
        <v>#DIV/0!</v>
      </c>
    </row>
    <row r="78" spans="1:37" ht="27.75" hidden="1" customHeight="1">
      <c r="A78" s="318"/>
      <c r="B78" s="44" t="s">
        <v>44</v>
      </c>
      <c r="C78" s="320"/>
      <c r="D78" s="39" t="s">
        <v>50</v>
      </c>
      <c r="E78" s="278" t="s">
        <v>101</v>
      </c>
      <c r="F78" s="279"/>
      <c r="G78" s="327"/>
      <c r="H78" s="328" t="s">
        <v>38</v>
      </c>
      <c r="I78" s="328">
        <v>5</v>
      </c>
      <c r="J78" s="329"/>
      <c r="K78" s="277"/>
      <c r="L78" s="277"/>
      <c r="M78" s="156" t="e">
        <f t="shared" si="72"/>
        <v>#DIV/0!</v>
      </c>
      <c r="N78" s="330">
        <v>18</v>
      </c>
      <c r="O78" s="331">
        <v>18</v>
      </c>
      <c r="P78" s="316"/>
      <c r="Q78" s="332" t="e">
        <f t="shared" si="73"/>
        <v>#DIV/0!</v>
      </c>
      <c r="R78" s="333">
        <v>1.5</v>
      </c>
      <c r="S78" s="317">
        <v>1</v>
      </c>
      <c r="T78" s="334">
        <f t="shared" si="74"/>
        <v>18</v>
      </c>
      <c r="U78" s="335">
        <f t="shared" si="75"/>
        <v>27</v>
      </c>
      <c r="V78" s="336" t="e">
        <f t="shared" si="76"/>
        <v>#DIV/0!</v>
      </c>
      <c r="W78" s="317">
        <v>1</v>
      </c>
      <c r="X78" s="332">
        <f t="shared" si="77"/>
        <v>0</v>
      </c>
      <c r="Y78" s="334">
        <f t="shared" si="78"/>
        <v>18</v>
      </c>
      <c r="Z78" s="337">
        <f t="shared" si="79"/>
        <v>0</v>
      </c>
      <c r="AA78" s="337" t="e">
        <f t="shared" si="80"/>
        <v>#DIV/0!</v>
      </c>
      <c r="AB78" s="334">
        <v>1.25</v>
      </c>
      <c r="AC78" s="332">
        <f t="shared" si="81"/>
        <v>0</v>
      </c>
      <c r="AD78" s="338" t="e">
        <f>SUM(#REF!)</f>
        <v>#REF!</v>
      </c>
      <c r="AE78" s="339" t="e">
        <f t="shared" si="82"/>
        <v>#REF!</v>
      </c>
      <c r="AF78" s="339" t="e">
        <f t="shared" si="83"/>
        <v>#REF!</v>
      </c>
      <c r="AG78" s="340">
        <v>0.66666666666666663</v>
      </c>
      <c r="AH78" s="341">
        <f t="shared" si="84"/>
        <v>0</v>
      </c>
      <c r="AI78" s="338">
        <f t="shared" si="85"/>
        <v>0</v>
      </c>
      <c r="AJ78" s="342">
        <f t="shared" si="86"/>
        <v>0</v>
      </c>
      <c r="AK78" s="342" t="e">
        <f t="shared" si="87"/>
        <v>#DIV/0!</v>
      </c>
    </row>
    <row r="79" spans="1:37" ht="27.75" hidden="1" customHeight="1">
      <c r="A79" s="318"/>
      <c r="B79" s="52" t="s">
        <v>87</v>
      </c>
      <c r="C79" s="320"/>
      <c r="D79" s="343" t="s">
        <v>50</v>
      </c>
      <c r="E79" s="308" t="s">
        <v>101</v>
      </c>
      <c r="F79" s="279"/>
      <c r="G79" s="327"/>
      <c r="H79" s="344" t="s">
        <v>80</v>
      </c>
      <c r="I79" s="344">
        <v>3</v>
      </c>
      <c r="J79" s="345"/>
      <c r="K79" s="277"/>
      <c r="L79" s="277"/>
      <c r="M79" s="156" t="e">
        <f t="shared" si="72"/>
        <v>#DIV/0!</v>
      </c>
      <c r="N79" s="330"/>
      <c r="O79" s="331">
        <v>24</v>
      </c>
      <c r="P79" s="316"/>
      <c r="Q79" s="332" t="e">
        <f t="shared" si="73"/>
        <v>#DIV/0!</v>
      </c>
      <c r="R79" s="333">
        <v>1.5</v>
      </c>
      <c r="S79" s="317">
        <v>1</v>
      </c>
      <c r="T79" s="334">
        <f t="shared" si="74"/>
        <v>0</v>
      </c>
      <c r="U79" s="335">
        <f t="shared" si="75"/>
        <v>0</v>
      </c>
      <c r="V79" s="336" t="e">
        <f t="shared" si="76"/>
        <v>#DIV/0!</v>
      </c>
      <c r="W79" s="317">
        <v>1</v>
      </c>
      <c r="X79" s="332">
        <f t="shared" si="77"/>
        <v>0</v>
      </c>
      <c r="Y79" s="334">
        <f t="shared" si="78"/>
        <v>24</v>
      </c>
      <c r="Z79" s="337">
        <f t="shared" si="79"/>
        <v>0</v>
      </c>
      <c r="AA79" s="337" t="e">
        <f t="shared" si="80"/>
        <v>#DIV/0!</v>
      </c>
      <c r="AB79" s="334">
        <v>1.25</v>
      </c>
      <c r="AC79" s="332">
        <f t="shared" si="81"/>
        <v>0</v>
      </c>
      <c r="AD79" s="338" t="e">
        <f>SUM(#REF!)</f>
        <v>#REF!</v>
      </c>
      <c r="AE79" s="339" t="e">
        <f t="shared" si="82"/>
        <v>#REF!</v>
      </c>
      <c r="AF79" s="339" t="e">
        <f t="shared" si="83"/>
        <v>#REF!</v>
      </c>
      <c r="AG79" s="340">
        <v>0.66666666666666663</v>
      </c>
      <c r="AH79" s="341">
        <f t="shared" si="84"/>
        <v>0</v>
      </c>
      <c r="AI79" s="338">
        <f t="shared" si="85"/>
        <v>0</v>
      </c>
      <c r="AJ79" s="342">
        <f t="shared" si="86"/>
        <v>0</v>
      </c>
      <c r="AK79" s="342" t="e">
        <f t="shared" si="87"/>
        <v>#DIV/0!</v>
      </c>
    </row>
    <row r="80" spans="1:37" ht="27.75" hidden="1" customHeight="1">
      <c r="A80" s="281"/>
      <c r="B80" s="346" t="s">
        <v>46</v>
      </c>
      <c r="C80" s="155"/>
      <c r="D80" s="343" t="s">
        <v>50</v>
      </c>
      <c r="E80" s="347" t="s">
        <v>101</v>
      </c>
      <c r="F80" s="152"/>
      <c r="G80" s="153"/>
      <c r="H80" s="344" t="s">
        <v>39</v>
      </c>
      <c r="I80" s="344">
        <v>2</v>
      </c>
      <c r="J80" s="345"/>
      <c r="K80" s="282"/>
      <c r="L80" s="282"/>
      <c r="M80" s="156" t="e">
        <f t="shared" si="72"/>
        <v>#DIV/0!</v>
      </c>
      <c r="N80" s="331"/>
      <c r="O80" s="331">
        <v>18</v>
      </c>
      <c r="P80" s="159"/>
      <c r="Q80" s="160" t="e">
        <f t="shared" si="73"/>
        <v>#DIV/0!</v>
      </c>
      <c r="R80" s="265">
        <v>1.5</v>
      </c>
      <c r="S80" s="317">
        <v>1</v>
      </c>
      <c r="T80" s="70">
        <f t="shared" si="74"/>
        <v>0</v>
      </c>
      <c r="U80" s="164">
        <f t="shared" si="75"/>
        <v>0</v>
      </c>
      <c r="V80" s="267" t="e">
        <f t="shared" si="76"/>
        <v>#DIV/0!</v>
      </c>
      <c r="W80" s="70">
        <v>1</v>
      </c>
      <c r="X80" s="160">
        <f t="shared" si="77"/>
        <v>0</v>
      </c>
      <c r="Y80" s="70">
        <f t="shared" si="78"/>
        <v>18</v>
      </c>
      <c r="Z80" s="268">
        <f t="shared" si="79"/>
        <v>0</v>
      </c>
      <c r="AA80" s="268" t="e">
        <f t="shared" si="80"/>
        <v>#DIV/0!</v>
      </c>
      <c r="AB80" s="70">
        <v>1.25</v>
      </c>
      <c r="AC80" s="160">
        <f t="shared" si="81"/>
        <v>0</v>
      </c>
      <c r="AD80" s="269" t="e">
        <f>SUM(#REF!)</f>
        <v>#REF!</v>
      </c>
      <c r="AE80" s="167" t="e">
        <f t="shared" si="82"/>
        <v>#REF!</v>
      </c>
      <c r="AF80" s="167" t="e">
        <f t="shared" si="83"/>
        <v>#REF!</v>
      </c>
      <c r="AG80" s="168">
        <v>0.66666666666666663</v>
      </c>
      <c r="AH80" s="270">
        <f t="shared" si="84"/>
        <v>0</v>
      </c>
      <c r="AI80" s="269">
        <f t="shared" si="85"/>
        <v>0</v>
      </c>
      <c r="AJ80" s="169">
        <f t="shared" si="86"/>
        <v>0</v>
      </c>
      <c r="AK80" s="169" t="e">
        <f t="shared" si="87"/>
        <v>#DIV/0!</v>
      </c>
    </row>
    <row r="81" spans="1:37" ht="27.75" hidden="1" customHeight="1">
      <c r="A81" s="281"/>
      <c r="B81" s="52" t="s">
        <v>47</v>
      </c>
      <c r="C81" s="155"/>
      <c r="D81" s="55" t="s">
        <v>50</v>
      </c>
      <c r="E81" s="348" t="s">
        <v>101</v>
      </c>
      <c r="F81" s="152"/>
      <c r="G81" s="153"/>
      <c r="H81" s="61" t="s">
        <v>91</v>
      </c>
      <c r="I81" s="61">
        <v>1</v>
      </c>
      <c r="J81" s="349"/>
      <c r="K81" s="282"/>
      <c r="L81" s="282"/>
      <c r="M81" s="156" t="e">
        <f t="shared" si="72"/>
        <v>#DIV/0!</v>
      </c>
      <c r="N81" s="350"/>
      <c r="O81" s="350">
        <v>10</v>
      </c>
      <c r="P81" s="159"/>
      <c r="Q81" s="160" t="e">
        <f t="shared" si="73"/>
        <v>#DIV/0!</v>
      </c>
      <c r="R81" s="265">
        <v>1.5</v>
      </c>
      <c r="S81" s="317">
        <v>1</v>
      </c>
      <c r="T81" s="70">
        <f t="shared" si="74"/>
        <v>0</v>
      </c>
      <c r="U81" s="164">
        <f t="shared" si="75"/>
        <v>0</v>
      </c>
      <c r="V81" s="267" t="e">
        <f t="shared" si="76"/>
        <v>#DIV/0!</v>
      </c>
      <c r="W81" s="70">
        <v>1</v>
      </c>
      <c r="X81" s="160">
        <f t="shared" si="77"/>
        <v>0</v>
      </c>
      <c r="Y81" s="70">
        <f t="shared" si="78"/>
        <v>10</v>
      </c>
      <c r="Z81" s="268">
        <f t="shared" si="79"/>
        <v>0</v>
      </c>
      <c r="AA81" s="268" t="e">
        <f t="shared" si="80"/>
        <v>#DIV/0!</v>
      </c>
      <c r="AB81" s="70">
        <v>1.25</v>
      </c>
      <c r="AC81" s="160">
        <f t="shared" si="81"/>
        <v>0</v>
      </c>
      <c r="AD81" s="269" t="e">
        <f>SUM(#REF!)</f>
        <v>#REF!</v>
      </c>
      <c r="AE81" s="167" t="e">
        <f t="shared" si="82"/>
        <v>#REF!</v>
      </c>
      <c r="AF81" s="167" t="e">
        <f t="shared" si="83"/>
        <v>#REF!</v>
      </c>
      <c r="AG81" s="168">
        <v>0.66666666666666663</v>
      </c>
      <c r="AH81" s="270">
        <f t="shared" si="84"/>
        <v>0</v>
      </c>
      <c r="AI81" s="269">
        <f t="shared" si="85"/>
        <v>0</v>
      </c>
      <c r="AJ81" s="169">
        <f t="shared" si="86"/>
        <v>0</v>
      </c>
      <c r="AK81" s="169" t="e">
        <f t="shared" si="87"/>
        <v>#DIV/0!</v>
      </c>
    </row>
    <row r="82" spans="1:37" ht="27.75" hidden="1" customHeight="1">
      <c r="A82" s="281"/>
      <c r="B82" s="44" t="s">
        <v>41</v>
      </c>
      <c r="C82" s="155"/>
      <c r="D82" s="55" t="s">
        <v>50</v>
      </c>
      <c r="E82" s="351" t="s">
        <v>89</v>
      </c>
      <c r="F82" s="152"/>
      <c r="G82" s="153"/>
      <c r="H82" s="352">
        <v>2</v>
      </c>
      <c r="I82" s="352">
        <v>2</v>
      </c>
      <c r="J82" s="353"/>
      <c r="K82" s="282"/>
      <c r="L82" s="282"/>
      <c r="M82" s="156" t="e">
        <f t="shared" si="72"/>
        <v>#DIV/0!</v>
      </c>
      <c r="N82" s="352"/>
      <c r="O82" s="352">
        <v>18</v>
      </c>
      <c r="P82" s="159"/>
      <c r="Q82" s="160" t="e">
        <f t="shared" si="73"/>
        <v>#DIV/0!</v>
      </c>
      <c r="R82" s="265">
        <v>1.5</v>
      </c>
      <c r="S82" s="317">
        <v>1</v>
      </c>
      <c r="T82" s="70">
        <f t="shared" si="74"/>
        <v>0</v>
      </c>
      <c r="U82" s="164">
        <f t="shared" si="75"/>
        <v>0</v>
      </c>
      <c r="V82" s="267" t="e">
        <f t="shared" si="76"/>
        <v>#DIV/0!</v>
      </c>
      <c r="W82" s="70">
        <v>1</v>
      </c>
      <c r="X82" s="160">
        <f t="shared" si="77"/>
        <v>0</v>
      </c>
      <c r="Y82" s="70">
        <f t="shared" si="78"/>
        <v>18</v>
      </c>
      <c r="Z82" s="268">
        <f t="shared" si="79"/>
        <v>0</v>
      </c>
      <c r="AA82" s="268" t="e">
        <f t="shared" si="80"/>
        <v>#DIV/0!</v>
      </c>
      <c r="AB82" s="70">
        <v>1.25</v>
      </c>
      <c r="AC82" s="160">
        <f t="shared" si="81"/>
        <v>0</v>
      </c>
      <c r="AD82" s="269" t="e">
        <f>SUM(#REF!)</f>
        <v>#REF!</v>
      </c>
      <c r="AE82" s="167" t="e">
        <f t="shared" si="82"/>
        <v>#REF!</v>
      </c>
      <c r="AF82" s="167" t="e">
        <f t="shared" si="83"/>
        <v>#REF!</v>
      </c>
      <c r="AG82" s="168">
        <v>0.66666666666666663</v>
      </c>
      <c r="AH82" s="270">
        <f t="shared" si="84"/>
        <v>0</v>
      </c>
      <c r="AI82" s="269">
        <f t="shared" si="85"/>
        <v>0</v>
      </c>
      <c r="AJ82" s="169">
        <f t="shared" si="86"/>
        <v>0</v>
      </c>
      <c r="AK82" s="169" t="e">
        <f t="shared" si="87"/>
        <v>#DIV/0!</v>
      </c>
    </row>
    <row r="83" spans="1:37" ht="23.25" hidden="1" customHeight="1">
      <c r="A83" s="148"/>
      <c r="B83" s="44" t="s">
        <v>86</v>
      </c>
      <c r="C83" s="155"/>
      <c r="D83" s="55" t="s">
        <v>50</v>
      </c>
      <c r="E83" s="351" t="s">
        <v>53</v>
      </c>
      <c r="F83" s="152"/>
      <c r="G83" s="153"/>
      <c r="H83" s="352">
        <v>3</v>
      </c>
      <c r="I83" s="352">
        <v>3</v>
      </c>
      <c r="J83" s="353"/>
      <c r="K83" s="282"/>
      <c r="L83" s="282"/>
      <c r="M83" s="156" t="e">
        <f t="shared" si="72"/>
        <v>#DIV/0!</v>
      </c>
      <c r="N83" s="352">
        <v>12</v>
      </c>
      <c r="O83" s="352">
        <v>12</v>
      </c>
      <c r="P83" s="159"/>
      <c r="Q83" s="160" t="e">
        <f t="shared" si="73"/>
        <v>#DIV/0!</v>
      </c>
      <c r="R83" s="161">
        <v>1.5</v>
      </c>
      <c r="S83" s="162">
        <v>1</v>
      </c>
      <c r="T83" s="162">
        <f t="shared" si="74"/>
        <v>12</v>
      </c>
      <c r="U83" s="164">
        <f t="shared" si="75"/>
        <v>18</v>
      </c>
      <c r="V83" s="212" t="e">
        <f t="shared" si="76"/>
        <v>#DIV/0!</v>
      </c>
      <c r="W83" s="162">
        <v>1</v>
      </c>
      <c r="X83" s="163">
        <f t="shared" si="77"/>
        <v>0</v>
      </c>
      <c r="Y83" s="162">
        <f t="shared" si="78"/>
        <v>12</v>
      </c>
      <c r="Z83" s="164">
        <f t="shared" si="79"/>
        <v>0</v>
      </c>
      <c r="AA83" s="164" t="e">
        <f t="shared" si="80"/>
        <v>#DIV/0!</v>
      </c>
      <c r="AB83" s="70">
        <v>1.25</v>
      </c>
      <c r="AC83" s="163">
        <f t="shared" si="81"/>
        <v>0</v>
      </c>
      <c r="AD83" s="174" t="e">
        <f>SUM(#REF!)</f>
        <v>#REF!</v>
      </c>
      <c r="AE83" s="167" t="e">
        <f t="shared" si="82"/>
        <v>#REF!</v>
      </c>
      <c r="AF83" s="167" t="e">
        <f t="shared" si="83"/>
        <v>#REF!</v>
      </c>
      <c r="AG83" s="168">
        <v>0.66666666666666663</v>
      </c>
      <c r="AH83" s="166">
        <f t="shared" si="84"/>
        <v>0</v>
      </c>
      <c r="AI83" s="174">
        <f t="shared" si="85"/>
        <v>0</v>
      </c>
      <c r="AJ83" s="169">
        <f t="shared" si="86"/>
        <v>0</v>
      </c>
      <c r="AK83" s="169" t="e">
        <f t="shared" si="87"/>
        <v>#DIV/0!</v>
      </c>
    </row>
    <row r="84" spans="1:37" ht="23.25" hidden="1" customHeight="1">
      <c r="A84" s="148"/>
      <c r="B84" s="44" t="s">
        <v>97</v>
      </c>
      <c r="C84" s="155"/>
      <c r="D84" s="55" t="s">
        <v>50</v>
      </c>
      <c r="E84" s="351" t="s">
        <v>89</v>
      </c>
      <c r="F84" s="152"/>
      <c r="G84" s="153"/>
      <c r="H84" s="352">
        <v>2</v>
      </c>
      <c r="I84" s="352">
        <v>2</v>
      </c>
      <c r="J84" s="354"/>
      <c r="K84" s="282"/>
      <c r="L84" s="282"/>
      <c r="M84" s="156" t="e">
        <f t="shared" si="72"/>
        <v>#DIV/0!</v>
      </c>
      <c r="N84" s="352"/>
      <c r="O84" s="352">
        <v>18</v>
      </c>
      <c r="P84" s="159"/>
      <c r="Q84" s="160" t="e">
        <f t="shared" si="73"/>
        <v>#DIV/0!</v>
      </c>
      <c r="R84" s="161">
        <v>1.5</v>
      </c>
      <c r="S84" s="162">
        <v>1</v>
      </c>
      <c r="T84" s="162">
        <f t="shared" si="74"/>
        <v>0</v>
      </c>
      <c r="U84" s="164">
        <f t="shared" si="75"/>
        <v>0</v>
      </c>
      <c r="V84" s="212" t="e">
        <f t="shared" si="76"/>
        <v>#DIV/0!</v>
      </c>
      <c r="W84" s="162">
        <v>1</v>
      </c>
      <c r="X84" s="163">
        <f t="shared" si="77"/>
        <v>0</v>
      </c>
      <c r="Y84" s="162">
        <f t="shared" si="78"/>
        <v>18</v>
      </c>
      <c r="Z84" s="164">
        <f t="shared" si="79"/>
        <v>0</v>
      </c>
      <c r="AA84" s="164" t="e">
        <f t="shared" si="80"/>
        <v>#DIV/0!</v>
      </c>
      <c r="AB84" s="70">
        <v>1.25</v>
      </c>
      <c r="AC84" s="163">
        <f t="shared" si="81"/>
        <v>0</v>
      </c>
      <c r="AD84" s="174" t="e">
        <f>SUM(#REF!)</f>
        <v>#REF!</v>
      </c>
      <c r="AE84" s="167" t="e">
        <f t="shared" si="82"/>
        <v>#REF!</v>
      </c>
      <c r="AF84" s="167" t="e">
        <f t="shared" si="83"/>
        <v>#REF!</v>
      </c>
      <c r="AG84" s="168">
        <v>0.66666666666666663</v>
      </c>
      <c r="AH84" s="166">
        <f t="shared" si="84"/>
        <v>0</v>
      </c>
      <c r="AI84" s="174">
        <f t="shared" si="85"/>
        <v>0</v>
      </c>
      <c r="AJ84" s="169">
        <f t="shared" si="86"/>
        <v>0</v>
      </c>
      <c r="AK84" s="169" t="e">
        <f t="shared" si="87"/>
        <v>#DIV/0!</v>
      </c>
    </row>
    <row r="85" spans="1:37" ht="23.25" hidden="1" customHeight="1">
      <c r="A85" s="191"/>
      <c r="B85" s="192"/>
      <c r="C85" s="111"/>
      <c r="D85" s="111"/>
      <c r="E85" s="111"/>
      <c r="F85" s="111"/>
      <c r="G85" s="193" t="s">
        <v>196</v>
      </c>
      <c r="H85" s="194"/>
      <c r="I85" s="194"/>
      <c r="J85" s="194"/>
      <c r="K85" s="111"/>
      <c r="L85" s="111"/>
      <c r="M85" s="111" t="e">
        <f>SUM(M78:M83)</f>
        <v>#DIV/0!</v>
      </c>
      <c r="N85" s="111">
        <f>SUM(N74:N84)</f>
        <v>54</v>
      </c>
      <c r="O85" s="111">
        <f>SUM(O74:O84)</f>
        <v>181</v>
      </c>
      <c r="P85" s="111">
        <f>SUM(P78:P83)</f>
        <v>0</v>
      </c>
      <c r="Q85" s="195"/>
      <c r="R85" s="196"/>
      <c r="S85" s="197"/>
      <c r="T85" s="197"/>
      <c r="U85" s="198"/>
      <c r="V85" s="198"/>
      <c r="W85" s="197"/>
      <c r="X85" s="199"/>
      <c r="Y85" s="197"/>
      <c r="Z85" s="198"/>
      <c r="AA85" s="198"/>
      <c r="AB85" s="197"/>
      <c r="AC85" s="199"/>
      <c r="AD85" s="200"/>
      <c r="AE85" s="200"/>
      <c r="AF85" s="200"/>
      <c r="AG85" s="200"/>
      <c r="AH85" s="201"/>
      <c r="AI85" s="200"/>
      <c r="AJ85" s="202"/>
      <c r="AK85" s="202"/>
    </row>
    <row r="86" spans="1:37" ht="23.25" customHeight="1">
      <c r="A86" s="355"/>
      <c r="B86" s="112"/>
      <c r="C86" s="112"/>
      <c r="D86" s="112"/>
      <c r="E86" s="112"/>
      <c r="F86" s="112"/>
      <c r="G86" s="112"/>
      <c r="H86" s="112"/>
      <c r="I86" s="112"/>
      <c r="J86" s="112"/>
      <c r="K86" s="112"/>
      <c r="L86" s="112"/>
      <c r="M86" s="112"/>
      <c r="N86" s="112"/>
      <c r="O86" s="112"/>
      <c r="P86" s="112"/>
      <c r="Q86" s="356"/>
      <c r="R86" s="357"/>
      <c r="S86" s="358"/>
      <c r="T86" s="358"/>
      <c r="U86" s="359"/>
      <c r="V86" s="359"/>
      <c r="W86" s="358"/>
      <c r="X86" s="360"/>
      <c r="Y86" s="358"/>
      <c r="Z86" s="359"/>
      <c r="AA86" s="359"/>
      <c r="AB86" s="358"/>
      <c r="AC86" s="360"/>
      <c r="AD86" s="361"/>
      <c r="AE86" s="361"/>
      <c r="AF86" s="361"/>
      <c r="AG86" s="361"/>
      <c r="AH86" s="362"/>
      <c r="AI86" s="361"/>
      <c r="AJ86" s="363"/>
      <c r="AK86" s="363"/>
    </row>
    <row r="87" spans="1:37" ht="23.25" customHeight="1">
      <c r="A87" s="113"/>
      <c r="B87" s="364" t="str">
        <f>'MCC_2019-2020'!C86</f>
        <v>Semestre 3</v>
      </c>
      <c r="C87" s="113" t="str">
        <f>'MCC_2019-2020'!D86</f>
        <v>LOL3GG</v>
      </c>
      <c r="D87" s="113"/>
      <c r="E87" s="113"/>
      <c r="F87" s="113"/>
      <c r="G87" s="113"/>
      <c r="H87" s="113"/>
      <c r="I87" s="113"/>
      <c r="J87" s="113"/>
      <c r="K87" s="365"/>
      <c r="L87" s="365"/>
      <c r="M87" s="365"/>
      <c r="N87" s="113"/>
      <c r="O87" s="113"/>
      <c r="P87" s="366"/>
      <c r="Q87" s="367"/>
      <c r="R87" s="368"/>
      <c r="S87" s="369"/>
      <c r="T87" s="369"/>
      <c r="U87" s="370"/>
      <c r="V87" s="370"/>
      <c r="W87" s="369"/>
      <c r="X87" s="371"/>
      <c r="Y87" s="369"/>
      <c r="Z87" s="370"/>
      <c r="AA87" s="370"/>
      <c r="AB87" s="369"/>
      <c r="AC87" s="371"/>
      <c r="AD87" s="372"/>
      <c r="AE87" s="372"/>
      <c r="AF87" s="372"/>
      <c r="AG87" s="372"/>
      <c r="AH87" s="373"/>
      <c r="AI87" s="372"/>
      <c r="AJ87" s="374"/>
      <c r="AK87" s="374"/>
    </row>
    <row r="88" spans="1:37" ht="27" customHeight="1">
      <c r="A88" s="281"/>
      <c r="B88" s="375" t="str">
        <f>'MCC_2019-2020'!C87</f>
        <v>Littératures de la modernité</v>
      </c>
      <c r="C88" s="155" t="str">
        <f>'MCC_2019-2020'!D87</f>
        <v>LOL3G11</v>
      </c>
      <c r="D88" s="376" t="s">
        <v>115</v>
      </c>
      <c r="E88" s="376"/>
      <c r="F88" s="152"/>
      <c r="G88" s="153"/>
      <c r="H88" s="155"/>
      <c r="I88" s="155"/>
      <c r="J88" s="377" t="s">
        <v>197</v>
      </c>
      <c r="K88" s="156">
        <v>40</v>
      </c>
      <c r="L88" s="156">
        <v>40</v>
      </c>
      <c r="M88" s="156">
        <f t="shared" ref="M88:M103" si="88">(K88/L88)*100</f>
        <v>100</v>
      </c>
      <c r="N88" s="378">
        <f>'MCC_2019-2020'!N87</f>
        <v>18</v>
      </c>
      <c r="O88" s="379">
        <f>'MCC_2019-2020'!O87</f>
        <v>24</v>
      </c>
      <c r="P88" s="159">
        <f>'MCC_2019-2020'!P87</f>
        <v>0</v>
      </c>
      <c r="Q88" s="189">
        <f t="shared" ref="Q88:Q103" si="89">V88+AA88+AF88+AK88</f>
        <v>51</v>
      </c>
      <c r="R88" s="161">
        <v>1.5</v>
      </c>
      <c r="S88" s="162">
        <v>1</v>
      </c>
      <c r="T88" s="162">
        <f t="shared" ref="T88:T93" si="90">SUM(N88)</f>
        <v>18</v>
      </c>
      <c r="U88" s="164">
        <f t="shared" ref="U88:U103" si="91">T88*R88</f>
        <v>27</v>
      </c>
      <c r="V88" s="212">
        <f t="shared" ref="V88:V93" si="92">U88*M88%</f>
        <v>27</v>
      </c>
      <c r="W88" s="162">
        <v>1</v>
      </c>
      <c r="X88" s="163">
        <v>1</v>
      </c>
      <c r="Y88" s="70">
        <f>SUM(O88)</f>
        <v>24</v>
      </c>
      <c r="Z88" s="164">
        <f t="shared" ref="Z88:Z97" si="93">X88*Y88</f>
        <v>24</v>
      </c>
      <c r="AA88" s="164">
        <f>Z88*M88%</f>
        <v>24</v>
      </c>
      <c r="AB88" s="162"/>
      <c r="AC88" s="163"/>
      <c r="AD88" s="162"/>
      <c r="AE88" s="167"/>
      <c r="AF88" s="167"/>
      <c r="AG88" s="168"/>
      <c r="AH88" s="380"/>
      <c r="AI88" s="80"/>
      <c r="AJ88" s="169"/>
      <c r="AK88" s="169"/>
    </row>
    <row r="89" spans="1:37" ht="23.25" customHeight="1">
      <c r="A89" s="281"/>
      <c r="B89" s="375" t="e">
        <f>'MCC_2019-2020'!#REF!</f>
        <v>#REF!</v>
      </c>
      <c r="C89" s="155" t="e">
        <f>'MCC_2019-2020'!#REF!</f>
        <v>#REF!</v>
      </c>
      <c r="D89" s="376" t="s">
        <v>115</v>
      </c>
      <c r="E89" s="376"/>
      <c r="F89" s="152"/>
      <c r="G89" s="153"/>
      <c r="H89" s="158"/>
      <c r="I89" s="158"/>
      <c r="J89" s="377" t="s">
        <v>197</v>
      </c>
      <c r="K89" s="156">
        <v>40</v>
      </c>
      <c r="L89" s="156">
        <v>40</v>
      </c>
      <c r="M89" s="156">
        <f t="shared" si="88"/>
        <v>100</v>
      </c>
      <c r="N89" s="378" t="e">
        <f>'MCC_2019-2020'!#REF!</f>
        <v>#REF!</v>
      </c>
      <c r="O89" s="379" t="e">
        <f>'MCC_2019-2020'!#REF!</f>
        <v>#REF!</v>
      </c>
      <c r="P89" s="159" t="e">
        <f>'MCC_2019-2020'!#REF!</f>
        <v>#REF!</v>
      </c>
      <c r="Q89" s="189" t="e">
        <f t="shared" si="89"/>
        <v>#REF!</v>
      </c>
      <c r="R89" s="161">
        <v>1.5</v>
      </c>
      <c r="S89" s="162">
        <v>1</v>
      </c>
      <c r="T89" s="162" t="e">
        <f t="shared" si="90"/>
        <v>#REF!</v>
      </c>
      <c r="U89" s="164" t="e">
        <f t="shared" si="91"/>
        <v>#REF!</v>
      </c>
      <c r="V89" s="212" t="e">
        <f t="shared" si="92"/>
        <v>#REF!</v>
      </c>
      <c r="W89" s="162">
        <v>1</v>
      </c>
      <c r="X89" s="163">
        <v>1</v>
      </c>
      <c r="Y89" s="70" t="e">
        <f>SUM(O89)</f>
        <v>#REF!</v>
      </c>
      <c r="Z89" s="164" t="e">
        <f t="shared" si="93"/>
        <v>#REF!</v>
      </c>
      <c r="AA89" s="164" t="e">
        <f>Z89*M89%</f>
        <v>#REF!</v>
      </c>
      <c r="AB89" s="162"/>
      <c r="AC89" s="163"/>
      <c r="AD89" s="162"/>
      <c r="AE89" s="167"/>
      <c r="AF89" s="167"/>
      <c r="AG89" s="168"/>
      <c r="AH89" s="380"/>
      <c r="AI89" s="80"/>
      <c r="AJ89" s="169"/>
      <c r="AK89" s="169"/>
    </row>
    <row r="90" spans="1:37" ht="23.25" customHeight="1">
      <c r="A90" s="281"/>
      <c r="B90" s="375" t="e">
        <f>'MCC_2019-2020'!#REF!</f>
        <v>#REF!</v>
      </c>
      <c r="C90" s="155" t="e">
        <f>'MCC_2019-2020'!#REF!</f>
        <v>#REF!</v>
      </c>
      <c r="D90" s="376" t="s">
        <v>115</v>
      </c>
      <c r="E90" s="376"/>
      <c r="F90" s="152"/>
      <c r="G90" s="153"/>
      <c r="H90" s="158"/>
      <c r="I90" s="158"/>
      <c r="J90" s="377" t="s">
        <v>198</v>
      </c>
      <c r="K90" s="156">
        <v>40</v>
      </c>
      <c r="L90" s="156">
        <v>40</v>
      </c>
      <c r="M90" s="156">
        <f t="shared" si="88"/>
        <v>100</v>
      </c>
      <c r="N90" s="378" t="e">
        <f>'MCC_2019-2020'!#REF!</f>
        <v>#REF!</v>
      </c>
      <c r="O90" s="379" t="e">
        <f>'MCC_2019-2020'!#REF!</f>
        <v>#REF!</v>
      </c>
      <c r="P90" s="159" t="e">
        <f>'MCC_2019-2020'!#REF!</f>
        <v>#REF!</v>
      </c>
      <c r="Q90" s="189" t="e">
        <f t="shared" si="89"/>
        <v>#REF!</v>
      </c>
      <c r="R90" s="161">
        <v>1.5</v>
      </c>
      <c r="S90" s="162">
        <v>1</v>
      </c>
      <c r="T90" s="162" t="e">
        <f t="shared" si="90"/>
        <v>#REF!</v>
      </c>
      <c r="U90" s="164" t="e">
        <f t="shared" si="91"/>
        <v>#REF!</v>
      </c>
      <c r="V90" s="212" t="e">
        <f t="shared" si="92"/>
        <v>#REF!</v>
      </c>
      <c r="W90" s="162">
        <v>1</v>
      </c>
      <c r="X90" s="163">
        <v>1</v>
      </c>
      <c r="Y90" s="158" t="e">
        <f>SUM(O90)</f>
        <v>#REF!</v>
      </c>
      <c r="Z90" s="164" t="e">
        <f t="shared" si="93"/>
        <v>#REF!</v>
      </c>
      <c r="AA90" s="164" t="e">
        <f>Z90*M90%</f>
        <v>#REF!</v>
      </c>
      <c r="AB90" s="162"/>
      <c r="AC90" s="163"/>
      <c r="AD90" s="162"/>
      <c r="AE90" s="167"/>
      <c r="AF90" s="167"/>
      <c r="AG90" s="168"/>
      <c r="AH90" s="380"/>
      <c r="AI90" s="80"/>
      <c r="AJ90" s="169"/>
      <c r="AK90" s="169"/>
    </row>
    <row r="91" spans="1:37" ht="25.5" customHeight="1">
      <c r="A91" s="281"/>
      <c r="B91" s="375" t="str">
        <f>'MCC_2019-2020'!C91</f>
        <v>Exercices littéraires: dissertation, explication de texte</v>
      </c>
      <c r="C91" s="155" t="str">
        <f>'MCC_2019-2020'!D91</f>
        <v>LOL1G52</v>
      </c>
      <c r="D91" s="376" t="s">
        <v>115</v>
      </c>
      <c r="E91" s="376"/>
      <c r="F91" s="152"/>
      <c r="G91" s="153"/>
      <c r="H91" s="155"/>
      <c r="I91" s="155"/>
      <c r="J91" s="377" t="s">
        <v>197</v>
      </c>
      <c r="K91" s="156">
        <v>40</v>
      </c>
      <c r="L91" s="156">
        <v>40</v>
      </c>
      <c r="M91" s="156">
        <f t="shared" si="88"/>
        <v>100</v>
      </c>
      <c r="N91" s="378">
        <f>'MCC_2019-2020'!N91</f>
        <v>0</v>
      </c>
      <c r="O91" s="379">
        <f>'MCC_2019-2020'!O91</f>
        <v>24</v>
      </c>
      <c r="P91" s="159">
        <f>'MCC_2019-2020'!P91</f>
        <v>0</v>
      </c>
      <c r="Q91" s="189">
        <f t="shared" si="89"/>
        <v>24</v>
      </c>
      <c r="R91" s="161">
        <v>1.5</v>
      </c>
      <c r="S91" s="162">
        <v>1</v>
      </c>
      <c r="T91" s="162">
        <f t="shared" si="90"/>
        <v>0</v>
      </c>
      <c r="U91" s="164">
        <f t="shared" si="91"/>
        <v>0</v>
      </c>
      <c r="V91" s="212">
        <f t="shared" si="92"/>
        <v>0</v>
      </c>
      <c r="W91" s="162">
        <v>1</v>
      </c>
      <c r="X91" s="163">
        <v>1</v>
      </c>
      <c r="Y91" s="70">
        <f>SUM(O91)</f>
        <v>24</v>
      </c>
      <c r="Z91" s="164">
        <f t="shared" si="93"/>
        <v>24</v>
      </c>
      <c r="AA91" s="164">
        <f>Z91*M91%</f>
        <v>24</v>
      </c>
      <c r="AB91" s="162"/>
      <c r="AC91" s="163"/>
      <c r="AD91" s="162"/>
      <c r="AE91" s="167"/>
      <c r="AF91" s="167"/>
      <c r="AG91" s="168"/>
      <c r="AH91" s="380"/>
      <c r="AI91" s="80"/>
      <c r="AJ91" s="169"/>
      <c r="AK91" s="169"/>
    </row>
    <row r="92" spans="1:37" ht="23.25" customHeight="1">
      <c r="A92" s="281"/>
      <c r="B92" s="375" t="str">
        <f>'MCC_2019-2020'!C107</f>
        <v>Choix UEOI LLSH  S3: Unité d'Enseignement d'Ouverture Intégrée S3</v>
      </c>
      <c r="C92" s="155" t="str">
        <f>'MCC_2019-2020'!D107</f>
        <v>PAV3UL01</v>
      </c>
      <c r="D92" s="376"/>
      <c r="E92" s="376" t="s">
        <v>116</v>
      </c>
      <c r="F92" s="152"/>
      <c r="G92" s="153"/>
      <c r="H92" s="158"/>
      <c r="I92" s="158"/>
      <c r="J92" s="377"/>
      <c r="K92" s="156">
        <v>40</v>
      </c>
      <c r="L92" s="156">
        <v>40</v>
      </c>
      <c r="M92" s="156">
        <f t="shared" si="88"/>
        <v>100</v>
      </c>
      <c r="N92" s="378">
        <f>'MCC_2019-2020'!N107</f>
        <v>15</v>
      </c>
      <c r="O92" s="379">
        <f>'MCC_2019-2020'!O107</f>
        <v>0</v>
      </c>
      <c r="P92" s="159">
        <f>'MCC_2019-2020'!P107</f>
        <v>0</v>
      </c>
      <c r="Q92" s="381"/>
      <c r="R92" s="161">
        <v>1.5</v>
      </c>
      <c r="S92" s="162">
        <v>1</v>
      </c>
      <c r="T92" s="162">
        <f t="shared" si="90"/>
        <v>15</v>
      </c>
      <c r="U92" s="164">
        <f t="shared" si="91"/>
        <v>22.5</v>
      </c>
      <c r="V92" s="212">
        <f t="shared" si="92"/>
        <v>22.5</v>
      </c>
      <c r="W92" s="162"/>
      <c r="X92" s="163"/>
      <c r="Y92" s="70"/>
      <c r="Z92" s="164"/>
      <c r="AA92" s="164"/>
      <c r="AB92" s="162"/>
      <c r="AC92" s="163"/>
      <c r="AD92" s="162"/>
      <c r="AE92" s="167"/>
      <c r="AF92" s="167"/>
      <c r="AG92" s="168"/>
      <c r="AH92" s="380"/>
      <c r="AI92" s="80"/>
      <c r="AJ92" s="169"/>
      <c r="AK92" s="169"/>
    </row>
    <row r="93" spans="1:37" ht="23.25" customHeight="1">
      <c r="A93" s="281"/>
      <c r="B93" s="375" t="str">
        <f>'MCC_2019-2020'!C100</f>
        <v>Informatique/bureautique (salle informatique)</v>
      </c>
      <c r="C93" s="155" t="str">
        <f>'MCC_2019-2020'!D100</f>
        <v>LOL3E40
LOL3G90</v>
      </c>
      <c r="D93" s="376" t="s">
        <v>115</v>
      </c>
      <c r="E93" s="382" t="s">
        <v>148</v>
      </c>
      <c r="F93" s="152"/>
      <c r="G93" s="153"/>
      <c r="H93" s="155"/>
      <c r="I93" s="155"/>
      <c r="J93" s="377"/>
      <c r="K93" s="156">
        <v>40</v>
      </c>
      <c r="L93" s="156">
        <v>208</v>
      </c>
      <c r="M93" s="156">
        <f t="shared" si="88"/>
        <v>19.230769230769234</v>
      </c>
      <c r="N93" s="383">
        <f>'MCC_2019-2020'!N100</f>
        <v>12</v>
      </c>
      <c r="O93" s="384">
        <f>'MCC_2019-2020'!O100</f>
        <v>12</v>
      </c>
      <c r="P93" s="159">
        <f>'MCC_2019-2020'!P100</f>
        <v>0</v>
      </c>
      <c r="Q93" s="189">
        <f t="shared" si="89"/>
        <v>17.30769230769231</v>
      </c>
      <c r="R93" s="161">
        <v>1.5</v>
      </c>
      <c r="S93" s="162">
        <v>1</v>
      </c>
      <c r="T93" s="162">
        <f t="shared" si="90"/>
        <v>12</v>
      </c>
      <c r="U93" s="164">
        <f t="shared" si="91"/>
        <v>18</v>
      </c>
      <c r="V93" s="212">
        <f t="shared" si="92"/>
        <v>3.4615384615384621</v>
      </c>
      <c r="W93" s="162">
        <v>1</v>
      </c>
      <c r="X93" s="163">
        <v>6</v>
      </c>
      <c r="Y93" s="158">
        <f>SUM(O93)</f>
        <v>12</v>
      </c>
      <c r="Z93" s="164">
        <f t="shared" si="93"/>
        <v>72</v>
      </c>
      <c r="AA93" s="164">
        <f>Z93*M93%</f>
        <v>13.846153846153848</v>
      </c>
      <c r="AB93" s="162"/>
      <c r="AC93" s="163"/>
      <c r="AD93" s="162"/>
      <c r="AE93" s="167"/>
      <c r="AF93" s="167"/>
      <c r="AG93" s="168"/>
      <c r="AH93" s="380"/>
      <c r="AI93" s="80"/>
      <c r="AJ93" s="169"/>
      <c r="AK93" s="169"/>
    </row>
    <row r="94" spans="1:37" ht="23.25" customHeight="1">
      <c r="A94" s="385"/>
      <c r="B94" s="386" t="str">
        <f>'MCC_2019-2020'!C103</f>
        <v>Choix langue vivante S3</v>
      </c>
      <c r="C94" s="387">
        <f>'MCC_2019-2020'!D103</f>
        <v>0</v>
      </c>
      <c r="D94" s="388" t="s">
        <v>115</v>
      </c>
      <c r="E94" s="388"/>
      <c r="F94" s="389"/>
      <c r="G94" s="390"/>
      <c r="H94" s="387"/>
      <c r="I94" s="387"/>
      <c r="J94" s="391"/>
      <c r="K94" s="392"/>
      <c r="L94" s="392"/>
      <c r="M94" s="393"/>
      <c r="N94" s="394"/>
      <c r="O94" s="395"/>
      <c r="P94" s="397"/>
      <c r="Q94" s="398"/>
      <c r="R94" s="399"/>
      <c r="S94" s="400"/>
      <c r="T94" s="400"/>
      <c r="U94" s="401"/>
      <c r="V94" s="402"/>
      <c r="W94" s="400"/>
      <c r="X94" s="398"/>
      <c r="Y94" s="396"/>
      <c r="Z94" s="401"/>
      <c r="AA94" s="401"/>
      <c r="AB94" s="400"/>
      <c r="AC94" s="398"/>
      <c r="AD94" s="400"/>
      <c r="AE94" s="403"/>
      <c r="AF94" s="403"/>
      <c r="AG94" s="404"/>
      <c r="AH94" s="405"/>
      <c r="AI94" s="406"/>
      <c r="AJ94" s="407"/>
      <c r="AK94" s="407"/>
    </row>
    <row r="95" spans="1:37" ht="23.25" customHeight="1">
      <c r="A95" s="281"/>
      <c r="B95" s="375" t="str">
        <f>'MCC_2019-2020'!C105</f>
        <v>Anglais S3</v>
      </c>
      <c r="C95" s="155" t="str">
        <f>'MCC_2019-2020'!D105</f>
        <v>LOL3C6B
LOL3D6B
LOL3DH40
LOL3E3B
LOL3G8B
LOL3H5B</v>
      </c>
      <c r="D95" s="376"/>
      <c r="E95" s="376"/>
      <c r="F95" s="152"/>
      <c r="G95" s="153"/>
      <c r="H95" s="155"/>
      <c r="I95" s="155"/>
      <c r="J95" s="377" t="s">
        <v>199</v>
      </c>
      <c r="K95" s="156">
        <v>30</v>
      </c>
      <c r="L95" s="156">
        <v>30</v>
      </c>
      <c r="M95" s="156">
        <f t="shared" si="88"/>
        <v>100</v>
      </c>
      <c r="N95" s="378">
        <f>'MCC_2019-2020'!N105</f>
        <v>0</v>
      </c>
      <c r="O95" s="379">
        <f>'MCC_2019-2020'!O105</f>
        <v>18</v>
      </c>
      <c r="P95" s="159">
        <f>'MCC_2019-2020'!P105</f>
        <v>0</v>
      </c>
      <c r="Q95" s="189">
        <f t="shared" si="89"/>
        <v>18</v>
      </c>
      <c r="R95" s="161">
        <v>1.5</v>
      </c>
      <c r="S95" s="162">
        <v>1</v>
      </c>
      <c r="T95" s="162">
        <f>SUM(N95)</f>
        <v>0</v>
      </c>
      <c r="U95" s="164">
        <f t="shared" si="91"/>
        <v>0</v>
      </c>
      <c r="V95" s="212">
        <f>U95*M95%</f>
        <v>0</v>
      </c>
      <c r="W95" s="162">
        <v>1</v>
      </c>
      <c r="X95" s="163">
        <v>1</v>
      </c>
      <c r="Y95" s="158">
        <f>SUM(O95)</f>
        <v>18</v>
      </c>
      <c r="Z95" s="164">
        <f t="shared" si="93"/>
        <v>18</v>
      </c>
      <c r="AA95" s="164">
        <f>Z95*M95%</f>
        <v>18</v>
      </c>
      <c r="AB95" s="162"/>
      <c r="AC95" s="163"/>
      <c r="AD95" s="162"/>
      <c r="AE95" s="167"/>
      <c r="AF95" s="167"/>
      <c r="AG95" s="168"/>
      <c r="AH95" s="380"/>
      <c r="AI95" s="80"/>
      <c r="AJ95" s="169"/>
      <c r="AK95" s="169"/>
    </row>
    <row r="96" spans="1:37" ht="23.25" customHeight="1">
      <c r="A96" s="281"/>
      <c r="B96" s="375" t="str">
        <f>'MCC_2019-2020'!C106</f>
        <v>Espagnol S3</v>
      </c>
      <c r="C96" s="155" t="str">
        <f>'MCC_2019-2020'!D106</f>
        <v>LOL3B6B
LOL3D6C
LOL3DH42
LOL3E3C
LOL3G8C
LOL3H5C</v>
      </c>
      <c r="D96" s="376"/>
      <c r="E96" s="376" t="s">
        <v>117</v>
      </c>
      <c r="F96" s="152"/>
      <c r="G96" s="153"/>
      <c r="H96" s="155"/>
      <c r="I96" s="155"/>
      <c r="J96" s="377" t="s">
        <v>200</v>
      </c>
      <c r="K96" s="156">
        <v>3</v>
      </c>
      <c r="L96" s="156">
        <v>14</v>
      </c>
      <c r="M96" s="156">
        <f t="shared" si="88"/>
        <v>21.428571428571427</v>
      </c>
      <c r="N96" s="378">
        <f>'MCC_2019-2020'!N106</f>
        <v>0</v>
      </c>
      <c r="O96" s="379">
        <f>'MCC_2019-2020'!O106</f>
        <v>18</v>
      </c>
      <c r="P96" s="159">
        <f>'MCC_2019-2020'!P106</f>
        <v>0</v>
      </c>
      <c r="Q96" s="189">
        <f t="shared" si="89"/>
        <v>3.8571428571428568</v>
      </c>
      <c r="R96" s="161">
        <v>1.5</v>
      </c>
      <c r="S96" s="162">
        <v>1</v>
      </c>
      <c r="T96" s="162">
        <f>SUM(N96)</f>
        <v>0</v>
      </c>
      <c r="U96" s="164">
        <f t="shared" si="91"/>
        <v>0</v>
      </c>
      <c r="V96" s="212">
        <f>U96*M96%</f>
        <v>0</v>
      </c>
      <c r="W96" s="162">
        <v>1</v>
      </c>
      <c r="X96" s="163">
        <v>1</v>
      </c>
      <c r="Y96" s="158">
        <f>SUM(O96)</f>
        <v>18</v>
      </c>
      <c r="Z96" s="164">
        <f t="shared" si="93"/>
        <v>18</v>
      </c>
      <c r="AA96" s="164">
        <f>Z96*M96%</f>
        <v>3.8571428571428568</v>
      </c>
      <c r="AB96" s="162"/>
      <c r="AC96" s="163"/>
      <c r="AD96" s="162"/>
      <c r="AE96" s="167"/>
      <c r="AF96" s="167"/>
      <c r="AG96" s="168"/>
      <c r="AH96" s="380"/>
      <c r="AI96" s="80"/>
      <c r="AJ96" s="169"/>
      <c r="AK96" s="169"/>
    </row>
    <row r="97" spans="1:245" ht="23.25" customHeight="1">
      <c r="A97" s="281"/>
      <c r="B97" s="375" t="str">
        <f>'MCC_2019-2020'!C104</f>
        <v>Allemand S3</v>
      </c>
      <c r="C97" s="155" t="str">
        <f>'MCC_2019-2020'!D104</f>
        <v>LOL3B6A
LOL3C6A
LOL3D6A
LOL3DH41
LOL3E3A
LOL3G8A
LOL3H5A</v>
      </c>
      <c r="D97" s="376"/>
      <c r="E97" s="376" t="s">
        <v>117</v>
      </c>
      <c r="F97" s="152"/>
      <c r="G97" s="153"/>
      <c r="H97" s="155"/>
      <c r="I97" s="155"/>
      <c r="J97" s="377" t="s">
        <v>201</v>
      </c>
      <c r="K97" s="156">
        <v>0</v>
      </c>
      <c r="L97" s="156">
        <v>73</v>
      </c>
      <c r="M97" s="156">
        <f t="shared" si="88"/>
        <v>0</v>
      </c>
      <c r="N97" s="378">
        <f>'MCC_2019-2020'!N104</f>
        <v>0</v>
      </c>
      <c r="O97" s="379">
        <f>'MCC_2019-2020'!O104</f>
        <v>18</v>
      </c>
      <c r="P97" s="159">
        <f>'MCC_2019-2020'!P104</f>
        <v>0</v>
      </c>
      <c r="Q97" s="189">
        <f t="shared" si="89"/>
        <v>0</v>
      </c>
      <c r="R97" s="161">
        <v>1.5</v>
      </c>
      <c r="S97" s="162">
        <v>1</v>
      </c>
      <c r="T97" s="162">
        <f>SUM(N97)</f>
        <v>0</v>
      </c>
      <c r="U97" s="164">
        <f t="shared" si="91"/>
        <v>0</v>
      </c>
      <c r="V97" s="212">
        <f>U97*M97%</f>
        <v>0</v>
      </c>
      <c r="W97" s="162">
        <v>1</v>
      </c>
      <c r="X97" s="163">
        <f>SUM(L97/35)</f>
        <v>2.0857142857142859</v>
      </c>
      <c r="Y97" s="158">
        <f>SUM(O97)</f>
        <v>18</v>
      </c>
      <c r="Z97" s="164">
        <f t="shared" si="93"/>
        <v>37.542857142857144</v>
      </c>
      <c r="AA97" s="164">
        <f>Z97*M97%</f>
        <v>0</v>
      </c>
      <c r="AB97" s="162"/>
      <c r="AC97" s="163"/>
      <c r="AD97" s="162"/>
      <c r="AE97" s="167"/>
      <c r="AF97" s="167"/>
      <c r="AG97" s="168"/>
      <c r="AH97" s="380"/>
      <c r="AI97" s="80"/>
      <c r="AJ97" s="169"/>
      <c r="AK97" s="169"/>
    </row>
    <row r="98" spans="1:245" ht="23.25" customHeight="1">
      <c r="A98" s="385"/>
      <c r="B98" s="386" t="str">
        <f>'MCC_2019-2020'!C94</f>
        <v>Choix UE Métiers des lettres (1 UE parmi 2)</v>
      </c>
      <c r="C98" s="387">
        <f>'MCC_2019-2020'!D94</f>
        <v>0</v>
      </c>
      <c r="D98" s="388" t="s">
        <v>118</v>
      </c>
      <c r="E98" s="388"/>
      <c r="F98" s="389"/>
      <c r="G98" s="390"/>
      <c r="H98" s="387"/>
      <c r="I98" s="387"/>
      <c r="J98" s="391"/>
      <c r="K98" s="392"/>
      <c r="L98" s="392"/>
      <c r="M98" s="393"/>
      <c r="N98" s="394"/>
      <c r="O98" s="395"/>
      <c r="P98" s="397"/>
      <c r="Q98" s="401"/>
      <c r="R98" s="399"/>
      <c r="S98" s="400"/>
      <c r="T98" s="400"/>
      <c r="U98" s="401"/>
      <c r="V98" s="402"/>
      <c r="W98" s="400"/>
      <c r="X98" s="398"/>
      <c r="Y98" s="396"/>
      <c r="Z98" s="401"/>
      <c r="AA98" s="401"/>
      <c r="AB98" s="400"/>
      <c r="AC98" s="398"/>
      <c r="AD98" s="400"/>
      <c r="AE98" s="403"/>
      <c r="AF98" s="403"/>
      <c r="AG98" s="404"/>
      <c r="AH98" s="405"/>
      <c r="AI98" s="406"/>
      <c r="AJ98" s="407"/>
      <c r="AK98" s="407"/>
    </row>
    <row r="99" spans="1:245" ht="23.25" customHeight="1">
      <c r="A99" s="281"/>
      <c r="B99" s="408" t="str">
        <f>'MCC_2019-2020'!C95</f>
        <v>Connaissance des institutions  éducatives</v>
      </c>
      <c r="C99" s="409" t="str">
        <f>'MCC_2019-2020'!D95</f>
        <v>LOL3D7B
LOL3E7D
LOL3H7C</v>
      </c>
      <c r="D99" s="410"/>
      <c r="E99" s="410" t="s">
        <v>145</v>
      </c>
      <c r="F99" s="411"/>
      <c r="G99" s="412"/>
      <c r="H99" s="413"/>
      <c r="I99" s="413"/>
      <c r="J99" s="414"/>
      <c r="K99" s="415">
        <v>25</v>
      </c>
      <c r="L99" s="415">
        <v>152</v>
      </c>
      <c r="M99" s="416">
        <f>'MCC_2019-2020'!J95</f>
        <v>3</v>
      </c>
      <c r="N99" s="417">
        <f>'MCC_2019-2020'!N95</f>
        <v>20</v>
      </c>
      <c r="O99" s="418">
        <f>'MCC_2019-2020'!O95</f>
        <v>0</v>
      </c>
      <c r="P99" s="419">
        <f>'MCC_2019-2020'!P95</f>
        <v>0</v>
      </c>
      <c r="Q99" s="381">
        <f t="shared" si="89"/>
        <v>0.89999999999999991</v>
      </c>
      <c r="R99" s="420">
        <v>1.5</v>
      </c>
      <c r="S99" s="421">
        <v>1</v>
      </c>
      <c r="T99" s="421">
        <f>SUM(N99)</f>
        <v>20</v>
      </c>
      <c r="U99" s="381">
        <f t="shared" si="91"/>
        <v>30</v>
      </c>
      <c r="V99" s="422">
        <f>U99*M99%</f>
        <v>0.89999999999999991</v>
      </c>
      <c r="W99" s="162">
        <v>1</v>
      </c>
      <c r="X99" s="163">
        <f>SUM(L99/35)</f>
        <v>4.3428571428571425</v>
      </c>
      <c r="Y99" s="158">
        <f>SUM(O99)</f>
        <v>0</v>
      </c>
      <c r="Z99" s="164">
        <f t="shared" ref="Z99:Z100" si="94">X99*Y99</f>
        <v>0</v>
      </c>
      <c r="AA99" s="164">
        <f>Z99*M99%</f>
        <v>0</v>
      </c>
      <c r="AB99" s="162"/>
      <c r="AC99" s="163"/>
      <c r="AD99" s="162"/>
      <c r="AE99" s="167"/>
      <c r="AF99" s="167"/>
      <c r="AG99" s="168"/>
      <c r="AH99" s="380"/>
      <c r="AI99" s="80"/>
      <c r="AJ99" s="169"/>
      <c r="AK99" s="169"/>
    </row>
    <row r="100" spans="1:245" ht="23.25" customHeight="1">
      <c r="A100" s="281"/>
      <c r="B100" s="375" t="str">
        <f>'MCC_2019-2020'!C96</f>
        <v>Métiers des lettres et de la culture</v>
      </c>
      <c r="C100" s="155" t="str">
        <f>'MCC_2019-2020'!D96</f>
        <v>LOL6G9C</v>
      </c>
      <c r="D100" s="376"/>
      <c r="E100" s="376" t="s">
        <v>119</v>
      </c>
      <c r="F100" s="423"/>
      <c r="G100" s="153"/>
      <c r="H100" s="155"/>
      <c r="I100" s="155"/>
      <c r="J100" s="377"/>
      <c r="K100" s="424">
        <v>15</v>
      </c>
      <c r="L100" s="424">
        <v>25</v>
      </c>
      <c r="M100" s="156">
        <f t="shared" si="88"/>
        <v>60</v>
      </c>
      <c r="N100" s="378">
        <f>'MCC_2019-2020'!N96</f>
        <v>0</v>
      </c>
      <c r="O100" s="379">
        <f>'MCC_2019-2020'!O96</f>
        <v>24</v>
      </c>
      <c r="P100" s="159">
        <f>'MCC_2019-2020'!P96</f>
        <v>0</v>
      </c>
      <c r="Q100" s="189">
        <f t="shared" si="89"/>
        <v>14.399999999999999</v>
      </c>
      <c r="R100" s="161">
        <v>1.5</v>
      </c>
      <c r="S100" s="162">
        <v>1</v>
      </c>
      <c r="T100" s="162">
        <f>SUM(N100)</f>
        <v>0</v>
      </c>
      <c r="U100" s="164">
        <f t="shared" si="91"/>
        <v>0</v>
      </c>
      <c r="V100" s="212">
        <f>U100*M100%</f>
        <v>0</v>
      </c>
      <c r="W100" s="162">
        <v>1</v>
      </c>
      <c r="X100" s="163">
        <v>1</v>
      </c>
      <c r="Y100" s="162">
        <f>SUM(O100)</f>
        <v>24</v>
      </c>
      <c r="Z100" s="164">
        <f t="shared" si="94"/>
        <v>24</v>
      </c>
      <c r="AA100" s="164">
        <f>Z100*M100%</f>
        <v>14.399999999999999</v>
      </c>
      <c r="AB100" s="162"/>
      <c r="AC100" s="163"/>
      <c r="AD100" s="162"/>
      <c r="AE100" s="167"/>
      <c r="AF100" s="167"/>
      <c r="AG100" s="168"/>
      <c r="AH100" s="380"/>
      <c r="AI100" s="80"/>
      <c r="AJ100" s="169"/>
      <c r="AK100" s="169"/>
    </row>
    <row r="101" spans="1:245" ht="23.25" customHeight="1">
      <c r="A101" s="385"/>
      <c r="B101" s="386" t="str">
        <f>'MCC_2019-2020'!C97</f>
        <v>Choix UE spécialisation 2 (1 UE parmi 2)</v>
      </c>
      <c r="C101" s="387">
        <f>'MCC_2019-2020'!D97</f>
        <v>0</v>
      </c>
      <c r="D101" s="388" t="s">
        <v>118</v>
      </c>
      <c r="E101" s="388"/>
      <c r="F101" s="425"/>
      <c r="G101" s="390"/>
      <c r="H101" s="387"/>
      <c r="I101" s="387"/>
      <c r="J101" s="391"/>
      <c r="K101" s="392"/>
      <c r="L101" s="392"/>
      <c r="M101" s="393"/>
      <c r="N101" s="394"/>
      <c r="O101" s="395"/>
      <c r="P101" s="397"/>
      <c r="Q101" s="401"/>
      <c r="R101" s="399"/>
      <c r="S101" s="400"/>
      <c r="T101" s="400"/>
      <c r="U101" s="401"/>
      <c r="V101" s="402"/>
      <c r="W101" s="400"/>
      <c r="X101" s="398"/>
      <c r="Y101" s="400"/>
      <c r="Z101" s="401"/>
      <c r="AA101" s="401"/>
      <c r="AB101" s="400"/>
      <c r="AC101" s="398"/>
      <c r="AD101" s="400"/>
      <c r="AE101" s="403"/>
      <c r="AF101" s="403"/>
      <c r="AG101" s="404"/>
      <c r="AH101" s="405"/>
      <c r="AI101" s="406"/>
      <c r="AJ101" s="407"/>
      <c r="AK101" s="407"/>
    </row>
    <row r="102" spans="1:245" s="103" customFormat="1" ht="27.75" customHeight="1">
      <c r="A102" s="282"/>
      <c r="B102" s="426" t="str">
        <f>'MCC_2019-2020'!C98</f>
        <v>Langue et littérature anciennes 1</v>
      </c>
      <c r="C102" s="158" t="str">
        <f>'MCC_2019-2020'!D98</f>
        <v>LOL2G51</v>
      </c>
      <c r="D102" s="376"/>
      <c r="E102" s="376"/>
      <c r="F102" s="423"/>
      <c r="G102" s="153"/>
      <c r="H102" s="158"/>
      <c r="I102" s="158"/>
      <c r="J102" s="377" t="s">
        <v>202</v>
      </c>
      <c r="K102" s="415">
        <v>30</v>
      </c>
      <c r="L102" s="156">
        <v>30</v>
      </c>
      <c r="M102" s="156">
        <f t="shared" si="88"/>
        <v>100</v>
      </c>
      <c r="N102" s="378">
        <f>'MCC_2019-2020'!N98</f>
        <v>0</v>
      </c>
      <c r="O102" s="379">
        <f>'MCC_2019-2020'!O98</f>
        <v>18</v>
      </c>
      <c r="P102" s="159">
        <f>'MCC_2019-2020'!P98</f>
        <v>0</v>
      </c>
      <c r="Q102" s="189">
        <f t="shared" si="89"/>
        <v>18</v>
      </c>
      <c r="R102" s="265"/>
      <c r="S102" s="70"/>
      <c r="T102" s="70"/>
      <c r="U102" s="268"/>
      <c r="V102" s="268"/>
      <c r="W102" s="162">
        <v>1</v>
      </c>
      <c r="X102" s="163">
        <v>1</v>
      </c>
      <c r="Y102" s="162">
        <f>SUM(O102)</f>
        <v>18</v>
      </c>
      <c r="Z102" s="164">
        <f t="shared" ref="Z102" si="95">X102*Y102</f>
        <v>18</v>
      </c>
      <c r="AA102" s="164">
        <f>Z102*M102%</f>
        <v>18</v>
      </c>
      <c r="AB102" s="70"/>
      <c r="AC102" s="160"/>
      <c r="AD102" s="427"/>
      <c r="AE102" s="427"/>
      <c r="AF102" s="427"/>
      <c r="AG102" s="427"/>
      <c r="AH102" s="428"/>
      <c r="AI102" s="427"/>
      <c r="AJ102" s="429"/>
      <c r="AK102" s="429"/>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c r="ET102" s="102"/>
      <c r="EU102" s="102"/>
      <c r="EV102" s="102"/>
      <c r="EW102" s="102"/>
      <c r="EX102" s="102"/>
      <c r="EY102" s="102"/>
      <c r="EZ102" s="102"/>
      <c r="FA102" s="102"/>
      <c r="FB102" s="102"/>
      <c r="FC102" s="102"/>
      <c r="FD102" s="102"/>
      <c r="FE102" s="102"/>
      <c r="FF102" s="102"/>
      <c r="FG102" s="102"/>
      <c r="FH102" s="102"/>
      <c r="FI102" s="102"/>
      <c r="FJ102" s="102"/>
      <c r="FK102" s="102"/>
      <c r="FL102" s="102"/>
      <c r="FM102" s="102"/>
      <c r="FN102" s="102"/>
      <c r="FO102" s="102"/>
      <c r="FP102" s="102"/>
      <c r="FQ102" s="102"/>
      <c r="FR102" s="102"/>
      <c r="FS102" s="102"/>
      <c r="FT102" s="102"/>
      <c r="FU102" s="102"/>
      <c r="FV102" s="102"/>
      <c r="FW102" s="102"/>
      <c r="FX102" s="102"/>
      <c r="FY102" s="102"/>
      <c r="FZ102" s="102"/>
      <c r="GA102" s="102"/>
      <c r="GB102" s="102"/>
      <c r="GC102" s="102"/>
      <c r="GD102" s="102"/>
      <c r="GE102" s="102"/>
      <c r="GF102" s="102"/>
      <c r="GG102" s="102"/>
      <c r="GH102" s="102"/>
      <c r="GI102" s="102"/>
      <c r="GJ102" s="102"/>
      <c r="GK102" s="102"/>
      <c r="GL102" s="102"/>
      <c r="GM102" s="102"/>
      <c r="GN102" s="102"/>
      <c r="GO102" s="102"/>
      <c r="GP102" s="102"/>
      <c r="GQ102" s="102"/>
      <c r="GR102" s="102"/>
      <c r="GS102" s="102"/>
      <c r="GT102" s="102"/>
      <c r="GU102" s="102"/>
      <c r="GV102" s="102"/>
      <c r="GW102" s="102"/>
      <c r="GX102" s="102"/>
      <c r="GY102" s="102"/>
      <c r="GZ102" s="102"/>
      <c r="HA102" s="102"/>
      <c r="HB102" s="102"/>
      <c r="HC102" s="102"/>
      <c r="HD102" s="102"/>
      <c r="HE102" s="102"/>
      <c r="HF102" s="102"/>
      <c r="HG102" s="102"/>
      <c r="HH102" s="102"/>
      <c r="HI102" s="102"/>
      <c r="HJ102" s="102"/>
      <c r="HK102" s="102"/>
      <c r="HL102" s="102"/>
      <c r="HM102" s="102"/>
      <c r="HN102" s="102"/>
      <c r="HO102" s="102"/>
      <c r="HP102" s="102"/>
      <c r="HQ102" s="102"/>
      <c r="HR102" s="102"/>
      <c r="HS102" s="102"/>
      <c r="HT102" s="102"/>
      <c r="HU102" s="102"/>
      <c r="HV102" s="102"/>
      <c r="HW102" s="102"/>
      <c r="HX102" s="102"/>
      <c r="HY102" s="102"/>
      <c r="HZ102" s="102"/>
      <c r="IA102" s="102"/>
      <c r="IB102" s="102"/>
      <c r="IC102" s="102"/>
      <c r="ID102" s="102"/>
      <c r="IE102" s="102"/>
      <c r="IF102" s="102"/>
      <c r="IG102" s="102"/>
      <c r="IH102" s="102"/>
      <c r="II102" s="102"/>
      <c r="IJ102" s="102"/>
      <c r="IK102" s="102"/>
    </row>
    <row r="103" spans="1:245" ht="23.25" customHeight="1">
      <c r="A103" s="148"/>
      <c r="B103" s="375" t="str">
        <f>'MCC_2019-2020'!C99</f>
        <v>Introduction aux sciences de gestion</v>
      </c>
      <c r="C103" s="155">
        <f>'MCC_2019-2020'!D99</f>
        <v>0</v>
      </c>
      <c r="D103" s="376"/>
      <c r="E103" s="376" t="s">
        <v>120</v>
      </c>
      <c r="F103" s="152"/>
      <c r="G103" s="153"/>
      <c r="H103" s="155"/>
      <c r="I103" s="155"/>
      <c r="J103" s="158"/>
      <c r="K103" s="415">
        <v>10</v>
      </c>
      <c r="L103" s="156">
        <v>495</v>
      </c>
      <c r="M103" s="156">
        <f t="shared" si="88"/>
        <v>2.0202020202020203</v>
      </c>
      <c r="N103" s="378">
        <f>'MCC_2019-2020'!N99</f>
        <v>30</v>
      </c>
      <c r="O103" s="379">
        <f>'MCC_2019-2020'!O99</f>
        <v>0</v>
      </c>
      <c r="P103" s="159">
        <f>'MCC_2019-2020'!P99</f>
        <v>0</v>
      </c>
      <c r="Q103" s="189">
        <f t="shared" si="89"/>
        <v>0.90909090909090917</v>
      </c>
      <c r="R103" s="161">
        <v>1.5</v>
      </c>
      <c r="S103" s="162">
        <v>1</v>
      </c>
      <c r="T103" s="162">
        <f>SUM(N103)</f>
        <v>30</v>
      </c>
      <c r="U103" s="164">
        <f t="shared" si="91"/>
        <v>45</v>
      </c>
      <c r="V103" s="212">
        <f>U103*M103%</f>
        <v>0.90909090909090917</v>
      </c>
      <c r="W103" s="162"/>
      <c r="X103" s="163"/>
      <c r="Y103" s="162"/>
      <c r="Z103" s="164"/>
      <c r="AA103" s="164"/>
      <c r="AB103" s="162"/>
      <c r="AC103" s="163"/>
      <c r="AD103" s="80"/>
      <c r="AE103" s="167"/>
      <c r="AF103" s="167"/>
      <c r="AG103" s="168"/>
      <c r="AH103" s="380"/>
      <c r="AI103" s="80"/>
      <c r="AJ103" s="169"/>
      <c r="AK103" s="169"/>
    </row>
    <row r="104" spans="1:245" ht="23.25" customHeight="1">
      <c r="A104" s="191"/>
      <c r="B104" s="192"/>
      <c r="C104" s="111"/>
      <c r="D104" s="111"/>
      <c r="E104" s="111"/>
      <c r="F104" s="111"/>
      <c r="G104" s="111"/>
      <c r="H104" s="111"/>
      <c r="I104" s="193" t="s">
        <v>16</v>
      </c>
      <c r="J104" s="430"/>
      <c r="K104" s="111"/>
      <c r="L104" s="111"/>
      <c r="M104" s="111">
        <f t="shared" ref="M104:Q104" si="96">SUM(M88:M103)</f>
        <v>805.67954267954269</v>
      </c>
      <c r="N104" s="111" t="e">
        <f t="shared" si="96"/>
        <v>#REF!</v>
      </c>
      <c r="O104" s="111" t="e">
        <f t="shared" si="96"/>
        <v>#REF!</v>
      </c>
      <c r="P104" s="111" t="e">
        <f t="shared" si="96"/>
        <v>#REF!</v>
      </c>
      <c r="Q104" s="431" t="e">
        <f t="shared" si="96"/>
        <v>#REF!</v>
      </c>
      <c r="R104" s="196"/>
      <c r="S104" s="432"/>
      <c r="T104" s="197"/>
      <c r="U104" s="198"/>
      <c r="V104" s="198"/>
      <c r="W104" s="197"/>
      <c r="X104" s="199"/>
      <c r="Y104" s="197"/>
      <c r="Z104" s="198"/>
      <c r="AA104" s="198"/>
      <c r="AB104" s="197"/>
      <c r="AC104" s="199"/>
      <c r="AD104" s="433"/>
      <c r="AE104" s="433"/>
      <c r="AF104" s="433"/>
      <c r="AG104" s="433"/>
      <c r="AH104" s="434"/>
      <c r="AI104" s="433"/>
      <c r="AJ104" s="435"/>
      <c r="AK104" s="435"/>
    </row>
    <row r="105" spans="1:245" ht="23.25" customHeight="1">
      <c r="A105" s="436"/>
      <c r="B105" s="114"/>
      <c r="C105" s="114"/>
      <c r="D105" s="114"/>
      <c r="E105" s="114"/>
      <c r="F105" s="114"/>
      <c r="G105" s="114"/>
      <c r="H105" s="114"/>
      <c r="I105" s="114"/>
      <c r="J105" s="114"/>
      <c r="K105" s="114"/>
      <c r="L105" s="114"/>
      <c r="M105" s="114"/>
      <c r="N105" s="114"/>
      <c r="O105" s="114"/>
      <c r="P105" s="114"/>
      <c r="Q105" s="437"/>
      <c r="R105" s="438"/>
      <c r="S105" s="439"/>
      <c r="T105" s="440"/>
      <c r="U105" s="441"/>
      <c r="V105" s="441"/>
      <c r="W105" s="440"/>
      <c r="X105" s="442"/>
      <c r="Y105" s="440"/>
      <c r="Z105" s="441"/>
      <c r="AA105" s="441"/>
      <c r="AB105" s="440"/>
      <c r="AC105" s="442"/>
      <c r="AD105" s="443"/>
      <c r="AE105" s="443"/>
      <c r="AF105" s="443"/>
      <c r="AG105" s="443"/>
      <c r="AH105" s="444"/>
      <c r="AI105" s="443"/>
      <c r="AJ105" s="445"/>
      <c r="AK105" s="445"/>
    </row>
    <row r="106" spans="1:245" ht="23.25" customHeight="1">
      <c r="A106" s="113"/>
      <c r="B106" s="364" t="str">
        <f>'MCC_2019-2020'!C110</f>
        <v>Semestre 4</v>
      </c>
      <c r="C106" s="113"/>
      <c r="D106" s="113"/>
      <c r="E106" s="113"/>
      <c r="F106" s="113"/>
      <c r="G106" s="113"/>
      <c r="H106" s="113"/>
      <c r="I106" s="113"/>
      <c r="J106" s="113"/>
      <c r="K106" s="365"/>
      <c r="L106" s="365"/>
      <c r="M106" s="365"/>
      <c r="N106" s="113"/>
      <c r="O106" s="113"/>
      <c r="P106" s="366"/>
      <c r="Q106" s="367"/>
      <c r="R106" s="368"/>
      <c r="S106" s="446"/>
      <c r="T106" s="369"/>
      <c r="U106" s="370"/>
      <c r="V106" s="370"/>
      <c r="W106" s="369"/>
      <c r="X106" s="371"/>
      <c r="Y106" s="369"/>
      <c r="Z106" s="370"/>
      <c r="AA106" s="370"/>
      <c r="AB106" s="369"/>
      <c r="AC106" s="371"/>
      <c r="AD106" s="447"/>
      <c r="AE106" s="447"/>
      <c r="AF106" s="447"/>
      <c r="AG106" s="447"/>
      <c r="AH106" s="448"/>
      <c r="AI106" s="447"/>
      <c r="AJ106" s="449"/>
      <c r="AK106" s="449"/>
    </row>
    <row r="107" spans="1:245" ht="30.75" customHeight="1">
      <c r="A107" s="148"/>
      <c r="B107" s="375" t="str">
        <f>'MCC_2019-2020'!C111</f>
        <v>Littérature de la Renaissance et de l'âge baroque</v>
      </c>
      <c r="C107" s="450">
        <f>'MCC_2019-2020'!D111</f>
        <v>0</v>
      </c>
      <c r="D107" s="376" t="s">
        <v>115</v>
      </c>
      <c r="E107" s="376"/>
      <c r="F107" s="152"/>
      <c r="G107" s="153"/>
      <c r="H107" s="451" t="s">
        <v>38</v>
      </c>
      <c r="I107" s="451" t="s">
        <v>38</v>
      </c>
      <c r="J107" s="377" t="s">
        <v>197</v>
      </c>
      <c r="K107" s="156">
        <v>40</v>
      </c>
      <c r="L107" s="156">
        <v>40</v>
      </c>
      <c r="M107" s="156">
        <f t="shared" ref="M107:M123" si="97">(K107/L107)*100</f>
        <v>100</v>
      </c>
      <c r="N107" s="378">
        <f>'MCC_2019-2020'!N111</f>
        <v>18</v>
      </c>
      <c r="O107" s="379">
        <f>'MCC_2019-2020'!O111</f>
        <v>24</v>
      </c>
      <c r="P107" s="159">
        <f>'MCC_2019-2020'!P111</f>
        <v>0</v>
      </c>
      <c r="Q107" s="189">
        <f t="shared" ref="Q107:Q123" si="98">V107+AA107+AF107+AK107</f>
        <v>51</v>
      </c>
      <c r="R107" s="161">
        <v>1.5</v>
      </c>
      <c r="S107" s="162">
        <v>1</v>
      </c>
      <c r="T107" s="162">
        <f t="shared" ref="T107:T113" si="99">SUM(N107)</f>
        <v>18</v>
      </c>
      <c r="U107" s="164">
        <f t="shared" ref="U107:U123" si="100">T107*R107</f>
        <v>27</v>
      </c>
      <c r="V107" s="212">
        <f t="shared" ref="V107:V113" si="101">U107*M107%</f>
        <v>27</v>
      </c>
      <c r="W107" s="162">
        <v>1</v>
      </c>
      <c r="X107" s="163">
        <v>1</v>
      </c>
      <c r="Y107" s="162">
        <f t="shared" ref="Y107:Y112" si="102">SUM(O107)</f>
        <v>24</v>
      </c>
      <c r="Z107" s="164">
        <f t="shared" ref="Z107:Z123" si="103">X107*Y107</f>
        <v>24</v>
      </c>
      <c r="AA107" s="164">
        <f t="shared" ref="AA107:AA112" si="104">Z107*M107%</f>
        <v>24</v>
      </c>
      <c r="AB107" s="162"/>
      <c r="AC107" s="163"/>
      <c r="AD107" s="80"/>
      <c r="AE107" s="167"/>
      <c r="AF107" s="167"/>
      <c r="AG107" s="168"/>
      <c r="AH107" s="380"/>
      <c r="AI107" s="80"/>
      <c r="AJ107" s="169"/>
      <c r="AK107" s="169"/>
    </row>
    <row r="108" spans="1:245" ht="30.75" customHeight="1">
      <c r="A108" s="148"/>
      <c r="B108" s="375" t="e">
        <f>'MCC_2019-2020'!#REF!</f>
        <v>#REF!</v>
      </c>
      <c r="C108" s="450" t="e">
        <f>'MCC_2019-2020'!#REF!</f>
        <v>#REF!</v>
      </c>
      <c r="D108" s="376" t="s">
        <v>115</v>
      </c>
      <c r="E108" s="376"/>
      <c r="F108" s="423"/>
      <c r="G108" s="153"/>
      <c r="H108" s="451" t="s">
        <v>38</v>
      </c>
      <c r="I108" s="451" t="s">
        <v>38</v>
      </c>
      <c r="J108" s="377" t="s">
        <v>197</v>
      </c>
      <c r="K108" s="156">
        <v>40</v>
      </c>
      <c r="L108" s="156">
        <v>40</v>
      </c>
      <c r="M108" s="156">
        <f t="shared" si="97"/>
        <v>100</v>
      </c>
      <c r="N108" s="378" t="e">
        <f>'MCC_2019-2020'!#REF!</f>
        <v>#REF!</v>
      </c>
      <c r="O108" s="379" t="e">
        <f>'MCC_2019-2020'!#REF!</f>
        <v>#REF!</v>
      </c>
      <c r="P108" s="159" t="e">
        <f>'MCC_2019-2020'!#REF!</f>
        <v>#REF!</v>
      </c>
      <c r="Q108" s="189" t="e">
        <f t="shared" si="98"/>
        <v>#REF!</v>
      </c>
      <c r="R108" s="161">
        <v>1.5</v>
      </c>
      <c r="S108" s="162">
        <v>1</v>
      </c>
      <c r="T108" s="162" t="e">
        <f t="shared" si="99"/>
        <v>#REF!</v>
      </c>
      <c r="U108" s="164" t="e">
        <f t="shared" si="100"/>
        <v>#REF!</v>
      </c>
      <c r="V108" s="212" t="e">
        <f t="shared" si="101"/>
        <v>#REF!</v>
      </c>
      <c r="W108" s="162">
        <v>1</v>
      </c>
      <c r="X108" s="163">
        <v>1</v>
      </c>
      <c r="Y108" s="162" t="e">
        <f t="shared" si="102"/>
        <v>#REF!</v>
      </c>
      <c r="Z108" s="164" t="e">
        <f t="shared" si="103"/>
        <v>#REF!</v>
      </c>
      <c r="AA108" s="164" t="e">
        <f t="shared" si="104"/>
        <v>#REF!</v>
      </c>
      <c r="AB108" s="162"/>
      <c r="AC108" s="163"/>
      <c r="AD108" s="80"/>
      <c r="AE108" s="167"/>
      <c r="AF108" s="167"/>
      <c r="AG108" s="168"/>
      <c r="AH108" s="380"/>
      <c r="AI108" s="80"/>
      <c r="AJ108" s="169"/>
      <c r="AK108" s="169"/>
    </row>
    <row r="109" spans="1:245" ht="30.75" customHeight="1">
      <c r="A109" s="148"/>
      <c r="B109" s="375" t="str">
        <f>'MCC_2019-2020'!C113</f>
        <v>Littérature et arts</v>
      </c>
      <c r="C109" s="450" t="str">
        <f>'MCC_2019-2020'!D113</f>
        <v>LOL3G61</v>
      </c>
      <c r="D109" s="376" t="s">
        <v>115</v>
      </c>
      <c r="E109" s="376" t="s">
        <v>126</v>
      </c>
      <c r="F109" s="423"/>
      <c r="G109" s="153"/>
      <c r="H109" s="451" t="s">
        <v>39</v>
      </c>
      <c r="I109" s="451" t="s">
        <v>39</v>
      </c>
      <c r="J109" s="377"/>
      <c r="K109" s="156">
        <v>40</v>
      </c>
      <c r="L109" s="156">
        <v>40</v>
      </c>
      <c r="M109" s="156">
        <f t="shared" si="97"/>
        <v>100</v>
      </c>
      <c r="N109" s="378">
        <f>'MCC_2019-2020'!N113</f>
        <v>0</v>
      </c>
      <c r="O109" s="379">
        <f>'MCC_2019-2020'!O113</f>
        <v>18</v>
      </c>
      <c r="P109" s="159">
        <f>'MCC_2019-2020'!P113</f>
        <v>0</v>
      </c>
      <c r="Q109" s="189">
        <f t="shared" si="98"/>
        <v>18</v>
      </c>
      <c r="R109" s="161">
        <v>1.5</v>
      </c>
      <c r="S109" s="162">
        <v>1</v>
      </c>
      <c r="T109" s="162">
        <f t="shared" si="99"/>
        <v>0</v>
      </c>
      <c r="U109" s="164">
        <f t="shared" si="100"/>
        <v>0</v>
      </c>
      <c r="V109" s="212">
        <f t="shared" si="101"/>
        <v>0</v>
      </c>
      <c r="W109" s="162">
        <v>1</v>
      </c>
      <c r="X109" s="163">
        <v>1</v>
      </c>
      <c r="Y109" s="162">
        <f t="shared" si="102"/>
        <v>18</v>
      </c>
      <c r="Z109" s="164">
        <f t="shared" si="103"/>
        <v>18</v>
      </c>
      <c r="AA109" s="164">
        <f t="shared" si="104"/>
        <v>18</v>
      </c>
      <c r="AB109" s="162"/>
      <c r="AC109" s="163"/>
      <c r="AD109" s="80"/>
      <c r="AE109" s="167"/>
      <c r="AF109" s="167"/>
      <c r="AG109" s="168"/>
      <c r="AH109" s="380"/>
      <c r="AI109" s="80"/>
      <c r="AJ109" s="169"/>
      <c r="AK109" s="169"/>
    </row>
    <row r="110" spans="1:245" ht="30.75" customHeight="1">
      <c r="A110" s="148"/>
      <c r="B110" s="375" t="str">
        <f>'MCC_2019-2020'!C114</f>
        <v>Rhétorique</v>
      </c>
      <c r="C110" s="450" t="str">
        <f>'MCC_2019-2020'!D114</f>
        <v>LOL3G61</v>
      </c>
      <c r="D110" s="376" t="s">
        <v>115</v>
      </c>
      <c r="E110" s="376" t="s">
        <v>127</v>
      </c>
      <c r="F110" s="152"/>
      <c r="G110" s="153"/>
      <c r="H110" s="451" t="s">
        <v>39</v>
      </c>
      <c r="I110" s="451" t="s">
        <v>39</v>
      </c>
      <c r="J110" s="377" t="s">
        <v>197</v>
      </c>
      <c r="K110" s="156">
        <v>40</v>
      </c>
      <c r="L110" s="156">
        <v>40</v>
      </c>
      <c r="M110" s="156">
        <f t="shared" si="97"/>
        <v>100</v>
      </c>
      <c r="N110" s="378">
        <f>'MCC_2019-2020'!N114</f>
        <v>0</v>
      </c>
      <c r="O110" s="379">
        <f>'MCC_2019-2020'!O114</f>
        <v>18</v>
      </c>
      <c r="P110" s="159">
        <f>'MCC_2019-2020'!P114</f>
        <v>0</v>
      </c>
      <c r="Q110" s="189">
        <f t="shared" si="98"/>
        <v>18</v>
      </c>
      <c r="R110" s="161">
        <v>1.5</v>
      </c>
      <c r="S110" s="162">
        <v>1</v>
      </c>
      <c r="T110" s="162">
        <f t="shared" si="99"/>
        <v>0</v>
      </c>
      <c r="U110" s="164">
        <f t="shared" si="100"/>
        <v>0</v>
      </c>
      <c r="V110" s="212">
        <f t="shared" si="101"/>
        <v>0</v>
      </c>
      <c r="W110" s="162">
        <v>1</v>
      </c>
      <c r="X110" s="163">
        <v>1</v>
      </c>
      <c r="Y110" s="162">
        <f t="shared" si="102"/>
        <v>18</v>
      </c>
      <c r="Z110" s="164">
        <f t="shared" si="103"/>
        <v>18</v>
      </c>
      <c r="AA110" s="164">
        <f t="shared" si="104"/>
        <v>18</v>
      </c>
      <c r="AB110" s="162"/>
      <c r="AC110" s="163"/>
      <c r="AD110" s="80"/>
      <c r="AE110" s="167"/>
      <c r="AF110" s="167"/>
      <c r="AG110" s="168"/>
      <c r="AH110" s="380"/>
      <c r="AI110" s="80"/>
      <c r="AJ110" s="169"/>
      <c r="AK110" s="169"/>
    </row>
    <row r="111" spans="1:245" ht="30.75" customHeight="1">
      <c r="A111" s="148"/>
      <c r="B111" s="375" t="str">
        <f>'MCC_2019-2020'!C115</f>
        <v>Approche linguistique du texte littéraire</v>
      </c>
      <c r="C111" s="450" t="str">
        <f>'MCC_2019-2020'!D115</f>
        <v>LOL3G41</v>
      </c>
      <c r="D111" s="376" t="s">
        <v>115</v>
      </c>
      <c r="E111" s="376"/>
      <c r="F111" s="152"/>
      <c r="G111" s="153"/>
      <c r="H111" s="451" t="s">
        <v>80</v>
      </c>
      <c r="I111" s="451" t="s">
        <v>80</v>
      </c>
      <c r="J111" s="377" t="s">
        <v>203</v>
      </c>
      <c r="K111" s="156">
        <v>40</v>
      </c>
      <c r="L111" s="156">
        <v>40</v>
      </c>
      <c r="M111" s="156">
        <f t="shared" si="97"/>
        <v>100</v>
      </c>
      <c r="N111" s="378">
        <f>'MCC_2019-2020'!N115</f>
        <v>0</v>
      </c>
      <c r="O111" s="379">
        <f>'MCC_2019-2020'!O115</f>
        <v>24</v>
      </c>
      <c r="P111" s="159">
        <f>'MCC_2019-2020'!P115</f>
        <v>0</v>
      </c>
      <c r="Q111" s="189">
        <f t="shared" si="98"/>
        <v>24</v>
      </c>
      <c r="R111" s="161">
        <v>1.5</v>
      </c>
      <c r="S111" s="162">
        <v>1</v>
      </c>
      <c r="T111" s="162">
        <f t="shared" si="99"/>
        <v>0</v>
      </c>
      <c r="U111" s="164">
        <f t="shared" si="100"/>
        <v>0</v>
      </c>
      <c r="V111" s="212">
        <f t="shared" si="101"/>
        <v>0</v>
      </c>
      <c r="W111" s="162">
        <v>1</v>
      </c>
      <c r="X111" s="163">
        <v>1</v>
      </c>
      <c r="Y111" s="162">
        <f t="shared" si="102"/>
        <v>24</v>
      </c>
      <c r="Z111" s="164">
        <f t="shared" si="103"/>
        <v>24</v>
      </c>
      <c r="AA111" s="164">
        <f t="shared" si="104"/>
        <v>24</v>
      </c>
      <c r="AB111" s="162"/>
      <c r="AC111" s="163"/>
      <c r="AD111" s="80"/>
      <c r="AE111" s="167"/>
      <c r="AF111" s="167"/>
      <c r="AG111" s="168"/>
      <c r="AH111" s="380"/>
      <c r="AI111" s="80"/>
      <c r="AJ111" s="169"/>
      <c r="AK111" s="169"/>
    </row>
    <row r="112" spans="1:245" ht="30.75" customHeight="1">
      <c r="A112" s="148"/>
      <c r="B112" s="375" t="str">
        <f>'MCC_2019-2020'!C116</f>
        <v>Poétique des textes</v>
      </c>
      <c r="C112" s="450">
        <f>'MCC_2019-2020'!D116</f>
        <v>0</v>
      </c>
      <c r="D112" s="376" t="s">
        <v>115</v>
      </c>
      <c r="E112" s="376"/>
      <c r="F112" s="152"/>
      <c r="G112" s="153"/>
      <c r="H112" s="451" t="s">
        <v>80</v>
      </c>
      <c r="I112" s="451" t="s">
        <v>80</v>
      </c>
      <c r="J112" s="377" t="s">
        <v>197</v>
      </c>
      <c r="K112" s="156">
        <v>40</v>
      </c>
      <c r="L112" s="156">
        <v>40</v>
      </c>
      <c r="M112" s="156">
        <f t="shared" si="97"/>
        <v>100</v>
      </c>
      <c r="N112" s="378">
        <f>'MCC_2019-2020'!N116</f>
        <v>0</v>
      </c>
      <c r="O112" s="379">
        <f>'MCC_2019-2020'!O116</f>
        <v>24</v>
      </c>
      <c r="P112" s="159">
        <f>'MCC_2019-2020'!P116</f>
        <v>0</v>
      </c>
      <c r="Q112" s="189">
        <f t="shared" si="98"/>
        <v>24</v>
      </c>
      <c r="R112" s="161">
        <v>1.5</v>
      </c>
      <c r="S112" s="162">
        <v>1</v>
      </c>
      <c r="T112" s="162">
        <f t="shared" si="99"/>
        <v>0</v>
      </c>
      <c r="U112" s="164">
        <f t="shared" si="100"/>
        <v>0</v>
      </c>
      <c r="V112" s="212">
        <f t="shared" si="101"/>
        <v>0</v>
      </c>
      <c r="W112" s="162">
        <v>1</v>
      </c>
      <c r="X112" s="163">
        <v>1</v>
      </c>
      <c r="Y112" s="162">
        <f t="shared" si="102"/>
        <v>24</v>
      </c>
      <c r="Z112" s="164">
        <f t="shared" si="103"/>
        <v>24</v>
      </c>
      <c r="AA112" s="164">
        <f t="shared" si="104"/>
        <v>24</v>
      </c>
      <c r="AB112" s="162"/>
      <c r="AC112" s="163"/>
      <c r="AD112" s="80"/>
      <c r="AE112" s="167"/>
      <c r="AF112" s="167"/>
      <c r="AG112" s="168"/>
      <c r="AH112" s="380"/>
      <c r="AI112" s="80"/>
      <c r="AJ112" s="169"/>
      <c r="AK112" s="169"/>
    </row>
    <row r="113" spans="1:37" ht="30.75" customHeight="1">
      <c r="A113" s="148"/>
      <c r="B113" s="375" t="str">
        <f>'MCC_2019-2020'!C129</f>
        <v>Choix UE  Ouverture Intégrée LLSH S4 Orléans</v>
      </c>
      <c r="C113" s="450" t="str">
        <f>'MCC_2019-2020'!D129</f>
        <v>PAV4UL01</v>
      </c>
      <c r="D113" s="376"/>
      <c r="E113" s="376" t="s">
        <v>116</v>
      </c>
      <c r="F113" s="152"/>
      <c r="G113" s="153"/>
      <c r="H113" s="451" t="s">
        <v>39</v>
      </c>
      <c r="I113" s="451" t="s">
        <v>39</v>
      </c>
      <c r="J113" s="377"/>
      <c r="K113" s="156">
        <v>40</v>
      </c>
      <c r="L113" s="156">
        <v>40</v>
      </c>
      <c r="M113" s="156">
        <f t="shared" si="97"/>
        <v>100</v>
      </c>
      <c r="N113" s="378">
        <f>'MCC_2019-2020'!N129</f>
        <v>15</v>
      </c>
      <c r="O113" s="379">
        <f>'MCC_2019-2020'!O129</f>
        <v>0</v>
      </c>
      <c r="P113" s="159">
        <f>'MCC_2019-2020'!P129</f>
        <v>0</v>
      </c>
      <c r="Q113" s="381"/>
      <c r="R113" s="161">
        <v>1.5</v>
      </c>
      <c r="S113" s="162">
        <v>1</v>
      </c>
      <c r="T113" s="162">
        <f t="shared" si="99"/>
        <v>15</v>
      </c>
      <c r="U113" s="164">
        <f t="shared" si="100"/>
        <v>22.5</v>
      </c>
      <c r="V113" s="212">
        <f t="shared" si="101"/>
        <v>22.5</v>
      </c>
      <c r="W113" s="162"/>
      <c r="X113" s="163"/>
      <c r="Y113" s="162"/>
      <c r="Z113" s="164"/>
      <c r="AA113" s="164"/>
      <c r="AB113" s="162"/>
      <c r="AC113" s="163"/>
      <c r="AD113" s="80"/>
      <c r="AE113" s="167"/>
      <c r="AF113" s="167"/>
      <c r="AG113" s="168"/>
      <c r="AH113" s="380"/>
      <c r="AI113" s="80"/>
      <c r="AJ113" s="169"/>
      <c r="AK113" s="169"/>
    </row>
    <row r="114" spans="1:37" ht="30.75" customHeight="1">
      <c r="A114" s="385"/>
      <c r="B114" s="386" t="str">
        <f>'MCC_2019-2020'!C125</f>
        <v>Choix langue vivante S4</v>
      </c>
      <c r="C114" s="452">
        <f>'MCC_2019-2020'!D125</f>
        <v>0</v>
      </c>
      <c r="D114" s="388" t="s">
        <v>115</v>
      </c>
      <c r="E114" s="388"/>
      <c r="F114" s="389"/>
      <c r="G114" s="390"/>
      <c r="H114" s="453"/>
      <c r="I114" s="453"/>
      <c r="J114" s="391"/>
      <c r="K114" s="392"/>
      <c r="L114" s="392"/>
      <c r="M114" s="393"/>
      <c r="N114" s="394"/>
      <c r="O114" s="395"/>
      <c r="P114" s="397"/>
      <c r="Q114" s="398"/>
      <c r="R114" s="399"/>
      <c r="S114" s="400"/>
      <c r="T114" s="400"/>
      <c r="U114" s="401"/>
      <c r="V114" s="402"/>
      <c r="W114" s="400"/>
      <c r="X114" s="398"/>
      <c r="Y114" s="400"/>
      <c r="Z114" s="401"/>
      <c r="AA114" s="401"/>
      <c r="AB114" s="400"/>
      <c r="AC114" s="398"/>
      <c r="AD114" s="406"/>
      <c r="AE114" s="403"/>
      <c r="AF114" s="403"/>
      <c r="AG114" s="404"/>
      <c r="AH114" s="405"/>
      <c r="AI114" s="406"/>
      <c r="AJ114" s="407"/>
      <c r="AK114" s="407"/>
    </row>
    <row r="115" spans="1:37" ht="30.75" customHeight="1">
      <c r="A115" s="148"/>
      <c r="B115" s="375" t="str">
        <f>'MCC_2019-2020'!C127</f>
        <v>Anglais S4</v>
      </c>
      <c r="C115" s="450" t="str">
        <f>'MCC_2019-2020'!D127</f>
        <v>LOL4DH40
LOL4E4B
LOL4G8B
LOL4H5B</v>
      </c>
      <c r="D115" s="376"/>
      <c r="E115" s="376"/>
      <c r="F115" s="423"/>
      <c r="G115" s="153"/>
      <c r="H115" s="451" t="s">
        <v>39</v>
      </c>
      <c r="I115" s="451" t="s">
        <v>39</v>
      </c>
      <c r="J115" s="377" t="s">
        <v>199</v>
      </c>
      <c r="K115" s="156">
        <v>35</v>
      </c>
      <c r="L115" s="156">
        <v>35</v>
      </c>
      <c r="M115" s="156">
        <f t="shared" si="97"/>
        <v>100</v>
      </c>
      <c r="N115" s="378">
        <f>'MCC_2019-2020'!N127</f>
        <v>0</v>
      </c>
      <c r="O115" s="379">
        <f>'MCC_2019-2020'!O127</f>
        <v>18</v>
      </c>
      <c r="P115" s="159">
        <f>'MCC_2019-2020'!P127</f>
        <v>0</v>
      </c>
      <c r="Q115" s="189">
        <f t="shared" si="98"/>
        <v>18</v>
      </c>
      <c r="R115" s="161">
        <v>1.5</v>
      </c>
      <c r="S115" s="162">
        <v>1</v>
      </c>
      <c r="T115" s="162">
        <f>SUM(N115)</f>
        <v>0</v>
      </c>
      <c r="U115" s="164">
        <f t="shared" si="100"/>
        <v>0</v>
      </c>
      <c r="V115" s="212">
        <f>U115*M115%</f>
        <v>0</v>
      </c>
      <c r="W115" s="162">
        <v>1</v>
      </c>
      <c r="X115" s="163">
        <v>1</v>
      </c>
      <c r="Y115" s="162">
        <f>SUM(O115)</f>
        <v>18</v>
      </c>
      <c r="Z115" s="164">
        <f t="shared" si="103"/>
        <v>18</v>
      </c>
      <c r="AA115" s="164">
        <f>Z115*M115%</f>
        <v>18</v>
      </c>
      <c r="AB115" s="162"/>
      <c r="AC115" s="163"/>
      <c r="AD115" s="80"/>
      <c r="AE115" s="167"/>
      <c r="AF115" s="167"/>
      <c r="AG115" s="168"/>
      <c r="AH115" s="380"/>
      <c r="AI115" s="80"/>
      <c r="AJ115" s="169"/>
      <c r="AK115" s="169"/>
    </row>
    <row r="116" spans="1:37" ht="30.75" customHeight="1">
      <c r="A116" s="148"/>
      <c r="B116" s="375" t="str">
        <f>'MCC_2019-2020'!C128</f>
        <v>Espagnol S4</v>
      </c>
      <c r="C116" s="450" t="str">
        <f>'MCC_2019-2020'!D128</f>
        <v>LOL4B6B
LOL4D6C
LOL4DH42
LOL4E4C
LOL4G8C
LOL4H5C</v>
      </c>
      <c r="D116" s="376"/>
      <c r="E116" s="376" t="s">
        <v>117</v>
      </c>
      <c r="F116" s="423"/>
      <c r="G116" s="153"/>
      <c r="H116" s="451" t="s">
        <v>39</v>
      </c>
      <c r="I116" s="451" t="s">
        <v>39</v>
      </c>
      <c r="J116" s="377" t="s">
        <v>200</v>
      </c>
      <c r="K116" s="156">
        <v>4</v>
      </c>
      <c r="L116" s="156">
        <v>16</v>
      </c>
      <c r="M116" s="156">
        <f t="shared" si="97"/>
        <v>25</v>
      </c>
      <c r="N116" s="378">
        <f>'MCC_2019-2020'!N128</f>
        <v>0</v>
      </c>
      <c r="O116" s="379">
        <f>'MCC_2019-2020'!O128</f>
        <v>18</v>
      </c>
      <c r="P116" s="159">
        <f>'MCC_2019-2020'!P128</f>
        <v>0</v>
      </c>
      <c r="Q116" s="189">
        <f t="shared" si="98"/>
        <v>4.5</v>
      </c>
      <c r="R116" s="161">
        <v>1.5</v>
      </c>
      <c r="S116" s="162">
        <v>1</v>
      </c>
      <c r="T116" s="162">
        <f>SUM(N116)</f>
        <v>0</v>
      </c>
      <c r="U116" s="164">
        <f t="shared" si="100"/>
        <v>0</v>
      </c>
      <c r="V116" s="212">
        <f>U116*M116%</f>
        <v>0</v>
      </c>
      <c r="W116" s="162">
        <v>1</v>
      </c>
      <c r="X116" s="163">
        <v>1</v>
      </c>
      <c r="Y116" s="162">
        <f>SUM(O116)</f>
        <v>18</v>
      </c>
      <c r="Z116" s="164">
        <f t="shared" si="103"/>
        <v>18</v>
      </c>
      <c r="AA116" s="164">
        <f>Z116*M116%</f>
        <v>4.5</v>
      </c>
      <c r="AB116" s="162"/>
      <c r="AC116" s="163"/>
      <c r="AD116" s="80"/>
      <c r="AE116" s="167"/>
      <c r="AF116" s="167"/>
      <c r="AG116" s="168"/>
      <c r="AH116" s="380"/>
      <c r="AI116" s="80"/>
      <c r="AJ116" s="169"/>
      <c r="AK116" s="169"/>
    </row>
    <row r="117" spans="1:37" ht="30.75" customHeight="1">
      <c r="A117" s="148"/>
      <c r="B117" s="375" t="str">
        <f>'MCC_2019-2020'!C126</f>
        <v>Allemand S4</v>
      </c>
      <c r="C117" s="450" t="str">
        <f>'MCC_2019-2020'!D126</f>
        <v>LOL4B6A
LOL4C6C
LOL4D6A
LOL4DH41
LOL4E4A
LOL4G8A
LOL4H5A</v>
      </c>
      <c r="D117" s="376"/>
      <c r="E117" s="376" t="s">
        <v>117</v>
      </c>
      <c r="F117" s="423"/>
      <c r="G117" s="153"/>
      <c r="H117" s="451" t="s">
        <v>39</v>
      </c>
      <c r="I117" s="451" t="s">
        <v>39</v>
      </c>
      <c r="J117" s="377" t="s">
        <v>201</v>
      </c>
      <c r="K117" s="156">
        <v>0</v>
      </c>
      <c r="L117" s="156">
        <v>71</v>
      </c>
      <c r="M117" s="156">
        <f t="shared" si="97"/>
        <v>0</v>
      </c>
      <c r="N117" s="378">
        <f>'MCC_2019-2020'!N126</f>
        <v>0</v>
      </c>
      <c r="O117" s="379">
        <f>'MCC_2019-2020'!O126</f>
        <v>18</v>
      </c>
      <c r="P117" s="159">
        <f>'MCC_2019-2020'!P126</f>
        <v>0</v>
      </c>
      <c r="Q117" s="189">
        <f t="shared" si="98"/>
        <v>0</v>
      </c>
      <c r="R117" s="161">
        <v>1.5</v>
      </c>
      <c r="S117" s="162">
        <v>1</v>
      </c>
      <c r="T117" s="162">
        <f>SUM(N117)</f>
        <v>0</v>
      </c>
      <c r="U117" s="164">
        <f t="shared" si="100"/>
        <v>0</v>
      </c>
      <c r="V117" s="212">
        <f>U117*M117%</f>
        <v>0</v>
      </c>
      <c r="W117" s="162">
        <v>1</v>
      </c>
      <c r="X117" s="163">
        <v>2</v>
      </c>
      <c r="Y117" s="162">
        <f>SUM(O117)</f>
        <v>18</v>
      </c>
      <c r="Z117" s="164">
        <f t="shared" si="103"/>
        <v>36</v>
      </c>
      <c r="AA117" s="164">
        <f>Z117*M117%</f>
        <v>0</v>
      </c>
      <c r="AB117" s="162"/>
      <c r="AC117" s="163"/>
      <c r="AD117" s="80"/>
      <c r="AE117" s="167"/>
      <c r="AF117" s="167"/>
      <c r="AG117" s="168"/>
      <c r="AH117" s="380"/>
      <c r="AI117" s="80"/>
      <c r="AJ117" s="169"/>
      <c r="AK117" s="169"/>
    </row>
    <row r="118" spans="1:37" ht="30.75" customHeight="1">
      <c r="A118" s="392"/>
      <c r="B118" s="386" t="str">
        <f>'MCC_2019-2020'!C117</f>
        <v>Choix UE spécialisation 1 S4  (1 UE au choix)</v>
      </c>
      <c r="C118" s="452">
        <f>'MCC_2019-2020'!D117</f>
        <v>0</v>
      </c>
      <c r="D118" s="388" t="s">
        <v>118</v>
      </c>
      <c r="E118" s="388"/>
      <c r="F118" s="389"/>
      <c r="G118" s="390"/>
      <c r="H118" s="453"/>
      <c r="I118" s="453"/>
      <c r="J118" s="391"/>
      <c r="K118" s="392"/>
      <c r="L118" s="392"/>
      <c r="M118" s="393"/>
      <c r="N118" s="394"/>
      <c r="O118" s="395"/>
      <c r="P118" s="397"/>
      <c r="Q118" s="381"/>
      <c r="R118" s="399"/>
      <c r="S118" s="400"/>
      <c r="T118" s="400"/>
      <c r="U118" s="401"/>
      <c r="V118" s="402"/>
      <c r="W118" s="400"/>
      <c r="X118" s="398"/>
      <c r="Y118" s="400"/>
      <c r="Z118" s="401"/>
      <c r="AA118" s="401"/>
      <c r="AB118" s="400"/>
      <c r="AC118" s="398"/>
      <c r="AD118" s="406"/>
      <c r="AE118" s="403"/>
      <c r="AF118" s="403"/>
      <c r="AG118" s="404"/>
      <c r="AH118" s="405"/>
      <c r="AI118" s="406"/>
      <c r="AJ118" s="407"/>
      <c r="AK118" s="407"/>
    </row>
    <row r="119" spans="1:37" ht="30.75" customHeight="1">
      <c r="A119" s="454"/>
      <c r="B119" s="375" t="str">
        <f>'MCC_2019-2020'!C118</f>
        <v>Langue et littérature anciennes 2</v>
      </c>
      <c r="C119" s="450" t="str">
        <f>'MCC_2019-2020'!D118</f>
        <v>LLA4G7A</v>
      </c>
      <c r="D119" s="376"/>
      <c r="E119" s="376"/>
      <c r="F119" s="152"/>
      <c r="G119" s="153"/>
      <c r="H119" s="451" t="s">
        <v>80</v>
      </c>
      <c r="I119" s="451" t="s">
        <v>80</v>
      </c>
      <c r="J119" s="377" t="s">
        <v>202</v>
      </c>
      <c r="K119" s="415">
        <v>40</v>
      </c>
      <c r="L119" s="415">
        <v>40</v>
      </c>
      <c r="M119" s="415">
        <f t="shared" si="97"/>
        <v>100</v>
      </c>
      <c r="N119" s="378">
        <f>'MCC_2019-2020'!N118</f>
        <v>0</v>
      </c>
      <c r="O119" s="379">
        <f>'MCC_2019-2020'!O118</f>
        <v>24</v>
      </c>
      <c r="P119" s="159">
        <f>'MCC_2019-2020'!P118</f>
        <v>0</v>
      </c>
      <c r="Q119" s="189">
        <f t="shared" si="98"/>
        <v>24</v>
      </c>
      <c r="R119" s="161">
        <v>1.5</v>
      </c>
      <c r="S119" s="162">
        <v>1</v>
      </c>
      <c r="T119" s="162">
        <f>SUM(N119)</f>
        <v>0</v>
      </c>
      <c r="U119" s="164">
        <f t="shared" si="100"/>
        <v>0</v>
      </c>
      <c r="V119" s="212">
        <f>U119*M119%</f>
        <v>0</v>
      </c>
      <c r="W119" s="162">
        <v>1</v>
      </c>
      <c r="X119" s="163">
        <v>1</v>
      </c>
      <c r="Y119" s="162">
        <f>SUM(O119)</f>
        <v>24</v>
      </c>
      <c r="Z119" s="164">
        <f t="shared" si="103"/>
        <v>24</v>
      </c>
      <c r="AA119" s="164">
        <f>Z119*M119%</f>
        <v>24</v>
      </c>
      <c r="AB119" s="162"/>
      <c r="AC119" s="163"/>
      <c r="AD119" s="80"/>
      <c r="AE119" s="167"/>
      <c r="AF119" s="167"/>
      <c r="AG119" s="168"/>
      <c r="AH119" s="380"/>
      <c r="AI119" s="80"/>
      <c r="AJ119" s="169"/>
      <c r="AK119" s="169"/>
    </row>
    <row r="120" spans="1:37" ht="30.75" customHeight="1">
      <c r="A120" s="454"/>
      <c r="B120" s="375" t="str">
        <f>'MCC_2019-2020'!C119</f>
        <v>Bibliothèques: histoire et pratiques (CM)</v>
      </c>
      <c r="C120" s="450" t="str">
        <f>'MCC_2019-2020'!D119</f>
        <v>LOL4G5B</v>
      </c>
      <c r="D120" s="376"/>
      <c r="E120" s="376" t="s">
        <v>126</v>
      </c>
      <c r="F120" s="152"/>
      <c r="G120" s="153"/>
      <c r="H120" s="451" t="s">
        <v>80</v>
      </c>
      <c r="I120" s="451" t="s">
        <v>80</v>
      </c>
      <c r="J120" s="377"/>
      <c r="K120" s="415">
        <v>16</v>
      </c>
      <c r="L120" s="415">
        <v>53</v>
      </c>
      <c r="M120" s="415">
        <f t="shared" si="97"/>
        <v>30.188679245283019</v>
      </c>
      <c r="N120" s="378">
        <f>'MCC_2019-2020'!N119</f>
        <v>18</v>
      </c>
      <c r="O120" s="379">
        <f>'MCC_2019-2020'!O119</f>
        <v>0</v>
      </c>
      <c r="P120" s="159">
        <f>'MCC_2019-2020'!P119</f>
        <v>0</v>
      </c>
      <c r="Q120" s="189">
        <f t="shared" si="98"/>
        <v>8.1509433962264151</v>
      </c>
      <c r="R120" s="161">
        <v>1.5</v>
      </c>
      <c r="S120" s="162">
        <v>1</v>
      </c>
      <c r="T120" s="162">
        <f>SUM(N120)</f>
        <v>18</v>
      </c>
      <c r="U120" s="164">
        <f t="shared" si="100"/>
        <v>27</v>
      </c>
      <c r="V120" s="212">
        <f>U120*M120%</f>
        <v>8.1509433962264151</v>
      </c>
      <c r="W120" s="162"/>
      <c r="X120" s="163"/>
      <c r="Y120" s="162"/>
      <c r="Z120" s="164"/>
      <c r="AA120" s="164"/>
      <c r="AB120" s="162"/>
      <c r="AC120" s="163"/>
      <c r="AD120" s="80"/>
      <c r="AE120" s="167"/>
      <c r="AF120" s="167"/>
      <c r="AG120" s="168"/>
      <c r="AH120" s="380"/>
      <c r="AI120" s="80"/>
      <c r="AJ120" s="169"/>
      <c r="AK120" s="169"/>
    </row>
    <row r="121" spans="1:37" ht="30.75" customHeight="1">
      <c r="A121" s="392"/>
      <c r="B121" s="386" t="str">
        <f>'MCC_2019-2020'!C121</f>
        <v>Choix Période observation S4 (1 UE au choix)</v>
      </c>
      <c r="C121" s="452">
        <f>'MCC_2019-2020'!D121</f>
        <v>0</v>
      </c>
      <c r="D121" s="388" t="s">
        <v>118</v>
      </c>
      <c r="E121" s="388"/>
      <c r="F121" s="425"/>
      <c r="G121" s="390"/>
      <c r="H121" s="453"/>
      <c r="I121" s="453"/>
      <c r="J121" s="391"/>
      <c r="K121" s="392"/>
      <c r="L121" s="392"/>
      <c r="M121" s="392"/>
      <c r="N121" s="394"/>
      <c r="O121" s="395"/>
      <c r="P121" s="397"/>
      <c r="Q121" s="381"/>
      <c r="R121" s="399"/>
      <c r="S121" s="400"/>
      <c r="T121" s="400"/>
      <c r="U121" s="401"/>
      <c r="V121" s="401"/>
      <c r="W121" s="400"/>
      <c r="X121" s="398"/>
      <c r="Y121" s="400"/>
      <c r="Z121" s="401"/>
      <c r="AA121" s="401"/>
      <c r="AB121" s="400"/>
      <c r="AC121" s="398"/>
      <c r="AD121" s="406"/>
      <c r="AE121" s="406"/>
      <c r="AF121" s="406"/>
      <c r="AG121" s="406"/>
      <c r="AH121" s="405"/>
      <c r="AI121" s="406"/>
      <c r="AJ121" s="455"/>
      <c r="AK121" s="455"/>
    </row>
    <row r="122" spans="1:37" ht="30.75" customHeight="1">
      <c r="A122" s="148"/>
      <c r="B122" s="375" t="str">
        <f>'MCC_2019-2020'!C123</f>
        <v>Stage d'observation en milieu scolaire</v>
      </c>
      <c r="C122" s="450" t="str">
        <f>'MCC_2019-2020'!D123</f>
        <v>LOL4G6B</v>
      </c>
      <c r="D122" s="152"/>
      <c r="E122" s="376" t="s">
        <v>128</v>
      </c>
      <c r="F122" s="152"/>
      <c r="G122" s="153"/>
      <c r="H122" s="451" t="s">
        <v>80</v>
      </c>
      <c r="I122" s="451" t="s">
        <v>80</v>
      </c>
      <c r="J122" s="377"/>
      <c r="K122" s="156">
        <v>30</v>
      </c>
      <c r="L122" s="156">
        <v>57</v>
      </c>
      <c r="M122" s="156">
        <f t="shared" si="97"/>
        <v>52.631578947368418</v>
      </c>
      <c r="N122" s="378">
        <f>'MCC_2019-2020'!N123</f>
        <v>12</v>
      </c>
      <c r="O122" s="379">
        <f>'MCC_2019-2020'!O123</f>
        <v>0</v>
      </c>
      <c r="P122" s="159">
        <f>'MCC_2019-2020'!P123</f>
        <v>0</v>
      </c>
      <c r="Q122" s="189">
        <f t="shared" si="98"/>
        <v>9.473684210526315</v>
      </c>
      <c r="R122" s="161">
        <v>1.5</v>
      </c>
      <c r="S122" s="162">
        <v>1</v>
      </c>
      <c r="T122" s="162">
        <f>SUM(N122)</f>
        <v>12</v>
      </c>
      <c r="U122" s="164">
        <f t="shared" si="100"/>
        <v>18</v>
      </c>
      <c r="V122" s="212">
        <f>U122*M122%</f>
        <v>9.473684210526315</v>
      </c>
      <c r="W122" s="162">
        <v>1</v>
      </c>
      <c r="X122" s="163">
        <v>4</v>
      </c>
      <c r="Y122" s="162">
        <f>SUM(O122)</f>
        <v>0</v>
      </c>
      <c r="Z122" s="164">
        <f t="shared" si="103"/>
        <v>0</v>
      </c>
      <c r="AA122" s="164">
        <f>Z122*M122%</f>
        <v>0</v>
      </c>
      <c r="AB122" s="162"/>
      <c r="AC122" s="163"/>
      <c r="AD122" s="80"/>
      <c r="AE122" s="167"/>
      <c r="AF122" s="167"/>
      <c r="AG122" s="168"/>
      <c r="AH122" s="380"/>
      <c r="AI122" s="80"/>
      <c r="AJ122" s="169"/>
      <c r="AK122" s="169"/>
    </row>
    <row r="123" spans="1:37" ht="30.75" customHeight="1">
      <c r="A123" s="148"/>
      <c r="B123" s="456" t="str">
        <f>'MCC_2019-2020'!C122</f>
        <v>Période d'observation en institution culturelle (1/2h par étudiant)</v>
      </c>
      <c r="C123" s="450" t="str">
        <f>'MCC_2019-2020'!D122</f>
        <v>LOL4G6B</v>
      </c>
      <c r="D123" s="152"/>
      <c r="E123" s="152"/>
      <c r="F123" s="152"/>
      <c r="G123" s="153"/>
      <c r="H123" s="451" t="s">
        <v>80</v>
      </c>
      <c r="I123" s="451" t="s">
        <v>80</v>
      </c>
      <c r="J123" s="377"/>
      <c r="K123" s="156">
        <v>10</v>
      </c>
      <c r="L123" s="156">
        <v>10</v>
      </c>
      <c r="M123" s="156">
        <f t="shared" si="97"/>
        <v>100</v>
      </c>
      <c r="N123" s="378">
        <f>'MCC_2019-2020'!N122</f>
        <v>0</v>
      </c>
      <c r="O123" s="379">
        <f>'MCC_2019-2020'!O122</f>
        <v>0.5</v>
      </c>
      <c r="P123" s="159">
        <f>'MCC_2019-2020'!P122</f>
        <v>0</v>
      </c>
      <c r="Q123" s="189">
        <f t="shared" si="98"/>
        <v>5</v>
      </c>
      <c r="R123" s="161">
        <v>1.5</v>
      </c>
      <c r="S123" s="162">
        <v>1</v>
      </c>
      <c r="T123" s="162">
        <f>SUM(N123)</f>
        <v>0</v>
      </c>
      <c r="U123" s="164">
        <f t="shared" si="100"/>
        <v>0</v>
      </c>
      <c r="V123" s="212">
        <f>U123*M123%</f>
        <v>0</v>
      </c>
      <c r="W123" s="162">
        <v>1</v>
      </c>
      <c r="X123" s="163">
        <v>10</v>
      </c>
      <c r="Y123" s="162">
        <f>SUM(O123)</f>
        <v>0.5</v>
      </c>
      <c r="Z123" s="164">
        <f t="shared" si="103"/>
        <v>5</v>
      </c>
      <c r="AA123" s="164">
        <f>Z123*M123%</f>
        <v>5</v>
      </c>
      <c r="AB123" s="162"/>
      <c r="AC123" s="163"/>
      <c r="AD123" s="80"/>
      <c r="AE123" s="167"/>
      <c r="AF123" s="167"/>
      <c r="AG123" s="168"/>
      <c r="AH123" s="380"/>
      <c r="AI123" s="80"/>
      <c r="AJ123" s="169"/>
      <c r="AK123" s="169"/>
    </row>
    <row r="124" spans="1:37" ht="30.75" customHeight="1">
      <c r="A124" s="191"/>
      <c r="B124" s="192"/>
      <c r="C124" s="111"/>
      <c r="D124" s="111"/>
      <c r="E124" s="111"/>
      <c r="F124" s="111"/>
      <c r="G124" s="111"/>
      <c r="H124" s="111"/>
      <c r="I124" s="193" t="s">
        <v>18</v>
      </c>
      <c r="J124" s="430"/>
      <c r="K124" s="111"/>
      <c r="L124" s="111"/>
      <c r="M124" s="111"/>
      <c r="N124" s="111" t="e">
        <f>SUM(N107:N123)</f>
        <v>#REF!</v>
      </c>
      <c r="O124" s="111" t="e">
        <f>SUM(O107:O123)</f>
        <v>#REF!</v>
      </c>
      <c r="P124" s="111" t="e">
        <f>SUM(P107:P123)</f>
        <v>#REF!</v>
      </c>
      <c r="Q124" s="457" t="e">
        <f>SUM(Q107:Q123)</f>
        <v>#REF!</v>
      </c>
      <c r="R124" s="196"/>
      <c r="S124" s="197"/>
      <c r="T124" s="197"/>
      <c r="U124" s="198"/>
      <c r="V124" s="198"/>
      <c r="W124" s="197"/>
      <c r="X124" s="199"/>
      <c r="Y124" s="197"/>
      <c r="Z124" s="198"/>
      <c r="AA124" s="198"/>
      <c r="AB124" s="197"/>
      <c r="AC124" s="199"/>
      <c r="AD124" s="433"/>
      <c r="AE124" s="433"/>
      <c r="AF124" s="433"/>
      <c r="AG124" s="433"/>
      <c r="AH124" s="434"/>
      <c r="AI124" s="433"/>
      <c r="AJ124" s="435"/>
      <c r="AK124" s="435"/>
    </row>
    <row r="125" spans="1:37" ht="30.75" customHeight="1">
      <c r="A125" s="436"/>
      <c r="B125" s="114"/>
      <c r="C125" s="114"/>
      <c r="D125" s="114"/>
      <c r="E125" s="114"/>
      <c r="F125" s="114"/>
      <c r="G125" s="114"/>
      <c r="H125" s="114"/>
      <c r="I125" s="114"/>
      <c r="J125" s="114"/>
      <c r="K125" s="114"/>
      <c r="L125" s="114"/>
      <c r="M125" s="114"/>
      <c r="N125" s="114"/>
      <c r="O125" s="114"/>
      <c r="P125" s="114"/>
      <c r="Q125" s="437"/>
      <c r="R125" s="438"/>
      <c r="S125" s="440"/>
      <c r="T125" s="440"/>
      <c r="U125" s="441"/>
      <c r="V125" s="441"/>
      <c r="W125" s="440"/>
      <c r="X125" s="442"/>
      <c r="Y125" s="440"/>
      <c r="Z125" s="441"/>
      <c r="AA125" s="441"/>
      <c r="AB125" s="440"/>
      <c r="AC125" s="442"/>
      <c r="AD125" s="443"/>
      <c r="AE125" s="443"/>
      <c r="AF125" s="443"/>
      <c r="AG125" s="443"/>
      <c r="AH125" s="444"/>
      <c r="AI125" s="443"/>
      <c r="AJ125" s="445"/>
      <c r="AK125" s="445"/>
    </row>
    <row r="126" spans="1:37" ht="30.75" customHeight="1">
      <c r="A126" s="115"/>
      <c r="B126" s="458" t="str">
        <f>'MCC_2019-2020'!C132</f>
        <v>Semestre 5</v>
      </c>
      <c r="C126" s="115">
        <f>'MCC_2019-2020'!D132</f>
        <v>0</v>
      </c>
      <c r="D126" s="115"/>
      <c r="E126" s="115"/>
      <c r="F126" s="115"/>
      <c r="G126" s="115"/>
      <c r="H126" s="115"/>
      <c r="I126" s="115"/>
      <c r="J126" s="115"/>
      <c r="K126" s="459"/>
      <c r="L126" s="459"/>
      <c r="M126" s="459"/>
      <c r="N126" s="115"/>
      <c r="O126" s="115"/>
      <c r="P126" s="460"/>
      <c r="Q126" s="461"/>
      <c r="R126" s="462"/>
      <c r="S126" s="463"/>
      <c r="T126" s="463"/>
      <c r="U126" s="464"/>
      <c r="V126" s="464"/>
      <c r="W126" s="463"/>
      <c r="X126" s="465"/>
      <c r="Y126" s="463"/>
      <c r="Z126" s="464"/>
      <c r="AA126" s="464"/>
      <c r="AB126" s="463"/>
      <c r="AC126" s="465"/>
      <c r="AD126" s="466"/>
      <c r="AE126" s="466"/>
      <c r="AF126" s="466"/>
      <c r="AG126" s="466"/>
      <c r="AH126" s="467"/>
      <c r="AI126" s="466"/>
      <c r="AJ126" s="468"/>
      <c r="AK126" s="468"/>
    </row>
    <row r="127" spans="1:37" ht="30.75" customHeight="1">
      <c r="A127" s="281"/>
      <c r="B127" s="375" t="str">
        <f>'MCC_2019-2020'!C134</f>
        <v>Littérature de l'Âge classique</v>
      </c>
      <c r="C127" s="155" t="str">
        <f>'MCC_2019-2020'!D134</f>
        <v>LOL4G11</v>
      </c>
      <c r="D127" s="376" t="s">
        <v>115</v>
      </c>
      <c r="E127" s="152"/>
      <c r="F127" s="152"/>
      <c r="G127" s="153"/>
      <c r="H127" s="451" t="s">
        <v>38</v>
      </c>
      <c r="I127" s="451" t="s">
        <v>38</v>
      </c>
      <c r="J127" s="377" t="s">
        <v>197</v>
      </c>
      <c r="K127" s="156">
        <v>35</v>
      </c>
      <c r="L127" s="156">
        <v>35</v>
      </c>
      <c r="M127" s="156">
        <f t="shared" ref="M127:M150" si="105">(K127/L127)*100</f>
        <v>100</v>
      </c>
      <c r="N127" s="378">
        <f>'MCC_2019-2020'!N134</f>
        <v>18</v>
      </c>
      <c r="O127" s="379">
        <f>'MCC_2019-2020'!O134</f>
        <v>24</v>
      </c>
      <c r="P127" s="159">
        <f>'MCC_2019-2020'!P134</f>
        <v>0</v>
      </c>
      <c r="Q127" s="189">
        <f t="shared" ref="Q127:Q150" si="106">V127+AA127+AF127+AK127</f>
        <v>51</v>
      </c>
      <c r="R127" s="265">
        <v>1.5</v>
      </c>
      <c r="S127" s="70">
        <v>1</v>
      </c>
      <c r="T127" s="70">
        <f>SUM(N127)</f>
        <v>18</v>
      </c>
      <c r="U127" s="164">
        <f t="shared" ref="U127:U150" si="107">T127*R127</f>
        <v>27</v>
      </c>
      <c r="V127" s="212">
        <f>U127*M127%</f>
        <v>27</v>
      </c>
      <c r="W127" s="70">
        <v>1</v>
      </c>
      <c r="X127" s="160">
        <v>1</v>
      </c>
      <c r="Y127" s="70">
        <f>SUM(O127)</f>
        <v>24</v>
      </c>
      <c r="Z127" s="164">
        <f t="shared" ref="Z127:Z150" si="108">X127*Y127</f>
        <v>24</v>
      </c>
      <c r="AA127" s="164">
        <f>Z127*M127%</f>
        <v>24</v>
      </c>
      <c r="AB127" s="70"/>
      <c r="AC127" s="160"/>
      <c r="AD127" s="427"/>
      <c r="AE127" s="167"/>
      <c r="AF127" s="167"/>
      <c r="AG127" s="168"/>
      <c r="AH127" s="428"/>
      <c r="AI127" s="427"/>
      <c r="AJ127" s="169"/>
      <c r="AK127" s="169"/>
    </row>
    <row r="128" spans="1:37" ht="30.75" customHeight="1">
      <c r="A128" s="281"/>
      <c r="B128" s="375" t="str">
        <f>'MCC_2019-2020'!C135</f>
        <v>Genre 3: Théâtre - S5 Lettres</v>
      </c>
      <c r="C128" s="155">
        <f>'MCC_2019-2020'!D135</f>
        <v>0</v>
      </c>
      <c r="D128" s="376" t="s">
        <v>115</v>
      </c>
      <c r="E128" s="152"/>
      <c r="F128" s="152"/>
      <c r="G128" s="153"/>
      <c r="H128" s="451" t="s">
        <v>38</v>
      </c>
      <c r="I128" s="451" t="s">
        <v>38</v>
      </c>
      <c r="J128" s="377" t="s">
        <v>197</v>
      </c>
      <c r="K128" s="156">
        <v>35</v>
      </c>
      <c r="L128" s="156">
        <v>35</v>
      </c>
      <c r="M128" s="156">
        <f t="shared" si="105"/>
        <v>100</v>
      </c>
      <c r="N128" s="378">
        <f>'MCC_2019-2020'!N135</f>
        <v>18</v>
      </c>
      <c r="O128" s="379">
        <f>'MCC_2019-2020'!O135</f>
        <v>24</v>
      </c>
      <c r="P128" s="159">
        <f>'MCC_2019-2020'!P135</f>
        <v>0</v>
      </c>
      <c r="Q128" s="189">
        <f t="shared" si="106"/>
        <v>51</v>
      </c>
      <c r="R128" s="265">
        <v>1.5</v>
      </c>
      <c r="S128" s="70">
        <v>1</v>
      </c>
      <c r="T128" s="70">
        <f>SUM(N128)</f>
        <v>18</v>
      </c>
      <c r="U128" s="164">
        <f t="shared" si="107"/>
        <v>27</v>
      </c>
      <c r="V128" s="212">
        <f>U128*M128%</f>
        <v>27</v>
      </c>
      <c r="W128" s="70">
        <v>1</v>
      </c>
      <c r="X128" s="160">
        <v>1</v>
      </c>
      <c r="Y128" s="70">
        <f>SUM(O128)</f>
        <v>24</v>
      </c>
      <c r="Z128" s="164">
        <f t="shared" si="108"/>
        <v>24</v>
      </c>
      <c r="AA128" s="164">
        <f>Z128*M128%</f>
        <v>24</v>
      </c>
      <c r="AB128" s="70"/>
      <c r="AC128" s="160"/>
      <c r="AD128" s="427"/>
      <c r="AE128" s="167"/>
      <c r="AF128" s="167"/>
      <c r="AG128" s="168"/>
      <c r="AH128" s="428"/>
      <c r="AI128" s="427"/>
      <c r="AJ128" s="169"/>
      <c r="AK128" s="169"/>
    </row>
    <row r="129" spans="1:37" ht="30.75" customHeight="1">
      <c r="A129" s="281"/>
      <c r="B129" s="375" t="str">
        <f>'MCC_2019-2020'!C136</f>
        <v>Littérature comparée - S5 Lettres</v>
      </c>
      <c r="C129" s="155" t="str">
        <f>'MCC_2019-2020'!D136</f>
        <v>LOL5G20</v>
      </c>
      <c r="D129" s="376" t="s">
        <v>115</v>
      </c>
      <c r="E129" s="152"/>
      <c r="F129" s="152"/>
      <c r="G129" s="153"/>
      <c r="H129" s="451" t="s">
        <v>36</v>
      </c>
      <c r="I129" s="451" t="s">
        <v>36</v>
      </c>
      <c r="J129" s="377" t="s">
        <v>198</v>
      </c>
      <c r="K129" s="156">
        <v>35</v>
      </c>
      <c r="L129" s="156">
        <v>35</v>
      </c>
      <c r="M129" s="156">
        <f t="shared" si="105"/>
        <v>100</v>
      </c>
      <c r="N129" s="378">
        <f>'MCC_2019-2020'!N136</f>
        <v>12</v>
      </c>
      <c r="O129" s="379">
        <f>'MCC_2019-2020'!O136</f>
        <v>24</v>
      </c>
      <c r="P129" s="159">
        <f>'MCC_2019-2020'!P136</f>
        <v>0</v>
      </c>
      <c r="Q129" s="189">
        <f t="shared" si="106"/>
        <v>42</v>
      </c>
      <c r="R129" s="265">
        <v>1.5</v>
      </c>
      <c r="S129" s="70">
        <v>1</v>
      </c>
      <c r="T129" s="70">
        <f>SUM(N129)</f>
        <v>12</v>
      </c>
      <c r="U129" s="164">
        <f t="shared" si="107"/>
        <v>18</v>
      </c>
      <c r="V129" s="212">
        <f>U129*M129%</f>
        <v>18</v>
      </c>
      <c r="W129" s="70">
        <v>1</v>
      </c>
      <c r="X129" s="160">
        <v>1</v>
      </c>
      <c r="Y129" s="70">
        <f>SUM(O129)</f>
        <v>24</v>
      </c>
      <c r="Z129" s="164">
        <f t="shared" si="108"/>
        <v>24</v>
      </c>
      <c r="AA129" s="164">
        <f>Z129*M129%</f>
        <v>24</v>
      </c>
      <c r="AB129" s="70"/>
      <c r="AC129" s="160"/>
      <c r="AD129" s="427"/>
      <c r="AE129" s="167"/>
      <c r="AF129" s="167"/>
      <c r="AG129" s="168"/>
      <c r="AH129" s="428"/>
      <c r="AI129" s="427"/>
      <c r="AJ129" s="169"/>
      <c r="AK129" s="169"/>
    </row>
    <row r="130" spans="1:37" ht="30.75" customHeight="1">
      <c r="A130" s="281"/>
      <c r="B130" s="375" t="str">
        <f>'MCC_2019-2020'!C137</f>
        <v>Critique et théorie littéraires - S5 Lettres</v>
      </c>
      <c r="C130" s="155" t="str">
        <f>'MCC_2019-2020'!D137</f>
        <v>LOL4G30</v>
      </c>
      <c r="D130" s="376" t="s">
        <v>115</v>
      </c>
      <c r="E130" s="423"/>
      <c r="F130" s="423"/>
      <c r="G130" s="153"/>
      <c r="H130" s="451" t="s">
        <v>39</v>
      </c>
      <c r="I130" s="451" t="s">
        <v>39</v>
      </c>
      <c r="J130" s="377"/>
      <c r="K130" s="156">
        <v>35</v>
      </c>
      <c r="L130" s="156">
        <v>35</v>
      </c>
      <c r="M130" s="156">
        <f t="shared" si="105"/>
        <v>100</v>
      </c>
      <c r="N130" s="378">
        <f>'MCC_2019-2020'!N137</f>
        <v>0</v>
      </c>
      <c r="O130" s="379">
        <f>'MCC_2019-2020'!O137</f>
        <v>18</v>
      </c>
      <c r="P130" s="159">
        <f>'MCC_2019-2020'!P137</f>
        <v>0</v>
      </c>
      <c r="Q130" s="189">
        <f t="shared" si="106"/>
        <v>18</v>
      </c>
      <c r="R130" s="265">
        <v>1.5</v>
      </c>
      <c r="S130" s="70">
        <v>1</v>
      </c>
      <c r="T130" s="70">
        <f>SUM(N130)</f>
        <v>0</v>
      </c>
      <c r="U130" s="164">
        <f t="shared" si="107"/>
        <v>0</v>
      </c>
      <c r="V130" s="212">
        <f>U130*M130%</f>
        <v>0</v>
      </c>
      <c r="W130" s="70">
        <v>1</v>
      </c>
      <c r="X130" s="160">
        <v>1</v>
      </c>
      <c r="Y130" s="70">
        <f>SUM(O130)</f>
        <v>18</v>
      </c>
      <c r="Z130" s="164">
        <f t="shared" si="108"/>
        <v>18</v>
      </c>
      <c r="AA130" s="164">
        <f>Z130*M130%</f>
        <v>18</v>
      </c>
      <c r="AB130" s="70"/>
      <c r="AC130" s="160"/>
      <c r="AD130" s="427"/>
      <c r="AE130" s="167"/>
      <c r="AF130" s="167"/>
      <c r="AG130" s="168"/>
      <c r="AH130" s="428"/>
      <c r="AI130" s="427"/>
      <c r="AJ130" s="169"/>
      <c r="AK130" s="169"/>
    </row>
    <row r="131" spans="1:37" ht="30.75" customHeight="1">
      <c r="A131" s="385"/>
      <c r="B131" s="386" t="str">
        <f>'MCC_2019-2020'!C142</f>
        <v>Choix langue vivante S5</v>
      </c>
      <c r="C131" s="387">
        <f>'MCC_2019-2020'!D142</f>
        <v>0</v>
      </c>
      <c r="D131" s="388" t="s">
        <v>115</v>
      </c>
      <c r="E131" s="389"/>
      <c r="F131" s="389"/>
      <c r="G131" s="390"/>
      <c r="H131" s="453"/>
      <c r="I131" s="453"/>
      <c r="J131" s="391"/>
      <c r="K131" s="392"/>
      <c r="L131" s="392"/>
      <c r="M131" s="393"/>
      <c r="N131" s="394"/>
      <c r="O131" s="395"/>
      <c r="P131" s="397"/>
      <c r="Q131" s="398"/>
      <c r="R131" s="399"/>
      <c r="S131" s="400"/>
      <c r="T131" s="400"/>
      <c r="U131" s="401"/>
      <c r="V131" s="402"/>
      <c r="W131" s="400"/>
      <c r="X131" s="398"/>
      <c r="Y131" s="400"/>
      <c r="Z131" s="401"/>
      <c r="AA131" s="401"/>
      <c r="AB131" s="400"/>
      <c r="AC131" s="398"/>
      <c r="AD131" s="406"/>
      <c r="AE131" s="403"/>
      <c r="AF131" s="403"/>
      <c r="AG131" s="404"/>
      <c r="AH131" s="405"/>
      <c r="AI131" s="406"/>
      <c r="AJ131" s="407"/>
      <c r="AK131" s="407"/>
    </row>
    <row r="132" spans="1:37" ht="30.75" customHeight="1">
      <c r="A132" s="281"/>
      <c r="B132" s="375" t="str">
        <f>'MCC_2019-2020'!C144</f>
        <v>Anglais S5</v>
      </c>
      <c r="C132" s="155" t="str">
        <f>'MCC_2019-2020'!D144</f>
        <v>LOL5C4B
LOL5D6B
LOL5DH1A
LOL5E4B
LOL5G6B
LOL5H6B</v>
      </c>
      <c r="D132" s="152"/>
      <c r="E132" s="152"/>
      <c r="F132" s="423"/>
      <c r="G132" s="153"/>
      <c r="H132" s="451" t="s">
        <v>39</v>
      </c>
      <c r="I132" s="451" t="s">
        <v>39</v>
      </c>
      <c r="J132" s="377" t="s">
        <v>199</v>
      </c>
      <c r="K132" s="415">
        <v>28</v>
      </c>
      <c r="L132" s="415">
        <v>28</v>
      </c>
      <c r="M132" s="156">
        <f t="shared" si="105"/>
        <v>100</v>
      </c>
      <c r="N132" s="378">
        <f>'MCC_2019-2020'!N144</f>
        <v>0</v>
      </c>
      <c r="O132" s="379">
        <f>'MCC_2019-2020'!O144</f>
        <v>18</v>
      </c>
      <c r="P132" s="159">
        <f>'MCC_2019-2020'!P144</f>
        <v>0</v>
      </c>
      <c r="Q132" s="189">
        <f t="shared" si="106"/>
        <v>18</v>
      </c>
      <c r="R132" s="265"/>
      <c r="S132" s="70"/>
      <c r="T132" s="70"/>
      <c r="U132" s="164"/>
      <c r="V132" s="212"/>
      <c r="W132" s="70">
        <v>1</v>
      </c>
      <c r="X132" s="160">
        <v>1</v>
      </c>
      <c r="Y132" s="70">
        <f>SUM(O132)</f>
        <v>18</v>
      </c>
      <c r="Z132" s="164">
        <f t="shared" si="108"/>
        <v>18</v>
      </c>
      <c r="AA132" s="164">
        <f>Z132*M132%</f>
        <v>18</v>
      </c>
      <c r="AB132" s="70"/>
      <c r="AC132" s="160"/>
      <c r="AD132" s="427"/>
      <c r="AE132" s="167"/>
      <c r="AF132" s="167"/>
      <c r="AG132" s="168"/>
      <c r="AH132" s="428"/>
      <c r="AI132" s="427"/>
      <c r="AJ132" s="169"/>
      <c r="AK132" s="169"/>
    </row>
    <row r="133" spans="1:37" ht="30.75" customHeight="1">
      <c r="A133" s="281"/>
      <c r="B133" s="375" t="str">
        <f>'MCC_2019-2020'!C145</f>
        <v>Espagnol S5</v>
      </c>
      <c r="C133" s="155" t="str">
        <f>'MCC_2019-2020'!D145</f>
        <v>LLO5B5B
LOL5B5B
LOL5D6C
LOL5DH3A
LOL5E4C
LOL5G6C
LOL5H6C</v>
      </c>
      <c r="D133" s="152"/>
      <c r="E133" s="152"/>
      <c r="F133" s="423"/>
      <c r="G133" s="153"/>
      <c r="H133" s="451" t="s">
        <v>39</v>
      </c>
      <c r="I133" s="451" t="s">
        <v>39</v>
      </c>
      <c r="J133" s="377" t="s">
        <v>200</v>
      </c>
      <c r="K133" s="415">
        <v>6</v>
      </c>
      <c r="L133" s="415">
        <v>24</v>
      </c>
      <c r="M133" s="156">
        <f t="shared" si="105"/>
        <v>25</v>
      </c>
      <c r="N133" s="378">
        <f>'MCC_2019-2020'!N145</f>
        <v>0</v>
      </c>
      <c r="O133" s="379">
        <f>'MCC_2019-2020'!O145</f>
        <v>18</v>
      </c>
      <c r="P133" s="159">
        <f>'MCC_2019-2020'!P145</f>
        <v>0</v>
      </c>
      <c r="Q133" s="189">
        <f t="shared" si="106"/>
        <v>4.5</v>
      </c>
      <c r="R133" s="265"/>
      <c r="S133" s="70"/>
      <c r="T133" s="70"/>
      <c r="U133" s="164"/>
      <c r="V133" s="212"/>
      <c r="W133" s="70">
        <v>1</v>
      </c>
      <c r="X133" s="160">
        <v>1</v>
      </c>
      <c r="Y133" s="70">
        <f>SUM(O133)</f>
        <v>18</v>
      </c>
      <c r="Z133" s="164">
        <f t="shared" si="108"/>
        <v>18</v>
      </c>
      <c r="AA133" s="164">
        <f>Z133*M133%</f>
        <v>4.5</v>
      </c>
      <c r="AB133" s="70"/>
      <c r="AC133" s="160"/>
      <c r="AD133" s="427"/>
      <c r="AE133" s="167"/>
      <c r="AF133" s="167"/>
      <c r="AG133" s="168"/>
      <c r="AH133" s="428"/>
      <c r="AI133" s="427"/>
      <c r="AJ133" s="169"/>
      <c r="AK133" s="169"/>
    </row>
    <row r="134" spans="1:37" ht="30.75" customHeight="1">
      <c r="A134" s="281"/>
      <c r="B134" s="375" t="str">
        <f>'MCC_2019-2020'!C143</f>
        <v>Allemand S5</v>
      </c>
      <c r="C134" s="155" t="str">
        <f>'MCC_2019-2020'!D143</f>
        <v>LOL5B5A
LOL5C4A
LOL5D6A
LOL5DH2A
LOL5E4A
LOL5G6A
LOL5H6A</v>
      </c>
      <c r="D134" s="152"/>
      <c r="E134" s="152"/>
      <c r="F134" s="423"/>
      <c r="G134" s="153"/>
      <c r="H134" s="451" t="s">
        <v>39</v>
      </c>
      <c r="I134" s="451" t="s">
        <v>39</v>
      </c>
      <c r="J134" s="377" t="s">
        <v>201</v>
      </c>
      <c r="K134" s="156">
        <v>1</v>
      </c>
      <c r="L134" s="156">
        <v>101</v>
      </c>
      <c r="M134" s="156">
        <f t="shared" si="105"/>
        <v>0.99009900990099009</v>
      </c>
      <c r="N134" s="378">
        <f>'MCC_2019-2020'!N143</f>
        <v>0</v>
      </c>
      <c r="O134" s="379">
        <f>'MCC_2019-2020'!O143</f>
        <v>18</v>
      </c>
      <c r="P134" s="159">
        <f>'MCC_2019-2020'!P143</f>
        <v>0</v>
      </c>
      <c r="Q134" s="189">
        <f t="shared" si="106"/>
        <v>0.53465346534653468</v>
      </c>
      <c r="R134" s="265"/>
      <c r="S134" s="70"/>
      <c r="T134" s="70"/>
      <c r="U134" s="164"/>
      <c r="V134" s="212"/>
      <c r="W134" s="70">
        <v>1</v>
      </c>
      <c r="X134" s="160">
        <v>3</v>
      </c>
      <c r="Y134" s="70">
        <f>SUM(O134)</f>
        <v>18</v>
      </c>
      <c r="Z134" s="164">
        <f t="shared" si="108"/>
        <v>54</v>
      </c>
      <c r="AA134" s="164">
        <f>Z134*M134%</f>
        <v>0.53465346534653468</v>
      </c>
      <c r="AB134" s="70"/>
      <c r="AC134" s="160"/>
      <c r="AD134" s="427"/>
      <c r="AE134" s="167"/>
      <c r="AF134" s="167"/>
      <c r="AG134" s="168"/>
      <c r="AH134" s="428"/>
      <c r="AI134" s="427"/>
      <c r="AJ134" s="169"/>
      <c r="AK134" s="169"/>
    </row>
    <row r="135" spans="1:37" ht="30.75" customHeight="1">
      <c r="A135" s="385"/>
      <c r="B135" s="386" t="str">
        <f>'MCC_2019-2020'!C138</f>
        <v>Choix UE spécialisation 1 S5 Lettres (choix 1 UE parmi 3)</v>
      </c>
      <c r="C135" s="387">
        <f>'MCC_2019-2020'!D138</f>
        <v>0</v>
      </c>
      <c r="D135" s="388" t="s">
        <v>118</v>
      </c>
      <c r="E135" s="425"/>
      <c r="F135" s="389"/>
      <c r="G135" s="390"/>
      <c r="H135" s="453"/>
      <c r="I135" s="453"/>
      <c r="J135" s="391"/>
      <c r="K135" s="392"/>
      <c r="L135" s="392"/>
      <c r="M135" s="393"/>
      <c r="N135" s="394"/>
      <c r="O135" s="395"/>
      <c r="P135" s="397"/>
      <c r="Q135" s="398"/>
      <c r="R135" s="399"/>
      <c r="S135" s="400"/>
      <c r="T135" s="400"/>
      <c r="U135" s="401"/>
      <c r="V135" s="402"/>
      <c r="W135" s="400"/>
      <c r="X135" s="398"/>
      <c r="Y135" s="400"/>
      <c r="Z135" s="401"/>
      <c r="AA135" s="401"/>
      <c r="AB135" s="400"/>
      <c r="AC135" s="398"/>
      <c r="AD135" s="406"/>
      <c r="AE135" s="403"/>
      <c r="AF135" s="403"/>
      <c r="AG135" s="404"/>
      <c r="AH135" s="405"/>
      <c r="AI135" s="406"/>
      <c r="AJ135" s="407"/>
      <c r="AK135" s="407"/>
    </row>
    <row r="136" spans="1:37" ht="30.75" customHeight="1">
      <c r="A136" s="281"/>
      <c r="B136" s="375" t="str">
        <f>'MCC_2019-2020'!C139</f>
        <v xml:space="preserve">     Langue et littérature anciennes 3</v>
      </c>
      <c r="C136" s="155" t="str">
        <f>'MCC_2019-2020'!D139</f>
        <v>LOL5G5A</v>
      </c>
      <c r="D136" s="423"/>
      <c r="E136" s="423"/>
      <c r="F136" s="423"/>
      <c r="G136" s="153"/>
      <c r="H136" s="451" t="s">
        <v>80</v>
      </c>
      <c r="I136" s="451" t="s">
        <v>80</v>
      </c>
      <c r="J136" s="377" t="s">
        <v>202</v>
      </c>
      <c r="K136" s="156">
        <v>25</v>
      </c>
      <c r="L136" s="156">
        <v>25</v>
      </c>
      <c r="M136" s="156">
        <f t="shared" si="105"/>
        <v>100</v>
      </c>
      <c r="N136" s="378">
        <f>'MCC_2019-2020'!N139</f>
        <v>0</v>
      </c>
      <c r="O136" s="379">
        <f>'MCC_2019-2020'!O139</f>
        <v>24</v>
      </c>
      <c r="P136" s="159">
        <f>'MCC_2019-2020'!P139</f>
        <v>0</v>
      </c>
      <c r="Q136" s="189">
        <f t="shared" si="106"/>
        <v>17.142857142857142</v>
      </c>
      <c r="R136" s="265">
        <v>1.5</v>
      </c>
      <c r="S136" s="70">
        <v>1</v>
      </c>
      <c r="T136" s="70">
        <f>SUM(N136)</f>
        <v>0</v>
      </c>
      <c r="U136" s="164">
        <f t="shared" si="107"/>
        <v>0</v>
      </c>
      <c r="V136" s="212">
        <f>U136*M136%</f>
        <v>0</v>
      </c>
      <c r="W136" s="70">
        <v>1</v>
      </c>
      <c r="X136" s="160">
        <f>SUM(L136/35)</f>
        <v>0.7142857142857143</v>
      </c>
      <c r="Y136" s="70">
        <f>SUM(O136)</f>
        <v>24</v>
      </c>
      <c r="Z136" s="164">
        <f t="shared" si="108"/>
        <v>17.142857142857142</v>
      </c>
      <c r="AA136" s="164">
        <f>Z136*M136%</f>
        <v>17.142857142857142</v>
      </c>
      <c r="AB136" s="70"/>
      <c r="AC136" s="160"/>
      <c r="AD136" s="427"/>
      <c r="AE136" s="167"/>
      <c r="AF136" s="167"/>
      <c r="AG136" s="168"/>
      <c r="AH136" s="428"/>
      <c r="AI136" s="427"/>
      <c r="AJ136" s="169"/>
      <c r="AK136" s="169"/>
    </row>
    <row r="137" spans="1:37" ht="30.75" customHeight="1">
      <c r="A137" s="281"/>
      <c r="B137" s="375" t="str">
        <f>'MCC_2019-2020'!C140</f>
        <v>Mathématiques élémentaires (en 2018/19 pas ouvert au choix si déjà validé)</v>
      </c>
      <c r="C137" s="155" t="str">
        <f>'MCC_2019-2020'!D140</f>
        <v>LOL3MAT3</v>
      </c>
      <c r="D137" s="423"/>
      <c r="E137" s="423"/>
      <c r="F137" s="423"/>
      <c r="G137" s="376" t="s">
        <v>133</v>
      </c>
      <c r="H137" s="451" t="s">
        <v>80</v>
      </c>
      <c r="I137" s="451" t="s">
        <v>80</v>
      </c>
      <c r="J137" s="377"/>
      <c r="K137" s="156">
        <v>1</v>
      </c>
      <c r="L137" s="156">
        <v>61</v>
      </c>
      <c r="M137" s="156">
        <f t="shared" si="105"/>
        <v>1.639344262295082</v>
      </c>
      <c r="N137" s="378">
        <f>'MCC_2019-2020'!N140</f>
        <v>0</v>
      </c>
      <c r="O137" s="469">
        <f>'MCC_2019-2020'!O140</f>
        <v>24</v>
      </c>
      <c r="P137" s="159">
        <f>'MCC_2019-2020'!P140</f>
        <v>0</v>
      </c>
      <c r="Q137" s="189">
        <f t="shared" si="106"/>
        <v>0.68571428571428572</v>
      </c>
      <c r="R137" s="265">
        <v>1.5</v>
      </c>
      <c r="S137" s="70">
        <v>1</v>
      </c>
      <c r="T137" s="70">
        <f>SUM(N137)</f>
        <v>0</v>
      </c>
      <c r="U137" s="164">
        <f t="shared" si="107"/>
        <v>0</v>
      </c>
      <c r="V137" s="212">
        <f>U137*M137%</f>
        <v>0</v>
      </c>
      <c r="W137" s="70">
        <v>1</v>
      </c>
      <c r="X137" s="160">
        <f>SUM(L137/35)</f>
        <v>1.7428571428571429</v>
      </c>
      <c r="Y137" s="70">
        <f>SUM(O137)</f>
        <v>24</v>
      </c>
      <c r="Z137" s="164">
        <f t="shared" si="108"/>
        <v>41.828571428571429</v>
      </c>
      <c r="AA137" s="164">
        <f>Z137*M137%</f>
        <v>0.68571428571428572</v>
      </c>
      <c r="AB137" s="70"/>
      <c r="AC137" s="160"/>
      <c r="AD137" s="427"/>
      <c r="AE137" s="167"/>
      <c r="AF137" s="167"/>
      <c r="AG137" s="168"/>
      <c r="AH137" s="428"/>
      <c r="AI137" s="427"/>
      <c r="AJ137" s="169"/>
      <c r="AK137" s="169"/>
    </row>
    <row r="138" spans="1:37" ht="30.75" customHeight="1">
      <c r="A138" s="281"/>
      <c r="B138" s="375" t="str">
        <f>'MCC_2019-2020'!C141</f>
        <v xml:space="preserve">     Littérature et politique</v>
      </c>
      <c r="C138" s="155" t="str">
        <f>'MCC_2019-2020'!D141</f>
        <v>LOL3E8C
LOL5G9C</v>
      </c>
      <c r="D138" s="152"/>
      <c r="E138" s="423"/>
      <c r="F138" s="152"/>
      <c r="G138" s="376" t="s">
        <v>126</v>
      </c>
      <c r="H138" s="451" t="s">
        <v>80</v>
      </c>
      <c r="I138" s="451" t="s">
        <v>80</v>
      </c>
      <c r="J138" s="377"/>
      <c r="K138" s="156">
        <v>14</v>
      </c>
      <c r="L138" s="156">
        <v>41</v>
      </c>
      <c r="M138" s="156">
        <f t="shared" si="105"/>
        <v>34.146341463414636</v>
      </c>
      <c r="N138" s="378">
        <f>'MCC_2019-2020'!N141</f>
        <v>0</v>
      </c>
      <c r="O138" s="379">
        <f>'MCC_2019-2020'!O141</f>
        <v>18</v>
      </c>
      <c r="P138" s="159">
        <f>'MCC_2019-2020'!P141</f>
        <v>0</v>
      </c>
      <c r="Q138" s="189">
        <f t="shared" si="106"/>
        <v>7.2</v>
      </c>
      <c r="R138" s="265">
        <v>1.5</v>
      </c>
      <c r="S138" s="70">
        <v>1</v>
      </c>
      <c r="T138" s="70">
        <f>SUM(N138)</f>
        <v>0</v>
      </c>
      <c r="U138" s="164">
        <f t="shared" si="107"/>
        <v>0</v>
      </c>
      <c r="V138" s="212">
        <f>U138*M138%</f>
        <v>0</v>
      </c>
      <c r="W138" s="70">
        <v>1</v>
      </c>
      <c r="X138" s="160">
        <f>SUM(L138/35)</f>
        <v>1.1714285714285715</v>
      </c>
      <c r="Y138" s="70">
        <f>SUM(O138)</f>
        <v>18</v>
      </c>
      <c r="Z138" s="164">
        <f t="shared" si="108"/>
        <v>21.085714285714285</v>
      </c>
      <c r="AA138" s="164">
        <f>Z138*M138%</f>
        <v>7.2</v>
      </c>
      <c r="AB138" s="70"/>
      <c r="AC138" s="160"/>
      <c r="AD138" s="427"/>
      <c r="AE138" s="167"/>
      <c r="AF138" s="167"/>
      <c r="AG138" s="168"/>
      <c r="AH138" s="428"/>
      <c r="AI138" s="427"/>
      <c r="AJ138" s="169"/>
      <c r="AK138" s="169"/>
    </row>
    <row r="139" spans="1:37" ht="30.75" customHeight="1">
      <c r="A139" s="470"/>
      <c r="B139" s="471" t="str">
        <f>'MCC_2019-2020'!C146</f>
        <v>Parcours MEEF 1 Enseignement du 1er degré</v>
      </c>
      <c r="C139" s="136">
        <f>'MCC_2019-2020'!D146</f>
        <v>0</v>
      </c>
      <c r="D139" s="133"/>
      <c r="E139" s="133"/>
      <c r="F139" s="134"/>
      <c r="G139" s="137"/>
      <c r="H139" s="472"/>
      <c r="I139" s="472"/>
      <c r="J139" s="473"/>
      <c r="K139" s="474"/>
      <c r="L139" s="474"/>
      <c r="M139" s="475"/>
      <c r="N139" s="180"/>
      <c r="O139" s="181"/>
      <c r="P139" s="138"/>
      <c r="Q139" s="90"/>
      <c r="R139" s="476"/>
      <c r="S139" s="89"/>
      <c r="T139" s="89"/>
      <c r="U139" s="477"/>
      <c r="V139" s="478"/>
      <c r="W139" s="89"/>
      <c r="X139" s="90"/>
      <c r="Y139" s="89"/>
      <c r="Z139" s="477"/>
      <c r="AA139" s="477"/>
      <c r="AB139" s="89"/>
      <c r="AC139" s="90"/>
      <c r="AD139" s="479"/>
      <c r="AE139" s="480"/>
      <c r="AF139" s="480"/>
      <c r="AG139" s="481"/>
      <c r="AH139" s="482"/>
      <c r="AI139" s="479"/>
      <c r="AJ139" s="483"/>
      <c r="AK139" s="483"/>
    </row>
    <row r="140" spans="1:37" ht="30.75" customHeight="1">
      <c r="A140" s="281"/>
      <c r="B140" s="375" t="str">
        <f>'MCC_2019-2020'!C148</f>
        <v>Grammaire de langue française 1</v>
      </c>
      <c r="C140" s="155">
        <f>'MCC_2019-2020'!D148</f>
        <v>0</v>
      </c>
      <c r="D140" s="423"/>
      <c r="E140" s="376" t="s">
        <v>118</v>
      </c>
      <c r="F140" s="152"/>
      <c r="G140" s="376" t="s">
        <v>134</v>
      </c>
      <c r="H140" s="451" t="s">
        <v>80</v>
      </c>
      <c r="I140" s="451" t="s">
        <v>80</v>
      </c>
      <c r="J140" s="377" t="s">
        <v>197</v>
      </c>
      <c r="K140" s="156">
        <v>10</v>
      </c>
      <c r="L140" s="424">
        <v>25</v>
      </c>
      <c r="M140" s="156">
        <f t="shared" ref="M140" si="109">(K140/L140)*100</f>
        <v>40</v>
      </c>
      <c r="N140" s="378">
        <f>'MCC_2019-2020'!N148</f>
        <v>0</v>
      </c>
      <c r="O140" s="379">
        <f>'MCC_2019-2020'!O148</f>
        <v>24</v>
      </c>
      <c r="P140" s="159">
        <f>'MCC_2019-2020'!P148</f>
        <v>0</v>
      </c>
      <c r="Q140" s="189">
        <f t="shared" si="106"/>
        <v>6.8571428571428577</v>
      </c>
      <c r="R140" s="265">
        <v>1.5</v>
      </c>
      <c r="S140" s="70">
        <v>1</v>
      </c>
      <c r="T140" s="70">
        <f>SUM(N140)</f>
        <v>0</v>
      </c>
      <c r="U140" s="164">
        <f t="shared" si="107"/>
        <v>0</v>
      </c>
      <c r="V140" s="212">
        <f>U140*M140%</f>
        <v>0</v>
      </c>
      <c r="W140" s="70">
        <v>1</v>
      </c>
      <c r="X140" s="160">
        <f>SUM(L140/35)</f>
        <v>0.7142857142857143</v>
      </c>
      <c r="Y140" s="70">
        <f>SUM(O140)</f>
        <v>24</v>
      </c>
      <c r="Z140" s="164">
        <f t="shared" si="108"/>
        <v>17.142857142857142</v>
      </c>
      <c r="AA140" s="164">
        <f>Z140*M140%</f>
        <v>6.8571428571428577</v>
      </c>
      <c r="AB140" s="70"/>
      <c r="AC140" s="160"/>
      <c r="AD140" s="427"/>
      <c r="AE140" s="167"/>
      <c r="AF140" s="167"/>
      <c r="AG140" s="168"/>
      <c r="AH140" s="428"/>
      <c r="AI140" s="427"/>
      <c r="AJ140" s="169"/>
      <c r="AK140" s="169"/>
    </row>
    <row r="141" spans="1:37" ht="30.75" customHeight="1">
      <c r="A141" s="281"/>
      <c r="B141" s="375" t="str">
        <f>'MCC_2019-2020'!C149</f>
        <v>Psychologie et sociologie pour l'enseignement</v>
      </c>
      <c r="C141" s="155" t="str">
        <f>'MCC_2019-2020'!D149</f>
        <v>LOL5D7B
LOL5E6C
LOL5H7E
LOL6G7G
LOL6H6E</v>
      </c>
      <c r="D141" s="423"/>
      <c r="E141" s="376" t="s">
        <v>118</v>
      </c>
      <c r="F141" s="423"/>
      <c r="G141" s="376" t="s">
        <v>146</v>
      </c>
      <c r="H141" s="451" t="s">
        <v>80</v>
      </c>
      <c r="I141" s="451" t="s">
        <v>80</v>
      </c>
      <c r="J141" s="377"/>
      <c r="K141" s="156">
        <v>10</v>
      </c>
      <c r="L141" s="156">
        <v>58</v>
      </c>
      <c r="M141" s="156">
        <f t="shared" si="105"/>
        <v>17.241379310344829</v>
      </c>
      <c r="N141" s="484">
        <f>'MCC_2019-2020'!N149</f>
        <v>22</v>
      </c>
      <c r="O141" s="469">
        <f>'MCC_2019-2020'!O149</f>
        <v>0</v>
      </c>
      <c r="P141" s="159">
        <f>'MCC_2019-2020'!P149</f>
        <v>0</v>
      </c>
      <c r="Q141" s="189">
        <f t="shared" si="106"/>
        <v>5.6896551724137936</v>
      </c>
      <c r="R141" s="265">
        <v>1.5</v>
      </c>
      <c r="S141" s="70">
        <v>1</v>
      </c>
      <c r="T141" s="70">
        <f>SUM(N141)</f>
        <v>22</v>
      </c>
      <c r="U141" s="164">
        <f t="shared" si="107"/>
        <v>33</v>
      </c>
      <c r="V141" s="212">
        <f>U141*M141%</f>
        <v>5.6896551724137936</v>
      </c>
      <c r="W141" s="70">
        <v>1</v>
      </c>
      <c r="X141" s="160">
        <f>SUM(L141/35)</f>
        <v>1.6571428571428573</v>
      </c>
      <c r="Y141" s="70">
        <f>SUM(O141)</f>
        <v>0</v>
      </c>
      <c r="Z141" s="164">
        <f t="shared" si="108"/>
        <v>0</v>
      </c>
      <c r="AA141" s="164">
        <f>Z141*M141%</f>
        <v>0</v>
      </c>
      <c r="AB141" s="70"/>
      <c r="AC141" s="160"/>
      <c r="AD141" s="427"/>
      <c r="AE141" s="167"/>
      <c r="AF141" s="167"/>
      <c r="AG141" s="168"/>
      <c r="AH141" s="428"/>
      <c r="AI141" s="427"/>
      <c r="AJ141" s="169"/>
      <c r="AK141" s="169"/>
    </row>
    <row r="142" spans="1:37" ht="30.75" customHeight="1">
      <c r="A142" s="281"/>
      <c r="B142" s="426" t="str">
        <f>'MCC_2019-2020'!C150</f>
        <v>Enseigner l'histoire-géographie à l'école primaire</v>
      </c>
      <c r="C142" s="485">
        <f>'MCC_2019-2020'!D150</f>
        <v>0</v>
      </c>
      <c r="D142" s="486"/>
      <c r="E142" s="487" t="s">
        <v>118</v>
      </c>
      <c r="F142" s="486"/>
      <c r="G142" s="487" t="s">
        <v>147</v>
      </c>
      <c r="H142" s="488" t="s">
        <v>80</v>
      </c>
      <c r="I142" s="488" t="s">
        <v>80</v>
      </c>
      <c r="J142" s="489"/>
      <c r="K142" s="490">
        <v>10</v>
      </c>
      <c r="L142" s="490">
        <v>44</v>
      </c>
      <c r="M142" s="490">
        <f t="shared" si="105"/>
        <v>22.727272727272727</v>
      </c>
      <c r="N142" s="491">
        <f>'MCC_2019-2020'!N150</f>
        <v>0</v>
      </c>
      <c r="O142" s="492">
        <f>'MCC_2019-2020'!O150</f>
        <v>20</v>
      </c>
      <c r="P142" s="159">
        <f>'MCC_2019-2020'!P150</f>
        <v>0</v>
      </c>
      <c r="Q142" s="189">
        <f t="shared" si="106"/>
        <v>5.7142857142857144</v>
      </c>
      <c r="R142" s="265">
        <v>1.5</v>
      </c>
      <c r="S142" s="70">
        <v>1</v>
      </c>
      <c r="T142" s="70">
        <f>SUM(N142)</f>
        <v>0</v>
      </c>
      <c r="U142" s="164">
        <f t="shared" si="107"/>
        <v>0</v>
      </c>
      <c r="V142" s="212">
        <f>U142*M142%</f>
        <v>0</v>
      </c>
      <c r="W142" s="70">
        <v>1</v>
      </c>
      <c r="X142" s="160">
        <f>SUM(L142/35)</f>
        <v>1.2571428571428571</v>
      </c>
      <c r="Y142" s="70">
        <f>SUM(O142)</f>
        <v>20</v>
      </c>
      <c r="Z142" s="164">
        <f t="shared" si="108"/>
        <v>25.142857142857142</v>
      </c>
      <c r="AA142" s="164">
        <f>Z142*M142%</f>
        <v>5.7142857142857144</v>
      </c>
      <c r="AB142" s="70"/>
      <c r="AC142" s="160"/>
      <c r="AD142" s="427"/>
      <c r="AE142" s="167"/>
      <c r="AF142" s="167"/>
      <c r="AG142" s="168"/>
      <c r="AH142" s="428"/>
      <c r="AI142" s="427"/>
      <c r="AJ142" s="169"/>
      <c r="AK142" s="169"/>
    </row>
    <row r="143" spans="1:37" ht="30.75" customHeight="1">
      <c r="A143" s="474"/>
      <c r="B143" s="471" t="str">
        <f>'MCC_2019-2020'!C151</f>
        <v>Parcours MEEF 2 Enseignement des Lettres</v>
      </c>
      <c r="C143" s="135" t="str">
        <f>'MCC_2019-2020'!D151</f>
        <v>LOL5GP3</v>
      </c>
      <c r="D143" s="133"/>
      <c r="E143" s="133"/>
      <c r="F143" s="133"/>
      <c r="G143" s="137"/>
      <c r="H143" s="472"/>
      <c r="I143" s="472"/>
      <c r="J143" s="473"/>
      <c r="K143" s="474"/>
      <c r="L143" s="474"/>
      <c r="M143" s="475"/>
      <c r="N143" s="180"/>
      <c r="O143" s="181"/>
      <c r="P143" s="138"/>
      <c r="Q143" s="90"/>
      <c r="R143" s="476"/>
      <c r="S143" s="89"/>
      <c r="T143" s="89"/>
      <c r="U143" s="477"/>
      <c r="V143" s="478"/>
      <c r="W143" s="89"/>
      <c r="X143" s="90"/>
      <c r="Y143" s="89"/>
      <c r="Z143" s="477"/>
      <c r="AA143" s="477"/>
      <c r="AB143" s="89"/>
      <c r="AC143" s="90"/>
      <c r="AD143" s="479"/>
      <c r="AE143" s="480"/>
      <c r="AF143" s="480"/>
      <c r="AG143" s="481"/>
      <c r="AH143" s="482"/>
      <c r="AI143" s="479"/>
      <c r="AJ143" s="483"/>
      <c r="AK143" s="483"/>
    </row>
    <row r="144" spans="1:37" ht="30.75" customHeight="1">
      <c r="A144" s="281"/>
      <c r="B144" s="375" t="str">
        <f>'MCC_2019-2020'!C153</f>
        <v>Grammaire de langue française 1</v>
      </c>
      <c r="C144" s="155" t="str">
        <f>'MCC_2019-2020'!D153</f>
        <v/>
      </c>
      <c r="D144" s="152"/>
      <c r="E144" s="376" t="s">
        <v>118</v>
      </c>
      <c r="F144" s="152"/>
      <c r="G144" s="376" t="s">
        <v>135</v>
      </c>
      <c r="H144" s="451" t="s">
        <v>80</v>
      </c>
      <c r="I144" s="451" t="s">
        <v>80</v>
      </c>
      <c r="J144" s="377" t="s">
        <v>197</v>
      </c>
      <c r="K144" s="424">
        <v>15</v>
      </c>
      <c r="L144" s="424">
        <v>25</v>
      </c>
      <c r="M144" s="156">
        <f t="shared" si="105"/>
        <v>60</v>
      </c>
      <c r="N144" s="378" t="str">
        <f>'MCC_2019-2020'!N153</f>
        <v/>
      </c>
      <c r="O144" s="379">
        <f>'MCC_2019-2020'!O153</f>
        <v>24</v>
      </c>
      <c r="P144" s="159" t="str">
        <f>'MCC_2019-2020'!P153</f>
        <v/>
      </c>
      <c r="Q144" s="189">
        <f t="shared" si="106"/>
        <v>10.285714285714285</v>
      </c>
      <c r="R144" s="265">
        <v>1.5</v>
      </c>
      <c r="S144" s="70">
        <v>1</v>
      </c>
      <c r="T144" s="70">
        <f>SUM(N144)</f>
        <v>0</v>
      </c>
      <c r="U144" s="164">
        <f t="shared" si="107"/>
        <v>0</v>
      </c>
      <c r="V144" s="212">
        <f>U144*M144%</f>
        <v>0</v>
      </c>
      <c r="W144" s="70">
        <v>1</v>
      </c>
      <c r="X144" s="160">
        <f>SUM(L144/35)</f>
        <v>0.7142857142857143</v>
      </c>
      <c r="Y144" s="70">
        <f>SUM(O144)</f>
        <v>24</v>
      </c>
      <c r="Z144" s="164">
        <f t="shared" si="108"/>
        <v>17.142857142857142</v>
      </c>
      <c r="AA144" s="164">
        <f>Z144*M144%</f>
        <v>10.285714285714285</v>
      </c>
      <c r="AB144" s="70"/>
      <c r="AC144" s="160"/>
      <c r="AD144" s="427"/>
      <c r="AE144" s="167"/>
      <c r="AF144" s="167"/>
      <c r="AG144" s="168"/>
      <c r="AH144" s="428"/>
      <c r="AI144" s="427"/>
      <c r="AJ144" s="169"/>
      <c r="AK144" s="169"/>
    </row>
    <row r="145" spans="1:37" ht="30.75" customHeight="1">
      <c r="A145" s="281"/>
      <c r="B145" s="408" t="str">
        <f>'MCC_2019-2020'!C154</f>
        <v>Histoire de langue française / Ancien français 1 - S5</v>
      </c>
      <c r="C145" s="409" t="str">
        <f>'MCC_2019-2020'!D154</f>
        <v>LOM1H4C</v>
      </c>
      <c r="D145" s="411"/>
      <c r="E145" s="410" t="s">
        <v>118</v>
      </c>
      <c r="F145" s="411"/>
      <c r="G145" s="410" t="s">
        <v>126</v>
      </c>
      <c r="H145" s="493" t="s">
        <v>80</v>
      </c>
      <c r="I145" s="493" t="s">
        <v>80</v>
      </c>
      <c r="J145" s="414" t="s">
        <v>197</v>
      </c>
      <c r="K145" s="415">
        <v>15</v>
      </c>
      <c r="L145" s="415">
        <v>27</v>
      </c>
      <c r="M145" s="416">
        <f t="shared" si="105"/>
        <v>55.555555555555557</v>
      </c>
      <c r="N145" s="417">
        <f>'MCC_2019-2020'!N154</f>
        <v>12</v>
      </c>
      <c r="O145" s="418">
        <f>'MCC_2019-2020'!O154</f>
        <v>18</v>
      </c>
      <c r="P145" s="159">
        <f>'MCC_2019-2020'!P154</f>
        <v>0</v>
      </c>
      <c r="Q145" s="189">
        <f t="shared" si="106"/>
        <v>17.714285714285715</v>
      </c>
      <c r="R145" s="265">
        <v>1.5</v>
      </c>
      <c r="S145" s="70">
        <v>1</v>
      </c>
      <c r="T145" s="70">
        <f>SUM(N145)</f>
        <v>12</v>
      </c>
      <c r="U145" s="164">
        <f t="shared" si="107"/>
        <v>18</v>
      </c>
      <c r="V145" s="212">
        <f>U145*M145%</f>
        <v>10</v>
      </c>
      <c r="W145" s="70">
        <v>1</v>
      </c>
      <c r="X145" s="160">
        <f>SUM(L145/35)</f>
        <v>0.77142857142857146</v>
      </c>
      <c r="Y145" s="70">
        <f>SUM(O145)</f>
        <v>18</v>
      </c>
      <c r="Z145" s="164">
        <f t="shared" si="108"/>
        <v>13.885714285714286</v>
      </c>
      <c r="AA145" s="164">
        <f>Z145*M145%</f>
        <v>7.7142857142857144</v>
      </c>
      <c r="AB145" s="70"/>
      <c r="AC145" s="160"/>
      <c r="AD145" s="427"/>
      <c r="AE145" s="167"/>
      <c r="AF145" s="167"/>
      <c r="AG145" s="168"/>
      <c r="AH145" s="428"/>
      <c r="AI145" s="427"/>
      <c r="AJ145" s="169"/>
      <c r="AK145" s="169"/>
    </row>
    <row r="146" spans="1:37" ht="30.75" customHeight="1">
      <c r="A146" s="281"/>
      <c r="B146" s="375" t="str">
        <f>'MCC_2019-2020'!C155</f>
        <v>Méthodologie de la dissertation - S5</v>
      </c>
      <c r="C146" s="155" t="str">
        <f>'MCC_2019-2020'!D155</f>
        <v>LOL6G7E</v>
      </c>
      <c r="D146" s="152"/>
      <c r="E146" s="376" t="s">
        <v>118</v>
      </c>
      <c r="F146" s="152"/>
      <c r="G146" s="153"/>
      <c r="H146" s="451" t="s">
        <v>80</v>
      </c>
      <c r="I146" s="451" t="s">
        <v>80</v>
      </c>
      <c r="J146" s="377" t="s">
        <v>197</v>
      </c>
      <c r="K146" s="424">
        <v>15</v>
      </c>
      <c r="L146" s="424">
        <v>15</v>
      </c>
      <c r="M146" s="156">
        <f t="shared" si="105"/>
        <v>100</v>
      </c>
      <c r="N146" s="378">
        <f>'MCC_2019-2020'!N155</f>
        <v>0</v>
      </c>
      <c r="O146" s="379">
        <f>'MCC_2019-2020'!O155</f>
        <v>18</v>
      </c>
      <c r="P146" s="159">
        <f>'MCC_2019-2020'!P155</f>
        <v>0</v>
      </c>
      <c r="Q146" s="189">
        <f t="shared" si="106"/>
        <v>7.7142857142857135</v>
      </c>
      <c r="R146" s="265">
        <v>1.5</v>
      </c>
      <c r="S146" s="70">
        <v>1</v>
      </c>
      <c r="T146" s="70">
        <f>SUM(N146)</f>
        <v>0</v>
      </c>
      <c r="U146" s="164">
        <f t="shared" si="107"/>
        <v>0</v>
      </c>
      <c r="V146" s="212">
        <f>U146*M146%</f>
        <v>0</v>
      </c>
      <c r="W146" s="70">
        <v>1</v>
      </c>
      <c r="X146" s="160">
        <f>SUM(L146/35)</f>
        <v>0.42857142857142855</v>
      </c>
      <c r="Y146" s="70">
        <f>SUM(O146)</f>
        <v>18</v>
      </c>
      <c r="Z146" s="164">
        <f t="shared" si="108"/>
        <v>7.7142857142857135</v>
      </c>
      <c r="AA146" s="164">
        <f>Z146*M146%</f>
        <v>7.7142857142857135</v>
      </c>
      <c r="AB146" s="70"/>
      <c r="AC146" s="160"/>
      <c r="AD146" s="427"/>
      <c r="AE146" s="167"/>
      <c r="AF146" s="167"/>
      <c r="AG146" s="168"/>
      <c r="AH146" s="428"/>
      <c r="AI146" s="427"/>
      <c r="AJ146" s="169"/>
      <c r="AK146" s="169"/>
    </row>
    <row r="147" spans="1:37" ht="30.75" customHeight="1">
      <c r="A147" s="474"/>
      <c r="B147" s="471" t="str">
        <f>'MCC_2019-2020'!C156</f>
        <v>Parcours Métiers des lettres et de la culture</v>
      </c>
      <c r="C147" s="135" t="str">
        <f>'MCC_2019-2020'!D156</f>
        <v>LOL5GP4</v>
      </c>
      <c r="D147" s="133"/>
      <c r="E147" s="133"/>
      <c r="F147" s="133"/>
      <c r="G147" s="137"/>
      <c r="H147" s="472"/>
      <c r="I147" s="472"/>
      <c r="J147" s="473"/>
      <c r="K147" s="474"/>
      <c r="L147" s="474"/>
      <c r="M147" s="474"/>
      <c r="N147" s="180"/>
      <c r="O147" s="181"/>
      <c r="P147" s="138"/>
      <c r="Q147" s="90"/>
      <c r="R147" s="476"/>
      <c r="S147" s="89"/>
      <c r="T147" s="89"/>
      <c r="U147" s="477"/>
      <c r="V147" s="477"/>
      <c r="W147" s="89"/>
      <c r="X147" s="90"/>
      <c r="Y147" s="89"/>
      <c r="Z147" s="477"/>
      <c r="AA147" s="477"/>
      <c r="AB147" s="89"/>
      <c r="AC147" s="90"/>
      <c r="AD147" s="479"/>
      <c r="AE147" s="479"/>
      <c r="AF147" s="479"/>
      <c r="AG147" s="479"/>
      <c r="AH147" s="482"/>
      <c r="AI147" s="479"/>
      <c r="AJ147" s="494"/>
      <c r="AK147" s="494"/>
    </row>
    <row r="148" spans="1:37" ht="30.75" customHeight="1">
      <c r="A148" s="281"/>
      <c r="B148" s="375" t="str">
        <f>'MCC_2019-2020'!C158</f>
        <v>Histoire et patrimoine: Val de Loire CM</v>
      </c>
      <c r="C148" s="155" t="str">
        <f>'MCC_2019-2020'!D158</f>
        <v>LOL5G4B</v>
      </c>
      <c r="D148" s="152"/>
      <c r="E148" s="376" t="s">
        <v>118</v>
      </c>
      <c r="F148" s="152"/>
      <c r="G148" s="376" t="s">
        <v>126</v>
      </c>
      <c r="H148" s="451" t="s">
        <v>80</v>
      </c>
      <c r="I148" s="451" t="s">
        <v>80</v>
      </c>
      <c r="J148" s="377"/>
      <c r="K148" s="424">
        <v>10</v>
      </c>
      <c r="L148" s="424">
        <v>49</v>
      </c>
      <c r="M148" s="156">
        <f t="shared" si="105"/>
        <v>20.408163265306122</v>
      </c>
      <c r="N148" s="378">
        <f>'MCC_2019-2020'!N158</f>
        <v>18</v>
      </c>
      <c r="O148" s="379">
        <f>'MCC_2019-2020'!O158</f>
        <v>0</v>
      </c>
      <c r="P148" s="159">
        <f>'MCC_2019-2020'!P158</f>
        <v>0</v>
      </c>
      <c r="Q148" s="189">
        <f t="shared" si="106"/>
        <v>5.5102040816326534</v>
      </c>
      <c r="R148" s="265">
        <v>1.5</v>
      </c>
      <c r="S148" s="70">
        <v>1</v>
      </c>
      <c r="T148" s="70">
        <f>SUM(N148)</f>
        <v>18</v>
      </c>
      <c r="U148" s="164">
        <f t="shared" si="107"/>
        <v>27</v>
      </c>
      <c r="V148" s="212">
        <f>U148*M148%</f>
        <v>5.5102040816326534</v>
      </c>
      <c r="W148" s="70"/>
      <c r="X148" s="160"/>
      <c r="Y148" s="70"/>
      <c r="Z148" s="164"/>
      <c r="AA148" s="164"/>
      <c r="AB148" s="70"/>
      <c r="AC148" s="160"/>
      <c r="AD148" s="427"/>
      <c r="AE148" s="167"/>
      <c r="AF148" s="167"/>
      <c r="AG148" s="168"/>
      <c r="AH148" s="428"/>
      <c r="AI148" s="427"/>
      <c r="AJ148" s="169"/>
      <c r="AK148" s="169"/>
    </row>
    <row r="149" spans="1:37" ht="30.75" customHeight="1">
      <c r="A149" s="281"/>
      <c r="B149" s="375" t="str">
        <f>'MCC_2019-2020'!C159</f>
        <v>Humanités numériques et traitement de l'information (salle informatique)</v>
      </c>
      <c r="C149" s="155" t="str">
        <f>'MCC_2019-2020'!D159</f>
        <v>LOL5H9D</v>
      </c>
      <c r="D149" s="152"/>
      <c r="E149" s="376" t="s">
        <v>118</v>
      </c>
      <c r="F149" s="152"/>
      <c r="G149" s="376" t="s">
        <v>133</v>
      </c>
      <c r="H149" s="451" t="s">
        <v>80</v>
      </c>
      <c r="I149" s="451" t="s">
        <v>80</v>
      </c>
      <c r="J149" s="377"/>
      <c r="K149" s="424">
        <v>10</v>
      </c>
      <c r="L149" s="424">
        <v>36</v>
      </c>
      <c r="M149" s="156">
        <f t="shared" si="105"/>
        <v>27.777777777777779</v>
      </c>
      <c r="N149" s="378">
        <f>'MCC_2019-2020'!N159</f>
        <v>0</v>
      </c>
      <c r="O149" s="379">
        <f>'MCC_2019-2020'!O159</f>
        <v>24</v>
      </c>
      <c r="P149" s="159">
        <f>'MCC_2019-2020'!P159</f>
        <v>0</v>
      </c>
      <c r="Q149" s="189">
        <f t="shared" si="106"/>
        <v>6.666666666666667</v>
      </c>
      <c r="R149" s="265">
        <v>1.5</v>
      </c>
      <c r="S149" s="70">
        <v>1</v>
      </c>
      <c r="T149" s="70">
        <f>SUM(N149)</f>
        <v>0</v>
      </c>
      <c r="U149" s="164">
        <f t="shared" si="107"/>
        <v>0</v>
      </c>
      <c r="V149" s="212">
        <f>U149*M149%</f>
        <v>0</v>
      </c>
      <c r="W149" s="70">
        <v>1</v>
      </c>
      <c r="X149" s="160">
        <v>1</v>
      </c>
      <c r="Y149" s="70">
        <f>SUM(O149)</f>
        <v>24</v>
      </c>
      <c r="Z149" s="164">
        <f t="shared" si="108"/>
        <v>24</v>
      </c>
      <c r="AA149" s="164">
        <f>Z149*M149%</f>
        <v>6.666666666666667</v>
      </c>
      <c r="AB149" s="70"/>
      <c r="AC149" s="160"/>
      <c r="AD149" s="427"/>
      <c r="AE149" s="167"/>
      <c r="AF149" s="167"/>
      <c r="AG149" s="168"/>
      <c r="AH149" s="428"/>
      <c r="AI149" s="427"/>
      <c r="AJ149" s="169"/>
      <c r="AK149" s="169"/>
    </row>
    <row r="150" spans="1:37" ht="30.75" customHeight="1">
      <c r="A150" s="281"/>
      <c r="B150" s="375" t="str">
        <f>'MCC_2019-2020'!C160</f>
        <v>Métiers des lettres et de la culture  (choix impossible si suivi au S3)</v>
      </c>
      <c r="C150" s="155" t="str">
        <f>'MCC_2019-2020'!D160</f>
        <v>LOL6G9C</v>
      </c>
      <c r="D150" s="152"/>
      <c r="E150" s="376" t="s">
        <v>118</v>
      </c>
      <c r="F150" s="152"/>
      <c r="G150" s="376" t="s">
        <v>136</v>
      </c>
      <c r="H150" s="451" t="s">
        <v>80</v>
      </c>
      <c r="I150" s="451" t="s">
        <v>80</v>
      </c>
      <c r="J150" s="377" t="s">
        <v>197</v>
      </c>
      <c r="K150" s="424">
        <v>10</v>
      </c>
      <c r="L150" s="424">
        <v>25</v>
      </c>
      <c r="M150" s="156">
        <f t="shared" si="105"/>
        <v>40</v>
      </c>
      <c r="N150" s="378" t="str">
        <f>'MCC_2019-2020'!N160</f>
        <v/>
      </c>
      <c r="O150" s="379">
        <f>'MCC_2019-2020'!O160</f>
        <v>24</v>
      </c>
      <c r="P150" s="159" t="str">
        <f>'MCC_2019-2020'!P160</f>
        <v/>
      </c>
      <c r="Q150" s="189">
        <f t="shared" si="106"/>
        <v>19.200000000000003</v>
      </c>
      <c r="R150" s="265">
        <v>1.5</v>
      </c>
      <c r="S150" s="70">
        <v>1</v>
      </c>
      <c r="T150" s="70">
        <f>SUM(N150)</f>
        <v>0</v>
      </c>
      <c r="U150" s="164">
        <f t="shared" si="107"/>
        <v>0</v>
      </c>
      <c r="V150" s="212">
        <f>U150*M150%</f>
        <v>0</v>
      </c>
      <c r="W150" s="70">
        <v>1</v>
      </c>
      <c r="X150" s="160">
        <v>2</v>
      </c>
      <c r="Y150" s="70">
        <f>SUM(O150)</f>
        <v>24</v>
      </c>
      <c r="Z150" s="164">
        <f t="shared" si="108"/>
        <v>48</v>
      </c>
      <c r="AA150" s="164">
        <f>Z150*M150%</f>
        <v>19.200000000000003</v>
      </c>
      <c r="AB150" s="70"/>
      <c r="AC150" s="160"/>
      <c r="AD150" s="427"/>
      <c r="AE150" s="167"/>
      <c r="AF150" s="167"/>
      <c r="AG150" s="168"/>
      <c r="AH150" s="428"/>
      <c r="AI150" s="427"/>
      <c r="AJ150" s="169"/>
      <c r="AK150" s="169"/>
    </row>
    <row r="151" spans="1:37" ht="30.75" customHeight="1">
      <c r="A151" s="191"/>
      <c r="B151" s="192"/>
      <c r="C151" s="111"/>
      <c r="D151" s="111"/>
      <c r="E151" s="111"/>
      <c r="F151" s="111"/>
      <c r="G151" s="111"/>
      <c r="H151" s="111"/>
      <c r="I151" s="193" t="s">
        <v>20</v>
      </c>
      <c r="J151" s="430"/>
      <c r="K151" s="111"/>
      <c r="L151" s="111"/>
      <c r="M151" s="111"/>
      <c r="N151" s="111">
        <f>SUM(N127:N150)</f>
        <v>100</v>
      </c>
      <c r="O151" s="111">
        <f>SUM(O127:O150)</f>
        <v>362</v>
      </c>
      <c r="P151" s="111">
        <f>SUM(P127:P150)</f>
        <v>0</v>
      </c>
      <c r="Q151" s="457">
        <f>SUM(Q127:Q150)</f>
        <v>295.41546510034539</v>
      </c>
      <c r="R151" s="196"/>
      <c r="S151" s="197"/>
      <c r="T151" s="197"/>
      <c r="U151" s="198"/>
      <c r="V151" s="198"/>
      <c r="W151" s="197"/>
      <c r="X151" s="199"/>
      <c r="Y151" s="197"/>
      <c r="Z151" s="198"/>
      <c r="AA151" s="198"/>
      <c r="AB151" s="197"/>
      <c r="AC151" s="199"/>
      <c r="AD151" s="433"/>
      <c r="AE151" s="433"/>
      <c r="AF151" s="433"/>
      <c r="AG151" s="433"/>
      <c r="AH151" s="434"/>
      <c r="AI151" s="433"/>
      <c r="AJ151" s="435"/>
      <c r="AK151" s="435"/>
    </row>
    <row r="152" spans="1:37" ht="30.75" customHeight="1">
      <c r="A152" s="436"/>
      <c r="B152" s="114"/>
      <c r="C152" s="114"/>
      <c r="D152" s="114"/>
      <c r="E152" s="114"/>
      <c r="F152" s="114"/>
      <c r="G152" s="114"/>
      <c r="H152" s="114"/>
      <c r="I152" s="114"/>
      <c r="J152" s="114"/>
      <c r="K152" s="114"/>
      <c r="L152" s="114"/>
      <c r="M152" s="114"/>
      <c r="N152" s="114"/>
      <c r="O152" s="114"/>
      <c r="P152" s="114"/>
      <c r="Q152" s="437"/>
      <c r="R152" s="438"/>
      <c r="S152" s="440"/>
      <c r="T152" s="440"/>
      <c r="U152" s="441"/>
      <c r="V152" s="441"/>
      <c r="W152" s="440"/>
      <c r="X152" s="442"/>
      <c r="Y152" s="440"/>
      <c r="Z152" s="441"/>
      <c r="AA152" s="441"/>
      <c r="AB152" s="440"/>
      <c r="AC152" s="442"/>
      <c r="AD152" s="443"/>
      <c r="AE152" s="443"/>
      <c r="AF152" s="443"/>
      <c r="AG152" s="443"/>
      <c r="AH152" s="444"/>
      <c r="AI152" s="443"/>
      <c r="AJ152" s="445"/>
      <c r="AK152" s="445"/>
    </row>
    <row r="153" spans="1:37" ht="30.75" customHeight="1">
      <c r="A153" s="116"/>
      <c r="B153" s="495" t="str">
        <f>'MCC_2019-2020'!C163</f>
        <v>Semestre 6</v>
      </c>
      <c r="C153" s="450">
        <f>'MCC_2019-2020'!D163</f>
        <v>0</v>
      </c>
      <c r="D153" s="116"/>
      <c r="E153" s="116"/>
      <c r="F153" s="116"/>
      <c r="G153" s="116"/>
      <c r="H153" s="116"/>
      <c r="I153" s="116"/>
      <c r="J153" s="116"/>
      <c r="K153" s="496"/>
      <c r="L153" s="496"/>
      <c r="M153" s="496"/>
      <c r="N153" s="116"/>
      <c r="O153" s="116"/>
      <c r="P153" s="497"/>
      <c r="Q153" s="498"/>
      <c r="R153" s="499"/>
      <c r="S153" s="500"/>
      <c r="T153" s="500"/>
      <c r="U153" s="501"/>
      <c r="V153" s="501"/>
      <c r="W153" s="500"/>
      <c r="X153" s="502"/>
      <c r="Y153" s="500"/>
      <c r="Z153" s="501"/>
      <c r="AA153" s="501"/>
      <c r="AB153" s="500"/>
      <c r="AC153" s="502"/>
      <c r="AD153" s="503"/>
      <c r="AE153" s="503"/>
      <c r="AF153" s="503"/>
      <c r="AG153" s="503"/>
      <c r="AH153" s="504"/>
      <c r="AI153" s="503"/>
      <c r="AJ153" s="505"/>
      <c r="AK153" s="505"/>
    </row>
    <row r="154" spans="1:37" ht="30.75" customHeight="1">
      <c r="A154" s="148"/>
      <c r="B154" s="375" t="str">
        <f>'MCC_2019-2020'!C165</f>
        <v>Littérature du Moyen Âge</v>
      </c>
      <c r="C154" s="450">
        <f>'MCC_2019-2020'!D165</f>
        <v>0</v>
      </c>
      <c r="D154" s="376" t="s">
        <v>115</v>
      </c>
      <c r="E154" s="376"/>
      <c r="F154" s="152"/>
      <c r="G154" s="153"/>
      <c r="H154" s="451" t="s">
        <v>38</v>
      </c>
      <c r="I154" s="451" t="s">
        <v>38</v>
      </c>
      <c r="J154" s="377" t="s">
        <v>197</v>
      </c>
      <c r="K154" s="156">
        <v>35</v>
      </c>
      <c r="L154" s="156">
        <v>35</v>
      </c>
      <c r="M154" s="156">
        <f t="shared" ref="M154:M176" si="110">(K154/L154)*100</f>
        <v>100</v>
      </c>
      <c r="N154" s="378">
        <f>'MCC_2019-2020'!N165</f>
        <v>18</v>
      </c>
      <c r="O154" s="379">
        <f>'MCC_2019-2020'!O165</f>
        <v>24</v>
      </c>
      <c r="P154" s="159">
        <f>'MCC_2019-2020'!P165</f>
        <v>0</v>
      </c>
      <c r="Q154" s="189">
        <f t="shared" ref="Q154:Q175" si="111">V154+AA154+AF154+AK154</f>
        <v>51</v>
      </c>
      <c r="R154" s="265">
        <v>1.5</v>
      </c>
      <c r="S154" s="70">
        <v>1</v>
      </c>
      <c r="T154" s="70">
        <f>SUM(N154)</f>
        <v>18</v>
      </c>
      <c r="U154" s="164">
        <f t="shared" ref="U154:U171" si="112">T154*R154</f>
        <v>27</v>
      </c>
      <c r="V154" s="212">
        <f>U154*M154%</f>
        <v>27</v>
      </c>
      <c r="W154" s="70">
        <v>1</v>
      </c>
      <c r="X154" s="160">
        <f>SUM(L154/35)</f>
        <v>1</v>
      </c>
      <c r="Y154" s="70">
        <f>SUM(O154)</f>
        <v>24</v>
      </c>
      <c r="Z154" s="164">
        <f t="shared" ref="Z154:Z171" si="113">X154*Y154</f>
        <v>24</v>
      </c>
      <c r="AA154" s="164">
        <f>Z154*M154%</f>
        <v>24</v>
      </c>
      <c r="AB154" s="70"/>
      <c r="AC154" s="160"/>
      <c r="AD154" s="427"/>
      <c r="AE154" s="167"/>
      <c r="AF154" s="167"/>
      <c r="AG154" s="168"/>
      <c r="AH154" s="428"/>
      <c r="AI154" s="427"/>
      <c r="AJ154" s="169"/>
      <c r="AK154" s="169"/>
    </row>
    <row r="155" spans="1:37" ht="30.75" customHeight="1">
      <c r="A155" s="148"/>
      <c r="B155" s="375" t="str">
        <f>'MCC_2019-2020'!C166</f>
        <v>Genre 4: Roman</v>
      </c>
      <c r="C155" s="450">
        <f>'MCC_2019-2020'!D166</f>
        <v>0</v>
      </c>
      <c r="D155" s="376" t="s">
        <v>115</v>
      </c>
      <c r="E155" s="376"/>
      <c r="F155" s="152"/>
      <c r="G155" s="153"/>
      <c r="H155" s="451" t="s">
        <v>38</v>
      </c>
      <c r="I155" s="451" t="s">
        <v>38</v>
      </c>
      <c r="J155" s="377" t="s">
        <v>197</v>
      </c>
      <c r="K155" s="156">
        <v>35</v>
      </c>
      <c r="L155" s="156">
        <v>35</v>
      </c>
      <c r="M155" s="156">
        <f t="shared" si="110"/>
        <v>100</v>
      </c>
      <c r="N155" s="378">
        <f>'MCC_2019-2020'!N166</f>
        <v>18</v>
      </c>
      <c r="O155" s="379">
        <f>'MCC_2019-2020'!O166</f>
        <v>24</v>
      </c>
      <c r="P155" s="159">
        <f>'MCC_2019-2020'!P166</f>
        <v>0</v>
      </c>
      <c r="Q155" s="189">
        <f t="shared" si="111"/>
        <v>51</v>
      </c>
      <c r="R155" s="265">
        <v>1.5</v>
      </c>
      <c r="S155" s="70">
        <v>1</v>
      </c>
      <c r="T155" s="70">
        <f>SUM(N155)</f>
        <v>18</v>
      </c>
      <c r="U155" s="164">
        <f t="shared" si="112"/>
        <v>27</v>
      </c>
      <c r="V155" s="212">
        <f>U155*M155%</f>
        <v>27</v>
      </c>
      <c r="W155" s="70">
        <v>1</v>
      </c>
      <c r="X155" s="160">
        <f>SUM(L155/35)</f>
        <v>1</v>
      </c>
      <c r="Y155" s="70">
        <f>SUM(O155)</f>
        <v>24</v>
      </c>
      <c r="Z155" s="164">
        <f t="shared" si="113"/>
        <v>24</v>
      </c>
      <c r="AA155" s="164">
        <f>Z155*M155%</f>
        <v>24</v>
      </c>
      <c r="AB155" s="70"/>
      <c r="AC155" s="160"/>
      <c r="AD155" s="427"/>
      <c r="AE155" s="167"/>
      <c r="AF155" s="167"/>
      <c r="AG155" s="168"/>
      <c r="AH155" s="428"/>
      <c r="AI155" s="427"/>
      <c r="AJ155" s="169"/>
      <c r="AK155" s="169"/>
    </row>
    <row r="156" spans="1:37" ht="30.75" customHeight="1">
      <c r="A156" s="148"/>
      <c r="B156" s="375" t="str">
        <f>'MCC_2019-2020'!C167</f>
        <v>Littératures européennes</v>
      </c>
      <c r="C156" s="450" t="str">
        <f>'MCC_2019-2020'!D167</f>
        <v>LOL6G21</v>
      </c>
      <c r="D156" s="376" t="s">
        <v>115</v>
      </c>
      <c r="E156" s="376"/>
      <c r="F156" s="152"/>
      <c r="G156" s="153"/>
      <c r="H156" s="451" t="s">
        <v>36</v>
      </c>
      <c r="I156" s="451" t="s">
        <v>36</v>
      </c>
      <c r="J156" s="377" t="s">
        <v>198</v>
      </c>
      <c r="K156" s="156">
        <v>35</v>
      </c>
      <c r="L156" s="156">
        <v>35</v>
      </c>
      <c r="M156" s="156">
        <f t="shared" si="110"/>
        <v>100</v>
      </c>
      <c r="N156" s="378">
        <f>'MCC_2019-2020'!N167</f>
        <v>18</v>
      </c>
      <c r="O156" s="379">
        <f>'MCC_2019-2020'!O167</f>
        <v>18</v>
      </c>
      <c r="P156" s="159">
        <f>'MCC_2019-2020'!P167</f>
        <v>0</v>
      </c>
      <c r="Q156" s="189">
        <f t="shared" si="111"/>
        <v>45</v>
      </c>
      <c r="R156" s="265">
        <v>1.5</v>
      </c>
      <c r="S156" s="70">
        <v>1</v>
      </c>
      <c r="T156" s="70">
        <f>SUM(N156)</f>
        <v>18</v>
      </c>
      <c r="U156" s="164">
        <f t="shared" si="112"/>
        <v>27</v>
      </c>
      <c r="V156" s="212">
        <f>U156*M156%</f>
        <v>27</v>
      </c>
      <c r="W156" s="70">
        <v>1</v>
      </c>
      <c r="X156" s="160">
        <f>SUM(L156/35)</f>
        <v>1</v>
      </c>
      <c r="Y156" s="70">
        <f>SUM(O156)</f>
        <v>18</v>
      </c>
      <c r="Z156" s="164">
        <f t="shared" si="113"/>
        <v>18</v>
      </c>
      <c r="AA156" s="164">
        <f>Z156*M156%</f>
        <v>18</v>
      </c>
      <c r="AB156" s="70"/>
      <c r="AC156" s="160"/>
      <c r="AD156" s="427"/>
      <c r="AE156" s="167"/>
      <c r="AF156" s="167"/>
      <c r="AG156" s="168"/>
      <c r="AH156" s="428"/>
      <c r="AI156" s="427"/>
      <c r="AJ156" s="169"/>
      <c r="AK156" s="169"/>
    </row>
    <row r="157" spans="1:37" ht="30.75" customHeight="1">
      <c r="A157" s="148"/>
      <c r="B157" s="375" t="str">
        <f>'MCC_2019-2020'!C168</f>
        <v>Littérature et sciences humaines</v>
      </c>
      <c r="C157" s="450">
        <f>'MCC_2019-2020'!D168</f>
        <v>0</v>
      </c>
      <c r="D157" s="376" t="s">
        <v>115</v>
      </c>
      <c r="E157" s="376"/>
      <c r="F157" s="423"/>
      <c r="G157" s="153"/>
      <c r="H157" s="451" t="s">
        <v>80</v>
      </c>
      <c r="I157" s="451" t="s">
        <v>80</v>
      </c>
      <c r="J157" s="377" t="s">
        <v>197</v>
      </c>
      <c r="K157" s="156">
        <v>35</v>
      </c>
      <c r="L157" s="156">
        <v>35</v>
      </c>
      <c r="M157" s="156">
        <f t="shared" si="110"/>
        <v>100</v>
      </c>
      <c r="N157" s="378">
        <f>'MCC_2019-2020'!N168</f>
        <v>0</v>
      </c>
      <c r="O157" s="379">
        <f>'MCC_2019-2020'!O168</f>
        <v>24</v>
      </c>
      <c r="P157" s="159">
        <f>'MCC_2019-2020'!P168</f>
        <v>0</v>
      </c>
      <c r="Q157" s="189">
        <f t="shared" si="111"/>
        <v>24</v>
      </c>
      <c r="R157" s="265"/>
      <c r="S157" s="70"/>
      <c r="T157" s="70"/>
      <c r="U157" s="164"/>
      <c r="V157" s="212"/>
      <c r="W157" s="70">
        <v>1</v>
      </c>
      <c r="X157" s="160">
        <f>SUM(L157/35)</f>
        <v>1</v>
      </c>
      <c r="Y157" s="70">
        <f>SUM(O157)</f>
        <v>24</v>
      </c>
      <c r="Z157" s="164">
        <f t="shared" si="113"/>
        <v>24</v>
      </c>
      <c r="AA157" s="164">
        <f>Z157*M157%</f>
        <v>24</v>
      </c>
      <c r="AB157" s="70"/>
      <c r="AC157" s="160"/>
      <c r="AD157" s="427"/>
      <c r="AE157" s="167"/>
      <c r="AF157" s="167"/>
      <c r="AG157" s="168"/>
      <c r="AH157" s="428"/>
      <c r="AI157" s="427"/>
      <c r="AJ157" s="169"/>
      <c r="AK157" s="169"/>
    </row>
    <row r="158" spans="1:37" ht="30.75" customHeight="1">
      <c r="A158" s="385"/>
      <c r="B158" s="386" t="str">
        <f>'MCC_2019-2020'!C172</f>
        <v>Choix langue vivante S6</v>
      </c>
      <c r="C158" s="452">
        <f>'MCC_2019-2020'!D172</f>
        <v>0</v>
      </c>
      <c r="D158" s="388" t="s">
        <v>115</v>
      </c>
      <c r="E158" s="388"/>
      <c r="F158" s="389"/>
      <c r="G158" s="390"/>
      <c r="H158" s="453"/>
      <c r="I158" s="453"/>
      <c r="J158" s="391"/>
      <c r="K158" s="392"/>
      <c r="L158" s="392"/>
      <c r="M158" s="393"/>
      <c r="N158" s="394"/>
      <c r="O158" s="395"/>
      <c r="P158" s="397"/>
      <c r="Q158" s="398"/>
      <c r="R158" s="399"/>
      <c r="S158" s="400"/>
      <c r="T158" s="400"/>
      <c r="U158" s="401"/>
      <c r="V158" s="402"/>
      <c r="W158" s="400"/>
      <c r="X158" s="398"/>
      <c r="Y158" s="400"/>
      <c r="Z158" s="401"/>
      <c r="AA158" s="401"/>
      <c r="AB158" s="400"/>
      <c r="AC158" s="398"/>
      <c r="AD158" s="406"/>
      <c r="AE158" s="403"/>
      <c r="AF158" s="403"/>
      <c r="AG158" s="404"/>
      <c r="AH158" s="405"/>
      <c r="AI158" s="406"/>
      <c r="AJ158" s="407"/>
      <c r="AK158" s="407"/>
    </row>
    <row r="159" spans="1:37" ht="30.75" customHeight="1">
      <c r="A159" s="148"/>
      <c r="B159" s="375" t="str">
        <f>'MCC_2019-2020'!C174</f>
        <v>Anglais S6</v>
      </c>
      <c r="C159" s="450" t="str">
        <f>'MCC_2019-2020'!D174</f>
        <v>LOL6C5B
LOL6D6B
LOL6DH1A
LOL6E4B
LOL6G5B
LOL6H5B</v>
      </c>
      <c r="D159" s="376"/>
      <c r="E159" s="376"/>
      <c r="F159" s="152"/>
      <c r="G159" s="153"/>
      <c r="H159" s="451" t="s">
        <v>39</v>
      </c>
      <c r="I159" s="451" t="s">
        <v>39</v>
      </c>
      <c r="J159" s="377" t="s">
        <v>199</v>
      </c>
      <c r="K159" s="156">
        <v>28</v>
      </c>
      <c r="L159" s="156">
        <v>28</v>
      </c>
      <c r="M159" s="156">
        <f t="shared" si="110"/>
        <v>100</v>
      </c>
      <c r="N159" s="378">
        <f>'MCC_2019-2020'!N174</f>
        <v>0</v>
      </c>
      <c r="O159" s="379">
        <f>'MCC_2019-2020'!O174</f>
        <v>18</v>
      </c>
      <c r="P159" s="159">
        <f>'MCC_2019-2020'!P174</f>
        <v>0</v>
      </c>
      <c r="Q159" s="189">
        <f t="shared" si="111"/>
        <v>14.4</v>
      </c>
      <c r="R159" s="265"/>
      <c r="S159" s="70"/>
      <c r="T159" s="70"/>
      <c r="U159" s="164"/>
      <c r="V159" s="212"/>
      <c r="W159" s="70">
        <v>1</v>
      </c>
      <c r="X159" s="160">
        <f>SUM(L159/35)</f>
        <v>0.8</v>
      </c>
      <c r="Y159" s="70">
        <f>SUM(O159)</f>
        <v>18</v>
      </c>
      <c r="Z159" s="164">
        <f t="shared" si="113"/>
        <v>14.4</v>
      </c>
      <c r="AA159" s="164">
        <f>Z159*M159%</f>
        <v>14.4</v>
      </c>
      <c r="AB159" s="70"/>
      <c r="AC159" s="160"/>
      <c r="AD159" s="427"/>
      <c r="AE159" s="167"/>
      <c r="AF159" s="167"/>
      <c r="AG159" s="168"/>
      <c r="AH159" s="428"/>
      <c r="AI159" s="427"/>
      <c r="AJ159" s="169"/>
      <c r="AK159" s="169"/>
    </row>
    <row r="160" spans="1:37" ht="30.75" customHeight="1">
      <c r="A160" s="148"/>
      <c r="B160" s="375" t="str">
        <f>'MCC_2019-2020'!C175</f>
        <v>Espagnol S6</v>
      </c>
      <c r="C160" s="450" t="str">
        <f>'MCC_2019-2020'!D175</f>
        <v>LOL6B6B
LOL4D6C
LOL6D6C
LOL6DH1C
LOL6E4C
LOL6G5C
LOL6H5C</v>
      </c>
      <c r="D160" s="376"/>
      <c r="E160" s="376" t="s">
        <v>117</v>
      </c>
      <c r="F160" s="423"/>
      <c r="G160" s="153"/>
      <c r="H160" s="451" t="s">
        <v>39</v>
      </c>
      <c r="I160" s="451" t="s">
        <v>39</v>
      </c>
      <c r="J160" s="377" t="s">
        <v>200</v>
      </c>
      <c r="K160" s="424">
        <v>6</v>
      </c>
      <c r="L160" s="424">
        <v>25</v>
      </c>
      <c r="M160" s="156">
        <f t="shared" si="110"/>
        <v>24</v>
      </c>
      <c r="N160" s="378">
        <f>'MCC_2019-2020'!N175</f>
        <v>0</v>
      </c>
      <c r="O160" s="379">
        <f>'MCC_2019-2020'!O175</f>
        <v>18</v>
      </c>
      <c r="P160" s="159">
        <f>'MCC_2019-2020'!P175</f>
        <v>0</v>
      </c>
      <c r="Q160" s="189">
        <f t="shared" si="111"/>
        <v>3.0857142857142859</v>
      </c>
      <c r="R160" s="265"/>
      <c r="S160" s="70"/>
      <c r="T160" s="70"/>
      <c r="U160" s="164"/>
      <c r="V160" s="212"/>
      <c r="W160" s="70">
        <v>1</v>
      </c>
      <c r="X160" s="160">
        <f>SUM(L160/35)</f>
        <v>0.7142857142857143</v>
      </c>
      <c r="Y160" s="70">
        <f>SUM(O160)</f>
        <v>18</v>
      </c>
      <c r="Z160" s="164">
        <f t="shared" si="113"/>
        <v>12.857142857142858</v>
      </c>
      <c r="AA160" s="164">
        <f>Z160*M160%</f>
        <v>3.0857142857142859</v>
      </c>
      <c r="AB160" s="70"/>
      <c r="AC160" s="160"/>
      <c r="AD160" s="427"/>
      <c r="AE160" s="167"/>
      <c r="AF160" s="167"/>
      <c r="AG160" s="168"/>
      <c r="AH160" s="428"/>
      <c r="AI160" s="427"/>
      <c r="AJ160" s="169"/>
      <c r="AK160" s="169"/>
    </row>
    <row r="161" spans="1:245" ht="30.75" customHeight="1">
      <c r="A161" s="148"/>
      <c r="B161" s="375" t="str">
        <f>'MCC_2019-2020'!C173</f>
        <v>Allemand S6</v>
      </c>
      <c r="C161" s="450" t="str">
        <f>'MCC_2019-2020'!D173</f>
        <v>LOL6B6A
LOL6C5A
LOL6D6A
LOL6DH1B
LOL6E4A
LOL6G5A
LOL6H5A</v>
      </c>
      <c r="D161" s="376"/>
      <c r="E161" s="376" t="s">
        <v>117</v>
      </c>
      <c r="F161" s="423"/>
      <c r="G161" s="153"/>
      <c r="H161" s="451" t="s">
        <v>39</v>
      </c>
      <c r="I161" s="451" t="s">
        <v>39</v>
      </c>
      <c r="J161" s="377" t="s">
        <v>201</v>
      </c>
      <c r="K161" s="156">
        <v>1</v>
      </c>
      <c r="L161" s="156">
        <v>71</v>
      </c>
      <c r="M161" s="156">
        <f t="shared" si="110"/>
        <v>1.4084507042253522</v>
      </c>
      <c r="N161" s="378">
        <f>'MCC_2019-2020'!N173</f>
        <v>0</v>
      </c>
      <c r="O161" s="379">
        <f>'MCC_2019-2020'!O173</f>
        <v>18</v>
      </c>
      <c r="P161" s="159">
        <f>'MCC_2019-2020'!P173</f>
        <v>0</v>
      </c>
      <c r="Q161" s="189">
        <f t="shared" si="111"/>
        <v>0.51428571428571435</v>
      </c>
      <c r="R161" s="265"/>
      <c r="S161" s="70"/>
      <c r="T161" s="70"/>
      <c r="U161" s="164"/>
      <c r="V161" s="212"/>
      <c r="W161" s="70">
        <v>1</v>
      </c>
      <c r="X161" s="160">
        <f>SUM(L161/35)</f>
        <v>2.0285714285714285</v>
      </c>
      <c r="Y161" s="70">
        <f>SUM(O161)</f>
        <v>18</v>
      </c>
      <c r="Z161" s="164">
        <f t="shared" si="113"/>
        <v>36.514285714285712</v>
      </c>
      <c r="AA161" s="164">
        <f>Z161*M161%</f>
        <v>0.51428571428571435</v>
      </c>
      <c r="AB161" s="70"/>
      <c r="AC161" s="160"/>
      <c r="AD161" s="427"/>
      <c r="AE161" s="167"/>
      <c r="AF161" s="167"/>
      <c r="AG161" s="168"/>
      <c r="AH161" s="428"/>
      <c r="AI161" s="427"/>
      <c r="AJ161" s="169"/>
      <c r="AK161" s="169"/>
    </row>
    <row r="162" spans="1:245" ht="30.75" customHeight="1">
      <c r="A162" s="385"/>
      <c r="B162" s="386" t="str">
        <f>'MCC_2019-2020'!C169</f>
        <v>Choix Langue et littérature anciennes / Atelier d'actualités socio-culturelles</v>
      </c>
      <c r="C162" s="452">
        <f>'MCC_2019-2020'!D169</f>
        <v>0</v>
      </c>
      <c r="D162" s="388" t="s">
        <v>118</v>
      </c>
      <c r="E162" s="388"/>
      <c r="F162" s="425"/>
      <c r="G162" s="390"/>
      <c r="H162" s="453"/>
      <c r="I162" s="453"/>
      <c r="J162" s="391"/>
      <c r="K162" s="392"/>
      <c r="L162" s="392"/>
      <c r="M162" s="393"/>
      <c r="N162" s="394"/>
      <c r="O162" s="395"/>
      <c r="P162" s="397"/>
      <c r="Q162" s="398"/>
      <c r="R162" s="399"/>
      <c r="S162" s="400"/>
      <c r="T162" s="400"/>
      <c r="U162" s="401"/>
      <c r="V162" s="402"/>
      <c r="W162" s="400"/>
      <c r="X162" s="398"/>
      <c r="Y162" s="400"/>
      <c r="Z162" s="401"/>
      <c r="AA162" s="401"/>
      <c r="AB162" s="400"/>
      <c r="AC162" s="398"/>
      <c r="AD162" s="406"/>
      <c r="AE162" s="403"/>
      <c r="AF162" s="403"/>
      <c r="AG162" s="404"/>
      <c r="AH162" s="405"/>
      <c r="AI162" s="406"/>
      <c r="AJ162" s="407"/>
      <c r="AK162" s="407"/>
    </row>
    <row r="163" spans="1:245" ht="30.75" customHeight="1">
      <c r="A163" s="148"/>
      <c r="B163" s="375" t="str">
        <f>'MCC_2019-2020'!C170</f>
        <v xml:space="preserve"> Langue et littérature anciennes 4</v>
      </c>
      <c r="C163" s="450" t="str">
        <f>'MCC_2019-2020'!D170</f>
        <v>LOL5G5A</v>
      </c>
      <c r="D163" s="376"/>
      <c r="E163" s="376"/>
      <c r="F163" s="152"/>
      <c r="G163" s="153"/>
      <c r="H163" s="451" t="s">
        <v>80</v>
      </c>
      <c r="I163" s="451" t="s">
        <v>80</v>
      </c>
      <c r="J163" s="377" t="s">
        <v>202</v>
      </c>
      <c r="K163" s="424">
        <v>25</v>
      </c>
      <c r="L163" s="424">
        <v>25</v>
      </c>
      <c r="M163" s="156">
        <f t="shared" si="110"/>
        <v>100</v>
      </c>
      <c r="N163" s="378">
        <f>'MCC_2019-2020'!N170</f>
        <v>0</v>
      </c>
      <c r="O163" s="379">
        <f>'MCC_2019-2020'!O170</f>
        <v>18</v>
      </c>
      <c r="P163" s="159">
        <f>'MCC_2019-2020'!P170</f>
        <v>0</v>
      </c>
      <c r="Q163" s="189">
        <f t="shared" si="111"/>
        <v>18</v>
      </c>
      <c r="R163" s="265"/>
      <c r="S163" s="70"/>
      <c r="T163" s="70"/>
      <c r="U163" s="164"/>
      <c r="V163" s="212"/>
      <c r="W163" s="70">
        <v>1</v>
      </c>
      <c r="X163" s="160">
        <v>1</v>
      </c>
      <c r="Y163" s="70">
        <f>SUM(O163)</f>
        <v>18</v>
      </c>
      <c r="Z163" s="164">
        <f t="shared" si="113"/>
        <v>18</v>
      </c>
      <c r="AA163" s="164">
        <f>Z163*M163%</f>
        <v>18</v>
      </c>
      <c r="AB163" s="70"/>
      <c r="AC163" s="160"/>
      <c r="AD163" s="427"/>
      <c r="AE163" s="167"/>
      <c r="AF163" s="167"/>
      <c r="AG163" s="168"/>
      <c r="AH163" s="428"/>
      <c r="AI163" s="427"/>
      <c r="AJ163" s="169"/>
      <c r="AK163" s="169"/>
    </row>
    <row r="164" spans="1:245" ht="30.75" customHeight="1">
      <c r="A164" s="148"/>
      <c r="B164" s="375" t="str">
        <f>'MCC_2019-2020'!C171</f>
        <v>Atelier d'actualités socio-culturelles</v>
      </c>
      <c r="C164" s="450" t="str">
        <f>'MCC_2019-2020'!D171</f>
        <v>LOL5G9B</v>
      </c>
      <c r="D164" s="376"/>
      <c r="E164" s="376"/>
      <c r="F164" s="423"/>
      <c r="G164" s="153"/>
      <c r="H164" s="451" t="s">
        <v>80</v>
      </c>
      <c r="I164" s="451" t="s">
        <v>80</v>
      </c>
      <c r="J164" s="377"/>
      <c r="K164" s="156">
        <v>10</v>
      </c>
      <c r="L164" s="156">
        <v>10</v>
      </c>
      <c r="M164" s="156">
        <f t="shared" si="110"/>
        <v>100</v>
      </c>
      <c r="N164" s="378" t="str">
        <f>'MCC_2019-2020'!N171</f>
        <v/>
      </c>
      <c r="O164" s="379">
        <f>'MCC_2019-2020'!O171</f>
        <v>18</v>
      </c>
      <c r="P164" s="159" t="str">
        <f>'MCC_2019-2020'!P171</f>
        <v/>
      </c>
      <c r="Q164" s="189">
        <f t="shared" si="111"/>
        <v>18</v>
      </c>
      <c r="R164" s="265"/>
      <c r="S164" s="70"/>
      <c r="T164" s="70"/>
      <c r="U164" s="164"/>
      <c r="V164" s="212"/>
      <c r="W164" s="70">
        <v>1</v>
      </c>
      <c r="X164" s="160">
        <v>1</v>
      </c>
      <c r="Y164" s="70">
        <f>SUM(O164)</f>
        <v>18</v>
      </c>
      <c r="Z164" s="164">
        <f t="shared" si="113"/>
        <v>18</v>
      </c>
      <c r="AA164" s="164">
        <f>Z164*M164%</f>
        <v>18</v>
      </c>
      <c r="AB164" s="70"/>
      <c r="AC164" s="160"/>
      <c r="AD164" s="427"/>
      <c r="AE164" s="167"/>
      <c r="AF164" s="167"/>
      <c r="AG164" s="168"/>
      <c r="AH164" s="428"/>
      <c r="AI164" s="427"/>
      <c r="AJ164" s="169"/>
      <c r="AK164" s="169"/>
    </row>
    <row r="165" spans="1:245" ht="30.75" customHeight="1">
      <c r="A165" s="470"/>
      <c r="B165" s="471" t="str">
        <f>'MCC_2019-2020'!C176</f>
        <v>Parcours MEEF 1 - Enseignement du 1er degré</v>
      </c>
      <c r="C165" s="506">
        <f>'MCC_2019-2020'!D176</f>
        <v>0</v>
      </c>
      <c r="D165" s="507"/>
      <c r="E165" s="507"/>
      <c r="F165" s="133"/>
      <c r="G165" s="137"/>
      <c r="H165" s="472"/>
      <c r="I165" s="472"/>
      <c r="J165" s="473"/>
      <c r="K165" s="474"/>
      <c r="L165" s="474"/>
      <c r="M165" s="475"/>
      <c r="N165" s="180"/>
      <c r="O165" s="181"/>
      <c r="P165" s="138"/>
      <c r="Q165" s="90"/>
      <c r="R165" s="476"/>
      <c r="S165" s="89"/>
      <c r="T165" s="89"/>
      <c r="U165" s="477"/>
      <c r="V165" s="478"/>
      <c r="W165" s="89"/>
      <c r="X165" s="90"/>
      <c r="Y165" s="89"/>
      <c r="Z165" s="477"/>
      <c r="AA165" s="477"/>
      <c r="AB165" s="89"/>
      <c r="AC165" s="90"/>
      <c r="AD165" s="479"/>
      <c r="AE165" s="480"/>
      <c r="AF165" s="480"/>
      <c r="AG165" s="481"/>
      <c r="AH165" s="482"/>
      <c r="AI165" s="479"/>
      <c r="AJ165" s="483"/>
      <c r="AK165" s="483"/>
    </row>
    <row r="166" spans="1:245" ht="30.75" customHeight="1">
      <c r="A166" s="148"/>
      <c r="B166" s="375" t="str">
        <f>'MCC_2019-2020'!C178</f>
        <v>Grammaire de la langue française 2</v>
      </c>
      <c r="C166" s="450">
        <f>'MCC_2019-2020'!D178</f>
        <v>0</v>
      </c>
      <c r="D166" s="376" t="s">
        <v>118</v>
      </c>
      <c r="E166" s="376" t="s">
        <v>134</v>
      </c>
      <c r="F166" s="152"/>
      <c r="G166" s="153"/>
      <c r="H166" s="451" t="s">
        <v>80</v>
      </c>
      <c r="I166" s="451" t="s">
        <v>80</v>
      </c>
      <c r="J166" s="377" t="s">
        <v>197</v>
      </c>
      <c r="K166" s="156">
        <v>10</v>
      </c>
      <c r="L166" s="424">
        <v>25</v>
      </c>
      <c r="M166" s="156">
        <f t="shared" ref="M166" si="114">(K166/L166)*100</f>
        <v>40</v>
      </c>
      <c r="N166" s="378">
        <f>'MCC_2019-2020'!N178</f>
        <v>0</v>
      </c>
      <c r="O166" s="379">
        <f>'MCC_2019-2020'!O178</f>
        <v>24</v>
      </c>
      <c r="P166" s="159">
        <f>'MCC_2019-2020'!P178</f>
        <v>0</v>
      </c>
      <c r="Q166" s="189">
        <f t="shared" si="111"/>
        <v>9.6000000000000014</v>
      </c>
      <c r="R166" s="265"/>
      <c r="S166" s="70"/>
      <c r="T166" s="70"/>
      <c r="U166" s="164"/>
      <c r="V166" s="212"/>
      <c r="W166" s="70">
        <v>1</v>
      </c>
      <c r="X166" s="160">
        <v>1</v>
      </c>
      <c r="Y166" s="70">
        <f>SUM(O166)</f>
        <v>24</v>
      </c>
      <c r="Z166" s="164">
        <f t="shared" si="113"/>
        <v>24</v>
      </c>
      <c r="AA166" s="164">
        <f>Z166*M166%</f>
        <v>9.6000000000000014</v>
      </c>
      <c r="AB166" s="70"/>
      <c r="AC166" s="160"/>
      <c r="AD166" s="427"/>
      <c r="AE166" s="167"/>
      <c r="AF166" s="167"/>
      <c r="AG166" s="168"/>
      <c r="AH166" s="428"/>
      <c r="AI166" s="427"/>
      <c r="AJ166" s="169"/>
      <c r="AK166" s="169"/>
    </row>
    <row r="167" spans="1:245" ht="30.75" customHeight="1">
      <c r="A167" s="148"/>
      <c r="B167" s="508" t="str">
        <f>'MCC_2019-2020'!C180</f>
        <v>Enseigner les sciences expérimentales à l'école primaire</v>
      </c>
      <c r="C167" s="509" t="str">
        <f>'MCC_2019-2020'!D180</f>
        <v>LOL6H6F</v>
      </c>
      <c r="D167" s="510" t="s">
        <v>118</v>
      </c>
      <c r="E167" s="510" t="s">
        <v>128</v>
      </c>
      <c r="F167" s="511"/>
      <c r="G167" s="512"/>
      <c r="H167" s="513" t="s">
        <v>80</v>
      </c>
      <c r="I167" s="513" t="s">
        <v>80</v>
      </c>
      <c r="J167" s="514"/>
      <c r="K167" s="515">
        <v>10</v>
      </c>
      <c r="L167" s="515">
        <v>42</v>
      </c>
      <c r="M167" s="515">
        <f t="shared" si="110"/>
        <v>23.809523809523807</v>
      </c>
      <c r="N167" s="383">
        <f>'MCC_2019-2020'!N180</f>
        <v>0</v>
      </c>
      <c r="O167" s="384">
        <f>'MCC_2019-2020'!O180</f>
        <v>20</v>
      </c>
      <c r="P167" s="159">
        <f>'MCC_2019-2020'!P180</f>
        <v>0</v>
      </c>
      <c r="Q167" s="189">
        <f t="shared" si="111"/>
        <v>4.761904761904761</v>
      </c>
      <c r="R167" s="265"/>
      <c r="S167" s="70"/>
      <c r="T167" s="70"/>
      <c r="U167" s="164"/>
      <c r="V167" s="212"/>
      <c r="W167" s="70">
        <v>1</v>
      </c>
      <c r="X167" s="160">
        <v>1</v>
      </c>
      <c r="Y167" s="70">
        <f>SUM(O167)</f>
        <v>20</v>
      </c>
      <c r="Z167" s="164">
        <f t="shared" si="113"/>
        <v>20</v>
      </c>
      <c r="AA167" s="164">
        <f>Z167*M167%</f>
        <v>4.761904761904761</v>
      </c>
      <c r="AB167" s="70"/>
      <c r="AC167" s="160"/>
      <c r="AD167" s="427"/>
      <c r="AE167" s="167"/>
      <c r="AF167" s="167"/>
      <c r="AG167" s="168"/>
      <c r="AH167" s="428"/>
      <c r="AI167" s="427"/>
      <c r="AJ167" s="169"/>
      <c r="AK167" s="169"/>
    </row>
    <row r="168" spans="1:245" ht="30.75" customHeight="1">
      <c r="A168" s="148"/>
      <c r="B168" s="456" t="str">
        <f>'MCC_2019-2020'!C179</f>
        <v>Expérience d'observation S6 Lettres</v>
      </c>
      <c r="C168" s="450" t="str">
        <f>'MCC_2019-2020'!D179</f>
        <v>LOL6G61</v>
      </c>
      <c r="D168" s="376" t="s">
        <v>118</v>
      </c>
      <c r="E168" s="376"/>
      <c r="F168" s="152"/>
      <c r="G168" s="153"/>
      <c r="H168" s="451" t="s">
        <v>39</v>
      </c>
      <c r="I168" s="451" t="s">
        <v>39</v>
      </c>
      <c r="J168" s="377"/>
      <c r="K168" s="156">
        <v>10</v>
      </c>
      <c r="L168" s="156">
        <v>10</v>
      </c>
      <c r="M168" s="156">
        <f t="shared" si="110"/>
        <v>100</v>
      </c>
      <c r="N168" s="378">
        <f>'MCC_2019-2020'!N179</f>
        <v>0</v>
      </c>
      <c r="O168" s="379">
        <f>'MCC_2019-2020'!O179</f>
        <v>12</v>
      </c>
      <c r="P168" s="159">
        <f>'MCC_2019-2020'!P179</f>
        <v>0</v>
      </c>
      <c r="Q168" s="189">
        <f t="shared" si="111"/>
        <v>0</v>
      </c>
      <c r="R168" s="265"/>
      <c r="S168" s="70"/>
      <c r="T168" s="70"/>
      <c r="U168" s="164"/>
      <c r="V168" s="212"/>
      <c r="W168" s="70"/>
      <c r="X168" s="160"/>
      <c r="Y168" s="70"/>
      <c r="Z168" s="164"/>
      <c r="AA168" s="164"/>
      <c r="AB168" s="70"/>
      <c r="AC168" s="160"/>
      <c r="AD168" s="427"/>
      <c r="AE168" s="167"/>
      <c r="AF168" s="167"/>
      <c r="AG168" s="168"/>
      <c r="AH168" s="428"/>
      <c r="AI168" s="427"/>
      <c r="AJ168" s="169"/>
      <c r="AK168" s="169"/>
    </row>
    <row r="169" spans="1:245" ht="30.75" customHeight="1">
      <c r="A169" s="470"/>
      <c r="B169" s="471" t="str">
        <f>'MCC_2019-2020'!C181</f>
        <v xml:space="preserve">Parcours  MEEF 2 - Enseignement des Lettres </v>
      </c>
      <c r="C169" s="506" t="str">
        <f>'MCC_2019-2020'!D181</f>
        <v>LOL6GP3</v>
      </c>
      <c r="D169" s="507"/>
      <c r="E169" s="507"/>
      <c r="F169" s="134"/>
      <c r="G169" s="137"/>
      <c r="H169" s="472"/>
      <c r="I169" s="472"/>
      <c r="J169" s="473"/>
      <c r="K169" s="474"/>
      <c r="L169" s="474"/>
      <c r="M169" s="475"/>
      <c r="N169" s="180"/>
      <c r="O169" s="181"/>
      <c r="P169" s="138"/>
      <c r="Q169" s="516"/>
      <c r="R169" s="476"/>
      <c r="S169" s="89"/>
      <c r="T169" s="89"/>
      <c r="U169" s="477"/>
      <c r="V169" s="478"/>
      <c r="W169" s="89"/>
      <c r="X169" s="90"/>
      <c r="Y169" s="89"/>
      <c r="Z169" s="477"/>
      <c r="AA169" s="477"/>
      <c r="AB169" s="89"/>
      <c r="AC169" s="90"/>
      <c r="AD169" s="479"/>
      <c r="AE169" s="480"/>
      <c r="AF169" s="480"/>
      <c r="AG169" s="481"/>
      <c r="AH169" s="482"/>
      <c r="AI169" s="479"/>
      <c r="AJ169" s="483"/>
      <c r="AK169" s="483"/>
    </row>
    <row r="170" spans="1:245" ht="30.75" customHeight="1">
      <c r="A170" s="148"/>
      <c r="B170" s="375" t="str">
        <f>'MCC_2019-2020'!C183</f>
        <v>Grammaire de la langue française 2</v>
      </c>
      <c r="C170" s="450" t="str">
        <f>'MCC_2019-2020'!D183</f>
        <v/>
      </c>
      <c r="D170" s="376" t="s">
        <v>118</v>
      </c>
      <c r="E170" s="376" t="s">
        <v>135</v>
      </c>
      <c r="F170" s="152"/>
      <c r="G170" s="153"/>
      <c r="H170" s="451" t="s">
        <v>80</v>
      </c>
      <c r="I170" s="451" t="s">
        <v>80</v>
      </c>
      <c r="J170" s="377" t="s">
        <v>197</v>
      </c>
      <c r="K170" s="424">
        <v>15</v>
      </c>
      <c r="L170" s="424">
        <v>25</v>
      </c>
      <c r="M170" s="156">
        <f t="shared" si="110"/>
        <v>60</v>
      </c>
      <c r="N170" s="378" t="str">
        <f>'MCC_2019-2020'!N183</f>
        <v/>
      </c>
      <c r="O170" s="379">
        <f>'MCC_2019-2020'!O183</f>
        <v>24</v>
      </c>
      <c r="P170" s="159" t="str">
        <f>'MCC_2019-2020'!P183</f>
        <v/>
      </c>
      <c r="Q170" s="189">
        <f t="shared" si="111"/>
        <v>14.399999999999999</v>
      </c>
      <c r="R170" s="265">
        <v>1.5</v>
      </c>
      <c r="S170" s="70">
        <v>1</v>
      </c>
      <c r="T170" s="70">
        <f>SUM(N170)</f>
        <v>0</v>
      </c>
      <c r="U170" s="164">
        <f t="shared" si="112"/>
        <v>0</v>
      </c>
      <c r="V170" s="212">
        <f>U170*M170%</f>
        <v>0</v>
      </c>
      <c r="W170" s="70">
        <v>1</v>
      </c>
      <c r="X170" s="160">
        <v>1</v>
      </c>
      <c r="Y170" s="70">
        <f>SUM(O170)</f>
        <v>24</v>
      </c>
      <c r="Z170" s="164">
        <f t="shared" si="113"/>
        <v>24</v>
      </c>
      <c r="AA170" s="164">
        <f>Z170*M170%</f>
        <v>14.399999999999999</v>
      </c>
      <c r="AB170" s="70"/>
      <c r="AC170" s="160"/>
      <c r="AD170" s="427"/>
      <c r="AE170" s="167"/>
      <c r="AF170" s="167"/>
      <c r="AG170" s="168"/>
      <c r="AH170" s="428"/>
      <c r="AI170" s="427"/>
      <c r="AJ170" s="169"/>
      <c r="AK170" s="169"/>
    </row>
    <row r="171" spans="1:245" s="103" customFormat="1" ht="30.75" customHeight="1">
      <c r="A171" s="282"/>
      <c r="B171" s="426" t="str">
        <f>'MCC_2019-2020'!C185</f>
        <v>Histoire de la langue française / Ancien français 2</v>
      </c>
      <c r="C171" s="450">
        <f>'MCC_2019-2020'!D185</f>
        <v>0</v>
      </c>
      <c r="D171" s="376" t="s">
        <v>118</v>
      </c>
      <c r="E171" s="410" t="s">
        <v>144</v>
      </c>
      <c r="F171" s="423"/>
      <c r="G171" s="153"/>
      <c r="H171" s="451" t="s">
        <v>80</v>
      </c>
      <c r="I171" s="451" t="s">
        <v>80</v>
      </c>
      <c r="J171" s="377" t="s">
        <v>197</v>
      </c>
      <c r="K171" s="424">
        <v>15</v>
      </c>
      <c r="L171" s="424">
        <v>25</v>
      </c>
      <c r="M171" s="156">
        <f t="shared" si="110"/>
        <v>60</v>
      </c>
      <c r="N171" s="378">
        <f>'MCC_2019-2020'!N185</f>
        <v>12</v>
      </c>
      <c r="O171" s="379">
        <f>'MCC_2019-2020'!O185</f>
        <v>18</v>
      </c>
      <c r="P171" s="159">
        <f>'MCC_2019-2020'!P185</f>
        <v>0</v>
      </c>
      <c r="Q171" s="189">
        <f t="shared" si="111"/>
        <v>21.599999999999998</v>
      </c>
      <c r="R171" s="265">
        <v>1.5</v>
      </c>
      <c r="S171" s="70">
        <v>1</v>
      </c>
      <c r="T171" s="70">
        <f>SUM(N171)</f>
        <v>12</v>
      </c>
      <c r="U171" s="164">
        <f t="shared" si="112"/>
        <v>18</v>
      </c>
      <c r="V171" s="212">
        <f>U171*M171%</f>
        <v>10.799999999999999</v>
      </c>
      <c r="W171" s="70">
        <v>2</v>
      </c>
      <c r="X171" s="160">
        <v>1</v>
      </c>
      <c r="Y171" s="70">
        <f>SUM(O171)</f>
        <v>18</v>
      </c>
      <c r="Z171" s="164">
        <f t="shared" si="113"/>
        <v>18</v>
      </c>
      <c r="AA171" s="164">
        <f>Z171*M171%</f>
        <v>10.799999999999999</v>
      </c>
      <c r="AB171" s="70"/>
      <c r="AC171" s="160"/>
      <c r="AD171" s="427"/>
      <c r="AE171" s="427"/>
      <c r="AF171" s="427"/>
      <c r="AG171" s="427"/>
      <c r="AH171" s="428"/>
      <c r="AI171" s="427"/>
      <c r="AJ171" s="429"/>
      <c r="AK171" s="429"/>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c r="DX171" s="102"/>
      <c r="DY171" s="102"/>
      <c r="DZ171" s="102"/>
      <c r="EA171" s="102"/>
      <c r="EB171" s="102"/>
      <c r="EC171" s="102"/>
      <c r="ED171" s="102"/>
      <c r="EE171" s="102"/>
      <c r="EF171" s="102"/>
      <c r="EG171" s="102"/>
      <c r="EH171" s="102"/>
      <c r="EI171" s="102"/>
      <c r="EJ171" s="102"/>
      <c r="EK171" s="102"/>
      <c r="EL171" s="102"/>
      <c r="EM171" s="102"/>
      <c r="EN171" s="102"/>
      <c r="EO171" s="102"/>
      <c r="EP171" s="102"/>
      <c r="EQ171" s="102"/>
      <c r="ER171" s="102"/>
      <c r="ES171" s="102"/>
      <c r="ET171" s="102"/>
      <c r="EU171" s="102"/>
      <c r="EV171" s="102"/>
      <c r="EW171" s="102"/>
      <c r="EX171" s="102"/>
      <c r="EY171" s="102"/>
      <c r="EZ171" s="102"/>
      <c r="FA171" s="102"/>
      <c r="FB171" s="102"/>
      <c r="FC171" s="102"/>
      <c r="FD171" s="102"/>
      <c r="FE171" s="102"/>
      <c r="FF171" s="102"/>
      <c r="FG171" s="102"/>
      <c r="FH171" s="102"/>
      <c r="FI171" s="102"/>
      <c r="FJ171" s="102"/>
      <c r="FK171" s="102"/>
      <c r="FL171" s="102"/>
      <c r="FM171" s="102"/>
      <c r="FN171" s="102"/>
      <c r="FO171" s="102"/>
      <c r="FP171" s="102"/>
      <c r="FQ171" s="102"/>
      <c r="FR171" s="102"/>
      <c r="FS171" s="102"/>
      <c r="FT171" s="102"/>
      <c r="FU171" s="102"/>
      <c r="FV171" s="102"/>
      <c r="FW171" s="102"/>
      <c r="FX171" s="102"/>
      <c r="FY171" s="102"/>
      <c r="FZ171" s="102"/>
      <c r="GA171" s="102"/>
      <c r="GB171" s="102"/>
      <c r="GC171" s="102"/>
      <c r="GD171" s="102"/>
      <c r="GE171" s="102"/>
      <c r="GF171" s="102"/>
      <c r="GG171" s="102"/>
      <c r="GH171" s="102"/>
      <c r="GI171" s="102"/>
      <c r="GJ171" s="102"/>
      <c r="GK171" s="102"/>
      <c r="GL171" s="102"/>
      <c r="GM171" s="102"/>
      <c r="GN171" s="102"/>
      <c r="GO171" s="102"/>
      <c r="GP171" s="102"/>
      <c r="GQ171" s="102"/>
      <c r="GR171" s="102"/>
      <c r="GS171" s="102"/>
      <c r="GT171" s="102"/>
      <c r="GU171" s="102"/>
      <c r="GV171" s="102"/>
      <c r="GW171" s="102"/>
      <c r="GX171" s="102"/>
      <c r="GY171" s="102"/>
      <c r="GZ171" s="102"/>
      <c r="HA171" s="102"/>
      <c r="HB171" s="102"/>
      <c r="HC171" s="102"/>
      <c r="HD171" s="102"/>
      <c r="HE171" s="102"/>
      <c r="HF171" s="102"/>
      <c r="HG171" s="102"/>
      <c r="HH171" s="102"/>
      <c r="HI171" s="102"/>
      <c r="HJ171" s="102"/>
      <c r="HK171" s="102"/>
      <c r="HL171" s="102"/>
      <c r="HM171" s="102"/>
      <c r="HN171" s="102"/>
      <c r="HO171" s="102"/>
      <c r="HP171" s="102"/>
      <c r="HQ171" s="102"/>
      <c r="HR171" s="102"/>
      <c r="HS171" s="102"/>
      <c r="HT171" s="102"/>
      <c r="HU171" s="102"/>
      <c r="HV171" s="102"/>
      <c r="HW171" s="102"/>
      <c r="HX171" s="102"/>
      <c r="HY171" s="102"/>
      <c r="HZ171" s="102"/>
      <c r="IA171" s="102"/>
      <c r="IB171" s="102"/>
      <c r="IC171" s="102"/>
      <c r="ID171" s="102"/>
      <c r="IE171" s="102"/>
      <c r="IF171" s="102"/>
      <c r="IG171" s="102"/>
      <c r="IH171" s="102"/>
      <c r="II171" s="102"/>
      <c r="IJ171" s="102"/>
      <c r="IK171" s="102"/>
    </row>
    <row r="172" spans="1:245" ht="30.75" customHeight="1">
      <c r="A172" s="148"/>
      <c r="B172" s="456" t="str">
        <f>'MCC_2019-2020'!C184</f>
        <v>Expérience d'observation S6 Lettres</v>
      </c>
      <c r="C172" s="450" t="str">
        <f>'MCC_2019-2020'!D184</f>
        <v>LOL6G61</v>
      </c>
      <c r="D172" s="376" t="s">
        <v>118</v>
      </c>
      <c r="E172" s="376"/>
      <c r="F172" s="152"/>
      <c r="G172" s="153"/>
      <c r="H172" s="451" t="s">
        <v>39</v>
      </c>
      <c r="I172" s="451" t="s">
        <v>39</v>
      </c>
      <c r="J172" s="377"/>
      <c r="K172" s="424">
        <v>15</v>
      </c>
      <c r="L172" s="424">
        <v>15</v>
      </c>
      <c r="M172" s="156">
        <f t="shared" si="110"/>
        <v>100</v>
      </c>
      <c r="N172" s="378" t="str">
        <f>'MCC_2019-2020'!N184</f>
        <v/>
      </c>
      <c r="O172" s="379">
        <f>'MCC_2019-2020'!O184</f>
        <v>12</v>
      </c>
      <c r="P172" s="159" t="str">
        <f>'MCC_2019-2020'!P184</f>
        <v/>
      </c>
      <c r="Q172" s="189">
        <f t="shared" si="111"/>
        <v>0</v>
      </c>
      <c r="R172" s="265"/>
      <c r="S172" s="70"/>
      <c r="T172" s="70"/>
      <c r="U172" s="164"/>
      <c r="V172" s="212"/>
      <c r="W172" s="70"/>
      <c r="X172" s="160"/>
      <c r="Y172" s="70"/>
      <c r="Z172" s="164"/>
      <c r="AA172" s="164"/>
      <c r="AB172" s="70"/>
      <c r="AC172" s="160"/>
      <c r="AD172" s="427"/>
      <c r="AE172" s="167"/>
      <c r="AF172" s="167"/>
      <c r="AG172" s="168"/>
      <c r="AH172" s="428"/>
      <c r="AI172" s="427"/>
      <c r="AJ172" s="169"/>
      <c r="AK172" s="169"/>
    </row>
    <row r="173" spans="1:245" ht="30.75" customHeight="1">
      <c r="A173" s="470"/>
      <c r="B173" s="471" t="str">
        <f>'MCC_2019-2020'!C186</f>
        <v>Parcours Métiers des lettres et de la culture</v>
      </c>
      <c r="C173" s="506" t="str">
        <f>'MCC_2019-2020'!D186</f>
        <v>LOL6GP4</v>
      </c>
      <c r="D173" s="507"/>
      <c r="E173" s="507"/>
      <c r="F173" s="134"/>
      <c r="G173" s="137"/>
      <c r="H173" s="472"/>
      <c r="I173" s="472"/>
      <c r="J173" s="473"/>
      <c r="K173" s="474"/>
      <c r="L173" s="474"/>
      <c r="M173" s="475"/>
      <c r="N173" s="180"/>
      <c r="O173" s="181"/>
      <c r="P173" s="138"/>
      <c r="Q173" s="516"/>
      <c r="R173" s="476"/>
      <c r="S173" s="89"/>
      <c r="T173" s="89"/>
      <c r="U173" s="477"/>
      <c r="V173" s="478"/>
      <c r="W173" s="89"/>
      <c r="X173" s="90"/>
      <c r="Y173" s="89"/>
      <c r="Z173" s="477"/>
      <c r="AA173" s="477"/>
      <c r="AB173" s="89"/>
      <c r="AC173" s="90"/>
      <c r="AD173" s="479"/>
      <c r="AE173" s="480"/>
      <c r="AF173" s="480"/>
      <c r="AG173" s="481"/>
      <c r="AH173" s="482"/>
      <c r="AI173" s="479"/>
      <c r="AJ173" s="483"/>
      <c r="AK173" s="483"/>
    </row>
    <row r="174" spans="1:245" s="103" customFormat="1" ht="30.75" customHeight="1">
      <c r="A174" s="282"/>
      <c r="B174" s="426" t="str">
        <f>'MCC_2019-2020'!C188</f>
        <v>La presse, des Lumières à l’âge contemporain</v>
      </c>
      <c r="C174" s="450" t="str">
        <f>'MCC_2019-2020'!D188</f>
        <v>LOL6E5C
LOL6G9E</v>
      </c>
      <c r="D174" s="376" t="s">
        <v>118</v>
      </c>
      <c r="E174" s="376" t="s">
        <v>126</v>
      </c>
      <c r="F174" s="423"/>
      <c r="G174" s="153"/>
      <c r="H174" s="451" t="s">
        <v>80</v>
      </c>
      <c r="I174" s="451" t="s">
        <v>80</v>
      </c>
      <c r="J174" s="377"/>
      <c r="K174" s="424">
        <v>10</v>
      </c>
      <c r="L174" s="424">
        <v>46</v>
      </c>
      <c r="M174" s="156">
        <f t="shared" si="110"/>
        <v>21.739130434782609</v>
      </c>
      <c r="N174" s="378">
        <f>'MCC_2019-2020'!N188</f>
        <v>0</v>
      </c>
      <c r="O174" s="379">
        <f>'MCC_2019-2020'!O188</f>
        <v>24</v>
      </c>
      <c r="P174" s="159">
        <f>'MCC_2019-2020'!P188</f>
        <v>0</v>
      </c>
      <c r="Q174" s="189"/>
      <c r="R174" s="265"/>
      <c r="S174" s="70"/>
      <c r="T174" s="70"/>
      <c r="U174" s="268"/>
      <c r="V174" s="268"/>
      <c r="W174" s="70"/>
      <c r="X174" s="160"/>
      <c r="Y174" s="70"/>
      <c r="Z174" s="268"/>
      <c r="AA174" s="268"/>
      <c r="AB174" s="70"/>
      <c r="AC174" s="160"/>
      <c r="AD174" s="427"/>
      <c r="AE174" s="427"/>
      <c r="AF174" s="427"/>
      <c r="AG174" s="427"/>
      <c r="AH174" s="428"/>
      <c r="AI174" s="427"/>
      <c r="AJ174" s="429"/>
      <c r="AK174" s="429"/>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c r="DX174" s="102"/>
      <c r="DY174" s="102"/>
      <c r="DZ174" s="102"/>
      <c r="EA174" s="102"/>
      <c r="EB174" s="102"/>
      <c r="EC174" s="102"/>
      <c r="ED174" s="102"/>
      <c r="EE174" s="102"/>
      <c r="EF174" s="102"/>
      <c r="EG174" s="102"/>
      <c r="EH174" s="102"/>
      <c r="EI174" s="102"/>
      <c r="EJ174" s="102"/>
      <c r="EK174" s="102"/>
      <c r="EL174" s="102"/>
      <c r="EM174" s="102"/>
      <c r="EN174" s="102"/>
      <c r="EO174" s="102"/>
      <c r="EP174" s="102"/>
      <c r="EQ174" s="102"/>
      <c r="ER174" s="102"/>
      <c r="ES174" s="102"/>
      <c r="ET174" s="102"/>
      <c r="EU174" s="102"/>
      <c r="EV174" s="102"/>
      <c r="EW174" s="102"/>
      <c r="EX174" s="102"/>
      <c r="EY174" s="102"/>
      <c r="EZ174" s="102"/>
      <c r="FA174" s="102"/>
      <c r="FB174" s="102"/>
      <c r="FC174" s="102"/>
      <c r="FD174" s="102"/>
      <c r="FE174" s="102"/>
      <c r="FF174" s="102"/>
      <c r="FG174" s="102"/>
      <c r="FH174" s="102"/>
      <c r="FI174" s="102"/>
      <c r="FJ174" s="102"/>
      <c r="FK174" s="102"/>
      <c r="FL174" s="102"/>
      <c r="FM174" s="102"/>
      <c r="FN174" s="102"/>
      <c r="FO174" s="102"/>
      <c r="FP174" s="102"/>
      <c r="FQ174" s="102"/>
      <c r="FR174" s="102"/>
      <c r="FS174" s="102"/>
      <c r="FT174" s="102"/>
      <c r="FU174" s="102"/>
      <c r="FV174" s="102"/>
      <c r="FW174" s="102"/>
      <c r="FX174" s="102"/>
      <c r="FY174" s="102"/>
      <c r="FZ174" s="102"/>
      <c r="GA174" s="102"/>
      <c r="GB174" s="102"/>
      <c r="GC174" s="102"/>
      <c r="GD174" s="102"/>
      <c r="GE174" s="102"/>
      <c r="GF174" s="102"/>
      <c r="GG174" s="102"/>
      <c r="GH174" s="102"/>
      <c r="GI174" s="102"/>
      <c r="GJ174" s="102"/>
      <c r="GK174" s="102"/>
      <c r="GL174" s="102"/>
      <c r="GM174" s="102"/>
      <c r="GN174" s="102"/>
      <c r="GO174" s="102"/>
      <c r="GP174" s="102"/>
      <c r="GQ174" s="102"/>
      <c r="GR174" s="102"/>
      <c r="GS174" s="102"/>
      <c r="GT174" s="102"/>
      <c r="GU174" s="102"/>
      <c r="GV174" s="102"/>
      <c r="GW174" s="102"/>
      <c r="GX174" s="102"/>
      <c r="GY174" s="102"/>
      <c r="GZ174" s="102"/>
      <c r="HA174" s="102"/>
      <c r="HB174" s="102"/>
      <c r="HC174" s="102"/>
      <c r="HD174" s="102"/>
      <c r="HE174" s="102"/>
      <c r="HF174" s="102"/>
      <c r="HG174" s="102"/>
      <c r="HH174" s="102"/>
      <c r="HI174" s="102"/>
      <c r="HJ174" s="102"/>
      <c r="HK174" s="102"/>
      <c r="HL174" s="102"/>
      <c r="HM174" s="102"/>
      <c r="HN174" s="102"/>
      <c r="HO174" s="102"/>
      <c r="HP174" s="102"/>
      <c r="HQ174" s="102"/>
      <c r="HR174" s="102"/>
      <c r="HS174" s="102"/>
      <c r="HT174" s="102"/>
      <c r="HU174" s="102"/>
      <c r="HV174" s="102"/>
      <c r="HW174" s="102"/>
      <c r="HX174" s="102"/>
      <c r="HY174" s="102"/>
      <c r="HZ174" s="102"/>
      <c r="IA174" s="102"/>
      <c r="IB174" s="102"/>
      <c r="IC174" s="102"/>
      <c r="ID174" s="102"/>
      <c r="IE174" s="102"/>
      <c r="IF174" s="102"/>
      <c r="IG174" s="102"/>
      <c r="IH174" s="102"/>
      <c r="II174" s="102"/>
      <c r="IJ174" s="102"/>
      <c r="IK174" s="102"/>
    </row>
    <row r="175" spans="1:245" ht="30.75" customHeight="1">
      <c r="A175" s="281"/>
      <c r="B175" s="508" t="str">
        <f>'MCC_2019-2020'!C189</f>
        <v>Communication interculturelle</v>
      </c>
      <c r="C175" s="450">
        <f>'MCC_2019-2020'!D189</f>
        <v>0</v>
      </c>
      <c r="D175" s="510" t="s">
        <v>118</v>
      </c>
      <c r="E175" s="510" t="s">
        <v>133</v>
      </c>
      <c r="F175" s="511"/>
      <c r="G175" s="512"/>
      <c r="H175" s="513" t="s">
        <v>80</v>
      </c>
      <c r="I175" s="513" t="s">
        <v>143</v>
      </c>
      <c r="J175" s="514"/>
      <c r="K175" s="517">
        <v>10</v>
      </c>
      <c r="L175" s="517">
        <v>40</v>
      </c>
      <c r="M175" s="515">
        <f t="shared" si="110"/>
        <v>25</v>
      </c>
      <c r="N175" s="383" t="str">
        <f>'MCC_2019-2020'!N189</f>
        <v/>
      </c>
      <c r="O175" s="384">
        <f>'MCC_2019-2020'!O189</f>
        <v>24</v>
      </c>
      <c r="P175" s="159" t="str">
        <f>'MCC_2019-2020'!P189</f>
        <v/>
      </c>
      <c r="Q175" s="189">
        <f t="shared" si="111"/>
        <v>6</v>
      </c>
      <c r="R175" s="265">
        <v>1.5</v>
      </c>
      <c r="S175" s="70">
        <v>1</v>
      </c>
      <c r="T175" s="70">
        <f>SUM(N175)</f>
        <v>0</v>
      </c>
      <c r="U175" s="164">
        <f t="shared" ref="U175" si="115">T175*R175</f>
        <v>0</v>
      </c>
      <c r="V175" s="212">
        <f>U175*M175%</f>
        <v>0</v>
      </c>
      <c r="W175" s="70">
        <v>1</v>
      </c>
      <c r="X175" s="160">
        <v>1</v>
      </c>
      <c r="Y175" s="70">
        <f>SUM(O175)</f>
        <v>24</v>
      </c>
      <c r="Z175" s="164">
        <f t="shared" ref="Z175" si="116">X175*Y175</f>
        <v>24</v>
      </c>
      <c r="AA175" s="164">
        <f>Z175*M175%</f>
        <v>6</v>
      </c>
      <c r="AB175" s="70"/>
      <c r="AC175" s="160"/>
      <c r="AD175" s="427"/>
      <c r="AE175" s="167"/>
      <c r="AF175" s="167"/>
      <c r="AG175" s="168"/>
      <c r="AH175" s="428"/>
      <c r="AI175" s="427"/>
      <c r="AJ175" s="169"/>
      <c r="AK175" s="169"/>
    </row>
    <row r="176" spans="1:245" ht="30.75" customHeight="1">
      <c r="A176" s="281"/>
      <c r="B176" s="456" t="str">
        <f>'MCC_2019-2020'!C190</f>
        <v>Expérience d'observation S6 Lettres</v>
      </c>
      <c r="C176" s="450" t="str">
        <f>'MCC_2019-2020'!D190</f>
        <v>LOL6G61</v>
      </c>
      <c r="D176" s="376" t="s">
        <v>118</v>
      </c>
      <c r="E176" s="518"/>
      <c r="F176" s="519"/>
      <c r="G176" s="520"/>
      <c r="H176" s="521" t="s">
        <v>39</v>
      </c>
      <c r="I176" s="521" t="s">
        <v>39</v>
      </c>
      <c r="J176" s="522"/>
      <c r="K176" s="523">
        <v>10</v>
      </c>
      <c r="L176" s="523">
        <v>10</v>
      </c>
      <c r="M176" s="524">
        <f t="shared" si="110"/>
        <v>100</v>
      </c>
      <c r="N176" s="117" t="str">
        <f>'MCC_2019-2020'!N190</f>
        <v/>
      </c>
      <c r="O176" s="117">
        <f>'MCC_2019-2020'!O190</f>
        <v>12</v>
      </c>
      <c r="P176" s="159" t="str">
        <f>'MCC_2019-2020'!P190</f>
        <v/>
      </c>
      <c r="Q176" s="525"/>
      <c r="R176" s="526"/>
      <c r="S176" s="527"/>
      <c r="T176" s="527"/>
      <c r="U176" s="528"/>
      <c r="V176" s="529"/>
      <c r="W176" s="527"/>
      <c r="X176" s="525"/>
      <c r="Y176" s="527"/>
      <c r="Z176" s="528"/>
      <c r="AA176" s="528"/>
      <c r="AB176" s="527"/>
      <c r="AC176" s="525"/>
      <c r="AD176" s="530"/>
      <c r="AE176" s="531"/>
      <c r="AF176" s="531"/>
      <c r="AG176" s="532"/>
      <c r="AH176" s="533"/>
      <c r="AI176" s="530"/>
      <c r="AJ176" s="534"/>
      <c r="AK176" s="534"/>
    </row>
    <row r="177" spans="1:37" ht="30.75" customHeight="1">
      <c r="A177" s="535"/>
      <c r="B177" s="536"/>
      <c r="C177" s="537"/>
      <c r="D177" s="376"/>
      <c r="E177" s="538"/>
      <c r="F177" s="539"/>
      <c r="G177" s="539"/>
      <c r="H177" s="539"/>
      <c r="I177" s="540" t="s">
        <v>22</v>
      </c>
      <c r="J177" s="541"/>
      <c r="K177" s="542"/>
      <c r="L177" s="542"/>
      <c r="M177" s="539"/>
      <c r="N177" s="539">
        <f>SUM(N154:N176)</f>
        <v>66</v>
      </c>
      <c r="O177" s="539">
        <f>SUM(O154:O176)</f>
        <v>350</v>
      </c>
      <c r="P177" s="539">
        <f>SUM(P160:P176)</f>
        <v>0</v>
      </c>
      <c r="Q177" s="543">
        <f>SUM(Q154:Q176)</f>
        <v>281.36190476190478</v>
      </c>
      <c r="R177" s="544"/>
      <c r="S177" s="545"/>
      <c r="T177" s="545"/>
      <c r="U177" s="545"/>
      <c r="V177" s="545"/>
      <c r="W177" s="545"/>
      <c r="X177" s="545"/>
      <c r="Y177" s="545"/>
      <c r="Z177" s="545"/>
      <c r="AA177" s="545"/>
      <c r="AB177" s="545"/>
      <c r="AC177" s="545"/>
      <c r="AD177" s="546"/>
      <c r="AE177" s="546"/>
      <c r="AF177" s="546"/>
      <c r="AG177" s="546"/>
      <c r="AH177" s="546"/>
      <c r="AI177" s="546"/>
      <c r="AJ177" s="546"/>
      <c r="AK177" s="546"/>
    </row>
    <row r="178" spans="1:37" ht="39.75" customHeight="1">
      <c r="A178" s="547"/>
      <c r="B178" s="1259" t="s">
        <v>204</v>
      </c>
      <c r="C178" s="1260"/>
      <c r="D178" s="1260"/>
      <c r="E178" s="1261"/>
      <c r="F178" s="1261"/>
      <c r="G178" s="1261"/>
      <c r="H178" s="1261"/>
      <c r="I178" s="1261"/>
      <c r="J178" s="1261"/>
      <c r="K178" s="1265" t="s">
        <v>205</v>
      </c>
      <c r="L178" s="1266"/>
      <c r="M178" s="548" t="s">
        <v>206</v>
      </c>
      <c r="N178" s="549" t="s">
        <v>207</v>
      </c>
      <c r="O178" s="550"/>
      <c r="P178" s="551"/>
      <c r="Q178" s="551"/>
      <c r="R178" s="552"/>
      <c r="S178" s="553"/>
      <c r="T178" s="553"/>
      <c r="U178" s="553"/>
      <c r="V178" s="553"/>
      <c r="W178" s="553"/>
      <c r="X178" s="553"/>
      <c r="Y178" s="553"/>
      <c r="Z178" s="553"/>
      <c r="AA178" s="553"/>
      <c r="AB178" s="553"/>
      <c r="AC178" s="553"/>
      <c r="AD178" s="554"/>
      <c r="AE178" s="554"/>
      <c r="AF178" s="554"/>
      <c r="AG178" s="554"/>
      <c r="AH178" s="554"/>
      <c r="AI178" s="554"/>
      <c r="AJ178" s="554"/>
      <c r="AK178" s="554"/>
    </row>
    <row r="179" spans="1:37" ht="30.75" customHeight="1">
      <c r="A179" s="555"/>
      <c r="B179" s="1262"/>
      <c r="C179" s="1261"/>
      <c r="D179" s="1261"/>
      <c r="E179" s="1261"/>
      <c r="F179" s="1261"/>
      <c r="G179" s="1261"/>
      <c r="H179" s="1261"/>
      <c r="I179" s="1261"/>
      <c r="J179" s="1261"/>
      <c r="K179" s="1267" t="s">
        <v>208</v>
      </c>
      <c r="L179" s="1268"/>
      <c r="M179" s="556" t="e">
        <f>Q104+Q124</f>
        <v>#REF!</v>
      </c>
      <c r="N179" s="549" t="s">
        <v>207</v>
      </c>
      <c r="O179" s="556" t="e">
        <f>M179/40</f>
        <v>#REF!</v>
      </c>
      <c r="P179" s="551"/>
      <c r="Q179" s="551"/>
      <c r="R179" s="552"/>
      <c r="S179" s="553"/>
      <c r="T179" s="553"/>
      <c r="U179" s="553"/>
      <c r="V179" s="553"/>
      <c r="W179" s="553"/>
      <c r="X179" s="553"/>
      <c r="Y179" s="553"/>
      <c r="Z179" s="553"/>
      <c r="AA179" s="553"/>
      <c r="AB179" s="553"/>
      <c r="AC179" s="553"/>
      <c r="AD179" s="554"/>
      <c r="AE179" s="554"/>
      <c r="AF179" s="554"/>
      <c r="AG179" s="554"/>
      <c r="AH179" s="554"/>
      <c r="AI179" s="554"/>
      <c r="AJ179" s="554"/>
      <c r="AK179" s="554"/>
    </row>
    <row r="180" spans="1:37" ht="30.75" customHeight="1">
      <c r="A180" s="557"/>
      <c r="B180" s="1263"/>
      <c r="C180" s="1264"/>
      <c r="D180" s="1264"/>
      <c r="E180" s="1264"/>
      <c r="F180" s="1264"/>
      <c r="G180" s="1264"/>
      <c r="H180" s="1264"/>
      <c r="I180" s="1264"/>
      <c r="J180" s="1264"/>
      <c r="K180" s="1267" t="s">
        <v>209</v>
      </c>
      <c r="L180" s="1268"/>
      <c r="M180" s="556">
        <f>Q177+Q151</f>
        <v>576.77736986225023</v>
      </c>
      <c r="N180" s="549" t="s">
        <v>207</v>
      </c>
      <c r="O180" s="556">
        <f>M180/35</f>
        <v>16.479353424635722</v>
      </c>
      <c r="P180" s="558"/>
      <c r="Q180" s="558"/>
      <c r="R180" s="552"/>
      <c r="S180" s="553"/>
      <c r="T180" s="553"/>
      <c r="U180" s="553"/>
      <c r="V180" s="553"/>
      <c r="W180" s="553"/>
      <c r="X180" s="553"/>
      <c r="Y180" s="553"/>
      <c r="Z180" s="553"/>
      <c r="AA180" s="553"/>
      <c r="AB180" s="553"/>
      <c r="AC180" s="553"/>
      <c r="AD180" s="554"/>
      <c r="AE180" s="554"/>
      <c r="AF180" s="554"/>
      <c r="AG180" s="554"/>
      <c r="AH180" s="554"/>
      <c r="AI180" s="554"/>
      <c r="AJ180" s="554"/>
      <c r="AK180" s="554"/>
    </row>
  </sheetData>
  <mergeCells count="44">
    <mergeCell ref="A1:A3"/>
    <mergeCell ref="B1:B3"/>
    <mergeCell ref="C1:C3"/>
    <mergeCell ref="D1:D3"/>
    <mergeCell ref="E1:E3"/>
    <mergeCell ref="R1:V1"/>
    <mergeCell ref="W1:AA1"/>
    <mergeCell ref="AB1:AF1"/>
    <mergeCell ref="AG1:AK1"/>
    <mergeCell ref="N2:N3"/>
    <mergeCell ref="O2:O3"/>
    <mergeCell ref="P2:P3"/>
    <mergeCell ref="Q2:Q3"/>
    <mergeCell ref="R2:R3"/>
    <mergeCell ref="N1:P1"/>
    <mergeCell ref="AE2:AE3"/>
    <mergeCell ref="AF2:AF3"/>
    <mergeCell ref="AG2:AG3"/>
    <mergeCell ref="AH2:AH3"/>
    <mergeCell ref="Y2:Y3"/>
    <mergeCell ref="Z2:Z3"/>
    <mergeCell ref="AC2:AC3"/>
    <mergeCell ref="AD2:AD3"/>
    <mergeCell ref="S2:S3"/>
    <mergeCell ref="T2:T3"/>
    <mergeCell ref="U2:U3"/>
    <mergeCell ref="V2:V3"/>
    <mergeCell ref="W2:W3"/>
    <mergeCell ref="AK2:AK3"/>
    <mergeCell ref="B178:J180"/>
    <mergeCell ref="K178:L178"/>
    <mergeCell ref="K179:L179"/>
    <mergeCell ref="K180:L180"/>
    <mergeCell ref="AI2:AI3"/>
    <mergeCell ref="AJ2:AJ3"/>
    <mergeCell ref="X2:X3"/>
    <mergeCell ref="G1:G3"/>
    <mergeCell ref="H1:H3"/>
    <mergeCell ref="I1:I3"/>
    <mergeCell ref="J1:J3"/>
    <mergeCell ref="K1:K3"/>
    <mergeCell ref="F1:F3"/>
    <mergeCell ref="AA2:AA3"/>
    <mergeCell ref="AB2:AB3"/>
  </mergeCells>
  <dataValidations count="3">
    <dataValidation type="list" allowBlank="1" showInputMessage="1" showErrorMessage="1" sqref="D49:D59 D74:D84 D6:D16 D36:D44 D62:D71 D19:D33">
      <formula1>type_UE</formula1>
    </dataValidation>
    <dataValidation type="list" allowBlank="1" showInputMessage="1" showErrorMessage="1" sqref="D88:D103 D107:D121 D127:D131 D135 E140:E142 E144:E146 E148:E150 D154:D177">
      <formula1>Type_UE_licence_2_3</formula1>
    </dataValidation>
    <dataValidation type="list" allowBlank="1" showInputMessage="1" showErrorMessage="1" sqref="J88:J102 J107:J123 J127:J150 J154:J176">
      <formula1>sections_CNU</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7"/>
  <sheetViews>
    <sheetView workbookViewId="0">
      <selection activeCell="B2" sqref="B2:B7"/>
    </sheetView>
  </sheetViews>
  <sheetFormatPr baseColWidth="10" defaultRowHeight="15"/>
  <cols>
    <col min="2" max="2" width="16.85546875" customWidth="1"/>
  </cols>
  <sheetData>
    <row r="1" spans="1:3">
      <c r="A1" t="s">
        <v>154</v>
      </c>
      <c r="B1" t="s">
        <v>169</v>
      </c>
      <c r="C1" t="s">
        <v>170</v>
      </c>
    </row>
    <row r="2" spans="1:3">
      <c r="A2" t="s">
        <v>171</v>
      </c>
      <c r="B2" t="s">
        <v>172</v>
      </c>
      <c r="C2" t="s">
        <v>173</v>
      </c>
    </row>
    <row r="3" spans="1:3">
      <c r="A3" t="s">
        <v>174</v>
      </c>
      <c r="B3" t="s">
        <v>175</v>
      </c>
    </row>
    <row r="4" spans="1:3">
      <c r="A4" t="s">
        <v>176</v>
      </c>
      <c r="B4" t="s">
        <v>177</v>
      </c>
    </row>
    <row r="5" spans="1:3">
      <c r="B5" t="s">
        <v>178</v>
      </c>
    </row>
    <row r="6" spans="1:3">
      <c r="B6" t="s">
        <v>179</v>
      </c>
    </row>
    <row r="7" spans="1:3">
      <c r="B7"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Rappel régle.-dates conseils</vt:lpstr>
      <vt:lpstr>MCC_2019-2020</vt:lpstr>
      <vt:lpstr>Coût après MCC</vt:lpstr>
      <vt:lpstr>Liste de valeurs</vt:lpstr>
      <vt:lpstr>'MCC_2019-2020'!Impression_des_titres</vt:lpstr>
      <vt:lpstr>moda</vt:lpstr>
      <vt:lpstr>natu</vt:lpstr>
      <vt:lpstr>'MCC_2019-2020'!Zone_d_impression</vt:lpstr>
    </vt:vector>
  </TitlesOfParts>
  <Company>Université d'Orléans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Nico</cp:lastModifiedBy>
  <cp:lastPrinted>2019-10-17T07:07:38Z</cp:lastPrinted>
  <dcterms:created xsi:type="dcterms:W3CDTF">2017-06-21T08:08:47Z</dcterms:created>
  <dcterms:modified xsi:type="dcterms:W3CDTF">2020-04-08T07:27:29Z</dcterms:modified>
</cp:coreProperties>
</file>